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rlosq/Desktop/"/>
    </mc:Choice>
  </mc:AlternateContent>
  <xr:revisionPtr revIDLastSave="0" documentId="13_ncr:1_{E9EC7335-427A-4E49-AAFA-C3CB72F39F43}" xr6:coauthVersionLast="47" xr6:coauthVersionMax="47" xr10:uidLastSave="{00000000-0000-0000-0000-000000000000}"/>
  <bookViews>
    <workbookView xWindow="0" yWindow="500" windowWidth="32260" windowHeight="18480" tabRatio="500" xr2:uid="{00000000-000D-0000-FFFF-FFFF00000000}"/>
  </bookViews>
  <sheets>
    <sheet name="Todos" sheetId="12" r:id="rId1"/>
    <sheet name="Particion 1" sheetId="1" r:id="rId2"/>
    <sheet name="Particion 2" sheetId="2" r:id="rId3"/>
    <sheet name="Particion 3" sheetId="3" r:id="rId4"/>
    <sheet name="Particion 4" sheetId="4" r:id="rId5"/>
    <sheet name="Particion 5" sheetId="5" r:id="rId6"/>
    <sheet name="Particion 6" sheetId="6" r:id="rId7"/>
    <sheet name="Particion 7" sheetId="7" r:id="rId8"/>
    <sheet name="Particion 8" sheetId="8" r:id="rId9"/>
    <sheet name="Particion 9" sheetId="9" r:id="rId10"/>
    <sheet name="Particion 10" sheetId="10" r:id="rId11"/>
    <sheet name="TodosRMSEs" sheetId="11" r:id="rId12"/>
    <sheet name="Prediccion" sheetId="13" r:id="rId13"/>
    <sheet name="Blend" sheetId="15" r:id="rId14"/>
    <sheet name="Otro RMSE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F42" i="16"/>
  <c r="H42" i="16" s="1"/>
  <c r="F41" i="16"/>
  <c r="H41" i="16" s="1"/>
  <c r="F40" i="16"/>
  <c r="H40" i="16" s="1"/>
  <c r="F39" i="16"/>
  <c r="H39" i="16" s="1"/>
  <c r="F38" i="16"/>
  <c r="H38" i="16" s="1"/>
  <c r="F37" i="16"/>
  <c r="H37" i="16" s="1"/>
  <c r="F36" i="16"/>
  <c r="H36" i="16" s="1"/>
  <c r="F35" i="16"/>
  <c r="H35" i="16" s="1"/>
  <c r="F34" i="16"/>
  <c r="H34" i="16" s="1"/>
  <c r="F33" i="16"/>
  <c r="H33" i="16" s="1"/>
  <c r="F32" i="16"/>
  <c r="H32" i="16" s="1"/>
  <c r="F31" i="16"/>
  <c r="H31" i="16" s="1"/>
  <c r="F30" i="16"/>
  <c r="H30" i="16" s="1"/>
  <c r="F29" i="16"/>
  <c r="H29" i="16" s="1"/>
  <c r="F28" i="16"/>
  <c r="H28" i="16" s="1"/>
  <c r="F27" i="16"/>
  <c r="H27" i="16" s="1"/>
  <c r="F26" i="16"/>
  <c r="H26" i="16" s="1"/>
  <c r="F25" i="16"/>
  <c r="H25" i="16" s="1"/>
  <c r="F24" i="16"/>
  <c r="H24" i="16" s="1"/>
  <c r="F23" i="16"/>
  <c r="H23" i="16" s="1"/>
  <c r="F22" i="16"/>
  <c r="H22" i="16" s="1"/>
  <c r="F21" i="16"/>
  <c r="H21" i="16" s="1"/>
  <c r="F20" i="16"/>
  <c r="H20" i="16" s="1"/>
  <c r="F19" i="16"/>
  <c r="H19" i="16" s="1"/>
  <c r="F18" i="16"/>
  <c r="H18" i="16" s="1"/>
  <c r="F17" i="16"/>
  <c r="H17" i="16" s="1"/>
  <c r="F16" i="16"/>
  <c r="H16" i="16" s="1"/>
  <c r="F15" i="16"/>
  <c r="H15" i="16" s="1"/>
  <c r="F14" i="16"/>
  <c r="H14" i="16" s="1"/>
  <c r="F13" i="16"/>
  <c r="H13" i="16" s="1"/>
  <c r="F12" i="16"/>
  <c r="H12" i="16" s="1"/>
  <c r="F11" i="16"/>
  <c r="H11" i="16" s="1"/>
  <c r="F10" i="16"/>
  <c r="H10" i="16" s="1"/>
  <c r="F9" i="16"/>
  <c r="H9" i="16" s="1"/>
  <c r="F8" i="16"/>
  <c r="H8" i="16" s="1"/>
  <c r="F7" i="16"/>
  <c r="H7" i="16" s="1"/>
  <c r="F6" i="16"/>
  <c r="H6" i="16" s="1"/>
  <c r="F5" i="16"/>
  <c r="H5" i="16" s="1"/>
  <c r="F4" i="16"/>
  <c r="H4" i="16" s="1"/>
  <c r="F3" i="16"/>
  <c r="H3" i="16" s="1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N21" i="10"/>
  <c r="O21" i="10" s="1"/>
  <c r="N20" i="10"/>
  <c r="O20" i="10" s="1"/>
  <c r="N19" i="10"/>
  <c r="O19" i="10" s="1"/>
  <c r="N18" i="10"/>
  <c r="O18" i="10" s="1"/>
  <c r="N21" i="9"/>
  <c r="O21" i="9" s="1"/>
  <c r="N20" i="9"/>
  <c r="O20" i="9" s="1"/>
  <c r="N19" i="9"/>
  <c r="O19" i="9" s="1"/>
  <c r="N18" i="9"/>
  <c r="O18" i="9" s="1"/>
  <c r="N21" i="8"/>
  <c r="O21" i="8" s="1"/>
  <c r="N20" i="8"/>
  <c r="O20" i="8" s="1"/>
  <c r="N19" i="8"/>
  <c r="O19" i="8" s="1"/>
  <c r="N18" i="8"/>
  <c r="O18" i="8" s="1"/>
  <c r="N21" i="7"/>
  <c r="O21" i="7" s="1"/>
  <c r="N20" i="7"/>
  <c r="O20" i="7" s="1"/>
  <c r="N19" i="7"/>
  <c r="O19" i="7" s="1"/>
  <c r="N18" i="7"/>
  <c r="O18" i="7" s="1"/>
  <c r="N21" i="6"/>
  <c r="O21" i="6" s="1"/>
  <c r="N20" i="6"/>
  <c r="O20" i="6" s="1"/>
  <c r="N19" i="6"/>
  <c r="O19" i="6" s="1"/>
  <c r="N18" i="6"/>
  <c r="O18" i="6" s="1"/>
  <c r="N18" i="5"/>
  <c r="O18" i="5" s="1"/>
  <c r="N21" i="5"/>
  <c r="O21" i="5" s="1"/>
  <c r="N20" i="5"/>
  <c r="O20" i="5" s="1"/>
  <c r="N19" i="5"/>
  <c r="O19" i="5" s="1"/>
  <c r="N21" i="4"/>
  <c r="O21" i="4" s="1"/>
  <c r="N20" i="4"/>
  <c r="O20" i="4" s="1"/>
  <c r="N19" i="4"/>
  <c r="O19" i="4" s="1"/>
  <c r="N18" i="4"/>
  <c r="O18" i="4" s="1"/>
  <c r="N21" i="3"/>
  <c r="O21" i="3" s="1"/>
  <c r="N20" i="3"/>
  <c r="O20" i="3" s="1"/>
  <c r="N19" i="3"/>
  <c r="O19" i="3" s="1"/>
  <c r="N18" i="3"/>
  <c r="O18" i="3" s="1"/>
  <c r="N21" i="2"/>
  <c r="O21" i="2" s="1"/>
  <c r="N20" i="2"/>
  <c r="O20" i="2" s="1"/>
  <c r="N19" i="2"/>
  <c r="O19" i="2" s="1"/>
  <c r="N18" i="2"/>
  <c r="O18" i="2" s="1"/>
  <c r="K12" i="1"/>
  <c r="K11" i="2"/>
  <c r="M6" i="2" s="1"/>
  <c r="N6" i="2" s="1"/>
  <c r="O6" i="2" s="1"/>
  <c r="K12" i="2"/>
  <c r="K11" i="3"/>
  <c r="M4" i="3" s="1"/>
  <c r="N4" i="3" s="1"/>
  <c r="O4" i="3" s="1"/>
  <c r="K12" i="3"/>
  <c r="K11" i="4"/>
  <c r="K12" i="4"/>
  <c r="M4" i="4" s="1"/>
  <c r="K11" i="5"/>
  <c r="K12" i="5"/>
  <c r="K11" i="6"/>
  <c r="K12" i="6"/>
  <c r="K11" i="7"/>
  <c r="K12" i="7"/>
  <c r="K11" i="8"/>
  <c r="M4" i="8" s="1"/>
  <c r="N4" i="8" s="1"/>
  <c r="O4" i="8" s="1"/>
  <c r="K12" i="8"/>
  <c r="K11" i="9"/>
  <c r="K12" i="9"/>
  <c r="M7" i="9" s="1"/>
  <c r="N7" i="9" s="1"/>
  <c r="O7" i="9" s="1"/>
  <c r="K11" i="10"/>
  <c r="M4" i="10" s="1"/>
  <c r="K12" i="10"/>
  <c r="M4" i="9" l="1"/>
  <c r="M4" i="7"/>
  <c r="N4" i="7" s="1"/>
  <c r="O4" i="7" s="1"/>
  <c r="M4" i="5"/>
  <c r="E19" i="13" s="1"/>
  <c r="M5" i="4"/>
  <c r="M7" i="4"/>
  <c r="M6" i="4"/>
  <c r="N6" i="4" s="1"/>
  <c r="O6" i="4" s="1"/>
  <c r="M6" i="3"/>
  <c r="N6" i="3" s="1"/>
  <c r="O6" i="3" s="1"/>
  <c r="M4" i="1"/>
  <c r="E3" i="15" s="1"/>
  <c r="N4" i="10"/>
  <c r="O4" i="10" s="1"/>
  <c r="E39" i="16"/>
  <c r="G39" i="16" s="1"/>
  <c r="E39" i="15"/>
  <c r="E39" i="13"/>
  <c r="M7" i="10"/>
  <c r="M5" i="10"/>
  <c r="M6" i="10"/>
  <c r="N4" i="9"/>
  <c r="O4" i="9" s="1"/>
  <c r="E35" i="15"/>
  <c r="E35" i="16"/>
  <c r="G35" i="16" s="1"/>
  <c r="E35" i="13"/>
  <c r="E38" i="15"/>
  <c r="E38" i="16"/>
  <c r="G38" i="16" s="1"/>
  <c r="M6" i="9"/>
  <c r="E38" i="13"/>
  <c r="M5" i="9"/>
  <c r="M6" i="8"/>
  <c r="E31" i="16"/>
  <c r="G31" i="16" s="1"/>
  <c r="E31" i="13"/>
  <c r="E31" i="15"/>
  <c r="E27" i="15"/>
  <c r="E27" i="16"/>
  <c r="G27" i="16" s="1"/>
  <c r="E27" i="13"/>
  <c r="M6" i="6"/>
  <c r="E19" i="16"/>
  <c r="G19" i="16" s="1"/>
  <c r="M7" i="5"/>
  <c r="M6" i="5"/>
  <c r="M5" i="5"/>
  <c r="E18" i="16"/>
  <c r="G18" i="16" s="1"/>
  <c r="N7" i="4"/>
  <c r="O7" i="4" s="1"/>
  <c r="E18" i="13"/>
  <c r="E18" i="15"/>
  <c r="N4" i="4"/>
  <c r="O4" i="4" s="1"/>
  <c r="E15" i="15"/>
  <c r="E15" i="13"/>
  <c r="E15" i="16"/>
  <c r="G15" i="16" s="1"/>
  <c r="E16" i="13"/>
  <c r="E16" i="16"/>
  <c r="G16" i="16" s="1"/>
  <c r="E17" i="16"/>
  <c r="G17" i="16" s="1"/>
  <c r="E17" i="15"/>
  <c r="E17" i="13"/>
  <c r="E11" i="13"/>
  <c r="E13" i="16"/>
  <c r="G13" i="16" s="1"/>
  <c r="E11" i="16"/>
  <c r="G11" i="16" s="1"/>
  <c r="E13" i="13"/>
  <c r="E13" i="15"/>
  <c r="M7" i="3"/>
  <c r="E11" i="15"/>
  <c r="E9" i="13"/>
  <c r="E9" i="15"/>
  <c r="E9" i="16"/>
  <c r="G9" i="16" s="1"/>
  <c r="H43" i="16"/>
  <c r="P18" i="8"/>
  <c r="D10" i="11" s="1"/>
  <c r="P18" i="6"/>
  <c r="D8" i="11" s="1"/>
  <c r="P18" i="5"/>
  <c r="D7" i="11" s="1"/>
  <c r="P18" i="10"/>
  <c r="D12" i="11" s="1"/>
  <c r="P18" i="9"/>
  <c r="D11" i="11" s="1"/>
  <c r="P18" i="7"/>
  <c r="D9" i="11" s="1"/>
  <c r="P18" i="4"/>
  <c r="D6" i="11" s="1"/>
  <c r="P18" i="3"/>
  <c r="D5" i="11" s="1"/>
  <c r="P18" i="2"/>
  <c r="D4" i="11" s="1"/>
  <c r="M6" i="1"/>
  <c r="N20" i="1"/>
  <c r="O20" i="1" s="1"/>
  <c r="N19" i="1"/>
  <c r="O19" i="1" s="1"/>
  <c r="N4" i="1"/>
  <c r="O4" i="1" s="1"/>
  <c r="M7" i="1"/>
  <c r="M5" i="1"/>
  <c r="N18" i="1"/>
  <c r="O18" i="1" s="1"/>
  <c r="N21" i="1"/>
  <c r="O21" i="1" s="1"/>
  <c r="M5" i="8"/>
  <c r="M7" i="7"/>
  <c r="M5" i="3"/>
  <c r="M5" i="6"/>
  <c r="M5" i="2"/>
  <c r="M6" i="7"/>
  <c r="M7" i="8"/>
  <c r="M4" i="6"/>
  <c r="M4" i="2"/>
  <c r="M5" i="7"/>
  <c r="M7" i="6"/>
  <c r="M7" i="2"/>
  <c r="E3" i="13" l="1"/>
  <c r="E3" i="16"/>
  <c r="G3" i="16" s="1"/>
  <c r="N4" i="5"/>
  <c r="O4" i="5" s="1"/>
  <c r="E19" i="15"/>
  <c r="N5" i="4"/>
  <c r="O5" i="4" s="1"/>
  <c r="P4" i="4" s="1"/>
  <c r="C6" i="11" s="1"/>
  <c r="E16" i="15"/>
  <c r="E42" i="13"/>
  <c r="E42" i="16"/>
  <c r="G42" i="16" s="1"/>
  <c r="E42" i="15"/>
  <c r="N7" i="10"/>
  <c r="O7" i="10" s="1"/>
  <c r="E41" i="13"/>
  <c r="N6" i="10"/>
  <c r="O6" i="10" s="1"/>
  <c r="E41" i="16"/>
  <c r="G41" i="16" s="1"/>
  <c r="E41" i="15"/>
  <c r="N5" i="10"/>
  <c r="O5" i="10" s="1"/>
  <c r="E40" i="16"/>
  <c r="G40" i="16" s="1"/>
  <c r="E40" i="15"/>
  <c r="E40" i="13"/>
  <c r="N5" i="9"/>
  <c r="O5" i="9" s="1"/>
  <c r="E36" i="15"/>
  <c r="E36" i="13"/>
  <c r="E36" i="16"/>
  <c r="G36" i="16" s="1"/>
  <c r="N6" i="9"/>
  <c r="O6" i="9" s="1"/>
  <c r="E37" i="15"/>
  <c r="E37" i="16"/>
  <c r="G37" i="16" s="1"/>
  <c r="E37" i="13"/>
  <c r="N7" i="8"/>
  <c r="O7" i="8" s="1"/>
  <c r="E34" i="13"/>
  <c r="E34" i="15"/>
  <c r="E34" i="16"/>
  <c r="G34" i="16" s="1"/>
  <c r="N5" i="8"/>
  <c r="O5" i="8" s="1"/>
  <c r="E32" i="16"/>
  <c r="G32" i="16" s="1"/>
  <c r="E32" i="13"/>
  <c r="E32" i="15"/>
  <c r="N6" i="8"/>
  <c r="O6" i="8" s="1"/>
  <c r="E33" i="13"/>
  <c r="E33" i="15"/>
  <c r="E33" i="16"/>
  <c r="G33" i="16" s="1"/>
  <c r="N7" i="7"/>
  <c r="O7" i="7" s="1"/>
  <c r="E30" i="15"/>
  <c r="E30" i="13"/>
  <c r="E30" i="16"/>
  <c r="G30" i="16" s="1"/>
  <c r="N5" i="7"/>
  <c r="O5" i="7" s="1"/>
  <c r="E28" i="16"/>
  <c r="G28" i="16" s="1"/>
  <c r="E28" i="13"/>
  <c r="E28" i="15"/>
  <c r="N6" i="7"/>
  <c r="O6" i="7" s="1"/>
  <c r="E29" i="16"/>
  <c r="G29" i="16" s="1"/>
  <c r="E29" i="15"/>
  <c r="E29" i="13"/>
  <c r="N5" i="6"/>
  <c r="O5" i="6" s="1"/>
  <c r="E24" i="15"/>
  <c r="E24" i="16"/>
  <c r="G24" i="16" s="1"/>
  <c r="E24" i="13"/>
  <c r="N7" i="6"/>
  <c r="O7" i="6" s="1"/>
  <c r="E26" i="16"/>
  <c r="G26" i="16" s="1"/>
  <c r="E26" i="15"/>
  <c r="E26" i="13"/>
  <c r="N4" i="6"/>
  <c r="O4" i="6" s="1"/>
  <c r="E23" i="15"/>
  <c r="E23" i="13"/>
  <c r="E23" i="16"/>
  <c r="G23" i="16" s="1"/>
  <c r="N6" i="6"/>
  <c r="O6" i="6" s="1"/>
  <c r="E25" i="15"/>
  <c r="E25" i="16"/>
  <c r="G25" i="16" s="1"/>
  <c r="E25" i="13"/>
  <c r="E21" i="13"/>
  <c r="N6" i="5"/>
  <c r="O6" i="5" s="1"/>
  <c r="E21" i="16"/>
  <c r="G21" i="16" s="1"/>
  <c r="E21" i="15"/>
  <c r="E22" i="13"/>
  <c r="E22" i="16"/>
  <c r="G22" i="16" s="1"/>
  <c r="E22" i="15"/>
  <c r="N7" i="5"/>
  <c r="O7" i="5" s="1"/>
  <c r="E20" i="15"/>
  <c r="E20" i="16"/>
  <c r="G20" i="16" s="1"/>
  <c r="E20" i="13"/>
  <c r="N5" i="5"/>
  <c r="O5" i="5" s="1"/>
  <c r="N5" i="3"/>
  <c r="O5" i="3" s="1"/>
  <c r="E12" i="16"/>
  <c r="G12" i="16" s="1"/>
  <c r="E12" i="13"/>
  <c r="E12" i="15"/>
  <c r="N7" i="3"/>
  <c r="O7" i="3" s="1"/>
  <c r="E14" i="16"/>
  <c r="G14" i="16" s="1"/>
  <c r="E14" i="13"/>
  <c r="E14" i="15"/>
  <c r="N7" i="2"/>
  <c r="O7" i="2" s="1"/>
  <c r="E10" i="16"/>
  <c r="G10" i="16" s="1"/>
  <c r="E10" i="15"/>
  <c r="E10" i="13"/>
  <c r="N4" i="2"/>
  <c r="O4" i="2" s="1"/>
  <c r="E7" i="16"/>
  <c r="G7" i="16" s="1"/>
  <c r="E7" i="15"/>
  <c r="E7" i="13"/>
  <c r="N5" i="2"/>
  <c r="O5" i="2" s="1"/>
  <c r="P4" i="2" s="1"/>
  <c r="C4" i="11" s="1"/>
  <c r="E8" i="15"/>
  <c r="E8" i="16"/>
  <c r="G8" i="16" s="1"/>
  <c r="E8" i="13"/>
  <c r="N5" i="1"/>
  <c r="O5" i="1" s="1"/>
  <c r="E4" i="16"/>
  <c r="G4" i="16" s="1"/>
  <c r="E4" i="13"/>
  <c r="E4" i="15"/>
  <c r="N7" i="1"/>
  <c r="O7" i="1" s="1"/>
  <c r="E6" i="15"/>
  <c r="E6" i="13"/>
  <c r="E6" i="16"/>
  <c r="G6" i="16" s="1"/>
  <c r="N6" i="1"/>
  <c r="O6" i="1" s="1"/>
  <c r="E5" i="13"/>
  <c r="E5" i="15"/>
  <c r="E5" i="16"/>
  <c r="G5" i="16" s="1"/>
  <c r="P18" i="1"/>
  <c r="D3" i="11" s="1"/>
  <c r="D15" i="11" s="1"/>
  <c r="P4" i="10" l="1"/>
  <c r="C12" i="11" s="1"/>
  <c r="P4" i="7"/>
  <c r="C9" i="11" s="1"/>
  <c r="P4" i="6"/>
  <c r="C8" i="11" s="1"/>
  <c r="P4" i="5"/>
  <c r="C7" i="11" s="1"/>
  <c r="P4" i="3"/>
  <c r="C5" i="11" s="1"/>
  <c r="P4" i="1"/>
  <c r="C3" i="11" s="1"/>
  <c r="P4" i="9"/>
  <c r="C11" i="11" s="1"/>
  <c r="P4" i="8"/>
  <c r="C10" i="11" s="1"/>
  <c r="G43" i="16"/>
  <c r="H25" i="15"/>
  <c r="D14" i="11"/>
  <c r="C14" i="11" l="1"/>
  <c r="C15" i="11"/>
</calcChain>
</file>

<file path=xl/sharedStrings.xml><?xml version="1.0" encoding="utf-8"?>
<sst xmlns="http://schemas.openxmlformats.org/spreadsheetml/2006/main" count="309" uniqueCount="42">
  <si>
    <t>Ingreso</t>
  </si>
  <si>
    <t>Consumo</t>
  </si>
  <si>
    <t>id</t>
  </si>
  <si>
    <t>Entrenamiento</t>
  </si>
  <si>
    <t>beta0</t>
  </si>
  <si>
    <t>beta1</t>
  </si>
  <si>
    <t>Coeficientes</t>
  </si>
  <si>
    <t>Pronostico</t>
  </si>
  <si>
    <t>Error</t>
  </si>
  <si>
    <t>Error Cuad</t>
  </si>
  <si>
    <t>RMSE</t>
  </si>
  <si>
    <t>Media de todos los RMSEs</t>
  </si>
  <si>
    <t>Desviacion Standard de todos los RMSEs</t>
  </si>
  <si>
    <t>Regresion Lineal</t>
  </si>
  <si>
    <t>KNN-1</t>
  </si>
  <si>
    <t>PredLR</t>
  </si>
  <si>
    <t>PredKNN1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</si>
  <si>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</si>
  <si>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</si>
  <si>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</si>
  <si>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</si>
  <si>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</si>
  <si>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</si>
  <si>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</si>
  <si>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</si>
  <si>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</si>
  <si>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</si>
  <si>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</si>
  <si>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</si>
  <si>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</si>
  <si>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</si>
  <si>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</si>
  <si>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</si>
  <si>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</si>
  <si>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</si>
  <si>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</si>
  <si>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</si>
  <si>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KNN1</t>
  </si>
  <si>
    <t>Partición</t>
  </si>
  <si>
    <t>Error2-LR</t>
  </si>
  <si>
    <t>Error2-KKN1</t>
  </si>
  <si>
    <t>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</si>
</sst>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7">
    <xf numFmtId="0" fontId="0" fillId="0" borderId="0" xfId="0"/>
    <xf numFmtId="0" fontId="0" fillId="5" borderId="0" xfId="0" applyFill="1"/>
    <xf numFmtId="0" fontId="0" fillId="6" borderId="0" xfId="0" applyFill="1"/>
    <xf numFmtId="0" fontId="4" fillId="0" borderId="0" xfId="0" applyFont="1"/>
    <xf numFmtId="0" fontId="0" fillId="7" borderId="0" xfId="0" applyFill="1"/>
    <xf numFmtId="0" fontId="2" fillId="3" borderId="0" xfId="2"/>
    <xf numFmtId="0" fontId="1" fillId="2" borderId="0" xfId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5" fillId="4" borderId="0" xfId="3" applyNumberFormat="1" applyFont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 applyAlignment="1">
      <alignment horizontal="center"/>
    </xf>
    <xf numFmtId="164" fontId="1" fillId="8" borderId="0" xfId="1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3" xfId="0" applyFill="1" applyBorder="1"/>
    <xf numFmtId="164" fontId="0" fillId="7" borderId="4" xfId="0" applyNumberFormat="1" applyFill="1" applyBorder="1" applyAlignment="1">
      <alignment horizontal="center"/>
    </xf>
    <xf numFmtId="0" fontId="0" fillId="7" borderId="5" xfId="0" applyFill="1" applyBorder="1"/>
    <xf numFmtId="164" fontId="0" fillId="7" borderId="6" xfId="0" applyNumberFormat="1" applyFill="1" applyBorder="1" applyAlignment="1">
      <alignment horizontal="center"/>
    </xf>
    <xf numFmtId="0" fontId="0" fillId="7" borderId="8" xfId="0" applyFill="1" applyBorder="1"/>
    <xf numFmtId="0" fontId="0" fillId="0" borderId="7" xfId="0" applyBorder="1"/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Continuous"/>
    </xf>
    <xf numFmtId="0" fontId="0" fillId="0" borderId="0" xfId="0" applyAlignment="1">
      <alignment horizontal="center"/>
    </xf>
    <xf numFmtId="164" fontId="0" fillId="0" borderId="7" xfId="0" applyNumberForma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6" fontId="2" fillId="3" borderId="1" xfId="2" applyNumberFormat="1" applyBorder="1" applyAlignment="1">
      <alignment horizontal="center"/>
    </xf>
    <xf numFmtId="0" fontId="2" fillId="3" borderId="3" xfId="2" applyBorder="1" applyAlignment="1">
      <alignment horizontal="center"/>
    </xf>
    <xf numFmtId="166" fontId="2" fillId="3" borderId="4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166" fontId="2" fillId="3" borderId="6" xfId="2" applyNumberFormat="1" applyBorder="1" applyAlignment="1">
      <alignment horizontal="center"/>
    </xf>
    <xf numFmtId="0" fontId="2" fillId="3" borderId="8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2"/>
  <sheetViews>
    <sheetView tabSelected="1" workbookViewId="0"/>
  </sheetViews>
  <sheetFormatPr baseColWidth="10" defaultRowHeight="16" x14ac:dyDescent="0.2"/>
  <sheetData>
    <row r="2" spans="2:6" ht="17" thickBot="1" x14ac:dyDescent="0.25">
      <c r="B2" t="s">
        <v>2</v>
      </c>
      <c r="C2" t="s">
        <v>0</v>
      </c>
      <c r="D2" t="s">
        <v>1</v>
      </c>
      <c r="F2" s="3"/>
    </row>
    <row r="3" spans="2:6" x14ac:dyDescent="0.2">
      <c r="B3" s="10">
        <v>1</v>
      </c>
      <c r="C3" s="11">
        <v>119</v>
      </c>
      <c r="D3" s="12">
        <v>154</v>
      </c>
    </row>
    <row r="4" spans="2:6" x14ac:dyDescent="0.2">
      <c r="B4" s="13">
        <v>2</v>
      </c>
      <c r="C4" s="1">
        <v>85</v>
      </c>
      <c r="D4" s="14">
        <v>123</v>
      </c>
    </row>
    <row r="5" spans="2:6" x14ac:dyDescent="0.2">
      <c r="B5" s="13">
        <v>3</v>
      </c>
      <c r="C5" s="1">
        <v>97</v>
      </c>
      <c r="D5" s="14">
        <v>125</v>
      </c>
    </row>
    <row r="6" spans="2:6" x14ac:dyDescent="0.2">
      <c r="B6" s="13">
        <v>4</v>
      </c>
      <c r="C6" s="1">
        <v>95</v>
      </c>
      <c r="D6" s="14">
        <v>130</v>
      </c>
    </row>
    <row r="7" spans="2:6" x14ac:dyDescent="0.2">
      <c r="B7" s="13">
        <v>5</v>
      </c>
      <c r="C7" s="1">
        <v>120</v>
      </c>
      <c r="D7" s="14">
        <v>151</v>
      </c>
    </row>
    <row r="8" spans="2:6" x14ac:dyDescent="0.2">
      <c r="B8" s="13">
        <v>6</v>
      </c>
      <c r="C8" s="1">
        <v>92</v>
      </c>
      <c r="D8" s="14">
        <v>131</v>
      </c>
    </row>
    <row r="9" spans="2:6" x14ac:dyDescent="0.2">
      <c r="B9" s="13">
        <v>7</v>
      </c>
      <c r="C9" s="1">
        <v>105</v>
      </c>
      <c r="D9" s="14">
        <v>141</v>
      </c>
    </row>
    <row r="10" spans="2:6" x14ac:dyDescent="0.2">
      <c r="B10" s="13">
        <v>8</v>
      </c>
      <c r="C10" s="1">
        <v>110</v>
      </c>
      <c r="D10" s="14">
        <v>141</v>
      </c>
    </row>
    <row r="11" spans="2:6" x14ac:dyDescent="0.2">
      <c r="B11" s="13">
        <v>9</v>
      </c>
      <c r="C11" s="1">
        <v>98</v>
      </c>
      <c r="D11" s="14">
        <v>130</v>
      </c>
    </row>
    <row r="12" spans="2:6" x14ac:dyDescent="0.2">
      <c r="B12" s="13">
        <v>10</v>
      </c>
      <c r="C12" s="1">
        <v>98</v>
      </c>
      <c r="D12" s="14">
        <v>134</v>
      </c>
    </row>
    <row r="13" spans="2:6" x14ac:dyDescent="0.2">
      <c r="B13" s="13">
        <v>11</v>
      </c>
      <c r="C13" s="1">
        <v>81</v>
      </c>
      <c r="D13" s="14">
        <v>115</v>
      </c>
    </row>
    <row r="14" spans="2:6" x14ac:dyDescent="0.2">
      <c r="B14" s="13">
        <v>12</v>
      </c>
      <c r="C14" s="1">
        <v>81</v>
      </c>
      <c r="D14" s="14">
        <v>117</v>
      </c>
    </row>
    <row r="15" spans="2:6" x14ac:dyDescent="0.2">
      <c r="B15" s="13">
        <v>13</v>
      </c>
      <c r="C15" s="1">
        <v>91</v>
      </c>
      <c r="D15" s="14">
        <v>123</v>
      </c>
    </row>
    <row r="16" spans="2:6" x14ac:dyDescent="0.2">
      <c r="B16" s="13">
        <v>14</v>
      </c>
      <c r="C16" s="1">
        <v>105</v>
      </c>
      <c r="D16" s="14">
        <v>144</v>
      </c>
    </row>
    <row r="17" spans="2:4" x14ac:dyDescent="0.2">
      <c r="B17" s="13">
        <v>15</v>
      </c>
      <c r="C17" s="1">
        <v>100</v>
      </c>
      <c r="D17" s="14">
        <v>137</v>
      </c>
    </row>
    <row r="18" spans="2:4" x14ac:dyDescent="0.2">
      <c r="B18" s="13">
        <v>16</v>
      </c>
      <c r="C18" s="1">
        <v>107</v>
      </c>
      <c r="D18" s="14">
        <v>140</v>
      </c>
    </row>
    <row r="19" spans="2:4" x14ac:dyDescent="0.2">
      <c r="B19" s="13">
        <v>17</v>
      </c>
      <c r="C19" s="1">
        <v>82</v>
      </c>
      <c r="D19" s="14">
        <v>123</v>
      </c>
    </row>
    <row r="20" spans="2:4" x14ac:dyDescent="0.2">
      <c r="B20" s="13">
        <v>18</v>
      </c>
      <c r="C20" s="1">
        <v>84</v>
      </c>
      <c r="D20" s="14">
        <v>115</v>
      </c>
    </row>
    <row r="21" spans="2:4" x14ac:dyDescent="0.2">
      <c r="B21" s="13">
        <v>19</v>
      </c>
      <c r="C21" s="1">
        <v>100</v>
      </c>
      <c r="D21" s="14">
        <v>134</v>
      </c>
    </row>
    <row r="22" spans="2:4" x14ac:dyDescent="0.2">
      <c r="B22" s="13">
        <v>20</v>
      </c>
      <c r="C22" s="1">
        <v>108</v>
      </c>
      <c r="D22" s="14">
        <v>147</v>
      </c>
    </row>
    <row r="23" spans="2:4" x14ac:dyDescent="0.2">
      <c r="B23" s="13">
        <v>21</v>
      </c>
      <c r="C23" s="1">
        <v>116</v>
      </c>
      <c r="D23" s="14">
        <v>144</v>
      </c>
    </row>
    <row r="24" spans="2:4" x14ac:dyDescent="0.2">
      <c r="B24" s="13">
        <v>22</v>
      </c>
      <c r="C24" s="1">
        <v>115</v>
      </c>
      <c r="D24" s="14">
        <v>144</v>
      </c>
    </row>
    <row r="25" spans="2:4" x14ac:dyDescent="0.2">
      <c r="B25" s="13">
        <v>23</v>
      </c>
      <c r="C25" s="1">
        <v>93</v>
      </c>
      <c r="D25" s="14">
        <v>126</v>
      </c>
    </row>
    <row r="26" spans="2:4" x14ac:dyDescent="0.2">
      <c r="B26" s="13">
        <v>24</v>
      </c>
      <c r="C26" s="1">
        <v>105</v>
      </c>
      <c r="D26" s="14">
        <v>141</v>
      </c>
    </row>
    <row r="27" spans="2:4" x14ac:dyDescent="0.2">
      <c r="B27" s="13">
        <v>25</v>
      </c>
      <c r="C27" s="1">
        <v>89</v>
      </c>
      <c r="D27" s="14">
        <v>124</v>
      </c>
    </row>
    <row r="28" spans="2:4" x14ac:dyDescent="0.2">
      <c r="B28" s="13">
        <v>26</v>
      </c>
      <c r="C28" s="1">
        <v>104</v>
      </c>
      <c r="D28" s="14">
        <v>144</v>
      </c>
    </row>
    <row r="29" spans="2:4" x14ac:dyDescent="0.2">
      <c r="B29" s="13">
        <v>27</v>
      </c>
      <c r="C29" s="1">
        <v>108</v>
      </c>
      <c r="D29" s="14">
        <v>144</v>
      </c>
    </row>
    <row r="30" spans="2:4" x14ac:dyDescent="0.2">
      <c r="B30" s="13">
        <v>28</v>
      </c>
      <c r="C30" s="1">
        <v>88</v>
      </c>
      <c r="D30" s="14">
        <v>129</v>
      </c>
    </row>
    <row r="31" spans="2:4" x14ac:dyDescent="0.2">
      <c r="B31" s="13">
        <v>29</v>
      </c>
      <c r="C31" s="1">
        <v>109</v>
      </c>
      <c r="D31" s="14">
        <v>137</v>
      </c>
    </row>
    <row r="32" spans="2:4" x14ac:dyDescent="0.2">
      <c r="B32" s="13">
        <v>30</v>
      </c>
      <c r="C32" s="1">
        <v>112</v>
      </c>
      <c r="D32" s="14">
        <v>144</v>
      </c>
    </row>
    <row r="33" spans="2:4" x14ac:dyDescent="0.2">
      <c r="B33" s="13">
        <v>31</v>
      </c>
      <c r="C33" s="1">
        <v>96</v>
      </c>
      <c r="D33" s="14">
        <v>132</v>
      </c>
    </row>
    <row r="34" spans="2:4" x14ac:dyDescent="0.2">
      <c r="B34" s="13">
        <v>32</v>
      </c>
      <c r="C34" s="1">
        <v>89</v>
      </c>
      <c r="D34" s="14">
        <v>125</v>
      </c>
    </row>
    <row r="35" spans="2:4" x14ac:dyDescent="0.2">
      <c r="B35" s="13">
        <v>33</v>
      </c>
      <c r="C35" s="1">
        <v>93</v>
      </c>
      <c r="D35" s="14">
        <v>126</v>
      </c>
    </row>
    <row r="36" spans="2:4" x14ac:dyDescent="0.2">
      <c r="B36" s="13">
        <v>34</v>
      </c>
      <c r="C36" s="1">
        <v>114</v>
      </c>
      <c r="D36" s="14">
        <v>140</v>
      </c>
    </row>
    <row r="37" spans="2:4" x14ac:dyDescent="0.2">
      <c r="B37" s="13">
        <v>35</v>
      </c>
      <c r="C37" s="1">
        <v>81</v>
      </c>
      <c r="D37" s="14">
        <v>120</v>
      </c>
    </row>
    <row r="38" spans="2:4" x14ac:dyDescent="0.2">
      <c r="B38" s="13">
        <v>36</v>
      </c>
      <c r="C38" s="1">
        <v>84</v>
      </c>
      <c r="D38" s="14">
        <v>118</v>
      </c>
    </row>
    <row r="39" spans="2:4" x14ac:dyDescent="0.2">
      <c r="B39" s="13">
        <v>37</v>
      </c>
      <c r="C39" s="1">
        <v>88</v>
      </c>
      <c r="D39" s="14">
        <v>119</v>
      </c>
    </row>
    <row r="40" spans="2:4" x14ac:dyDescent="0.2">
      <c r="B40" s="13">
        <v>38</v>
      </c>
      <c r="C40" s="1">
        <v>96</v>
      </c>
      <c r="D40" s="14">
        <v>131</v>
      </c>
    </row>
    <row r="41" spans="2:4" x14ac:dyDescent="0.2">
      <c r="B41" s="13">
        <v>39</v>
      </c>
      <c r="C41" s="1">
        <v>82</v>
      </c>
      <c r="D41" s="14">
        <v>127</v>
      </c>
    </row>
    <row r="42" spans="2:4" ht="17" thickBot="1" x14ac:dyDescent="0.25">
      <c r="B42" s="15">
        <v>40</v>
      </c>
      <c r="C42" s="16">
        <v>114</v>
      </c>
      <c r="D42" s="17">
        <v>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33</v>
      </c>
      <c r="K4" s="2">
        <v>93</v>
      </c>
      <c r="L4" s="2">
        <v>126</v>
      </c>
      <c r="M4" s="4">
        <f>$K$11+$K$12*K4</f>
        <v>128.6165497258076</v>
      </c>
      <c r="N4" s="5">
        <f>L4-M4</f>
        <v>-2.6165497258076016</v>
      </c>
      <c r="O4" s="5">
        <f>N4^2</f>
        <v>6.8463324676238351</v>
      </c>
      <c r="P4" s="6">
        <f>SQRT(AVERAGE(O4:O7))</f>
        <v>4.0269749326191908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34</v>
      </c>
      <c r="K5" s="2">
        <v>114</v>
      </c>
      <c r="L5" s="2">
        <v>140</v>
      </c>
      <c r="M5" s="4">
        <f>$K$11+$K$12*K5</f>
        <v>146.8496731243564</v>
      </c>
      <c r="N5" s="5">
        <f t="shared" ref="N5:N7" si="0">L5-M5</f>
        <v>-6.8496731243564</v>
      </c>
      <c r="O5" s="5">
        <f t="shared" ref="O5:O7" si="1">N5^2</f>
        <v>46.918021910530364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35</v>
      </c>
      <c r="K6" s="2">
        <v>81</v>
      </c>
      <c r="L6" s="2">
        <v>120</v>
      </c>
      <c r="M6" s="4">
        <f>$K$11+$K$12*K6</f>
        <v>118.19762206949399</v>
      </c>
      <c r="N6" s="5">
        <f t="shared" si="0"/>
        <v>1.8023779305060117</v>
      </c>
      <c r="O6" s="5">
        <f t="shared" si="1"/>
        <v>3.2485662043751335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36</v>
      </c>
      <c r="K7" s="2">
        <v>84</v>
      </c>
      <c r="L7" s="2">
        <v>118</v>
      </c>
      <c r="M7" s="4">
        <f>$K$11+$K$12*K7</f>
        <v>120.80235398357239</v>
      </c>
      <c r="N7" s="5">
        <f t="shared" si="0"/>
        <v>-2.8023539835723881</v>
      </c>
      <c r="O7" s="5">
        <f t="shared" si="1"/>
        <v>7.8531878492440326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13">
        <v>9</v>
      </c>
      <c r="C11" s="1">
        <v>98</v>
      </c>
      <c r="D11" s="14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47.869860389377109</v>
      </c>
    </row>
    <row r="12" spans="2:16" x14ac:dyDescent="0.2">
      <c r="B12" s="13">
        <v>10</v>
      </c>
      <c r="C12" s="1">
        <v>98</v>
      </c>
      <c r="D12" s="14">
        <v>134</v>
      </c>
      <c r="F12" s="1">
        <v>9</v>
      </c>
      <c r="G12" s="1">
        <v>98</v>
      </c>
      <c r="H12" s="1">
        <v>130</v>
      </c>
      <c r="J12" t="s">
        <v>5</v>
      </c>
      <c r="K12">
        <f>SLOPE(H4:H39,G4:G39)</f>
        <v>0.86824397135946763</v>
      </c>
    </row>
    <row r="13" spans="2:16" x14ac:dyDescent="0.2">
      <c r="B13" s="13">
        <v>11</v>
      </c>
      <c r="C13" s="1">
        <v>81</v>
      </c>
      <c r="D13" s="14">
        <v>115</v>
      </c>
      <c r="F13" s="1">
        <v>10</v>
      </c>
      <c r="G13" s="1">
        <v>98</v>
      </c>
      <c r="H13" s="1">
        <v>134</v>
      </c>
    </row>
    <row r="14" spans="2:16" x14ac:dyDescent="0.2">
      <c r="B14" s="13">
        <v>12</v>
      </c>
      <c r="C14" s="1">
        <v>81</v>
      </c>
      <c r="D14" s="14">
        <v>117</v>
      </c>
      <c r="F14" s="1">
        <v>11</v>
      </c>
      <c r="G14" s="1">
        <v>81</v>
      </c>
      <c r="H14" s="1">
        <v>115</v>
      </c>
    </row>
    <row r="15" spans="2:16" x14ac:dyDescent="0.2">
      <c r="B15" s="13">
        <v>13</v>
      </c>
      <c r="C15" s="1">
        <v>91</v>
      </c>
      <c r="D15" s="14">
        <v>123</v>
      </c>
      <c r="F15" s="1">
        <v>12</v>
      </c>
      <c r="G15" s="1">
        <v>81</v>
      </c>
      <c r="H15" s="1">
        <v>117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13</v>
      </c>
      <c r="G16" s="1">
        <v>91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14</v>
      </c>
      <c r="G17" s="1">
        <v>105</v>
      </c>
      <c r="H17" s="1">
        <v>144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15</v>
      </c>
      <c r="G18" s="1">
        <v>100</v>
      </c>
      <c r="H18" s="1">
        <v>137</v>
      </c>
      <c r="J18" s="2">
        <v>33</v>
      </c>
      <c r="K18" s="2">
        <v>93</v>
      </c>
      <c r="L18" s="2">
        <v>126</v>
      </c>
      <c r="M18" s="26">
        <v>126</v>
      </c>
      <c r="N18" s="5">
        <f>L18-M18</f>
        <v>0</v>
      </c>
      <c r="O18" s="5">
        <f>N18^2</f>
        <v>0</v>
      </c>
      <c r="P18" s="6">
        <f>SQRT(AVERAGE(O18:O21))</f>
        <v>5.7879184513951127</v>
      </c>
    </row>
    <row r="19" spans="2:16" x14ac:dyDescent="0.2">
      <c r="B19" s="13">
        <v>17</v>
      </c>
      <c r="C19" s="1">
        <v>82</v>
      </c>
      <c r="D19" s="14">
        <v>123</v>
      </c>
      <c r="F19" s="1">
        <v>16</v>
      </c>
      <c r="G19" s="1">
        <v>107</v>
      </c>
      <c r="H19" s="1">
        <v>140</v>
      </c>
      <c r="J19" s="2">
        <v>34</v>
      </c>
      <c r="K19" s="2">
        <v>114</v>
      </c>
      <c r="L19" s="2">
        <v>140</v>
      </c>
      <c r="M19" s="26">
        <v>150</v>
      </c>
      <c r="N19" s="5">
        <f t="shared" ref="N19:N21" si="2">L19-M19</f>
        <v>-10</v>
      </c>
      <c r="O19" s="5">
        <f t="shared" ref="O19:O21" si="3">N19^2</f>
        <v>100</v>
      </c>
    </row>
    <row r="20" spans="2:16" x14ac:dyDescent="0.2">
      <c r="B20" s="13">
        <v>18</v>
      </c>
      <c r="C20" s="1">
        <v>84</v>
      </c>
      <c r="D20" s="14">
        <v>115</v>
      </c>
      <c r="F20" s="1">
        <v>17</v>
      </c>
      <c r="G20" s="1">
        <v>82</v>
      </c>
      <c r="H20" s="1">
        <v>123</v>
      </c>
      <c r="J20" s="2">
        <v>35</v>
      </c>
      <c r="K20" s="2">
        <v>81</v>
      </c>
      <c r="L20" s="2">
        <v>120</v>
      </c>
      <c r="M20" s="26">
        <v>115</v>
      </c>
      <c r="N20" s="5">
        <f t="shared" si="2"/>
        <v>5</v>
      </c>
      <c r="O20" s="5">
        <f t="shared" si="3"/>
        <v>25</v>
      </c>
    </row>
    <row r="21" spans="2:16" x14ac:dyDescent="0.2">
      <c r="B21" s="13">
        <v>19</v>
      </c>
      <c r="C21" s="1">
        <v>100</v>
      </c>
      <c r="D21" s="14">
        <v>134</v>
      </c>
      <c r="F21" s="1">
        <v>18</v>
      </c>
      <c r="G21" s="1">
        <v>84</v>
      </c>
      <c r="H21" s="1">
        <v>115</v>
      </c>
      <c r="J21" s="2">
        <v>36</v>
      </c>
      <c r="K21" s="2">
        <v>84</v>
      </c>
      <c r="L21" s="2">
        <v>118</v>
      </c>
      <c r="M21" s="26">
        <v>115</v>
      </c>
      <c r="N21" s="5">
        <f t="shared" si="2"/>
        <v>3</v>
      </c>
      <c r="O21" s="5">
        <f t="shared" si="3"/>
        <v>9</v>
      </c>
    </row>
    <row r="22" spans="2:16" x14ac:dyDescent="0.2">
      <c r="B22" s="13">
        <v>20</v>
      </c>
      <c r="C22" s="1">
        <v>108</v>
      </c>
      <c r="D22" s="14">
        <v>147</v>
      </c>
      <c r="F22" s="1">
        <v>19</v>
      </c>
      <c r="G22" s="1">
        <v>100</v>
      </c>
      <c r="H22" s="1">
        <v>134</v>
      </c>
    </row>
    <row r="23" spans="2:16" x14ac:dyDescent="0.2">
      <c r="B23" s="13">
        <v>21</v>
      </c>
      <c r="C23" s="1">
        <v>116</v>
      </c>
      <c r="D23" s="14">
        <v>144</v>
      </c>
      <c r="F23" s="1">
        <v>20</v>
      </c>
      <c r="G23" s="1">
        <v>108</v>
      </c>
      <c r="H23" s="1">
        <v>147</v>
      </c>
    </row>
    <row r="24" spans="2:16" x14ac:dyDescent="0.2">
      <c r="B24" s="13">
        <v>22</v>
      </c>
      <c r="C24" s="1">
        <v>115</v>
      </c>
      <c r="D24" s="14">
        <v>144</v>
      </c>
      <c r="F24" s="1">
        <v>21</v>
      </c>
      <c r="G24" s="1">
        <v>116</v>
      </c>
      <c r="H24" s="1">
        <v>144</v>
      </c>
    </row>
    <row r="25" spans="2:16" x14ac:dyDescent="0.2">
      <c r="B25" s="13">
        <v>23</v>
      </c>
      <c r="C25" s="1">
        <v>93</v>
      </c>
      <c r="D25" s="14">
        <v>126</v>
      </c>
      <c r="F25" s="1">
        <v>22</v>
      </c>
      <c r="G25" s="1">
        <v>115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23</v>
      </c>
      <c r="G26" s="1">
        <v>93</v>
      </c>
      <c r="H26" s="1">
        <v>126</v>
      </c>
    </row>
    <row r="27" spans="2:16" x14ac:dyDescent="0.2">
      <c r="B27" s="13">
        <v>25</v>
      </c>
      <c r="C27" s="1">
        <v>89</v>
      </c>
      <c r="D27" s="14">
        <v>124</v>
      </c>
      <c r="F27" s="1">
        <v>24</v>
      </c>
      <c r="G27" s="1">
        <v>105</v>
      </c>
      <c r="H27" s="1">
        <v>141</v>
      </c>
    </row>
    <row r="28" spans="2:16" x14ac:dyDescent="0.2">
      <c r="B28" s="13">
        <v>26</v>
      </c>
      <c r="C28" s="1">
        <v>104</v>
      </c>
      <c r="D28" s="14">
        <v>144</v>
      </c>
      <c r="F28" s="1">
        <v>25</v>
      </c>
      <c r="G28" s="1">
        <v>89</v>
      </c>
      <c r="H28" s="1">
        <v>124</v>
      </c>
    </row>
    <row r="29" spans="2:16" x14ac:dyDescent="0.2">
      <c r="B29" s="13">
        <v>27</v>
      </c>
      <c r="C29" s="1">
        <v>108</v>
      </c>
      <c r="D29" s="14">
        <v>144</v>
      </c>
      <c r="F29" s="1">
        <v>26</v>
      </c>
      <c r="G29" s="1">
        <v>104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27</v>
      </c>
      <c r="G30" s="1">
        <v>108</v>
      </c>
      <c r="H30" s="1">
        <v>144</v>
      </c>
    </row>
    <row r="31" spans="2:16" x14ac:dyDescent="0.2">
      <c r="B31" s="13">
        <v>29</v>
      </c>
      <c r="C31" s="1">
        <v>109</v>
      </c>
      <c r="D31" s="14">
        <v>137</v>
      </c>
      <c r="F31" s="1">
        <v>28</v>
      </c>
      <c r="G31" s="1">
        <v>88</v>
      </c>
      <c r="H31" s="1">
        <v>129</v>
      </c>
    </row>
    <row r="32" spans="2:16" x14ac:dyDescent="0.2">
      <c r="B32" s="13">
        <v>30</v>
      </c>
      <c r="C32" s="1">
        <v>112</v>
      </c>
      <c r="D32" s="14">
        <v>144</v>
      </c>
      <c r="F32" s="1">
        <v>29</v>
      </c>
      <c r="G32" s="1">
        <v>109</v>
      </c>
      <c r="H32" s="1">
        <v>137</v>
      </c>
    </row>
    <row r="33" spans="2:8" x14ac:dyDescent="0.2">
      <c r="B33" s="13">
        <v>31</v>
      </c>
      <c r="C33" s="1">
        <v>96</v>
      </c>
      <c r="D33" s="14">
        <v>132</v>
      </c>
      <c r="F33" s="1">
        <v>30</v>
      </c>
      <c r="G33" s="1">
        <v>112</v>
      </c>
      <c r="H33" s="1">
        <v>144</v>
      </c>
    </row>
    <row r="34" spans="2:8" x14ac:dyDescent="0.2">
      <c r="B34" s="13">
        <v>32</v>
      </c>
      <c r="C34" s="1">
        <v>89</v>
      </c>
      <c r="D34" s="14">
        <v>125</v>
      </c>
      <c r="F34" s="1">
        <v>31</v>
      </c>
      <c r="G34" s="1">
        <v>96</v>
      </c>
      <c r="H34" s="1">
        <v>132</v>
      </c>
    </row>
    <row r="35" spans="2:8" x14ac:dyDescent="0.2">
      <c r="B35" s="21">
        <v>33</v>
      </c>
      <c r="C35" s="2">
        <v>93</v>
      </c>
      <c r="D35" s="22">
        <v>126</v>
      </c>
      <c r="F35" s="1">
        <v>32</v>
      </c>
      <c r="G35" s="1">
        <v>89</v>
      </c>
      <c r="H35" s="1">
        <v>125</v>
      </c>
    </row>
    <row r="36" spans="2:8" x14ac:dyDescent="0.2">
      <c r="B36" s="21">
        <v>34</v>
      </c>
      <c r="C36" s="2">
        <v>114</v>
      </c>
      <c r="D36" s="22">
        <v>140</v>
      </c>
      <c r="F36" s="1">
        <v>37</v>
      </c>
      <c r="G36" s="1">
        <v>88</v>
      </c>
      <c r="H36" s="1">
        <v>119</v>
      </c>
    </row>
    <row r="37" spans="2:8" x14ac:dyDescent="0.2">
      <c r="B37" s="21">
        <v>35</v>
      </c>
      <c r="C37" s="2">
        <v>81</v>
      </c>
      <c r="D37" s="22">
        <v>120</v>
      </c>
      <c r="F37" s="1">
        <v>38</v>
      </c>
      <c r="G37" s="1">
        <v>96</v>
      </c>
      <c r="H37" s="1">
        <v>131</v>
      </c>
    </row>
    <row r="38" spans="2:8" x14ac:dyDescent="0.2">
      <c r="B38" s="21">
        <v>36</v>
      </c>
      <c r="C38" s="2">
        <v>84</v>
      </c>
      <c r="D38" s="22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37</v>
      </c>
      <c r="K4" s="2">
        <v>88</v>
      </c>
      <c r="L4" s="2">
        <v>119</v>
      </c>
      <c r="M4" s="4">
        <f>$K$11+$K$12*K4</f>
        <v>123.94765088250942</v>
      </c>
      <c r="N4" s="5">
        <f>L4-M4</f>
        <v>-4.9476508825094214</v>
      </c>
      <c r="O4" s="5">
        <f>N4^2</f>
        <v>24.479249255196258</v>
      </c>
      <c r="P4" s="6">
        <f>SQRT(AVERAGE(O4:O7))</f>
        <v>5.1443938262111901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38</v>
      </c>
      <c r="K5" s="2">
        <v>96</v>
      </c>
      <c r="L5" s="2">
        <v>131</v>
      </c>
      <c r="M5" s="4">
        <f>$K$11+$K$12*K5</f>
        <v>130.80536214115523</v>
      </c>
      <c r="N5" s="5">
        <f t="shared" ref="N5:N7" si="0">L5-M5</f>
        <v>0.19463785884477147</v>
      </c>
      <c r="O5" s="5">
        <f t="shared" ref="O5:O7" si="1">N5^2</f>
        <v>3.7883896095677182E-2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39</v>
      </c>
      <c r="K6" s="2">
        <v>82</v>
      </c>
      <c r="L6" s="2">
        <v>127</v>
      </c>
      <c r="M6" s="4">
        <f>$K$11+$K$12*K6</f>
        <v>118.80436743852506</v>
      </c>
      <c r="N6" s="5">
        <f t="shared" si="0"/>
        <v>8.1956325614749375</v>
      </c>
      <c r="O6" s="5">
        <f t="shared" si="1"/>
        <v>67.168393082708249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40</v>
      </c>
      <c r="K7" s="2">
        <v>114</v>
      </c>
      <c r="L7" s="2">
        <v>150</v>
      </c>
      <c r="M7" s="4">
        <f>$K$11+$K$12*K7</f>
        <v>146.23521247310833</v>
      </c>
      <c r="N7" s="5">
        <f t="shared" si="0"/>
        <v>3.7647875268916664</v>
      </c>
      <c r="O7" s="5">
        <f t="shared" si="1"/>
        <v>14.17362512263907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13">
        <v>9</v>
      </c>
      <c r="C11" s="1">
        <v>98</v>
      </c>
      <c r="D11" s="14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48.512827037405444</v>
      </c>
    </row>
    <row r="12" spans="2:16" x14ac:dyDescent="0.2">
      <c r="B12" s="13">
        <v>10</v>
      </c>
      <c r="C12" s="1">
        <v>98</v>
      </c>
      <c r="D12" s="14">
        <v>134</v>
      </c>
      <c r="F12" s="1">
        <v>9</v>
      </c>
      <c r="G12" s="1">
        <v>98</v>
      </c>
      <c r="H12" s="1">
        <v>130</v>
      </c>
      <c r="J12" t="s">
        <v>5</v>
      </c>
      <c r="K12">
        <f>SLOPE(H4:H39,G4:G39)</f>
        <v>0.857213907330727</v>
      </c>
    </row>
    <row r="13" spans="2:16" x14ac:dyDescent="0.2">
      <c r="B13" s="13">
        <v>11</v>
      </c>
      <c r="C13" s="1">
        <v>81</v>
      </c>
      <c r="D13" s="14">
        <v>115</v>
      </c>
      <c r="F13" s="1">
        <v>10</v>
      </c>
      <c r="G13" s="1">
        <v>98</v>
      </c>
      <c r="H13" s="1">
        <v>134</v>
      </c>
    </row>
    <row r="14" spans="2:16" x14ac:dyDescent="0.2">
      <c r="B14" s="13">
        <v>12</v>
      </c>
      <c r="C14" s="1">
        <v>81</v>
      </c>
      <c r="D14" s="14">
        <v>117</v>
      </c>
      <c r="F14" s="1">
        <v>11</v>
      </c>
      <c r="G14" s="1">
        <v>81</v>
      </c>
      <c r="H14" s="1">
        <v>115</v>
      </c>
    </row>
    <row r="15" spans="2:16" x14ac:dyDescent="0.2">
      <c r="B15" s="13">
        <v>13</v>
      </c>
      <c r="C15" s="1">
        <v>91</v>
      </c>
      <c r="D15" s="14">
        <v>123</v>
      </c>
      <c r="F15" s="1">
        <v>12</v>
      </c>
      <c r="G15" s="1">
        <v>81</v>
      </c>
      <c r="H15" s="1">
        <v>117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13</v>
      </c>
      <c r="G16" s="1">
        <v>91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14</v>
      </c>
      <c r="G17" s="1">
        <v>105</v>
      </c>
      <c r="H17" s="1">
        <v>144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15</v>
      </c>
      <c r="G18" s="1">
        <v>100</v>
      </c>
      <c r="H18" s="1">
        <v>137</v>
      </c>
      <c r="J18" s="2">
        <v>37</v>
      </c>
      <c r="K18" s="2">
        <v>88</v>
      </c>
      <c r="L18" s="2">
        <v>119</v>
      </c>
      <c r="M18" s="26">
        <v>129</v>
      </c>
      <c r="N18" s="5">
        <f>L18-M18</f>
        <v>-10</v>
      </c>
      <c r="O18" s="5">
        <f>N18^2</f>
        <v>100</v>
      </c>
      <c r="P18" s="6">
        <f>SQRT(AVERAGE(O18:O21))</f>
        <v>7.3654599313281173</v>
      </c>
    </row>
    <row r="19" spans="2:16" x14ac:dyDescent="0.2">
      <c r="B19" s="13">
        <v>17</v>
      </c>
      <c r="C19" s="1">
        <v>82</v>
      </c>
      <c r="D19" s="14">
        <v>123</v>
      </c>
      <c r="F19" s="1">
        <v>16</v>
      </c>
      <c r="G19" s="1">
        <v>107</v>
      </c>
      <c r="H19" s="1">
        <v>140</v>
      </c>
      <c r="J19" s="2">
        <v>38</v>
      </c>
      <c r="K19" s="2">
        <v>96</v>
      </c>
      <c r="L19" s="2">
        <v>131</v>
      </c>
      <c r="M19" s="26">
        <v>132</v>
      </c>
      <c r="N19" s="5">
        <f t="shared" ref="N19:N21" si="2">L19-M19</f>
        <v>-1</v>
      </c>
      <c r="O19" s="5">
        <f t="shared" ref="O19:O21" si="3">N19^2</f>
        <v>1</v>
      </c>
    </row>
    <row r="20" spans="2:16" x14ac:dyDescent="0.2">
      <c r="B20" s="13">
        <v>18</v>
      </c>
      <c r="C20" s="1">
        <v>84</v>
      </c>
      <c r="D20" s="14">
        <v>115</v>
      </c>
      <c r="F20" s="1">
        <v>17</v>
      </c>
      <c r="G20" s="1">
        <v>82</v>
      </c>
      <c r="H20" s="1">
        <v>123</v>
      </c>
      <c r="J20" s="2">
        <v>39</v>
      </c>
      <c r="K20" s="2">
        <v>82</v>
      </c>
      <c r="L20" s="2">
        <v>127</v>
      </c>
      <c r="M20" s="26">
        <v>123</v>
      </c>
      <c r="N20" s="5">
        <f t="shared" si="2"/>
        <v>4</v>
      </c>
      <c r="O20" s="5">
        <f t="shared" si="3"/>
        <v>16</v>
      </c>
    </row>
    <row r="21" spans="2:16" x14ac:dyDescent="0.2">
      <c r="B21" s="13">
        <v>19</v>
      </c>
      <c r="C21" s="1">
        <v>100</v>
      </c>
      <c r="D21" s="14">
        <v>134</v>
      </c>
      <c r="F21" s="1">
        <v>18</v>
      </c>
      <c r="G21" s="1">
        <v>84</v>
      </c>
      <c r="H21" s="1">
        <v>115</v>
      </c>
      <c r="J21" s="2">
        <v>40</v>
      </c>
      <c r="K21" s="2">
        <v>114</v>
      </c>
      <c r="L21" s="2">
        <v>150</v>
      </c>
      <c r="M21" s="26">
        <v>140</v>
      </c>
      <c r="N21" s="5">
        <f t="shared" si="2"/>
        <v>10</v>
      </c>
      <c r="O21" s="5">
        <f t="shared" si="3"/>
        <v>100</v>
      </c>
    </row>
    <row r="22" spans="2:16" x14ac:dyDescent="0.2">
      <c r="B22" s="13">
        <v>20</v>
      </c>
      <c r="C22" s="1">
        <v>108</v>
      </c>
      <c r="D22" s="14">
        <v>147</v>
      </c>
      <c r="F22" s="1">
        <v>19</v>
      </c>
      <c r="G22" s="1">
        <v>100</v>
      </c>
      <c r="H22" s="1">
        <v>134</v>
      </c>
    </row>
    <row r="23" spans="2:16" x14ac:dyDescent="0.2">
      <c r="B23" s="13">
        <v>21</v>
      </c>
      <c r="C23" s="1">
        <v>116</v>
      </c>
      <c r="D23" s="14">
        <v>144</v>
      </c>
      <c r="F23" s="1">
        <v>20</v>
      </c>
      <c r="G23" s="1">
        <v>108</v>
      </c>
      <c r="H23" s="1">
        <v>147</v>
      </c>
    </row>
    <row r="24" spans="2:16" x14ac:dyDescent="0.2">
      <c r="B24" s="13">
        <v>22</v>
      </c>
      <c r="C24" s="1">
        <v>115</v>
      </c>
      <c r="D24" s="14">
        <v>144</v>
      </c>
      <c r="F24" s="1">
        <v>21</v>
      </c>
      <c r="G24" s="1">
        <v>116</v>
      </c>
      <c r="H24" s="1">
        <v>144</v>
      </c>
    </row>
    <row r="25" spans="2:16" x14ac:dyDescent="0.2">
      <c r="B25" s="13">
        <v>23</v>
      </c>
      <c r="C25" s="1">
        <v>93</v>
      </c>
      <c r="D25" s="14">
        <v>126</v>
      </c>
      <c r="F25" s="1">
        <v>22</v>
      </c>
      <c r="G25" s="1">
        <v>115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23</v>
      </c>
      <c r="G26" s="1">
        <v>93</v>
      </c>
      <c r="H26" s="1">
        <v>126</v>
      </c>
    </row>
    <row r="27" spans="2:16" x14ac:dyDescent="0.2">
      <c r="B27" s="13">
        <v>25</v>
      </c>
      <c r="C27" s="1">
        <v>89</v>
      </c>
      <c r="D27" s="14">
        <v>124</v>
      </c>
      <c r="F27" s="1">
        <v>24</v>
      </c>
      <c r="G27" s="1">
        <v>105</v>
      </c>
      <c r="H27" s="1">
        <v>141</v>
      </c>
    </row>
    <row r="28" spans="2:16" x14ac:dyDescent="0.2">
      <c r="B28" s="13">
        <v>26</v>
      </c>
      <c r="C28" s="1">
        <v>104</v>
      </c>
      <c r="D28" s="14">
        <v>144</v>
      </c>
      <c r="F28" s="1">
        <v>25</v>
      </c>
      <c r="G28" s="1">
        <v>89</v>
      </c>
      <c r="H28" s="1">
        <v>124</v>
      </c>
    </row>
    <row r="29" spans="2:16" x14ac:dyDescent="0.2">
      <c r="B29" s="13">
        <v>27</v>
      </c>
      <c r="C29" s="1">
        <v>108</v>
      </c>
      <c r="D29" s="14">
        <v>144</v>
      </c>
      <c r="F29" s="1">
        <v>26</v>
      </c>
      <c r="G29" s="1">
        <v>104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27</v>
      </c>
      <c r="G30" s="1">
        <v>108</v>
      </c>
      <c r="H30" s="1">
        <v>144</v>
      </c>
    </row>
    <row r="31" spans="2:16" x14ac:dyDescent="0.2">
      <c r="B31" s="13">
        <v>29</v>
      </c>
      <c r="C31" s="1">
        <v>109</v>
      </c>
      <c r="D31" s="14">
        <v>137</v>
      </c>
      <c r="F31" s="1">
        <v>28</v>
      </c>
      <c r="G31" s="1">
        <v>88</v>
      </c>
      <c r="H31" s="1">
        <v>129</v>
      </c>
    </row>
    <row r="32" spans="2:16" x14ac:dyDescent="0.2">
      <c r="B32" s="13">
        <v>30</v>
      </c>
      <c r="C32" s="1">
        <v>112</v>
      </c>
      <c r="D32" s="14">
        <v>144</v>
      </c>
      <c r="F32" s="1">
        <v>29</v>
      </c>
      <c r="G32" s="1">
        <v>109</v>
      </c>
      <c r="H32" s="1">
        <v>137</v>
      </c>
    </row>
    <row r="33" spans="2:8" x14ac:dyDescent="0.2">
      <c r="B33" s="13">
        <v>31</v>
      </c>
      <c r="C33" s="1">
        <v>96</v>
      </c>
      <c r="D33" s="14">
        <v>132</v>
      </c>
      <c r="F33" s="1">
        <v>30</v>
      </c>
      <c r="G33" s="1">
        <v>112</v>
      </c>
      <c r="H33" s="1">
        <v>144</v>
      </c>
    </row>
    <row r="34" spans="2:8" x14ac:dyDescent="0.2">
      <c r="B34" s="13">
        <v>32</v>
      </c>
      <c r="C34" s="1">
        <v>89</v>
      </c>
      <c r="D34" s="14">
        <v>125</v>
      </c>
      <c r="F34" s="1">
        <v>31</v>
      </c>
      <c r="G34" s="1">
        <v>96</v>
      </c>
      <c r="H34" s="1">
        <v>132</v>
      </c>
    </row>
    <row r="35" spans="2:8" x14ac:dyDescent="0.2">
      <c r="B35" s="13">
        <v>33</v>
      </c>
      <c r="C35" s="1">
        <v>93</v>
      </c>
      <c r="D35" s="14">
        <v>126</v>
      </c>
      <c r="F35" s="1">
        <v>32</v>
      </c>
      <c r="G35" s="1">
        <v>89</v>
      </c>
      <c r="H35" s="1">
        <v>125</v>
      </c>
    </row>
    <row r="36" spans="2:8" x14ac:dyDescent="0.2">
      <c r="B36" s="13">
        <v>34</v>
      </c>
      <c r="C36" s="1">
        <v>114</v>
      </c>
      <c r="D36" s="14">
        <v>140</v>
      </c>
      <c r="F36" s="1">
        <v>33</v>
      </c>
      <c r="G36" s="1">
        <v>93</v>
      </c>
      <c r="H36" s="1">
        <v>126</v>
      </c>
    </row>
    <row r="37" spans="2:8" x14ac:dyDescent="0.2">
      <c r="B37" s="13">
        <v>35</v>
      </c>
      <c r="C37" s="1">
        <v>81</v>
      </c>
      <c r="D37" s="14">
        <v>120</v>
      </c>
      <c r="F37" s="1">
        <v>34</v>
      </c>
      <c r="G37" s="1">
        <v>114</v>
      </c>
      <c r="H37" s="1">
        <v>140</v>
      </c>
    </row>
    <row r="38" spans="2:8" x14ac:dyDescent="0.2">
      <c r="B38" s="13">
        <v>36</v>
      </c>
      <c r="C38" s="1">
        <v>84</v>
      </c>
      <c r="D38" s="14">
        <v>118</v>
      </c>
      <c r="F38" s="1">
        <v>35</v>
      </c>
      <c r="G38" s="1">
        <v>81</v>
      </c>
      <c r="H38" s="1">
        <v>120</v>
      </c>
    </row>
    <row r="39" spans="2:8" x14ac:dyDescent="0.2">
      <c r="B39" s="21">
        <v>37</v>
      </c>
      <c r="C39" s="2">
        <v>88</v>
      </c>
      <c r="D39" s="22">
        <v>119</v>
      </c>
      <c r="F39" s="1">
        <v>36</v>
      </c>
      <c r="G39" s="1">
        <v>84</v>
      </c>
      <c r="H39" s="1">
        <v>118</v>
      </c>
    </row>
    <row r="40" spans="2:8" x14ac:dyDescent="0.2">
      <c r="B40" s="21">
        <v>38</v>
      </c>
      <c r="C40" s="2">
        <v>96</v>
      </c>
      <c r="D40" s="22">
        <v>131</v>
      </c>
    </row>
    <row r="41" spans="2:8" x14ac:dyDescent="0.2">
      <c r="B41" s="21">
        <v>39</v>
      </c>
      <c r="C41" s="2">
        <v>82</v>
      </c>
      <c r="D41" s="22">
        <v>127</v>
      </c>
    </row>
    <row r="42" spans="2:8" ht="17" thickBot="1" x14ac:dyDescent="0.25">
      <c r="B42" s="23">
        <v>40</v>
      </c>
      <c r="C42" s="24">
        <v>114</v>
      </c>
      <c r="D42" s="25">
        <v>150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15"/>
  <sheetViews>
    <sheetView workbookViewId="0">
      <selection activeCell="C14" sqref="C14"/>
    </sheetView>
  </sheetViews>
  <sheetFormatPr baseColWidth="10" defaultRowHeight="16" x14ac:dyDescent="0.2"/>
  <cols>
    <col min="2" max="2" width="17.83203125" customWidth="1"/>
    <col min="3" max="3" width="14.83203125" customWidth="1"/>
    <col min="4" max="4" width="15.6640625" customWidth="1"/>
  </cols>
  <sheetData>
    <row r="2" spans="2:5" x14ac:dyDescent="0.2">
      <c r="B2" s="7" t="s">
        <v>38</v>
      </c>
      <c r="C2" s="3" t="s">
        <v>13</v>
      </c>
      <c r="D2" s="7" t="s">
        <v>14</v>
      </c>
    </row>
    <row r="3" spans="2:5" x14ac:dyDescent="0.2">
      <c r="B3" s="7">
        <v>1</v>
      </c>
      <c r="C3" s="27">
        <f>'Particion 1'!P4</f>
        <v>3.9457471444582124</v>
      </c>
      <c r="D3" s="28">
        <f>'Particion 1'!$P$18</f>
        <v>5.0497524691810387</v>
      </c>
    </row>
    <row r="4" spans="2:5" x14ac:dyDescent="0.2">
      <c r="B4" s="7">
        <v>2</v>
      </c>
      <c r="C4" s="27">
        <f>'Particion 2'!P4</f>
        <v>2.3573245074641971</v>
      </c>
      <c r="D4" s="28">
        <f>'Particion 2'!$P$18</f>
        <v>4.9497474683058327</v>
      </c>
    </row>
    <row r="5" spans="2:5" x14ac:dyDescent="0.2">
      <c r="B5" s="7">
        <v>3</v>
      </c>
      <c r="C5" s="27">
        <f>'Particion 3'!P4</f>
        <v>2.5477460980132589</v>
      </c>
      <c r="D5" s="28">
        <f>'Particion 3'!$P$18</f>
        <v>5.9160797830996161</v>
      </c>
    </row>
    <row r="6" spans="2:5" x14ac:dyDescent="0.2">
      <c r="B6" s="7">
        <v>4</v>
      </c>
      <c r="C6" s="27">
        <f>'Particion 4'!P4</f>
        <v>3.5954709934992839</v>
      </c>
      <c r="D6" s="28">
        <f>'Particion 4'!$P$18</f>
        <v>5.7227615711297988</v>
      </c>
    </row>
    <row r="7" spans="2:5" x14ac:dyDescent="0.2">
      <c r="B7" s="7">
        <v>5</v>
      </c>
      <c r="C7" s="27">
        <f>'Particion 5'!P4</f>
        <v>4.6132173109954371</v>
      </c>
      <c r="D7" s="28">
        <f>'Particion 5'!$P$18</f>
        <v>3.2787192621510002</v>
      </c>
    </row>
    <row r="8" spans="2:5" x14ac:dyDescent="0.2">
      <c r="B8" s="7">
        <v>6</v>
      </c>
      <c r="C8" s="27">
        <f>'Particion 6'!P4</f>
        <v>3.4061201044810723</v>
      </c>
      <c r="D8" s="28">
        <f>'Particion 6'!$P$18</f>
        <v>2.8284271247461903</v>
      </c>
    </row>
    <row r="9" spans="2:5" x14ac:dyDescent="0.2">
      <c r="B9" s="7">
        <v>7</v>
      </c>
      <c r="C9" s="27">
        <f>'Particion 7'!P4</f>
        <v>4.4698980047939969</v>
      </c>
      <c r="D9" s="28">
        <f>'Particion 7'!$P$18</f>
        <v>5.4543560573178569</v>
      </c>
    </row>
    <row r="10" spans="2:5" x14ac:dyDescent="0.2">
      <c r="B10" s="7">
        <v>8</v>
      </c>
      <c r="C10" s="27">
        <f>'Particion 8'!P4</f>
        <v>2.7587556969721643</v>
      </c>
      <c r="D10" s="28">
        <f>'Particion 8'!$P$18</f>
        <v>2.598076211353316</v>
      </c>
    </row>
    <row r="11" spans="2:5" x14ac:dyDescent="0.2">
      <c r="B11" s="7">
        <v>9</v>
      </c>
      <c r="C11" s="27">
        <f>'Particion 9'!P4</f>
        <v>4.0269749326191908</v>
      </c>
      <c r="D11" s="28">
        <f>'Particion 9'!$P$18</f>
        <v>5.7879184513951127</v>
      </c>
    </row>
    <row r="12" spans="2:5" x14ac:dyDescent="0.2">
      <c r="B12" s="7">
        <v>10</v>
      </c>
      <c r="C12" s="27">
        <f>'Particion 10'!P4</f>
        <v>5.1443938262111901</v>
      </c>
      <c r="D12" s="28">
        <f>'Particion 10'!$P$18</f>
        <v>7.3654599313281173</v>
      </c>
    </row>
    <row r="13" spans="2:5" x14ac:dyDescent="0.2">
      <c r="C13" s="8"/>
    </row>
    <row r="14" spans="2:5" x14ac:dyDescent="0.2">
      <c r="C14" s="9">
        <f>AVERAGE(C3:C12)</f>
        <v>3.6865648619508007</v>
      </c>
      <c r="D14" s="9">
        <f>AVERAGE(D3:D12)</f>
        <v>4.8951298330007882</v>
      </c>
      <c r="E14" t="s">
        <v>11</v>
      </c>
    </row>
    <row r="15" spans="2:5" x14ac:dyDescent="0.2">
      <c r="C15" s="9">
        <f>STDEV(C3:C12)</f>
        <v>0.93048258885039981</v>
      </c>
      <c r="D15" s="9">
        <f>STDEV(D3:D12)</f>
        <v>1.532138635323433</v>
      </c>
      <c r="E15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42"/>
  <sheetViews>
    <sheetView zoomScaleNormal="100" workbookViewId="0">
      <selection activeCell="E2" sqref="E2:F42"/>
    </sheetView>
  </sheetViews>
  <sheetFormatPr baseColWidth="10" defaultRowHeight="16" x14ac:dyDescent="0.2"/>
  <cols>
    <col min="5" max="5" width="11.6640625" bestFit="1" customWidth="1"/>
  </cols>
  <sheetData>
    <row r="2" spans="2:6" ht="17" thickBot="1" x14ac:dyDescent="0.25">
      <c r="B2" t="s">
        <v>2</v>
      </c>
      <c r="C2" t="s">
        <v>0</v>
      </c>
      <c r="D2" t="s">
        <v>1</v>
      </c>
      <c r="E2" t="s">
        <v>15</v>
      </c>
      <c r="F2" t="s">
        <v>16</v>
      </c>
    </row>
    <row r="3" spans="2:6" x14ac:dyDescent="0.2">
      <c r="B3" s="10">
        <v>1</v>
      </c>
      <c r="C3" s="11">
        <v>119</v>
      </c>
      <c r="D3" s="12">
        <v>154</v>
      </c>
      <c r="E3" s="29">
        <f>'Particion 1'!$M$4</f>
        <v>150.40758474282944</v>
      </c>
      <c r="F3" s="30">
        <f>'Particion 1'!$M$18</f>
        <v>151</v>
      </c>
    </row>
    <row r="4" spans="2:6" x14ac:dyDescent="0.2">
      <c r="B4" s="13">
        <v>2</v>
      </c>
      <c r="C4" s="1">
        <v>85</v>
      </c>
      <c r="D4" s="14">
        <v>123</v>
      </c>
      <c r="E4" s="31">
        <f>'Particion 1'!$M$5</f>
        <v>121.84607840875005</v>
      </c>
      <c r="F4" s="32">
        <f>'Particion 1'!$M$19</f>
        <v>115</v>
      </c>
    </row>
    <row r="5" spans="2:6" x14ac:dyDescent="0.2">
      <c r="B5" s="13">
        <v>3</v>
      </c>
      <c r="C5" s="1">
        <v>97</v>
      </c>
      <c r="D5" s="14">
        <v>125</v>
      </c>
      <c r="E5" s="31">
        <f>'Particion 1'!$M$6</f>
        <v>131.92661005607221</v>
      </c>
      <c r="F5" s="32">
        <f>'Particion 1'!$M$20</f>
        <v>130</v>
      </c>
    </row>
    <row r="6" spans="2:6" x14ac:dyDescent="0.2">
      <c r="B6" s="13">
        <v>4</v>
      </c>
      <c r="C6" s="1">
        <v>95</v>
      </c>
      <c r="D6" s="14">
        <v>130</v>
      </c>
      <c r="E6" s="31">
        <f>'Particion 1'!$M$7</f>
        <v>130.24652144818515</v>
      </c>
      <c r="F6" s="32">
        <f>'Particion 1'!$M$21</f>
        <v>132</v>
      </c>
    </row>
    <row r="7" spans="2:6" x14ac:dyDescent="0.2">
      <c r="B7" s="13">
        <v>5</v>
      </c>
      <c r="C7" s="1">
        <v>120</v>
      </c>
      <c r="D7" s="14">
        <v>151</v>
      </c>
      <c r="E7" s="31">
        <f>'Particion 2'!$M$4</f>
        <v>151.5393347833006</v>
      </c>
      <c r="F7" s="32">
        <f>'Particion 2'!$M$18</f>
        <v>154</v>
      </c>
    </row>
    <row r="8" spans="2:6" x14ac:dyDescent="0.2">
      <c r="B8" s="13">
        <v>6</v>
      </c>
      <c r="C8" s="1">
        <v>92</v>
      </c>
      <c r="D8" s="14">
        <v>131</v>
      </c>
      <c r="E8" s="31">
        <f>'Particion 2'!$M$5</f>
        <v>127.451205064276</v>
      </c>
      <c r="F8" s="32">
        <f>'Particion 2'!$M$19</f>
        <v>123</v>
      </c>
    </row>
    <row r="9" spans="2:6" x14ac:dyDescent="0.2">
      <c r="B9" s="13">
        <v>7</v>
      </c>
      <c r="C9" s="1">
        <v>105</v>
      </c>
      <c r="D9" s="14">
        <v>141</v>
      </c>
      <c r="E9" s="31">
        <f>'Particion 2'!$M$6</f>
        <v>138.63497957668028</v>
      </c>
      <c r="F9" s="32">
        <f>'Particion 2'!$M$20</f>
        <v>144</v>
      </c>
    </row>
    <row r="10" spans="2:6" x14ac:dyDescent="0.2">
      <c r="B10" s="13">
        <v>8</v>
      </c>
      <c r="C10" s="1">
        <v>110</v>
      </c>
      <c r="D10" s="14">
        <v>141</v>
      </c>
      <c r="E10" s="31">
        <f>'Particion 2'!$M$7</f>
        <v>142.93643131222041</v>
      </c>
      <c r="F10" s="32">
        <f>'Particion 2'!$M$21</f>
        <v>137</v>
      </c>
    </row>
    <row r="11" spans="2:6" x14ac:dyDescent="0.2">
      <c r="B11" s="13">
        <v>9</v>
      </c>
      <c r="C11" s="1">
        <v>98</v>
      </c>
      <c r="D11" s="14">
        <v>130</v>
      </c>
      <c r="E11" s="31">
        <f>'Particion 3'!$M$4</f>
        <v>132.88601612454823</v>
      </c>
      <c r="F11" s="32">
        <f>'Particion 3'!$M$18</f>
        <v>125</v>
      </c>
    </row>
    <row r="12" spans="2:6" x14ac:dyDescent="0.2">
      <c r="B12" s="13">
        <v>10</v>
      </c>
      <c r="C12" s="1">
        <v>98</v>
      </c>
      <c r="D12" s="14">
        <v>134</v>
      </c>
      <c r="E12" s="31">
        <f>'Particion 3'!$M$5</f>
        <v>132.88601612454823</v>
      </c>
      <c r="F12" s="32">
        <f>'Particion 3'!$M$19</f>
        <v>125</v>
      </c>
    </row>
    <row r="13" spans="2:6" x14ac:dyDescent="0.2">
      <c r="B13" s="13">
        <v>11</v>
      </c>
      <c r="C13" s="1">
        <v>81</v>
      </c>
      <c r="D13" s="14">
        <v>115</v>
      </c>
      <c r="E13" s="31">
        <f>'Particion 3'!$M$6</f>
        <v>118.68272171253824</v>
      </c>
      <c r="F13" s="32">
        <f>'Particion 3'!$M$20</f>
        <v>120</v>
      </c>
    </row>
    <row r="14" spans="2:6" x14ac:dyDescent="0.2">
      <c r="B14" s="13">
        <v>12</v>
      </c>
      <c r="C14" s="1">
        <v>81</v>
      </c>
      <c r="D14" s="14">
        <v>117</v>
      </c>
      <c r="E14" s="31">
        <f>'Particion 3'!$M$7</f>
        <v>118.68272171253824</v>
      </c>
      <c r="F14" s="32">
        <f>'Particion 3'!$M$21</f>
        <v>120</v>
      </c>
    </row>
    <row r="15" spans="2:6" x14ac:dyDescent="0.2">
      <c r="B15" s="13">
        <v>13</v>
      </c>
      <c r="C15" s="1">
        <v>91</v>
      </c>
      <c r="D15" s="14">
        <v>123</v>
      </c>
      <c r="E15" s="31">
        <f>'Particion 4'!$M$4</f>
        <v>126.71395721331494</v>
      </c>
      <c r="F15" s="32">
        <f>'Particion 4'!$M$18</f>
        <v>131</v>
      </c>
    </row>
    <row r="16" spans="2:6" x14ac:dyDescent="0.2">
      <c r="B16" s="13">
        <v>14</v>
      </c>
      <c r="C16" s="1">
        <v>105</v>
      </c>
      <c r="D16" s="14">
        <v>144</v>
      </c>
      <c r="E16" s="31">
        <f>'Particion 4'!$M$5</f>
        <v>138.47931236817482</v>
      </c>
      <c r="F16" s="32">
        <f>'Particion 4'!$M$19</f>
        <v>141</v>
      </c>
    </row>
    <row r="17" spans="2:6" x14ac:dyDescent="0.2">
      <c r="B17" s="13">
        <v>15</v>
      </c>
      <c r="C17" s="1">
        <v>100</v>
      </c>
      <c r="D17" s="14">
        <v>137</v>
      </c>
      <c r="E17" s="31">
        <f>'Particion 4'!$M$6</f>
        <v>134.27739981286771</v>
      </c>
      <c r="F17" s="32">
        <f>'Particion 4'!$M$20</f>
        <v>134</v>
      </c>
    </row>
    <row r="18" spans="2:6" x14ac:dyDescent="0.2">
      <c r="B18" s="13">
        <v>16</v>
      </c>
      <c r="C18" s="1">
        <v>107</v>
      </c>
      <c r="D18" s="14">
        <v>140</v>
      </c>
      <c r="E18" s="31">
        <f>'Particion 4'!$M$7</f>
        <v>140.16007739029766</v>
      </c>
      <c r="F18" s="32">
        <f>'Particion 4'!$M$21</f>
        <v>147</v>
      </c>
    </row>
    <row r="19" spans="2:6" x14ac:dyDescent="0.2">
      <c r="B19" s="13">
        <v>17</v>
      </c>
      <c r="C19" s="1">
        <v>82</v>
      </c>
      <c r="D19" s="14">
        <v>123</v>
      </c>
      <c r="E19" s="31">
        <f>'Particion 5'!$M$4</f>
        <v>119.20764845931963</v>
      </c>
      <c r="F19" s="32">
        <f>'Particion 5'!$M$18</f>
        <v>127</v>
      </c>
    </row>
    <row r="20" spans="2:6" x14ac:dyDescent="0.2">
      <c r="B20" s="13">
        <v>18</v>
      </c>
      <c r="C20" s="1">
        <v>84</v>
      </c>
      <c r="D20" s="14">
        <v>115</v>
      </c>
      <c r="E20" s="31">
        <f>'Particion 5'!$M$5</f>
        <v>120.8837164049265</v>
      </c>
      <c r="F20" s="32">
        <f>'Particion 5'!$M$19</f>
        <v>118</v>
      </c>
    </row>
    <row r="21" spans="2:6" x14ac:dyDescent="0.2">
      <c r="B21" s="13">
        <v>19</v>
      </c>
      <c r="C21" s="1">
        <v>100</v>
      </c>
      <c r="D21" s="14">
        <v>134</v>
      </c>
      <c r="E21" s="31">
        <f>'Particion 5'!$M$6</f>
        <v>134.29225996978161</v>
      </c>
      <c r="F21" s="32">
        <f>'Particion 5'!$M$20</f>
        <v>137</v>
      </c>
    </row>
    <row r="22" spans="2:6" x14ac:dyDescent="0.2">
      <c r="B22" s="13">
        <v>20</v>
      </c>
      <c r="C22" s="1">
        <v>108</v>
      </c>
      <c r="D22" s="14">
        <v>147</v>
      </c>
      <c r="E22" s="31">
        <f>'Particion 5'!$M$7</f>
        <v>140.99653175220914</v>
      </c>
      <c r="F22" s="32">
        <f>'Particion 5'!$M$21</f>
        <v>144</v>
      </c>
    </row>
    <row r="23" spans="2:6" x14ac:dyDescent="0.2">
      <c r="B23" s="13">
        <v>21</v>
      </c>
      <c r="C23" s="1">
        <v>116</v>
      </c>
      <c r="D23" s="14">
        <v>144</v>
      </c>
      <c r="E23" s="31">
        <f>'Particion 6'!$M$4</f>
        <v>148.66241855173104</v>
      </c>
      <c r="F23" s="32">
        <f>'Particion 6'!$M$18</f>
        <v>140</v>
      </c>
    </row>
    <row r="24" spans="2:6" x14ac:dyDescent="0.2">
      <c r="B24" s="13">
        <v>22</v>
      </c>
      <c r="C24" s="1">
        <v>115</v>
      </c>
      <c r="D24" s="14">
        <v>144</v>
      </c>
      <c r="E24" s="31">
        <f>'Particion 6'!$M$5</f>
        <v>147.7878327575994</v>
      </c>
      <c r="F24" s="32">
        <f>'Particion 6'!$M$19</f>
        <v>140</v>
      </c>
    </row>
    <row r="25" spans="2:6" x14ac:dyDescent="0.2">
      <c r="B25" s="13">
        <v>23</v>
      </c>
      <c r="C25" s="1">
        <v>93</v>
      </c>
      <c r="D25" s="14">
        <v>126</v>
      </c>
      <c r="E25" s="31">
        <f>'Particion 6'!$M$6</f>
        <v>128.54694528670376</v>
      </c>
      <c r="F25" s="32">
        <f>'Particion 6'!$M$20</f>
        <v>126</v>
      </c>
    </row>
    <row r="26" spans="2:6" x14ac:dyDescent="0.2">
      <c r="B26" s="13">
        <v>24</v>
      </c>
      <c r="C26" s="1">
        <v>105</v>
      </c>
      <c r="D26" s="14">
        <v>141</v>
      </c>
      <c r="E26" s="31">
        <f>'Particion 6'!$M$7</f>
        <v>139.04197481628319</v>
      </c>
      <c r="F26" s="32">
        <f>'Particion 6'!$M$21</f>
        <v>141</v>
      </c>
    </row>
    <row r="27" spans="2:6" x14ac:dyDescent="0.2">
      <c r="B27" s="13">
        <v>25</v>
      </c>
      <c r="C27" s="1">
        <v>89</v>
      </c>
      <c r="D27" s="14">
        <v>124</v>
      </c>
      <c r="E27" s="31">
        <f>'Particion 7'!$M$4</f>
        <v>124.70931236995224</v>
      </c>
      <c r="F27" s="32">
        <f>'Particion 7'!$M$18</f>
        <v>125</v>
      </c>
    </row>
    <row r="28" spans="2:6" x14ac:dyDescent="0.2">
      <c r="B28" s="13">
        <v>26</v>
      </c>
      <c r="C28" s="1">
        <v>104</v>
      </c>
      <c r="D28" s="14">
        <v>144</v>
      </c>
      <c r="E28" s="31">
        <f>'Particion 7'!$M$5</f>
        <v>137.44236609495454</v>
      </c>
      <c r="F28" s="32">
        <f>'Particion 7'!$M$19</f>
        <v>141</v>
      </c>
    </row>
    <row r="29" spans="2:6" x14ac:dyDescent="0.2">
      <c r="B29" s="13">
        <v>27</v>
      </c>
      <c r="C29" s="1">
        <v>108</v>
      </c>
      <c r="D29" s="14">
        <v>144</v>
      </c>
      <c r="E29" s="31">
        <f>'Particion 7'!$M$6</f>
        <v>140.8378470882885</v>
      </c>
      <c r="F29" s="32">
        <f>'Particion 7'!$M$20</f>
        <v>147</v>
      </c>
    </row>
    <row r="30" spans="2:6" x14ac:dyDescent="0.2">
      <c r="B30" s="13">
        <v>28</v>
      </c>
      <c r="C30" s="1">
        <v>88</v>
      </c>
      <c r="D30" s="14">
        <v>129</v>
      </c>
      <c r="E30" s="31">
        <f>'Particion 7'!$M$7</f>
        <v>123.86044212161875</v>
      </c>
      <c r="F30" s="32">
        <f>'Particion 7'!$M$21</f>
        <v>119</v>
      </c>
    </row>
    <row r="31" spans="2:6" x14ac:dyDescent="0.2">
      <c r="B31" s="13">
        <v>29</v>
      </c>
      <c r="C31" s="1">
        <v>109</v>
      </c>
      <c r="D31" s="14">
        <v>137</v>
      </c>
      <c r="E31" s="31">
        <f>'Particion 8'!$M$4</f>
        <v>142.35894890124439</v>
      </c>
      <c r="F31" s="32">
        <f>'Particion 8'!$M$18</f>
        <v>141</v>
      </c>
    </row>
    <row r="32" spans="2:6" x14ac:dyDescent="0.2">
      <c r="B32" s="13">
        <v>30</v>
      </c>
      <c r="C32" s="1">
        <v>112</v>
      </c>
      <c r="D32" s="14">
        <v>144</v>
      </c>
      <c r="E32" s="31">
        <f>'Particion 8'!$M$5</f>
        <v>144.95684405612923</v>
      </c>
      <c r="F32" s="32">
        <f>'Particion 8'!$M$19</f>
        <v>141</v>
      </c>
    </row>
    <row r="33" spans="2:6" x14ac:dyDescent="0.2">
      <c r="B33" s="13">
        <v>31</v>
      </c>
      <c r="C33" s="1">
        <v>96</v>
      </c>
      <c r="D33" s="14">
        <v>132</v>
      </c>
      <c r="E33" s="31">
        <f>'Particion 8'!$M$6</f>
        <v>131.10140323007678</v>
      </c>
      <c r="F33" s="32">
        <f>'Particion 8'!$M$20</f>
        <v>131</v>
      </c>
    </row>
    <row r="34" spans="2:6" x14ac:dyDescent="0.2">
      <c r="B34" s="13">
        <v>32</v>
      </c>
      <c r="C34" s="1">
        <v>89</v>
      </c>
      <c r="D34" s="14">
        <v>125</v>
      </c>
      <c r="E34" s="31">
        <f>'Particion 8'!$M$7</f>
        <v>125.03964786867886</v>
      </c>
      <c r="F34" s="32">
        <f>'Particion 8'!$M$21</f>
        <v>124</v>
      </c>
    </row>
    <row r="35" spans="2:6" x14ac:dyDescent="0.2">
      <c r="B35" s="13">
        <v>33</v>
      </c>
      <c r="C35" s="1">
        <v>93</v>
      </c>
      <c r="D35" s="14">
        <v>126</v>
      </c>
      <c r="E35" s="31">
        <f>'Particion 9'!$M$4</f>
        <v>128.6165497258076</v>
      </c>
      <c r="F35" s="32">
        <f>'Particion 9'!$M$18</f>
        <v>126</v>
      </c>
    </row>
    <row r="36" spans="2:6" x14ac:dyDescent="0.2">
      <c r="B36" s="13">
        <v>34</v>
      </c>
      <c r="C36" s="1">
        <v>114</v>
      </c>
      <c r="D36" s="14">
        <v>140</v>
      </c>
      <c r="E36" s="31">
        <f>'Particion 9'!$M$5</f>
        <v>146.8496731243564</v>
      </c>
      <c r="F36" s="32">
        <f>'Particion 9'!$M$19</f>
        <v>150</v>
      </c>
    </row>
    <row r="37" spans="2:6" x14ac:dyDescent="0.2">
      <c r="B37" s="13">
        <v>35</v>
      </c>
      <c r="C37" s="1">
        <v>81</v>
      </c>
      <c r="D37" s="14">
        <v>120</v>
      </c>
      <c r="E37" s="31">
        <f>'Particion 9'!$M$6</f>
        <v>118.19762206949399</v>
      </c>
      <c r="F37" s="32">
        <f>'Particion 9'!$M$20</f>
        <v>115</v>
      </c>
    </row>
    <row r="38" spans="2:6" x14ac:dyDescent="0.2">
      <c r="B38" s="13">
        <v>36</v>
      </c>
      <c r="C38" s="1">
        <v>84</v>
      </c>
      <c r="D38" s="14">
        <v>118</v>
      </c>
      <c r="E38" s="31">
        <f>'Particion 9'!$M$7</f>
        <v>120.80235398357239</v>
      </c>
      <c r="F38" s="32">
        <f>'Particion 9'!$M$21</f>
        <v>115</v>
      </c>
    </row>
    <row r="39" spans="2:6" x14ac:dyDescent="0.2">
      <c r="B39" s="13">
        <v>37</v>
      </c>
      <c r="C39" s="1">
        <v>88</v>
      </c>
      <c r="D39" s="14">
        <v>119</v>
      </c>
      <c r="E39" s="31">
        <f>'Particion 10'!$M$4</f>
        <v>123.94765088250942</v>
      </c>
      <c r="F39" s="32">
        <f>'Particion 10'!$M$18</f>
        <v>129</v>
      </c>
    </row>
    <row r="40" spans="2:6" x14ac:dyDescent="0.2">
      <c r="B40" s="13">
        <v>38</v>
      </c>
      <c r="C40" s="1">
        <v>96</v>
      </c>
      <c r="D40" s="14">
        <v>131</v>
      </c>
      <c r="E40" s="31">
        <f>'Particion 10'!$M$5</f>
        <v>130.80536214115523</v>
      </c>
      <c r="F40" s="32">
        <f>'Particion 10'!$M$19</f>
        <v>132</v>
      </c>
    </row>
    <row r="41" spans="2:6" x14ac:dyDescent="0.2">
      <c r="B41" s="13">
        <v>39</v>
      </c>
      <c r="C41" s="1">
        <v>82</v>
      </c>
      <c r="D41" s="14">
        <v>127</v>
      </c>
      <c r="E41" s="31">
        <f>'Particion 10'!$M$6</f>
        <v>118.80436743852506</v>
      </c>
      <c r="F41" s="32">
        <f>'Particion 10'!$M$20</f>
        <v>123</v>
      </c>
    </row>
    <row r="42" spans="2:6" ht="17" thickBot="1" x14ac:dyDescent="0.25">
      <c r="B42" s="15">
        <v>40</v>
      </c>
      <c r="C42" s="16">
        <v>114</v>
      </c>
      <c r="D42" s="17">
        <v>150</v>
      </c>
      <c r="E42" s="33">
        <f>'Particion 10'!$M$7</f>
        <v>146.23521247310833</v>
      </c>
      <c r="F42" s="34">
        <f>'Particion 10'!$M$21</f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E0A2-B6AC-F546-9910-C0219919A5D9}">
  <dimension ref="B2:M42"/>
  <sheetViews>
    <sheetView showGridLines="0" zoomScaleNormal="100" workbookViewId="0">
      <selection activeCell="I21" sqref="I21"/>
    </sheetView>
  </sheetViews>
  <sheetFormatPr baseColWidth="10" defaultRowHeight="16" x14ac:dyDescent="0.2"/>
  <cols>
    <col min="5" max="5" width="11.6640625" bestFit="1" customWidth="1"/>
    <col min="8" max="8" width="17.83203125" customWidth="1"/>
    <col min="10" max="10" width="14.33203125" customWidth="1"/>
    <col min="13" max="13" width="13.6640625" customWidth="1"/>
  </cols>
  <sheetData>
    <row r="2" spans="2:13" ht="17" thickBot="1" x14ac:dyDescent="0.25">
      <c r="B2" t="s">
        <v>2</v>
      </c>
      <c r="C2" t="s">
        <v>0</v>
      </c>
      <c r="D2" t="s">
        <v>1</v>
      </c>
      <c r="E2" t="s">
        <v>15</v>
      </c>
      <c r="F2" t="s">
        <v>16</v>
      </c>
    </row>
    <row r="3" spans="2:13" x14ac:dyDescent="0.2">
      <c r="B3" s="10">
        <v>1</v>
      </c>
      <c r="C3" s="11">
        <v>119</v>
      </c>
      <c r="D3" s="12">
        <v>154</v>
      </c>
      <c r="E3" s="29">
        <f>'Particion 1'!$M$4</f>
        <v>150.40758474282944</v>
      </c>
      <c r="F3" s="30">
        <f>'Particion 1'!$M$18</f>
        <v>151</v>
      </c>
      <c r="H3" t="s">
        <v>17</v>
      </c>
    </row>
    <row r="4" spans="2:13" ht="17" thickBot="1" x14ac:dyDescent="0.25">
      <c r="B4" s="13">
        <v>2</v>
      </c>
      <c r="C4" s="1">
        <v>85</v>
      </c>
      <c r="D4" s="14">
        <v>123</v>
      </c>
      <c r="E4" s="31">
        <f>'Particion 1'!$M$5</f>
        <v>121.84607840875005</v>
      </c>
      <c r="F4" s="32">
        <f>'Particion 1'!$M$19</f>
        <v>115</v>
      </c>
    </row>
    <row r="5" spans="2:13" x14ac:dyDescent="0.2">
      <c r="B5" s="13">
        <v>3</v>
      </c>
      <c r="C5" s="1">
        <v>97</v>
      </c>
      <c r="D5" s="14">
        <v>125</v>
      </c>
      <c r="E5" s="31">
        <f>'Particion 1'!$M$6</f>
        <v>131.92661005607221</v>
      </c>
      <c r="F5" s="32">
        <f>'Particion 1'!$M$20</f>
        <v>130</v>
      </c>
      <c r="H5" s="37" t="s">
        <v>18</v>
      </c>
      <c r="I5" s="37"/>
    </row>
    <row r="6" spans="2:13" x14ac:dyDescent="0.2">
      <c r="B6" s="13">
        <v>4</v>
      </c>
      <c r="C6" s="1">
        <v>95</v>
      </c>
      <c r="D6" s="14">
        <v>130</v>
      </c>
      <c r="E6" s="31">
        <f>'Particion 1'!$M$7</f>
        <v>130.24652144818515</v>
      </c>
      <c r="F6" s="32">
        <f>'Particion 1'!$M$21</f>
        <v>132</v>
      </c>
      <c r="H6" t="s">
        <v>19</v>
      </c>
      <c r="I6">
        <v>0.99962194389198011</v>
      </c>
    </row>
    <row r="7" spans="2:13" x14ac:dyDescent="0.2">
      <c r="B7" s="13">
        <v>5</v>
      </c>
      <c r="C7" s="1">
        <v>120</v>
      </c>
      <c r="D7" s="14">
        <v>151</v>
      </c>
      <c r="E7" s="31">
        <f>'Particion 2'!$M$4</f>
        <v>151.5393347833006</v>
      </c>
      <c r="F7" s="32">
        <f>'Particion 2'!$M$18</f>
        <v>154</v>
      </c>
      <c r="H7" t="s">
        <v>20</v>
      </c>
      <c r="I7">
        <v>0.99924403071038104</v>
      </c>
    </row>
    <row r="8" spans="2:13" x14ac:dyDescent="0.2">
      <c r="B8" s="13">
        <v>6</v>
      </c>
      <c r="C8" s="1">
        <v>92</v>
      </c>
      <c r="D8" s="14">
        <v>131</v>
      </c>
      <c r="E8" s="31">
        <f>'Particion 2'!$M$5</f>
        <v>127.451205064276</v>
      </c>
      <c r="F8" s="32">
        <f>'Particion 2'!$M$19</f>
        <v>123</v>
      </c>
      <c r="H8" t="s">
        <v>21</v>
      </c>
      <c r="I8">
        <v>0.97290834730802256</v>
      </c>
    </row>
    <row r="9" spans="2:13" x14ac:dyDescent="0.2">
      <c r="B9" s="13">
        <v>7</v>
      </c>
      <c r="C9" s="1">
        <v>105</v>
      </c>
      <c r="D9" s="14">
        <v>141</v>
      </c>
      <c r="E9" s="31">
        <f>'Particion 2'!$M$6</f>
        <v>138.63497957668028</v>
      </c>
      <c r="F9" s="32">
        <f>'Particion 2'!$M$20</f>
        <v>144</v>
      </c>
      <c r="H9" t="s">
        <v>22</v>
      </c>
      <c r="I9">
        <v>3.763678117635231</v>
      </c>
    </row>
    <row r="10" spans="2:13" ht="17" thickBot="1" x14ac:dyDescent="0.25">
      <c r="B10" s="13">
        <v>8</v>
      </c>
      <c r="C10" s="1">
        <v>110</v>
      </c>
      <c r="D10" s="14">
        <v>141</v>
      </c>
      <c r="E10" s="31">
        <f>'Particion 2'!$M$7</f>
        <v>142.93643131222041</v>
      </c>
      <c r="F10" s="32">
        <f>'Particion 2'!$M$21</f>
        <v>137</v>
      </c>
      <c r="H10" s="35" t="s">
        <v>23</v>
      </c>
      <c r="I10" s="35">
        <v>40</v>
      </c>
    </row>
    <row r="11" spans="2:13" x14ac:dyDescent="0.2">
      <c r="B11" s="13">
        <v>9</v>
      </c>
      <c r="C11" s="1">
        <v>98</v>
      </c>
      <c r="D11" s="14">
        <v>130</v>
      </c>
      <c r="E11" s="31">
        <f>'Particion 3'!$M$4</f>
        <v>132.88601612454823</v>
      </c>
      <c r="F11" s="32">
        <f>'Particion 3'!$M$18</f>
        <v>125</v>
      </c>
    </row>
    <row r="12" spans="2:13" ht="17" thickBot="1" x14ac:dyDescent="0.25">
      <c r="B12" s="13">
        <v>10</v>
      </c>
      <c r="C12" s="1">
        <v>98</v>
      </c>
      <c r="D12" s="14">
        <v>134</v>
      </c>
      <c r="E12" s="31">
        <f>'Particion 3'!$M$5</f>
        <v>132.88601612454823</v>
      </c>
      <c r="F12" s="32">
        <f>'Particion 3'!$M$19</f>
        <v>125</v>
      </c>
      <c r="H12" t="s">
        <v>24</v>
      </c>
    </row>
    <row r="13" spans="2:13" x14ac:dyDescent="0.2">
      <c r="B13" s="13">
        <v>11</v>
      </c>
      <c r="C13" s="1">
        <v>81</v>
      </c>
      <c r="D13" s="14">
        <v>115</v>
      </c>
      <c r="E13" s="31">
        <f>'Particion 3'!$M$6</f>
        <v>118.68272171253824</v>
      </c>
      <c r="F13" s="32">
        <f>'Particion 3'!$M$20</f>
        <v>120</v>
      </c>
      <c r="H13" s="36"/>
      <c r="I13" s="36" t="s">
        <v>29</v>
      </c>
      <c r="J13" s="36" t="s">
        <v>30</v>
      </c>
      <c r="K13" s="36" t="s">
        <v>31</v>
      </c>
      <c r="L13" s="36" t="s">
        <v>32</v>
      </c>
      <c r="M13" s="36" t="s">
        <v>33</v>
      </c>
    </row>
    <row r="14" spans="2:13" x14ac:dyDescent="0.2">
      <c r="B14" s="13">
        <v>12</v>
      </c>
      <c r="C14" s="1">
        <v>81</v>
      </c>
      <c r="D14" s="14">
        <v>117</v>
      </c>
      <c r="E14" s="31">
        <f>'Particion 3'!$M$7</f>
        <v>118.68272171253824</v>
      </c>
      <c r="F14" s="32">
        <f>'Particion 3'!$M$21</f>
        <v>120</v>
      </c>
      <c r="H14" t="s">
        <v>25</v>
      </c>
      <c r="I14">
        <v>2</v>
      </c>
      <c r="J14">
        <v>711501.71962701972</v>
      </c>
      <c r="K14">
        <v>355750.85981350986</v>
      </c>
      <c r="L14">
        <v>25114.29610198264</v>
      </c>
      <c r="M14">
        <v>1.0919984687170211E-58</v>
      </c>
    </row>
    <row r="15" spans="2:13" x14ac:dyDescent="0.2">
      <c r="B15" s="13">
        <v>13</v>
      </c>
      <c r="C15" s="1">
        <v>91</v>
      </c>
      <c r="D15" s="14">
        <v>123</v>
      </c>
      <c r="E15" s="31">
        <f>'Particion 4'!$M$4</f>
        <v>126.71395721331494</v>
      </c>
      <c r="F15" s="32">
        <f>'Particion 4'!$M$18</f>
        <v>131</v>
      </c>
      <c r="H15" t="s">
        <v>26</v>
      </c>
      <c r="I15">
        <v>38</v>
      </c>
      <c r="J15">
        <v>538.28037298031848</v>
      </c>
      <c r="K15">
        <v>14.165272973166276</v>
      </c>
    </row>
    <row r="16" spans="2:13" ht="17" thickBot="1" x14ac:dyDescent="0.25">
      <c r="B16" s="13">
        <v>14</v>
      </c>
      <c r="C16" s="1">
        <v>105</v>
      </c>
      <c r="D16" s="14">
        <v>144</v>
      </c>
      <c r="E16" s="31">
        <f>'Particion 4'!$M$5</f>
        <v>138.47931236817482</v>
      </c>
      <c r="F16" s="32">
        <f>'Particion 4'!$M$19</f>
        <v>141</v>
      </c>
      <c r="H16" s="35" t="s">
        <v>27</v>
      </c>
      <c r="I16" s="35">
        <v>40</v>
      </c>
      <c r="J16" s="35">
        <v>712040</v>
      </c>
      <c r="K16" s="35"/>
      <c r="L16" s="35"/>
      <c r="M16" s="35"/>
    </row>
    <row r="17" spans="2:12" ht="17" thickBot="1" x14ac:dyDescent="0.25">
      <c r="B17" s="13">
        <v>15</v>
      </c>
      <c r="C17" s="1">
        <v>100</v>
      </c>
      <c r="D17" s="14">
        <v>137</v>
      </c>
      <c r="E17" s="31">
        <f>'Particion 4'!$M$6</f>
        <v>134.27739981286771</v>
      </c>
      <c r="F17" s="32">
        <f>'Particion 4'!$M$20</f>
        <v>134</v>
      </c>
    </row>
    <row r="18" spans="2:12" x14ac:dyDescent="0.2">
      <c r="B18" s="13">
        <v>16</v>
      </c>
      <c r="C18" s="1">
        <v>107</v>
      </c>
      <c r="D18" s="14">
        <v>140</v>
      </c>
      <c r="E18" s="31">
        <f>'Particion 4'!$M$7</f>
        <v>140.16007739029766</v>
      </c>
      <c r="F18" s="32">
        <f>'Particion 4'!$M$21</f>
        <v>147</v>
      </c>
      <c r="H18" s="36"/>
      <c r="I18" s="36" t="s">
        <v>34</v>
      </c>
      <c r="J18" s="36" t="s">
        <v>22</v>
      </c>
      <c r="K18" s="36" t="s">
        <v>35</v>
      </c>
      <c r="L18" s="36" t="s">
        <v>36</v>
      </c>
    </row>
    <row r="19" spans="2:12" x14ac:dyDescent="0.2">
      <c r="B19" s="13">
        <v>17</v>
      </c>
      <c r="C19" s="1">
        <v>82</v>
      </c>
      <c r="D19" s="14">
        <v>123</v>
      </c>
      <c r="E19" s="31">
        <f>'Particion 5'!$M$4</f>
        <v>119.20764845931963</v>
      </c>
      <c r="F19" s="32">
        <f>'Particion 5'!$M$18</f>
        <v>127</v>
      </c>
      <c r="H19" t="s">
        <v>28</v>
      </c>
      <c r="I19" s="38">
        <v>0</v>
      </c>
      <c r="J19" s="38"/>
      <c r="K19" s="38"/>
      <c r="L19" s="38"/>
    </row>
    <row r="20" spans="2:12" x14ac:dyDescent="0.2">
      <c r="B20" s="13">
        <v>18</v>
      </c>
      <c r="C20" s="1">
        <v>84</v>
      </c>
      <c r="D20" s="14">
        <v>115</v>
      </c>
      <c r="E20" s="31">
        <f>'Particion 5'!$M$5</f>
        <v>120.8837164049265</v>
      </c>
      <c r="F20" s="32">
        <f>'Particion 5'!$M$19</f>
        <v>118</v>
      </c>
      <c r="H20" t="s">
        <v>13</v>
      </c>
      <c r="I20" s="8">
        <v>0.78714709757410051</v>
      </c>
      <c r="J20" s="8">
        <v>0.13258840361137533</v>
      </c>
      <c r="K20" s="8">
        <v>5.9367718151375932</v>
      </c>
      <c r="L20" s="8">
        <v>6.9513525838224524E-7</v>
      </c>
    </row>
    <row r="21" spans="2:12" ht="17" thickBot="1" x14ac:dyDescent="0.25">
      <c r="B21" s="13">
        <v>19</v>
      </c>
      <c r="C21" s="1">
        <v>100</v>
      </c>
      <c r="D21" s="14">
        <v>134</v>
      </c>
      <c r="E21" s="31">
        <f>'Particion 5'!$M$6</f>
        <v>134.29225996978161</v>
      </c>
      <c r="F21" s="32">
        <f>'Particion 5'!$M$20</f>
        <v>137</v>
      </c>
      <c r="H21" s="35" t="s">
        <v>37</v>
      </c>
      <c r="I21" s="39">
        <v>0.21334175795391266</v>
      </c>
      <c r="J21" s="39">
        <v>0.13304948247103399</v>
      </c>
      <c r="K21" s="39">
        <v>1.6034767966899759</v>
      </c>
      <c r="L21" s="39">
        <v>0.11711012007072784</v>
      </c>
    </row>
    <row r="22" spans="2:12" x14ac:dyDescent="0.2">
      <c r="B22" s="13">
        <v>20</v>
      </c>
      <c r="C22" s="1">
        <v>108</v>
      </c>
      <c r="D22" s="14">
        <v>147</v>
      </c>
      <c r="E22" s="31">
        <f>'Particion 5'!$M$7</f>
        <v>140.99653175220914</v>
      </c>
      <c r="F22" s="32">
        <f>'Particion 5'!$M$21</f>
        <v>144</v>
      </c>
    </row>
    <row r="23" spans="2:12" x14ac:dyDescent="0.2">
      <c r="B23" s="13">
        <v>21</v>
      </c>
      <c r="C23" s="1">
        <v>116</v>
      </c>
      <c r="D23" s="14">
        <v>144</v>
      </c>
      <c r="E23" s="31">
        <f>'Particion 6'!$M$4</f>
        <v>148.66241855173104</v>
      </c>
      <c r="F23" s="32">
        <f>'Particion 6'!$M$18</f>
        <v>140</v>
      </c>
    </row>
    <row r="24" spans="2:12" x14ac:dyDescent="0.2">
      <c r="B24" s="13">
        <v>22</v>
      </c>
      <c r="C24" s="1">
        <v>115</v>
      </c>
      <c r="D24" s="14">
        <v>144</v>
      </c>
      <c r="E24" s="31">
        <f>'Particion 6'!$M$5</f>
        <v>147.7878327575994</v>
      </c>
      <c r="F24" s="32">
        <f>'Particion 6'!$M$19</f>
        <v>140</v>
      </c>
      <c r="H24" t="s">
        <v>41</v>
      </c>
    </row>
    <row r="25" spans="2:12" x14ac:dyDescent="0.2">
      <c r="B25" s="13">
        <v>23</v>
      </c>
      <c r="C25" s="1">
        <v>93</v>
      </c>
      <c r="D25" s="14">
        <v>126</v>
      </c>
      <c r="E25" s="31">
        <f>'Particion 6'!$M$6</f>
        <v>128.54694528670376</v>
      </c>
      <c r="F25" s="32">
        <f>'Particion 6'!$M$20</f>
        <v>126</v>
      </c>
      <c r="H25">
        <f>CORREL(E3:E42,F3:F42)</f>
        <v>0.90812656855454343</v>
      </c>
    </row>
    <row r="26" spans="2:12" x14ac:dyDescent="0.2">
      <c r="B26" s="13">
        <v>24</v>
      </c>
      <c r="C26" s="1">
        <v>105</v>
      </c>
      <c r="D26" s="14">
        <v>141</v>
      </c>
      <c r="E26" s="31">
        <f>'Particion 6'!$M$7</f>
        <v>139.04197481628319</v>
      </c>
      <c r="F26" s="32">
        <f>'Particion 6'!$M$21</f>
        <v>141</v>
      </c>
    </row>
    <row r="27" spans="2:12" x14ac:dyDescent="0.2">
      <c r="B27" s="13">
        <v>25</v>
      </c>
      <c r="C27" s="1">
        <v>89</v>
      </c>
      <c r="D27" s="14">
        <v>124</v>
      </c>
      <c r="E27" s="31">
        <f>'Particion 7'!$M$4</f>
        <v>124.70931236995224</v>
      </c>
      <c r="F27" s="32">
        <f>'Particion 7'!$M$18</f>
        <v>125</v>
      </c>
    </row>
    <row r="28" spans="2:12" x14ac:dyDescent="0.2">
      <c r="B28" s="13">
        <v>26</v>
      </c>
      <c r="C28" s="1">
        <v>104</v>
      </c>
      <c r="D28" s="14">
        <v>144</v>
      </c>
      <c r="E28" s="31">
        <f>'Particion 7'!$M$5</f>
        <v>137.44236609495454</v>
      </c>
      <c r="F28" s="32">
        <f>'Particion 7'!$M$19</f>
        <v>141</v>
      </c>
    </row>
    <row r="29" spans="2:12" x14ac:dyDescent="0.2">
      <c r="B29" s="13">
        <v>27</v>
      </c>
      <c r="C29" s="1">
        <v>108</v>
      </c>
      <c r="D29" s="14">
        <v>144</v>
      </c>
      <c r="E29" s="31">
        <f>'Particion 7'!$M$6</f>
        <v>140.8378470882885</v>
      </c>
      <c r="F29" s="32">
        <f>'Particion 7'!$M$20</f>
        <v>147</v>
      </c>
    </row>
    <row r="30" spans="2:12" x14ac:dyDescent="0.2">
      <c r="B30" s="13">
        <v>28</v>
      </c>
      <c r="C30" s="1">
        <v>88</v>
      </c>
      <c r="D30" s="14">
        <v>129</v>
      </c>
      <c r="E30" s="31">
        <f>'Particion 7'!$M$7</f>
        <v>123.86044212161875</v>
      </c>
      <c r="F30" s="32">
        <f>'Particion 7'!$M$21</f>
        <v>119</v>
      </c>
    </row>
    <row r="31" spans="2:12" x14ac:dyDescent="0.2">
      <c r="B31" s="13">
        <v>29</v>
      </c>
      <c r="C31" s="1">
        <v>109</v>
      </c>
      <c r="D31" s="14">
        <v>137</v>
      </c>
      <c r="E31" s="31">
        <f>'Particion 8'!$M$4</f>
        <v>142.35894890124439</v>
      </c>
      <c r="F31" s="32">
        <f>'Particion 8'!$M$18</f>
        <v>141</v>
      </c>
    </row>
    <row r="32" spans="2:12" x14ac:dyDescent="0.2">
      <c r="B32" s="13">
        <v>30</v>
      </c>
      <c r="C32" s="1">
        <v>112</v>
      </c>
      <c r="D32" s="14">
        <v>144</v>
      </c>
      <c r="E32" s="31">
        <f>'Particion 8'!$M$5</f>
        <v>144.95684405612923</v>
      </c>
      <c r="F32" s="32">
        <f>'Particion 8'!$M$19</f>
        <v>141</v>
      </c>
    </row>
    <row r="33" spans="2:6" x14ac:dyDescent="0.2">
      <c r="B33" s="13">
        <v>31</v>
      </c>
      <c r="C33" s="1">
        <v>96</v>
      </c>
      <c r="D33" s="14">
        <v>132</v>
      </c>
      <c r="E33" s="31">
        <f>'Particion 8'!$M$6</f>
        <v>131.10140323007678</v>
      </c>
      <c r="F33" s="32">
        <f>'Particion 8'!$M$20</f>
        <v>131</v>
      </c>
    </row>
    <row r="34" spans="2:6" x14ac:dyDescent="0.2">
      <c r="B34" s="13">
        <v>32</v>
      </c>
      <c r="C34" s="1">
        <v>89</v>
      </c>
      <c r="D34" s="14">
        <v>125</v>
      </c>
      <c r="E34" s="31">
        <f>'Particion 8'!$M$7</f>
        <v>125.03964786867886</v>
      </c>
      <c r="F34" s="32">
        <f>'Particion 8'!$M$21</f>
        <v>124</v>
      </c>
    </row>
    <row r="35" spans="2:6" x14ac:dyDescent="0.2">
      <c r="B35" s="13">
        <v>33</v>
      </c>
      <c r="C35" s="1">
        <v>93</v>
      </c>
      <c r="D35" s="14">
        <v>126</v>
      </c>
      <c r="E35" s="31">
        <f>'Particion 9'!$M$4</f>
        <v>128.6165497258076</v>
      </c>
      <c r="F35" s="32">
        <f>'Particion 9'!$M$18</f>
        <v>126</v>
      </c>
    </row>
    <row r="36" spans="2:6" x14ac:dyDescent="0.2">
      <c r="B36" s="13">
        <v>34</v>
      </c>
      <c r="C36" s="1">
        <v>114</v>
      </c>
      <c r="D36" s="14">
        <v>140</v>
      </c>
      <c r="E36" s="31">
        <f>'Particion 9'!$M$5</f>
        <v>146.8496731243564</v>
      </c>
      <c r="F36" s="32">
        <f>'Particion 9'!$M$19</f>
        <v>150</v>
      </c>
    </row>
    <row r="37" spans="2:6" x14ac:dyDescent="0.2">
      <c r="B37" s="13">
        <v>35</v>
      </c>
      <c r="C37" s="1">
        <v>81</v>
      </c>
      <c r="D37" s="14">
        <v>120</v>
      </c>
      <c r="E37" s="31">
        <f>'Particion 9'!$M$6</f>
        <v>118.19762206949399</v>
      </c>
      <c r="F37" s="32">
        <f>'Particion 9'!$M$20</f>
        <v>115</v>
      </c>
    </row>
    <row r="38" spans="2:6" x14ac:dyDescent="0.2">
      <c r="B38" s="13">
        <v>36</v>
      </c>
      <c r="C38" s="1">
        <v>84</v>
      </c>
      <c r="D38" s="14">
        <v>118</v>
      </c>
      <c r="E38" s="31">
        <f>'Particion 9'!$M$7</f>
        <v>120.80235398357239</v>
      </c>
      <c r="F38" s="32">
        <f>'Particion 9'!$M$21</f>
        <v>115</v>
      </c>
    </row>
    <row r="39" spans="2:6" x14ac:dyDescent="0.2">
      <c r="B39" s="13">
        <v>37</v>
      </c>
      <c r="C39" s="1">
        <v>88</v>
      </c>
      <c r="D39" s="14">
        <v>119</v>
      </c>
      <c r="E39" s="31">
        <f>'Particion 10'!$M$4</f>
        <v>123.94765088250942</v>
      </c>
      <c r="F39" s="32">
        <f>'Particion 10'!$M$18</f>
        <v>129</v>
      </c>
    </row>
    <row r="40" spans="2:6" x14ac:dyDescent="0.2">
      <c r="B40" s="13">
        <v>38</v>
      </c>
      <c r="C40" s="1">
        <v>96</v>
      </c>
      <c r="D40" s="14">
        <v>131</v>
      </c>
      <c r="E40" s="31">
        <f>'Particion 10'!$M$5</f>
        <v>130.80536214115523</v>
      </c>
      <c r="F40" s="32">
        <f>'Particion 10'!$M$19</f>
        <v>132</v>
      </c>
    </row>
    <row r="41" spans="2:6" x14ac:dyDescent="0.2">
      <c r="B41" s="13">
        <v>39</v>
      </c>
      <c r="C41" s="1">
        <v>82</v>
      </c>
      <c r="D41" s="14">
        <v>127</v>
      </c>
      <c r="E41" s="31">
        <f>'Particion 10'!$M$6</f>
        <v>118.80436743852506</v>
      </c>
      <c r="F41" s="32">
        <f>'Particion 10'!$M$20</f>
        <v>123</v>
      </c>
    </row>
    <row r="42" spans="2:6" ht="17" thickBot="1" x14ac:dyDescent="0.25">
      <c r="B42" s="15">
        <v>40</v>
      </c>
      <c r="C42" s="16">
        <v>114</v>
      </c>
      <c r="D42" s="17">
        <v>150</v>
      </c>
      <c r="E42" s="33">
        <f>'Particion 10'!$M$7</f>
        <v>146.23521247310833</v>
      </c>
      <c r="F42" s="34">
        <f>'Particion 10'!$M$21</f>
        <v>140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9E4C-FA1A-3647-BC5B-8CDF7EB550B1}">
  <dimension ref="B2:H43"/>
  <sheetViews>
    <sheetView showGridLines="0" zoomScaleNormal="100" workbookViewId="0"/>
  </sheetViews>
  <sheetFormatPr baseColWidth="10" defaultRowHeight="16" x14ac:dyDescent="0.2"/>
  <cols>
    <col min="5" max="5" width="11.6640625" bestFit="1" customWidth="1"/>
    <col min="7" max="7" width="16.83203125" bestFit="1" customWidth="1"/>
    <col min="8" max="8" width="19" customWidth="1"/>
  </cols>
  <sheetData>
    <row r="2" spans="2:8" ht="17" thickBot="1" x14ac:dyDescent="0.25">
      <c r="B2" t="s">
        <v>2</v>
      </c>
      <c r="C2" t="s">
        <v>0</v>
      </c>
      <c r="D2" t="s">
        <v>1</v>
      </c>
      <c r="E2" t="s">
        <v>15</v>
      </c>
      <c r="F2" t="s">
        <v>16</v>
      </c>
      <c r="G2" s="38" t="s">
        <v>39</v>
      </c>
      <c r="H2" s="38" t="s">
        <v>40</v>
      </c>
    </row>
    <row r="3" spans="2:8" x14ac:dyDescent="0.2">
      <c r="B3" s="10">
        <v>1</v>
      </c>
      <c r="C3" s="11">
        <v>119</v>
      </c>
      <c r="D3" s="12">
        <v>154</v>
      </c>
      <c r="E3" s="29">
        <f>'Particion 1'!$M$4</f>
        <v>150.40758474282944</v>
      </c>
      <c r="F3" s="30">
        <f>'Particion 1'!$M$18</f>
        <v>151</v>
      </c>
      <c r="G3" s="41">
        <f>(D3-E3)^2</f>
        <v>12.905447379951804</v>
      </c>
      <c r="H3" s="42">
        <f>(D3-F3)^2</f>
        <v>9</v>
      </c>
    </row>
    <row r="4" spans="2:8" x14ac:dyDescent="0.2">
      <c r="B4" s="13">
        <v>2</v>
      </c>
      <c r="C4" s="1">
        <v>85</v>
      </c>
      <c r="D4" s="14">
        <v>123</v>
      </c>
      <c r="E4" s="31">
        <f>'Particion 1'!$M$5</f>
        <v>121.84607840875005</v>
      </c>
      <c r="F4" s="32">
        <f>'Particion 1'!$M$19</f>
        <v>115</v>
      </c>
      <c r="G4" s="43">
        <f t="shared" ref="G4:G42" si="0">(D4-E4)^2</f>
        <v>1.3315350387528266</v>
      </c>
      <c r="H4" s="44">
        <f t="shared" ref="H4:H42" si="1">(D4-F4)^2</f>
        <v>64</v>
      </c>
    </row>
    <row r="5" spans="2:8" x14ac:dyDescent="0.2">
      <c r="B5" s="13">
        <v>3</v>
      </c>
      <c r="C5" s="1">
        <v>97</v>
      </c>
      <c r="D5" s="14">
        <v>125</v>
      </c>
      <c r="E5" s="31">
        <f>'Particion 1'!$M$6</f>
        <v>131.92661005607221</v>
      </c>
      <c r="F5" s="32">
        <f>'Particion 1'!$M$20</f>
        <v>130</v>
      </c>
      <c r="G5" s="43">
        <f t="shared" si="0"/>
        <v>47.977926868880616</v>
      </c>
      <c r="H5" s="44">
        <f t="shared" si="1"/>
        <v>25</v>
      </c>
    </row>
    <row r="6" spans="2:8" x14ac:dyDescent="0.2">
      <c r="B6" s="13">
        <v>4</v>
      </c>
      <c r="C6" s="1">
        <v>95</v>
      </c>
      <c r="D6" s="14">
        <v>130</v>
      </c>
      <c r="E6" s="31">
        <f>'Particion 1'!$M$7</f>
        <v>130.24652144818515</v>
      </c>
      <c r="F6" s="32">
        <f>'Particion 1'!$M$21</f>
        <v>132</v>
      </c>
      <c r="G6" s="43">
        <f t="shared" si="0"/>
        <v>6.0772824415303094E-2</v>
      </c>
      <c r="H6" s="44">
        <f t="shared" si="1"/>
        <v>4</v>
      </c>
    </row>
    <row r="7" spans="2:8" x14ac:dyDescent="0.2">
      <c r="B7" s="13">
        <v>5</v>
      </c>
      <c r="C7" s="1">
        <v>120</v>
      </c>
      <c r="D7" s="14">
        <v>151</v>
      </c>
      <c r="E7" s="31">
        <f>'Particion 2'!$M$4</f>
        <v>151.5393347833006</v>
      </c>
      <c r="F7" s="32">
        <f>'Particion 2'!$M$18</f>
        <v>154</v>
      </c>
      <c r="G7" s="43">
        <f t="shared" si="0"/>
        <v>0.29088200847790868</v>
      </c>
      <c r="H7" s="44">
        <f t="shared" si="1"/>
        <v>9</v>
      </c>
    </row>
    <row r="8" spans="2:8" x14ac:dyDescent="0.2">
      <c r="B8" s="13">
        <v>6</v>
      </c>
      <c r="C8" s="1">
        <v>92</v>
      </c>
      <c r="D8" s="14">
        <v>131</v>
      </c>
      <c r="E8" s="31">
        <f>'Particion 2'!$M$5</f>
        <v>127.451205064276</v>
      </c>
      <c r="F8" s="32">
        <f>'Particion 2'!$M$19</f>
        <v>123</v>
      </c>
      <c r="G8" s="43">
        <f t="shared" si="0"/>
        <v>12.593945495820337</v>
      </c>
      <c r="H8" s="44">
        <f t="shared" si="1"/>
        <v>64</v>
      </c>
    </row>
    <row r="9" spans="2:8" x14ac:dyDescent="0.2">
      <c r="B9" s="13">
        <v>7</v>
      </c>
      <c r="C9" s="1">
        <v>105</v>
      </c>
      <c r="D9" s="14">
        <v>141</v>
      </c>
      <c r="E9" s="31">
        <f>'Particion 2'!$M$6</f>
        <v>138.63497957668028</v>
      </c>
      <c r="F9" s="32">
        <f>'Particion 2'!$M$20</f>
        <v>144</v>
      </c>
      <c r="G9" s="43">
        <f t="shared" si="0"/>
        <v>5.5933216027193877</v>
      </c>
      <c r="H9" s="44">
        <f t="shared" si="1"/>
        <v>9</v>
      </c>
    </row>
    <row r="10" spans="2:8" x14ac:dyDescent="0.2">
      <c r="B10" s="13">
        <v>8</v>
      </c>
      <c r="C10" s="1">
        <v>110</v>
      </c>
      <c r="D10" s="14">
        <v>141</v>
      </c>
      <c r="E10" s="31">
        <f>'Particion 2'!$M$7</f>
        <v>142.93643131222041</v>
      </c>
      <c r="F10" s="32">
        <f>'Particion 2'!$M$21</f>
        <v>137</v>
      </c>
      <c r="G10" s="43">
        <f t="shared" si="0"/>
        <v>3.7497662269476462</v>
      </c>
      <c r="H10" s="44">
        <f t="shared" si="1"/>
        <v>16</v>
      </c>
    </row>
    <row r="11" spans="2:8" x14ac:dyDescent="0.2">
      <c r="B11" s="13">
        <v>9</v>
      </c>
      <c r="C11" s="1">
        <v>98</v>
      </c>
      <c r="D11" s="14">
        <v>130</v>
      </c>
      <c r="E11" s="31">
        <f>'Particion 3'!$M$4</f>
        <v>132.88601612454823</v>
      </c>
      <c r="F11" s="32">
        <f>'Particion 3'!$M$18</f>
        <v>125</v>
      </c>
      <c r="G11" s="43">
        <f t="shared" si="0"/>
        <v>8.3290890711524099</v>
      </c>
      <c r="H11" s="44">
        <f t="shared" si="1"/>
        <v>25</v>
      </c>
    </row>
    <row r="12" spans="2:8" x14ac:dyDescent="0.2">
      <c r="B12" s="13">
        <v>10</v>
      </c>
      <c r="C12" s="1">
        <v>98</v>
      </c>
      <c r="D12" s="14">
        <v>134</v>
      </c>
      <c r="E12" s="31">
        <f>'Particion 3'!$M$5</f>
        <v>132.88601612454823</v>
      </c>
      <c r="F12" s="32">
        <f>'Particion 3'!$M$19</f>
        <v>125</v>
      </c>
      <c r="G12" s="43">
        <f t="shared" si="0"/>
        <v>1.2409600747665346</v>
      </c>
      <c r="H12" s="44">
        <f t="shared" si="1"/>
        <v>81</v>
      </c>
    </row>
    <row r="13" spans="2:8" x14ac:dyDescent="0.2">
      <c r="B13" s="13">
        <v>11</v>
      </c>
      <c r="C13" s="1">
        <v>81</v>
      </c>
      <c r="D13" s="14">
        <v>115</v>
      </c>
      <c r="E13" s="31">
        <f>'Particion 3'!$M$6</f>
        <v>118.68272171253824</v>
      </c>
      <c r="F13" s="32">
        <f>'Particion 3'!$M$20</f>
        <v>120</v>
      </c>
      <c r="G13" s="43">
        <f t="shared" si="0"/>
        <v>13.56243921200058</v>
      </c>
      <c r="H13" s="44">
        <f t="shared" si="1"/>
        <v>25</v>
      </c>
    </row>
    <row r="14" spans="2:8" x14ac:dyDescent="0.2">
      <c r="B14" s="13">
        <v>12</v>
      </c>
      <c r="C14" s="1">
        <v>81</v>
      </c>
      <c r="D14" s="14">
        <v>117</v>
      </c>
      <c r="E14" s="31">
        <f>'Particion 3'!$M$7</f>
        <v>118.68272171253824</v>
      </c>
      <c r="F14" s="32">
        <f>'Particion 3'!$M$21</f>
        <v>120</v>
      </c>
      <c r="G14" s="43">
        <f t="shared" si="0"/>
        <v>2.8315523618476237</v>
      </c>
      <c r="H14" s="44">
        <f t="shared" si="1"/>
        <v>9</v>
      </c>
    </row>
    <row r="15" spans="2:8" x14ac:dyDescent="0.2">
      <c r="B15" s="13">
        <v>13</v>
      </c>
      <c r="C15" s="1">
        <v>91</v>
      </c>
      <c r="D15" s="14">
        <v>123</v>
      </c>
      <c r="E15" s="31">
        <f>'Particion 4'!$M$4</f>
        <v>126.71395721331494</v>
      </c>
      <c r="F15" s="32">
        <f>'Particion 4'!$M$18</f>
        <v>131</v>
      </c>
      <c r="G15" s="43">
        <f t="shared" si="0"/>
        <v>13.793478182334086</v>
      </c>
      <c r="H15" s="44">
        <f t="shared" si="1"/>
        <v>64</v>
      </c>
    </row>
    <row r="16" spans="2:8" x14ac:dyDescent="0.2">
      <c r="B16" s="13">
        <v>14</v>
      </c>
      <c r="C16" s="1">
        <v>105</v>
      </c>
      <c r="D16" s="14">
        <v>144</v>
      </c>
      <c r="E16" s="31">
        <f>'Particion 4'!$M$5</f>
        <v>138.47931236817482</v>
      </c>
      <c r="F16" s="32">
        <f>'Particion 4'!$M$19</f>
        <v>141</v>
      </c>
      <c r="G16" s="43">
        <f t="shared" si="0"/>
        <v>30.477991928187546</v>
      </c>
      <c r="H16" s="44">
        <f t="shared" si="1"/>
        <v>9</v>
      </c>
    </row>
    <row r="17" spans="2:8" x14ac:dyDescent="0.2">
      <c r="B17" s="13">
        <v>15</v>
      </c>
      <c r="C17" s="1">
        <v>100</v>
      </c>
      <c r="D17" s="14">
        <v>137</v>
      </c>
      <c r="E17" s="31">
        <f>'Particion 4'!$M$6</f>
        <v>134.27739981286771</v>
      </c>
      <c r="F17" s="32">
        <f>'Particion 4'!$M$20</f>
        <v>134</v>
      </c>
      <c r="G17" s="43">
        <f t="shared" si="0"/>
        <v>7.4125517789727615</v>
      </c>
      <c r="H17" s="44">
        <f t="shared" si="1"/>
        <v>9</v>
      </c>
    </row>
    <row r="18" spans="2:8" x14ac:dyDescent="0.2">
      <c r="B18" s="13">
        <v>16</v>
      </c>
      <c r="C18" s="1">
        <v>107</v>
      </c>
      <c r="D18" s="14">
        <v>140</v>
      </c>
      <c r="E18" s="31">
        <f>'Particion 4'!$M$7</f>
        <v>140.16007739029766</v>
      </c>
      <c r="F18" s="32">
        <f>'Particion 4'!$M$21</f>
        <v>147</v>
      </c>
      <c r="G18" s="43">
        <f t="shared" si="0"/>
        <v>2.5624770884508874E-2</v>
      </c>
      <c r="H18" s="44">
        <f t="shared" si="1"/>
        <v>49</v>
      </c>
    </row>
    <row r="19" spans="2:8" x14ac:dyDescent="0.2">
      <c r="B19" s="13">
        <v>17</v>
      </c>
      <c r="C19" s="1">
        <v>82</v>
      </c>
      <c r="D19" s="14">
        <v>123</v>
      </c>
      <c r="E19" s="31">
        <f>'Particion 5'!$M$4</f>
        <v>119.20764845931963</v>
      </c>
      <c r="F19" s="32">
        <f>'Particion 5'!$M$18</f>
        <v>127</v>
      </c>
      <c r="G19" s="43">
        <f t="shared" si="0"/>
        <v>14.381930208100789</v>
      </c>
      <c r="H19" s="44">
        <f t="shared" si="1"/>
        <v>16</v>
      </c>
    </row>
    <row r="20" spans="2:8" x14ac:dyDescent="0.2">
      <c r="B20" s="13">
        <v>18</v>
      </c>
      <c r="C20" s="1">
        <v>84</v>
      </c>
      <c r="D20" s="14">
        <v>115</v>
      </c>
      <c r="E20" s="31">
        <f>'Particion 5'!$M$5</f>
        <v>120.8837164049265</v>
      </c>
      <c r="F20" s="32">
        <f>'Particion 5'!$M$19</f>
        <v>118</v>
      </c>
      <c r="G20" s="43">
        <f t="shared" si="0"/>
        <v>34.61811873360125</v>
      </c>
      <c r="H20" s="44">
        <f t="shared" si="1"/>
        <v>9</v>
      </c>
    </row>
    <row r="21" spans="2:8" x14ac:dyDescent="0.2">
      <c r="B21" s="13">
        <v>19</v>
      </c>
      <c r="C21" s="1">
        <v>100</v>
      </c>
      <c r="D21" s="14">
        <v>134</v>
      </c>
      <c r="E21" s="31">
        <f>'Particion 5'!$M$6</f>
        <v>134.29225996978161</v>
      </c>
      <c r="F21" s="32">
        <f>'Particion 5'!$M$20</f>
        <v>137</v>
      </c>
      <c r="G21" s="43">
        <f t="shared" si="0"/>
        <v>8.5415889936748216E-2</v>
      </c>
      <c r="H21" s="44">
        <f t="shared" si="1"/>
        <v>9</v>
      </c>
    </row>
    <row r="22" spans="2:8" x14ac:dyDescent="0.2">
      <c r="B22" s="13">
        <v>20</v>
      </c>
      <c r="C22" s="1">
        <v>108</v>
      </c>
      <c r="D22" s="14">
        <v>147</v>
      </c>
      <c r="E22" s="31">
        <f>'Particion 5'!$M$7</f>
        <v>140.99653175220914</v>
      </c>
      <c r="F22" s="32">
        <f>'Particion 5'!$M$21</f>
        <v>144</v>
      </c>
      <c r="G22" s="43">
        <f t="shared" si="0"/>
        <v>36.041631002233096</v>
      </c>
      <c r="H22" s="44">
        <f t="shared" si="1"/>
        <v>9</v>
      </c>
    </row>
    <row r="23" spans="2:8" x14ac:dyDescent="0.2">
      <c r="B23" s="13">
        <v>21</v>
      </c>
      <c r="C23" s="1">
        <v>116</v>
      </c>
      <c r="D23" s="14">
        <v>144</v>
      </c>
      <c r="E23" s="31">
        <f>'Particion 6'!$M$4</f>
        <v>148.66241855173104</v>
      </c>
      <c r="F23" s="32">
        <f>'Particion 6'!$M$18</f>
        <v>140</v>
      </c>
      <c r="G23" s="43">
        <f t="shared" si="0"/>
        <v>21.738146751525736</v>
      </c>
      <c r="H23" s="44">
        <f t="shared" si="1"/>
        <v>16</v>
      </c>
    </row>
    <row r="24" spans="2:8" x14ac:dyDescent="0.2">
      <c r="B24" s="13">
        <v>22</v>
      </c>
      <c r="C24" s="1">
        <v>115</v>
      </c>
      <c r="D24" s="14">
        <v>144</v>
      </c>
      <c r="E24" s="31">
        <f>'Particion 6'!$M$5</f>
        <v>147.7878327575994</v>
      </c>
      <c r="F24" s="32">
        <f>'Particion 6'!$M$19</f>
        <v>140</v>
      </c>
      <c r="G24" s="43">
        <f t="shared" si="0"/>
        <v>14.347676999543102</v>
      </c>
      <c r="H24" s="44">
        <f t="shared" si="1"/>
        <v>16</v>
      </c>
    </row>
    <row r="25" spans="2:8" x14ac:dyDescent="0.2">
      <c r="B25" s="13">
        <v>23</v>
      </c>
      <c r="C25" s="1">
        <v>93</v>
      </c>
      <c r="D25" s="14">
        <v>126</v>
      </c>
      <c r="E25" s="31">
        <f>'Particion 6'!$M$6</f>
        <v>128.54694528670376</v>
      </c>
      <c r="F25" s="32">
        <f>'Particion 6'!$M$20</f>
        <v>126</v>
      </c>
      <c r="G25" s="43">
        <f t="shared" si="0"/>
        <v>6.4869302934624997</v>
      </c>
      <c r="H25" s="44">
        <f t="shared" si="1"/>
        <v>0</v>
      </c>
    </row>
    <row r="26" spans="2:8" x14ac:dyDescent="0.2">
      <c r="B26" s="13">
        <v>24</v>
      </c>
      <c r="C26" s="1">
        <v>105</v>
      </c>
      <c r="D26" s="14">
        <v>141</v>
      </c>
      <c r="E26" s="31">
        <f>'Particion 6'!$M$7</f>
        <v>139.04197481628319</v>
      </c>
      <c r="F26" s="32">
        <f>'Particion 6'!$M$21</f>
        <v>141</v>
      </c>
      <c r="G26" s="43">
        <f t="shared" si="0"/>
        <v>3.8338626200692612</v>
      </c>
      <c r="H26" s="44">
        <f t="shared" si="1"/>
        <v>0</v>
      </c>
    </row>
    <row r="27" spans="2:8" x14ac:dyDescent="0.2">
      <c r="B27" s="13">
        <v>25</v>
      </c>
      <c r="C27" s="1">
        <v>89</v>
      </c>
      <c r="D27" s="14">
        <v>124</v>
      </c>
      <c r="E27" s="31">
        <f>'Particion 7'!$M$4</f>
        <v>124.70931236995224</v>
      </c>
      <c r="F27" s="32">
        <f>'Particion 7'!$M$18</f>
        <v>125</v>
      </c>
      <c r="G27" s="43">
        <f t="shared" si="0"/>
        <v>0.50312403816726858</v>
      </c>
      <c r="H27" s="44">
        <f t="shared" si="1"/>
        <v>1</v>
      </c>
    </row>
    <row r="28" spans="2:8" x14ac:dyDescent="0.2">
      <c r="B28" s="13">
        <v>26</v>
      </c>
      <c r="C28" s="1">
        <v>104</v>
      </c>
      <c r="D28" s="14">
        <v>144</v>
      </c>
      <c r="E28" s="31">
        <f>'Particion 7'!$M$5</f>
        <v>137.44236609495454</v>
      </c>
      <c r="F28" s="32">
        <f>'Particion 7'!$M$19</f>
        <v>141</v>
      </c>
      <c r="G28" s="43">
        <f t="shared" si="0"/>
        <v>43.002562432601813</v>
      </c>
      <c r="H28" s="44">
        <f t="shared" si="1"/>
        <v>9</v>
      </c>
    </row>
    <row r="29" spans="2:8" x14ac:dyDescent="0.2">
      <c r="B29" s="13">
        <v>27</v>
      </c>
      <c r="C29" s="1">
        <v>108</v>
      </c>
      <c r="D29" s="14">
        <v>144</v>
      </c>
      <c r="E29" s="31">
        <f>'Particion 7'!$M$6</f>
        <v>140.8378470882885</v>
      </c>
      <c r="F29" s="32">
        <f>'Particion 7'!$M$20</f>
        <v>147</v>
      </c>
      <c r="G29" s="43">
        <f t="shared" si="0"/>
        <v>9.9992110370455283</v>
      </c>
      <c r="H29" s="44">
        <f t="shared" si="1"/>
        <v>9</v>
      </c>
    </row>
    <row r="30" spans="2:8" x14ac:dyDescent="0.2">
      <c r="B30" s="13">
        <v>28</v>
      </c>
      <c r="C30" s="1">
        <v>88</v>
      </c>
      <c r="D30" s="14">
        <v>129</v>
      </c>
      <c r="E30" s="31">
        <f>'Particion 7'!$M$7</f>
        <v>123.86044212161875</v>
      </c>
      <c r="F30" s="32">
        <f>'Particion 7'!$M$21</f>
        <v>119</v>
      </c>
      <c r="G30" s="43">
        <f t="shared" si="0"/>
        <v>26.415055185230816</v>
      </c>
      <c r="H30" s="44">
        <f t="shared" si="1"/>
        <v>100</v>
      </c>
    </row>
    <row r="31" spans="2:8" x14ac:dyDescent="0.2">
      <c r="B31" s="13">
        <v>29</v>
      </c>
      <c r="C31" s="1">
        <v>109</v>
      </c>
      <c r="D31" s="14">
        <v>137</v>
      </c>
      <c r="E31" s="31">
        <f>'Particion 8'!$M$4</f>
        <v>142.35894890124439</v>
      </c>
      <c r="F31" s="32">
        <f>'Particion 8'!$M$18</f>
        <v>141</v>
      </c>
      <c r="G31" s="43">
        <f t="shared" si="0"/>
        <v>28.718333326148446</v>
      </c>
      <c r="H31" s="44">
        <f t="shared" si="1"/>
        <v>16</v>
      </c>
    </row>
    <row r="32" spans="2:8" x14ac:dyDescent="0.2">
      <c r="B32" s="13">
        <v>30</v>
      </c>
      <c r="C32" s="1">
        <v>112</v>
      </c>
      <c r="D32" s="14">
        <v>144</v>
      </c>
      <c r="E32" s="31">
        <f>'Particion 8'!$M$5</f>
        <v>144.95684405612923</v>
      </c>
      <c r="F32" s="32">
        <f>'Particion 8'!$M$19</f>
        <v>141</v>
      </c>
      <c r="G32" s="43">
        <f t="shared" si="0"/>
        <v>0.91555054774983269</v>
      </c>
      <c r="H32" s="44">
        <f t="shared" si="1"/>
        <v>9</v>
      </c>
    </row>
    <row r="33" spans="2:8" x14ac:dyDescent="0.2">
      <c r="B33" s="13">
        <v>31</v>
      </c>
      <c r="C33" s="1">
        <v>96</v>
      </c>
      <c r="D33" s="14">
        <v>132</v>
      </c>
      <c r="E33" s="31">
        <f>'Particion 8'!$M$6</f>
        <v>131.10140323007678</v>
      </c>
      <c r="F33" s="32">
        <f>'Particion 8'!$M$20</f>
        <v>131</v>
      </c>
      <c r="G33" s="43">
        <f t="shared" si="0"/>
        <v>0.80747615491643765</v>
      </c>
      <c r="H33" s="44">
        <f t="shared" si="1"/>
        <v>1</v>
      </c>
    </row>
    <row r="34" spans="2:8" x14ac:dyDescent="0.2">
      <c r="B34" s="13">
        <v>32</v>
      </c>
      <c r="C34" s="1">
        <v>89</v>
      </c>
      <c r="D34" s="14">
        <v>125</v>
      </c>
      <c r="E34" s="31">
        <f>'Particion 8'!$M$7</f>
        <v>125.03964786867886</v>
      </c>
      <c r="F34" s="32">
        <f>'Particion 8'!$M$21</f>
        <v>124</v>
      </c>
      <c r="G34" s="43">
        <f t="shared" si="0"/>
        <v>1.5719534907757712E-3</v>
      </c>
      <c r="H34" s="44">
        <f t="shared" si="1"/>
        <v>1</v>
      </c>
    </row>
    <row r="35" spans="2:8" x14ac:dyDescent="0.2">
      <c r="B35" s="13">
        <v>33</v>
      </c>
      <c r="C35" s="1">
        <v>93</v>
      </c>
      <c r="D35" s="14">
        <v>126</v>
      </c>
      <c r="E35" s="31">
        <f>'Particion 9'!$M$4</f>
        <v>128.6165497258076</v>
      </c>
      <c r="F35" s="32">
        <f>'Particion 9'!$M$18</f>
        <v>126</v>
      </c>
      <c r="G35" s="43">
        <f t="shared" si="0"/>
        <v>6.8463324676238351</v>
      </c>
      <c r="H35" s="44">
        <f t="shared" si="1"/>
        <v>0</v>
      </c>
    </row>
    <row r="36" spans="2:8" x14ac:dyDescent="0.2">
      <c r="B36" s="13">
        <v>34</v>
      </c>
      <c r="C36" s="1">
        <v>114</v>
      </c>
      <c r="D36" s="14">
        <v>140</v>
      </c>
      <c r="E36" s="31">
        <f>'Particion 9'!$M$5</f>
        <v>146.8496731243564</v>
      </c>
      <c r="F36" s="32">
        <f>'Particion 9'!$M$19</f>
        <v>150</v>
      </c>
      <c r="G36" s="43">
        <f t="shared" si="0"/>
        <v>46.918021910530364</v>
      </c>
      <c r="H36" s="44">
        <f t="shared" si="1"/>
        <v>100</v>
      </c>
    </row>
    <row r="37" spans="2:8" x14ac:dyDescent="0.2">
      <c r="B37" s="13">
        <v>35</v>
      </c>
      <c r="C37" s="1">
        <v>81</v>
      </c>
      <c r="D37" s="14">
        <v>120</v>
      </c>
      <c r="E37" s="31">
        <f>'Particion 9'!$M$6</f>
        <v>118.19762206949399</v>
      </c>
      <c r="F37" s="32">
        <f>'Particion 9'!$M$20</f>
        <v>115</v>
      </c>
      <c r="G37" s="43">
        <f t="shared" si="0"/>
        <v>3.2485662043751335</v>
      </c>
      <c r="H37" s="44">
        <f t="shared" si="1"/>
        <v>25</v>
      </c>
    </row>
    <row r="38" spans="2:8" x14ac:dyDescent="0.2">
      <c r="B38" s="13">
        <v>36</v>
      </c>
      <c r="C38" s="1">
        <v>84</v>
      </c>
      <c r="D38" s="14">
        <v>118</v>
      </c>
      <c r="E38" s="31">
        <f>'Particion 9'!$M$7</f>
        <v>120.80235398357239</v>
      </c>
      <c r="F38" s="32">
        <f>'Particion 9'!$M$21</f>
        <v>115</v>
      </c>
      <c r="G38" s="43">
        <f t="shared" si="0"/>
        <v>7.8531878492440326</v>
      </c>
      <c r="H38" s="44">
        <f t="shared" si="1"/>
        <v>9</v>
      </c>
    </row>
    <row r="39" spans="2:8" x14ac:dyDescent="0.2">
      <c r="B39" s="13">
        <v>37</v>
      </c>
      <c r="C39" s="1">
        <v>88</v>
      </c>
      <c r="D39" s="14">
        <v>119</v>
      </c>
      <c r="E39" s="31">
        <f>'Particion 10'!$M$4</f>
        <v>123.94765088250942</v>
      </c>
      <c r="F39" s="32">
        <f>'Particion 10'!$M$18</f>
        <v>129</v>
      </c>
      <c r="G39" s="43">
        <f t="shared" si="0"/>
        <v>24.479249255196258</v>
      </c>
      <c r="H39" s="44">
        <f t="shared" si="1"/>
        <v>100</v>
      </c>
    </row>
    <row r="40" spans="2:8" x14ac:dyDescent="0.2">
      <c r="B40" s="13">
        <v>38</v>
      </c>
      <c r="C40" s="1">
        <v>96</v>
      </c>
      <c r="D40" s="14">
        <v>131</v>
      </c>
      <c r="E40" s="31">
        <f>'Particion 10'!$M$5</f>
        <v>130.80536214115523</v>
      </c>
      <c r="F40" s="32">
        <f>'Particion 10'!$M$19</f>
        <v>132</v>
      </c>
      <c r="G40" s="43">
        <f t="shared" si="0"/>
        <v>3.7883896095677182E-2</v>
      </c>
      <c r="H40" s="44">
        <f t="shared" si="1"/>
        <v>1</v>
      </c>
    </row>
    <row r="41" spans="2:8" x14ac:dyDescent="0.2">
      <c r="B41" s="13">
        <v>39</v>
      </c>
      <c r="C41" s="1">
        <v>82</v>
      </c>
      <c r="D41" s="14">
        <v>127</v>
      </c>
      <c r="E41" s="31">
        <f>'Particion 10'!$M$6</f>
        <v>118.80436743852506</v>
      </c>
      <c r="F41" s="32">
        <f>'Particion 10'!$M$20</f>
        <v>123</v>
      </c>
      <c r="G41" s="43">
        <f t="shared" si="0"/>
        <v>67.168393082708249</v>
      </c>
      <c r="H41" s="44">
        <f t="shared" si="1"/>
        <v>16</v>
      </c>
    </row>
    <row r="42" spans="2:8" ht="17" thickBot="1" x14ac:dyDescent="0.25">
      <c r="B42" s="15">
        <v>40</v>
      </c>
      <c r="C42" s="16">
        <v>114</v>
      </c>
      <c r="D42" s="17">
        <v>150</v>
      </c>
      <c r="E42" s="33">
        <f>'Particion 10'!$M$7</f>
        <v>146.23521247310833</v>
      </c>
      <c r="F42" s="34">
        <f>'Particion 10'!$M$21</f>
        <v>140</v>
      </c>
      <c r="G42" s="45">
        <f t="shared" si="0"/>
        <v>14.17362512263907</v>
      </c>
      <c r="H42" s="46">
        <f t="shared" si="1"/>
        <v>100</v>
      </c>
    </row>
    <row r="43" spans="2:8" x14ac:dyDescent="0.2">
      <c r="G43" s="40">
        <f>SQRT(AVERAGE(G3:G42))</f>
        <v>3.7907754542716847</v>
      </c>
      <c r="H43" s="40">
        <f>SQRT(AVERAGE(H3:H42))</f>
        <v>5.1063685726747146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8">
        <v>1</v>
      </c>
      <c r="C3" s="19">
        <v>119</v>
      </c>
      <c r="D3" s="20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21">
        <v>2</v>
      </c>
      <c r="C4" s="2">
        <v>85</v>
      </c>
      <c r="D4" s="22">
        <v>123</v>
      </c>
      <c r="F4" s="1">
        <v>5</v>
      </c>
      <c r="G4" s="1">
        <v>120</v>
      </c>
      <c r="H4" s="1">
        <v>151</v>
      </c>
      <c r="J4" s="2">
        <v>1</v>
      </c>
      <c r="K4" s="2">
        <v>119</v>
      </c>
      <c r="L4" s="2">
        <v>154</v>
      </c>
      <c r="M4" s="4">
        <f>$K$11+$K$12*K4</f>
        <v>150.40758474282944</v>
      </c>
      <c r="N4" s="5">
        <f>L4-M4</f>
        <v>3.5924152571705577</v>
      </c>
      <c r="O4" s="5">
        <f>N4^2</f>
        <v>12.905447379951804</v>
      </c>
      <c r="P4" s="6">
        <f>SQRT(AVERAGE(O4:O7))</f>
        <v>3.9457471444582124</v>
      </c>
    </row>
    <row r="5" spans="2:16" x14ac:dyDescent="0.2">
      <c r="B5" s="21">
        <v>3</v>
      </c>
      <c r="C5" s="2">
        <v>97</v>
      </c>
      <c r="D5" s="22">
        <v>125</v>
      </c>
      <c r="F5" s="1">
        <v>6</v>
      </c>
      <c r="G5" s="1">
        <v>92</v>
      </c>
      <c r="H5" s="1">
        <v>131</v>
      </c>
      <c r="J5" s="2">
        <v>2</v>
      </c>
      <c r="K5" s="2">
        <v>85</v>
      </c>
      <c r="L5" s="2">
        <v>123</v>
      </c>
      <c r="M5" s="4">
        <f>$K$11+$K$12*K5</f>
        <v>121.84607840875005</v>
      </c>
      <c r="N5" s="5">
        <f t="shared" ref="N5:N7" si="0">L5-M5</f>
        <v>1.1539215912499543</v>
      </c>
      <c r="O5" s="5">
        <f t="shared" ref="O5:O7" si="1">N5^2</f>
        <v>1.3315350387528266</v>
      </c>
    </row>
    <row r="6" spans="2:16" x14ac:dyDescent="0.2">
      <c r="B6" s="21">
        <v>4</v>
      </c>
      <c r="C6" s="2">
        <v>95</v>
      </c>
      <c r="D6" s="22">
        <v>130</v>
      </c>
      <c r="F6" s="1">
        <v>7</v>
      </c>
      <c r="G6" s="1">
        <v>105</v>
      </c>
      <c r="H6" s="1">
        <v>141</v>
      </c>
      <c r="J6" s="2">
        <v>3</v>
      </c>
      <c r="K6" s="2">
        <v>97</v>
      </c>
      <c r="L6" s="2">
        <v>125</v>
      </c>
      <c r="M6" s="4">
        <f>$K$11+$K$12*K6</f>
        <v>131.92661005607221</v>
      </c>
      <c r="N6" s="5">
        <f t="shared" si="0"/>
        <v>-6.9266100560722066</v>
      </c>
      <c r="O6" s="5">
        <f t="shared" si="1"/>
        <v>47.977926868880616</v>
      </c>
    </row>
    <row r="7" spans="2:16" x14ac:dyDescent="0.2">
      <c r="B7" s="13">
        <v>5</v>
      </c>
      <c r="C7" s="1">
        <v>120</v>
      </c>
      <c r="D7" s="14">
        <v>151</v>
      </c>
      <c r="F7" s="1">
        <v>8</v>
      </c>
      <c r="G7" s="1">
        <v>110</v>
      </c>
      <c r="H7" s="1">
        <v>141</v>
      </c>
      <c r="J7" s="2">
        <v>4</v>
      </c>
      <c r="K7" s="2">
        <v>95</v>
      </c>
      <c r="L7" s="2">
        <v>130</v>
      </c>
      <c r="M7" s="4">
        <f>$K$11+$K$12*K7</f>
        <v>130.24652144818515</v>
      </c>
      <c r="N7" s="5">
        <f t="shared" si="0"/>
        <v>-0.24652144818514898</v>
      </c>
      <c r="O7" s="5">
        <f t="shared" si="1"/>
        <v>6.0772824415303094E-2</v>
      </c>
    </row>
    <row r="8" spans="2:16" x14ac:dyDescent="0.2">
      <c r="B8" s="13">
        <v>6</v>
      </c>
      <c r="C8" s="1">
        <v>92</v>
      </c>
      <c r="D8" s="14">
        <v>131</v>
      </c>
      <c r="F8" s="1">
        <v>9</v>
      </c>
      <c r="G8" s="1">
        <v>98</v>
      </c>
      <c r="H8" s="1">
        <v>130</v>
      </c>
    </row>
    <row r="9" spans="2:16" x14ac:dyDescent="0.2">
      <c r="B9" s="13">
        <v>7</v>
      </c>
      <c r="C9" s="1">
        <v>105</v>
      </c>
      <c r="D9" s="14">
        <v>141</v>
      </c>
      <c r="F9" s="1">
        <v>10</v>
      </c>
      <c r="G9" s="1">
        <v>98</v>
      </c>
      <c r="H9" s="1">
        <v>134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11</v>
      </c>
      <c r="G10" s="1">
        <v>81</v>
      </c>
      <c r="H10" s="1">
        <v>115</v>
      </c>
    </row>
    <row r="11" spans="2:16" x14ac:dyDescent="0.2">
      <c r="B11" s="13">
        <v>9</v>
      </c>
      <c r="C11" s="1">
        <v>98</v>
      </c>
      <c r="D11" s="14">
        <v>130</v>
      </c>
      <c r="F11" s="1">
        <v>12</v>
      </c>
      <c r="G11" s="1">
        <v>81</v>
      </c>
      <c r="H11" s="1">
        <v>117</v>
      </c>
      <c r="J11" t="s">
        <v>4</v>
      </c>
      <c r="K11">
        <f>INTERCEPT(H4:H39,G4:G39)</f>
        <v>50.442312573551519</v>
      </c>
    </row>
    <row r="12" spans="2:16" x14ac:dyDescent="0.2">
      <c r="B12" s="13">
        <v>10</v>
      </c>
      <c r="C12" s="1">
        <v>98</v>
      </c>
      <c r="D12" s="14">
        <v>134</v>
      </c>
      <c r="F12" s="1">
        <v>13</v>
      </c>
      <c r="G12" s="1">
        <v>91</v>
      </c>
      <c r="H12" s="1">
        <v>123</v>
      </c>
      <c r="J12" t="s">
        <v>5</v>
      </c>
      <c r="K12">
        <f>SLOPE(H4:H39,G4:G39)</f>
        <v>0.84004430394351204</v>
      </c>
    </row>
    <row r="13" spans="2:16" x14ac:dyDescent="0.2">
      <c r="B13" s="13">
        <v>11</v>
      </c>
      <c r="C13" s="1">
        <v>81</v>
      </c>
      <c r="D13" s="14">
        <v>115</v>
      </c>
      <c r="F13" s="1">
        <v>14</v>
      </c>
      <c r="G13" s="1">
        <v>105</v>
      </c>
      <c r="H13" s="1">
        <v>144</v>
      </c>
    </row>
    <row r="14" spans="2:16" x14ac:dyDescent="0.2">
      <c r="B14" s="13">
        <v>12</v>
      </c>
      <c r="C14" s="1">
        <v>81</v>
      </c>
      <c r="D14" s="14">
        <v>117</v>
      </c>
      <c r="F14" s="1">
        <v>15</v>
      </c>
      <c r="G14" s="1">
        <v>100</v>
      </c>
      <c r="H14" s="1">
        <v>137</v>
      </c>
    </row>
    <row r="15" spans="2:16" x14ac:dyDescent="0.2">
      <c r="B15" s="13">
        <v>13</v>
      </c>
      <c r="C15" s="1">
        <v>91</v>
      </c>
      <c r="D15" s="14">
        <v>123</v>
      </c>
      <c r="F15" s="1">
        <v>16</v>
      </c>
      <c r="G15" s="1">
        <v>107</v>
      </c>
      <c r="H15" s="1">
        <v>140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17</v>
      </c>
      <c r="G16" s="1">
        <v>82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18</v>
      </c>
      <c r="G17" s="1">
        <v>84</v>
      </c>
      <c r="H17" s="1">
        <v>115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19</v>
      </c>
      <c r="G18" s="1">
        <v>100</v>
      </c>
      <c r="H18" s="1">
        <v>134</v>
      </c>
      <c r="J18" s="2">
        <v>1</v>
      </c>
      <c r="K18" s="2">
        <v>119</v>
      </c>
      <c r="L18" s="2">
        <v>154</v>
      </c>
      <c r="M18" s="26">
        <v>151</v>
      </c>
      <c r="N18" s="5">
        <f>L18-M18</f>
        <v>3</v>
      </c>
      <c r="O18" s="5">
        <f>N18^2</f>
        <v>9</v>
      </c>
      <c r="P18" s="6">
        <f>SQRT(AVERAGE(O18:O21))</f>
        <v>5.0497524691810387</v>
      </c>
    </row>
    <row r="19" spans="2:16" x14ac:dyDescent="0.2">
      <c r="B19" s="13">
        <v>17</v>
      </c>
      <c r="C19" s="1">
        <v>82</v>
      </c>
      <c r="D19" s="14">
        <v>123</v>
      </c>
      <c r="F19" s="1">
        <v>20</v>
      </c>
      <c r="G19" s="1">
        <v>108</v>
      </c>
      <c r="H19" s="1">
        <v>147</v>
      </c>
      <c r="J19" s="2">
        <v>2</v>
      </c>
      <c r="K19" s="2">
        <v>85</v>
      </c>
      <c r="L19" s="2">
        <v>123</v>
      </c>
      <c r="M19" s="26">
        <v>115</v>
      </c>
      <c r="N19" s="5">
        <f t="shared" ref="N19:N21" si="2">L19-M19</f>
        <v>8</v>
      </c>
      <c r="O19" s="5">
        <f t="shared" ref="O19:O21" si="3">N19^2</f>
        <v>64</v>
      </c>
    </row>
    <row r="20" spans="2:16" x14ac:dyDescent="0.2">
      <c r="B20" s="13">
        <v>18</v>
      </c>
      <c r="C20" s="1">
        <v>84</v>
      </c>
      <c r="D20" s="14">
        <v>115</v>
      </c>
      <c r="F20" s="1">
        <v>21</v>
      </c>
      <c r="G20" s="1">
        <v>116</v>
      </c>
      <c r="H20" s="1">
        <v>144</v>
      </c>
      <c r="J20" s="2">
        <v>3</v>
      </c>
      <c r="K20" s="2">
        <v>97</v>
      </c>
      <c r="L20" s="2">
        <v>125</v>
      </c>
      <c r="M20" s="26">
        <v>130</v>
      </c>
      <c r="N20" s="5">
        <f t="shared" si="2"/>
        <v>-5</v>
      </c>
      <c r="O20" s="5">
        <f t="shared" si="3"/>
        <v>25</v>
      </c>
    </row>
    <row r="21" spans="2:16" x14ac:dyDescent="0.2">
      <c r="B21" s="13">
        <v>19</v>
      </c>
      <c r="C21" s="1">
        <v>100</v>
      </c>
      <c r="D21" s="14">
        <v>134</v>
      </c>
      <c r="F21" s="1">
        <v>22</v>
      </c>
      <c r="G21" s="1">
        <v>115</v>
      </c>
      <c r="H21" s="1">
        <v>144</v>
      </c>
      <c r="J21" s="2">
        <v>4</v>
      </c>
      <c r="K21" s="2">
        <v>95</v>
      </c>
      <c r="L21" s="2">
        <v>130</v>
      </c>
      <c r="M21" s="26">
        <v>132</v>
      </c>
      <c r="N21" s="5">
        <f t="shared" si="2"/>
        <v>-2</v>
      </c>
      <c r="O21" s="5">
        <f t="shared" si="3"/>
        <v>4</v>
      </c>
    </row>
    <row r="22" spans="2:16" x14ac:dyDescent="0.2">
      <c r="B22" s="13">
        <v>20</v>
      </c>
      <c r="C22" s="1">
        <v>108</v>
      </c>
      <c r="D22" s="14">
        <v>147</v>
      </c>
      <c r="F22" s="1">
        <v>23</v>
      </c>
      <c r="G22" s="1">
        <v>93</v>
      </c>
      <c r="H22" s="1">
        <v>126</v>
      </c>
    </row>
    <row r="23" spans="2:16" x14ac:dyDescent="0.2">
      <c r="B23" s="13">
        <v>21</v>
      </c>
      <c r="C23" s="1">
        <v>116</v>
      </c>
      <c r="D23" s="14">
        <v>144</v>
      </c>
      <c r="F23" s="1">
        <v>24</v>
      </c>
      <c r="G23" s="1">
        <v>105</v>
      </c>
      <c r="H23" s="1">
        <v>141</v>
      </c>
    </row>
    <row r="24" spans="2:16" x14ac:dyDescent="0.2">
      <c r="B24" s="13">
        <v>22</v>
      </c>
      <c r="C24" s="1">
        <v>115</v>
      </c>
      <c r="D24" s="14">
        <v>144</v>
      </c>
      <c r="F24" s="1">
        <v>25</v>
      </c>
      <c r="G24" s="1">
        <v>89</v>
      </c>
      <c r="H24" s="1">
        <v>124</v>
      </c>
    </row>
    <row r="25" spans="2:16" x14ac:dyDescent="0.2">
      <c r="B25" s="13">
        <v>23</v>
      </c>
      <c r="C25" s="1">
        <v>93</v>
      </c>
      <c r="D25" s="14">
        <v>126</v>
      </c>
      <c r="F25" s="1">
        <v>26</v>
      </c>
      <c r="G25" s="1">
        <v>104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27</v>
      </c>
      <c r="G26" s="1">
        <v>108</v>
      </c>
      <c r="H26" s="1">
        <v>144</v>
      </c>
    </row>
    <row r="27" spans="2:16" x14ac:dyDescent="0.2">
      <c r="B27" s="13">
        <v>25</v>
      </c>
      <c r="C27" s="1">
        <v>89</v>
      </c>
      <c r="D27" s="14">
        <v>124</v>
      </c>
      <c r="F27" s="1">
        <v>28</v>
      </c>
      <c r="G27" s="1">
        <v>88</v>
      </c>
      <c r="H27" s="1">
        <v>129</v>
      </c>
    </row>
    <row r="28" spans="2:16" x14ac:dyDescent="0.2">
      <c r="B28" s="13">
        <v>26</v>
      </c>
      <c r="C28" s="1">
        <v>104</v>
      </c>
      <c r="D28" s="14">
        <v>144</v>
      </c>
      <c r="F28" s="1">
        <v>29</v>
      </c>
      <c r="G28" s="1">
        <v>109</v>
      </c>
      <c r="H28" s="1">
        <v>137</v>
      </c>
    </row>
    <row r="29" spans="2:16" x14ac:dyDescent="0.2">
      <c r="B29" s="13">
        <v>27</v>
      </c>
      <c r="C29" s="1">
        <v>108</v>
      </c>
      <c r="D29" s="14">
        <v>144</v>
      </c>
      <c r="F29" s="1">
        <v>30</v>
      </c>
      <c r="G29" s="1">
        <v>112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31</v>
      </c>
      <c r="G30" s="1">
        <v>96</v>
      </c>
      <c r="H30" s="1">
        <v>132</v>
      </c>
    </row>
    <row r="31" spans="2:16" x14ac:dyDescent="0.2">
      <c r="B31" s="13">
        <v>29</v>
      </c>
      <c r="C31" s="1">
        <v>109</v>
      </c>
      <c r="D31" s="14">
        <v>137</v>
      </c>
      <c r="F31" s="1">
        <v>32</v>
      </c>
      <c r="G31" s="1">
        <v>89</v>
      </c>
      <c r="H31" s="1">
        <v>125</v>
      </c>
    </row>
    <row r="32" spans="2:16" x14ac:dyDescent="0.2">
      <c r="B32" s="13">
        <v>30</v>
      </c>
      <c r="C32" s="1">
        <v>112</v>
      </c>
      <c r="D32" s="14">
        <v>144</v>
      </c>
      <c r="F32" s="1">
        <v>33</v>
      </c>
      <c r="G32" s="1">
        <v>93</v>
      </c>
      <c r="H32" s="1">
        <v>126</v>
      </c>
    </row>
    <row r="33" spans="2:8" x14ac:dyDescent="0.2">
      <c r="B33" s="13">
        <v>31</v>
      </c>
      <c r="C33" s="1">
        <v>96</v>
      </c>
      <c r="D33" s="14">
        <v>132</v>
      </c>
      <c r="F33" s="1">
        <v>34</v>
      </c>
      <c r="G33" s="1">
        <v>114</v>
      </c>
      <c r="H33" s="1">
        <v>140</v>
      </c>
    </row>
    <row r="34" spans="2:8" x14ac:dyDescent="0.2">
      <c r="B34" s="13">
        <v>32</v>
      </c>
      <c r="C34" s="1">
        <v>89</v>
      </c>
      <c r="D34" s="14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42"/>
  <sheetViews>
    <sheetView workbookViewId="0">
      <selection activeCell="P18" sqref="P18"/>
    </sheetView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5</v>
      </c>
      <c r="K4" s="2">
        <v>120</v>
      </c>
      <c r="L4" s="2">
        <v>151</v>
      </c>
      <c r="M4" s="4">
        <f>$K$11+$K$12*K4</f>
        <v>151.5393347833006</v>
      </c>
      <c r="N4" s="5">
        <f>L4-M4</f>
        <v>-0.53933478330060325</v>
      </c>
      <c r="O4" s="5">
        <f>N4^2</f>
        <v>0.29088200847790868</v>
      </c>
      <c r="P4" s="6">
        <f>SQRT(AVERAGE(O4:O7))</f>
        <v>2.3573245074641971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6</v>
      </c>
      <c r="K5" s="2">
        <v>92</v>
      </c>
      <c r="L5" s="2">
        <v>131</v>
      </c>
      <c r="M5" s="4">
        <f>$K$11+$K$12*K5</f>
        <v>127.451205064276</v>
      </c>
      <c r="N5" s="5">
        <f t="shared" ref="N5:N7" si="0">L5-M5</f>
        <v>3.5487949357240041</v>
      </c>
      <c r="O5" s="5">
        <f t="shared" ref="O5:O7" si="1">N5^2</f>
        <v>12.593945495820337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7</v>
      </c>
      <c r="K6" s="2">
        <v>105</v>
      </c>
      <c r="L6" s="2">
        <v>141</v>
      </c>
      <c r="M6" s="4">
        <f>$K$11+$K$12*K6</f>
        <v>138.63497957668028</v>
      </c>
      <c r="N6" s="5">
        <f t="shared" si="0"/>
        <v>2.3650204233197201</v>
      </c>
      <c r="O6" s="5">
        <f t="shared" si="1"/>
        <v>5.5933216027193877</v>
      </c>
    </row>
    <row r="7" spans="2:16" x14ac:dyDescent="0.2">
      <c r="B7" s="21">
        <v>5</v>
      </c>
      <c r="C7" s="2">
        <v>120</v>
      </c>
      <c r="D7" s="22">
        <v>151</v>
      </c>
      <c r="F7" s="1">
        <v>4</v>
      </c>
      <c r="G7" s="1">
        <v>95</v>
      </c>
      <c r="H7" s="1">
        <v>130</v>
      </c>
      <c r="J7" s="2">
        <v>8</v>
      </c>
      <c r="K7" s="2">
        <v>110</v>
      </c>
      <c r="L7" s="2">
        <v>141</v>
      </c>
      <c r="M7" s="4">
        <f>$K$11+$K$12*K7</f>
        <v>142.93643131222041</v>
      </c>
      <c r="N7" s="5">
        <f t="shared" si="0"/>
        <v>-1.9364313122204067</v>
      </c>
      <c r="O7" s="5">
        <f t="shared" si="1"/>
        <v>3.7497662269476462</v>
      </c>
    </row>
    <row r="8" spans="2:16" x14ac:dyDescent="0.2">
      <c r="B8" s="21">
        <v>6</v>
      </c>
      <c r="C8" s="2">
        <v>92</v>
      </c>
      <c r="D8" s="22">
        <v>131</v>
      </c>
      <c r="F8" s="1">
        <v>9</v>
      </c>
      <c r="G8" s="1">
        <v>98</v>
      </c>
      <c r="H8" s="1">
        <v>130</v>
      </c>
    </row>
    <row r="9" spans="2:16" x14ac:dyDescent="0.2">
      <c r="B9" s="21">
        <v>7</v>
      </c>
      <c r="C9" s="2">
        <v>105</v>
      </c>
      <c r="D9" s="22">
        <v>141</v>
      </c>
      <c r="F9" s="1">
        <v>10</v>
      </c>
      <c r="G9" s="1">
        <v>98</v>
      </c>
      <c r="H9" s="1">
        <v>134</v>
      </c>
      <c r="J9" s="3" t="s">
        <v>6</v>
      </c>
    </row>
    <row r="10" spans="2:16" x14ac:dyDescent="0.2">
      <c r="B10" s="21">
        <v>8</v>
      </c>
      <c r="C10" s="2">
        <v>110</v>
      </c>
      <c r="D10" s="22">
        <v>141</v>
      </c>
      <c r="F10" s="1">
        <v>11</v>
      </c>
      <c r="G10" s="1">
        <v>81</v>
      </c>
      <c r="H10" s="1">
        <v>115</v>
      </c>
    </row>
    <row r="11" spans="2:16" x14ac:dyDescent="0.2">
      <c r="B11" s="13">
        <v>9</v>
      </c>
      <c r="C11" s="1">
        <v>98</v>
      </c>
      <c r="D11" s="14">
        <v>130</v>
      </c>
      <c r="F11" s="1">
        <v>12</v>
      </c>
      <c r="G11" s="1">
        <v>81</v>
      </c>
      <c r="H11" s="1">
        <v>117</v>
      </c>
      <c r="J11" t="s">
        <v>4</v>
      </c>
      <c r="K11">
        <f>INTERCEPT(H4:H39,G4:G39)</f>
        <v>48.304493130337917</v>
      </c>
    </row>
    <row r="12" spans="2:16" x14ac:dyDescent="0.2">
      <c r="B12" s="13">
        <v>10</v>
      </c>
      <c r="C12" s="1">
        <v>98</v>
      </c>
      <c r="D12" s="14">
        <v>134</v>
      </c>
      <c r="F12" s="1">
        <v>13</v>
      </c>
      <c r="G12" s="1">
        <v>91</v>
      </c>
      <c r="H12" s="1">
        <v>123</v>
      </c>
      <c r="J12" t="s">
        <v>5</v>
      </c>
      <c r="K12">
        <f>SLOPE(H4:H39,G4:G39)</f>
        <v>0.86029034710802255</v>
      </c>
    </row>
    <row r="13" spans="2:16" x14ac:dyDescent="0.2">
      <c r="B13" s="13">
        <v>11</v>
      </c>
      <c r="C13" s="1">
        <v>81</v>
      </c>
      <c r="D13" s="14">
        <v>115</v>
      </c>
      <c r="F13" s="1">
        <v>14</v>
      </c>
      <c r="G13" s="1">
        <v>105</v>
      </c>
      <c r="H13" s="1">
        <v>144</v>
      </c>
    </row>
    <row r="14" spans="2:16" x14ac:dyDescent="0.2">
      <c r="B14" s="13">
        <v>12</v>
      </c>
      <c r="C14" s="1">
        <v>81</v>
      </c>
      <c r="D14" s="14">
        <v>117</v>
      </c>
      <c r="F14" s="1">
        <v>15</v>
      </c>
      <c r="G14" s="1">
        <v>100</v>
      </c>
      <c r="H14" s="1">
        <v>137</v>
      </c>
    </row>
    <row r="15" spans="2:16" x14ac:dyDescent="0.2">
      <c r="B15" s="13">
        <v>13</v>
      </c>
      <c r="C15" s="1">
        <v>91</v>
      </c>
      <c r="D15" s="14">
        <v>123</v>
      </c>
      <c r="F15" s="1">
        <v>16</v>
      </c>
      <c r="G15" s="1">
        <v>107</v>
      </c>
      <c r="H15" s="1">
        <v>140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17</v>
      </c>
      <c r="G16" s="1">
        <v>82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18</v>
      </c>
      <c r="G17" s="1">
        <v>84</v>
      </c>
      <c r="H17" s="1">
        <v>115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19</v>
      </c>
      <c r="G18" s="1">
        <v>100</v>
      </c>
      <c r="H18" s="1">
        <v>134</v>
      </c>
      <c r="J18" s="2">
        <v>5</v>
      </c>
      <c r="K18" s="2">
        <v>120</v>
      </c>
      <c r="L18" s="2">
        <v>151</v>
      </c>
      <c r="M18" s="26">
        <v>154</v>
      </c>
      <c r="N18" s="5">
        <f>L18-M18</f>
        <v>-3</v>
      </c>
      <c r="O18" s="5">
        <f>N18^2</f>
        <v>9</v>
      </c>
      <c r="P18" s="6">
        <f>SQRT(AVERAGE(O18:O21))</f>
        <v>4.9497474683058327</v>
      </c>
    </row>
    <row r="19" spans="2:16" x14ac:dyDescent="0.2">
      <c r="B19" s="13">
        <v>17</v>
      </c>
      <c r="C19" s="1">
        <v>82</v>
      </c>
      <c r="D19" s="14">
        <v>123</v>
      </c>
      <c r="F19" s="1">
        <v>20</v>
      </c>
      <c r="G19" s="1">
        <v>108</v>
      </c>
      <c r="H19" s="1">
        <v>147</v>
      </c>
      <c r="J19" s="2">
        <v>6</v>
      </c>
      <c r="K19" s="2">
        <v>92</v>
      </c>
      <c r="L19" s="2">
        <v>131</v>
      </c>
      <c r="M19" s="26">
        <v>123</v>
      </c>
      <c r="N19" s="5">
        <f t="shared" ref="N19:N21" si="2">L19-M19</f>
        <v>8</v>
      </c>
      <c r="O19" s="5">
        <f t="shared" ref="O19:O21" si="3">N19^2</f>
        <v>64</v>
      </c>
    </row>
    <row r="20" spans="2:16" x14ac:dyDescent="0.2">
      <c r="B20" s="13">
        <v>18</v>
      </c>
      <c r="C20" s="1">
        <v>84</v>
      </c>
      <c r="D20" s="14">
        <v>115</v>
      </c>
      <c r="F20" s="1">
        <v>21</v>
      </c>
      <c r="G20" s="1">
        <v>116</v>
      </c>
      <c r="H20" s="1">
        <v>144</v>
      </c>
      <c r="J20" s="2">
        <v>7</v>
      </c>
      <c r="K20" s="2">
        <v>105</v>
      </c>
      <c r="L20" s="2">
        <v>141</v>
      </c>
      <c r="M20" s="26">
        <v>144</v>
      </c>
      <c r="N20" s="5">
        <f t="shared" si="2"/>
        <v>-3</v>
      </c>
      <c r="O20" s="5">
        <f t="shared" si="3"/>
        <v>9</v>
      </c>
    </row>
    <row r="21" spans="2:16" x14ac:dyDescent="0.2">
      <c r="B21" s="13">
        <v>19</v>
      </c>
      <c r="C21" s="1">
        <v>100</v>
      </c>
      <c r="D21" s="14">
        <v>134</v>
      </c>
      <c r="F21" s="1">
        <v>22</v>
      </c>
      <c r="G21" s="1">
        <v>115</v>
      </c>
      <c r="H21" s="1">
        <v>144</v>
      </c>
      <c r="J21" s="2">
        <v>8</v>
      </c>
      <c r="K21" s="2">
        <v>110</v>
      </c>
      <c r="L21" s="2">
        <v>141</v>
      </c>
      <c r="M21" s="26">
        <v>137</v>
      </c>
      <c r="N21" s="5">
        <f t="shared" si="2"/>
        <v>4</v>
      </c>
      <c r="O21" s="5">
        <f t="shared" si="3"/>
        <v>16</v>
      </c>
    </row>
    <row r="22" spans="2:16" x14ac:dyDescent="0.2">
      <c r="B22" s="13">
        <v>20</v>
      </c>
      <c r="C22" s="1">
        <v>108</v>
      </c>
      <c r="D22" s="14">
        <v>147</v>
      </c>
      <c r="F22" s="1">
        <v>23</v>
      </c>
      <c r="G22" s="1">
        <v>93</v>
      </c>
      <c r="H22" s="1">
        <v>126</v>
      </c>
    </row>
    <row r="23" spans="2:16" x14ac:dyDescent="0.2">
      <c r="B23" s="13">
        <v>21</v>
      </c>
      <c r="C23" s="1">
        <v>116</v>
      </c>
      <c r="D23" s="14">
        <v>144</v>
      </c>
      <c r="F23" s="1">
        <v>24</v>
      </c>
      <c r="G23" s="1">
        <v>105</v>
      </c>
      <c r="H23" s="1">
        <v>141</v>
      </c>
    </row>
    <row r="24" spans="2:16" x14ac:dyDescent="0.2">
      <c r="B24" s="13">
        <v>22</v>
      </c>
      <c r="C24" s="1">
        <v>115</v>
      </c>
      <c r="D24" s="14">
        <v>144</v>
      </c>
      <c r="F24" s="1">
        <v>25</v>
      </c>
      <c r="G24" s="1">
        <v>89</v>
      </c>
      <c r="H24" s="1">
        <v>124</v>
      </c>
    </row>
    <row r="25" spans="2:16" x14ac:dyDescent="0.2">
      <c r="B25" s="13">
        <v>23</v>
      </c>
      <c r="C25" s="1">
        <v>93</v>
      </c>
      <c r="D25" s="14">
        <v>126</v>
      </c>
      <c r="F25" s="1">
        <v>26</v>
      </c>
      <c r="G25" s="1">
        <v>104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27</v>
      </c>
      <c r="G26" s="1">
        <v>108</v>
      </c>
      <c r="H26" s="1">
        <v>144</v>
      </c>
    </row>
    <row r="27" spans="2:16" x14ac:dyDescent="0.2">
      <c r="B27" s="13">
        <v>25</v>
      </c>
      <c r="C27" s="1">
        <v>89</v>
      </c>
      <c r="D27" s="14">
        <v>124</v>
      </c>
      <c r="F27" s="1">
        <v>28</v>
      </c>
      <c r="G27" s="1">
        <v>88</v>
      </c>
      <c r="H27" s="1">
        <v>129</v>
      </c>
    </row>
    <row r="28" spans="2:16" x14ac:dyDescent="0.2">
      <c r="B28" s="13">
        <v>26</v>
      </c>
      <c r="C28" s="1">
        <v>104</v>
      </c>
      <c r="D28" s="14">
        <v>144</v>
      </c>
      <c r="F28" s="1">
        <v>29</v>
      </c>
      <c r="G28" s="1">
        <v>109</v>
      </c>
      <c r="H28" s="1">
        <v>137</v>
      </c>
    </row>
    <row r="29" spans="2:16" x14ac:dyDescent="0.2">
      <c r="B29" s="13">
        <v>27</v>
      </c>
      <c r="C29" s="1">
        <v>108</v>
      </c>
      <c r="D29" s="14">
        <v>144</v>
      </c>
      <c r="F29" s="1">
        <v>30</v>
      </c>
      <c r="G29" s="1">
        <v>112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31</v>
      </c>
      <c r="G30" s="1">
        <v>96</v>
      </c>
      <c r="H30" s="1">
        <v>132</v>
      </c>
    </row>
    <row r="31" spans="2:16" x14ac:dyDescent="0.2">
      <c r="B31" s="13">
        <v>29</v>
      </c>
      <c r="C31" s="1">
        <v>109</v>
      </c>
      <c r="D31" s="14">
        <v>137</v>
      </c>
      <c r="F31" s="1">
        <v>32</v>
      </c>
      <c r="G31" s="1">
        <v>89</v>
      </c>
      <c r="H31" s="1">
        <v>125</v>
      </c>
    </row>
    <row r="32" spans="2:16" x14ac:dyDescent="0.2">
      <c r="B32" s="13">
        <v>30</v>
      </c>
      <c r="C32" s="1">
        <v>112</v>
      </c>
      <c r="D32" s="14">
        <v>144</v>
      </c>
      <c r="F32" s="1">
        <v>33</v>
      </c>
      <c r="G32" s="1">
        <v>93</v>
      </c>
      <c r="H32" s="1">
        <v>126</v>
      </c>
    </row>
    <row r="33" spans="2:8" x14ac:dyDescent="0.2">
      <c r="B33" s="13">
        <v>31</v>
      </c>
      <c r="C33" s="1">
        <v>96</v>
      </c>
      <c r="D33" s="14">
        <v>132</v>
      </c>
      <c r="F33" s="1">
        <v>34</v>
      </c>
      <c r="G33" s="1">
        <v>114</v>
      </c>
      <c r="H33" s="1">
        <v>140</v>
      </c>
    </row>
    <row r="34" spans="2:8" x14ac:dyDescent="0.2">
      <c r="B34" s="13">
        <v>32</v>
      </c>
      <c r="C34" s="1">
        <v>89</v>
      </c>
      <c r="D34" s="14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9</v>
      </c>
      <c r="K4" s="2">
        <v>98</v>
      </c>
      <c r="L4" s="2">
        <v>130</v>
      </c>
      <c r="M4" s="4">
        <f>$K$11+$K$12*K4</f>
        <v>132.88601612454823</v>
      </c>
      <c r="N4" s="5">
        <f>L4-M4</f>
        <v>-2.8860161245482345</v>
      </c>
      <c r="O4" s="5">
        <f>N4^2</f>
        <v>8.3290890711524099</v>
      </c>
      <c r="P4" s="6">
        <f>SQRT(AVERAGE(O4:O7))</f>
        <v>2.5477460980132589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10</v>
      </c>
      <c r="K5" s="2">
        <v>98</v>
      </c>
      <c r="L5" s="2">
        <v>134</v>
      </c>
      <c r="M5" s="4">
        <f>$K$11+$K$12*K5</f>
        <v>132.88601612454823</v>
      </c>
      <c r="N5" s="5">
        <f t="shared" ref="N5:N7" si="0">L5-M5</f>
        <v>1.1139838754517655</v>
      </c>
      <c r="O5" s="5">
        <f t="shared" ref="O5:O7" si="1">N5^2</f>
        <v>1.2409600747665346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11</v>
      </c>
      <c r="K6" s="2">
        <v>81</v>
      </c>
      <c r="L6" s="2">
        <v>115</v>
      </c>
      <c r="M6" s="4">
        <f>$K$11+$K$12*K6</f>
        <v>118.68272171253824</v>
      </c>
      <c r="N6" s="5">
        <f t="shared" si="0"/>
        <v>-3.682721712538239</v>
      </c>
      <c r="O6" s="5">
        <f t="shared" si="1"/>
        <v>13.56243921200058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12</v>
      </c>
      <c r="K7" s="2">
        <v>81</v>
      </c>
      <c r="L7" s="2">
        <v>117</v>
      </c>
      <c r="M7" s="4">
        <f>$K$11+$K$12*K7</f>
        <v>118.68272171253824</v>
      </c>
      <c r="N7" s="5">
        <f t="shared" si="0"/>
        <v>-1.682721712538239</v>
      </c>
      <c r="O7" s="5">
        <f t="shared" si="1"/>
        <v>2.8315523618476237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21">
        <v>9</v>
      </c>
      <c r="C11" s="2">
        <v>98</v>
      </c>
      <c r="D11" s="22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51.008201278843501</v>
      </c>
    </row>
    <row r="12" spans="2:16" x14ac:dyDescent="0.2">
      <c r="B12" s="21">
        <v>10</v>
      </c>
      <c r="C12" s="2">
        <v>98</v>
      </c>
      <c r="D12" s="22">
        <v>134</v>
      </c>
      <c r="F12" s="1">
        <v>13</v>
      </c>
      <c r="G12" s="1">
        <v>91</v>
      </c>
      <c r="H12" s="1">
        <v>123</v>
      </c>
      <c r="J12" t="s">
        <v>5</v>
      </c>
      <c r="K12">
        <f>SLOPE(H4:H39,G4:G39)</f>
        <v>0.83548790658882388</v>
      </c>
    </row>
    <row r="13" spans="2:16" x14ac:dyDescent="0.2">
      <c r="B13" s="21">
        <v>11</v>
      </c>
      <c r="C13" s="2">
        <v>81</v>
      </c>
      <c r="D13" s="22">
        <v>115</v>
      </c>
      <c r="F13" s="1">
        <v>14</v>
      </c>
      <c r="G13" s="1">
        <v>105</v>
      </c>
      <c r="H13" s="1">
        <v>144</v>
      </c>
    </row>
    <row r="14" spans="2:16" x14ac:dyDescent="0.2">
      <c r="B14" s="21">
        <v>12</v>
      </c>
      <c r="C14" s="2">
        <v>81</v>
      </c>
      <c r="D14" s="22">
        <v>117</v>
      </c>
      <c r="F14" s="1">
        <v>15</v>
      </c>
      <c r="G14" s="1">
        <v>100</v>
      </c>
      <c r="H14" s="1">
        <v>137</v>
      </c>
    </row>
    <row r="15" spans="2:16" x14ac:dyDescent="0.2">
      <c r="B15" s="13">
        <v>13</v>
      </c>
      <c r="C15" s="1">
        <v>91</v>
      </c>
      <c r="D15" s="14">
        <v>123</v>
      </c>
      <c r="F15" s="1">
        <v>16</v>
      </c>
      <c r="G15" s="1">
        <v>107</v>
      </c>
      <c r="H15" s="1">
        <v>140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17</v>
      </c>
      <c r="G16" s="1">
        <v>82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18</v>
      </c>
      <c r="G17" s="1">
        <v>84</v>
      </c>
      <c r="H17" s="1">
        <v>115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19</v>
      </c>
      <c r="G18" s="1">
        <v>100</v>
      </c>
      <c r="H18" s="1">
        <v>134</v>
      </c>
      <c r="J18" s="2">
        <v>9</v>
      </c>
      <c r="K18" s="2">
        <v>98</v>
      </c>
      <c r="L18" s="2">
        <v>130</v>
      </c>
      <c r="M18" s="26">
        <v>125</v>
      </c>
      <c r="N18" s="5">
        <f>L18-M18</f>
        <v>5</v>
      </c>
      <c r="O18" s="5">
        <f>N18^2</f>
        <v>25</v>
      </c>
      <c r="P18" s="6">
        <f>SQRT(AVERAGE(O18:O21))</f>
        <v>5.9160797830996161</v>
      </c>
    </row>
    <row r="19" spans="2:16" x14ac:dyDescent="0.2">
      <c r="B19" s="13">
        <v>17</v>
      </c>
      <c r="C19" s="1">
        <v>82</v>
      </c>
      <c r="D19" s="14">
        <v>123</v>
      </c>
      <c r="F19" s="1">
        <v>20</v>
      </c>
      <c r="G19" s="1">
        <v>108</v>
      </c>
      <c r="H19" s="1">
        <v>147</v>
      </c>
      <c r="J19" s="2">
        <v>10</v>
      </c>
      <c r="K19" s="2">
        <v>98</v>
      </c>
      <c r="L19" s="2">
        <v>134</v>
      </c>
      <c r="M19" s="26">
        <v>125</v>
      </c>
      <c r="N19" s="5">
        <f t="shared" ref="N19:N21" si="2">L19-M19</f>
        <v>9</v>
      </c>
      <c r="O19" s="5">
        <f t="shared" ref="O19:O21" si="3">N19^2</f>
        <v>81</v>
      </c>
    </row>
    <row r="20" spans="2:16" x14ac:dyDescent="0.2">
      <c r="B20" s="13">
        <v>18</v>
      </c>
      <c r="C20" s="1">
        <v>84</v>
      </c>
      <c r="D20" s="14">
        <v>115</v>
      </c>
      <c r="F20" s="1">
        <v>21</v>
      </c>
      <c r="G20" s="1">
        <v>116</v>
      </c>
      <c r="H20" s="1">
        <v>144</v>
      </c>
      <c r="J20" s="2">
        <v>11</v>
      </c>
      <c r="K20" s="2">
        <v>81</v>
      </c>
      <c r="L20" s="2">
        <v>115</v>
      </c>
      <c r="M20" s="26">
        <v>120</v>
      </c>
      <c r="N20" s="5">
        <f t="shared" si="2"/>
        <v>-5</v>
      </c>
      <c r="O20" s="5">
        <f t="shared" si="3"/>
        <v>25</v>
      </c>
    </row>
    <row r="21" spans="2:16" x14ac:dyDescent="0.2">
      <c r="B21" s="13">
        <v>19</v>
      </c>
      <c r="C21" s="1">
        <v>100</v>
      </c>
      <c r="D21" s="14">
        <v>134</v>
      </c>
      <c r="F21" s="1">
        <v>22</v>
      </c>
      <c r="G21" s="1">
        <v>115</v>
      </c>
      <c r="H21" s="1">
        <v>144</v>
      </c>
      <c r="J21" s="2">
        <v>12</v>
      </c>
      <c r="K21" s="2">
        <v>81</v>
      </c>
      <c r="L21" s="2">
        <v>117</v>
      </c>
      <c r="M21" s="26">
        <v>120</v>
      </c>
      <c r="N21" s="5">
        <f t="shared" si="2"/>
        <v>-3</v>
      </c>
      <c r="O21" s="5">
        <f t="shared" si="3"/>
        <v>9</v>
      </c>
    </row>
    <row r="22" spans="2:16" x14ac:dyDescent="0.2">
      <c r="B22" s="13">
        <v>20</v>
      </c>
      <c r="C22" s="1">
        <v>108</v>
      </c>
      <c r="D22" s="14">
        <v>147</v>
      </c>
      <c r="F22" s="1">
        <v>23</v>
      </c>
      <c r="G22" s="1">
        <v>93</v>
      </c>
      <c r="H22" s="1">
        <v>126</v>
      </c>
    </row>
    <row r="23" spans="2:16" x14ac:dyDescent="0.2">
      <c r="B23" s="13">
        <v>21</v>
      </c>
      <c r="C23" s="1">
        <v>116</v>
      </c>
      <c r="D23" s="14">
        <v>144</v>
      </c>
      <c r="F23" s="1">
        <v>24</v>
      </c>
      <c r="G23" s="1">
        <v>105</v>
      </c>
      <c r="H23" s="1">
        <v>141</v>
      </c>
    </row>
    <row r="24" spans="2:16" x14ac:dyDescent="0.2">
      <c r="B24" s="13">
        <v>22</v>
      </c>
      <c r="C24" s="1">
        <v>115</v>
      </c>
      <c r="D24" s="14">
        <v>144</v>
      </c>
      <c r="F24" s="1">
        <v>25</v>
      </c>
      <c r="G24" s="1">
        <v>89</v>
      </c>
      <c r="H24" s="1">
        <v>124</v>
      </c>
    </row>
    <row r="25" spans="2:16" x14ac:dyDescent="0.2">
      <c r="B25" s="13">
        <v>23</v>
      </c>
      <c r="C25" s="1">
        <v>93</v>
      </c>
      <c r="D25" s="14">
        <v>126</v>
      </c>
      <c r="F25" s="1">
        <v>26</v>
      </c>
      <c r="G25" s="1">
        <v>104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27</v>
      </c>
      <c r="G26" s="1">
        <v>108</v>
      </c>
      <c r="H26" s="1">
        <v>144</v>
      </c>
    </row>
    <row r="27" spans="2:16" x14ac:dyDescent="0.2">
      <c r="B27" s="13">
        <v>25</v>
      </c>
      <c r="C27" s="1">
        <v>89</v>
      </c>
      <c r="D27" s="14">
        <v>124</v>
      </c>
      <c r="F27" s="1">
        <v>28</v>
      </c>
      <c r="G27" s="1">
        <v>88</v>
      </c>
      <c r="H27" s="1">
        <v>129</v>
      </c>
    </row>
    <row r="28" spans="2:16" x14ac:dyDescent="0.2">
      <c r="B28" s="13">
        <v>26</v>
      </c>
      <c r="C28" s="1">
        <v>104</v>
      </c>
      <c r="D28" s="14">
        <v>144</v>
      </c>
      <c r="F28" s="1">
        <v>29</v>
      </c>
      <c r="G28" s="1">
        <v>109</v>
      </c>
      <c r="H28" s="1">
        <v>137</v>
      </c>
    </row>
    <row r="29" spans="2:16" x14ac:dyDescent="0.2">
      <c r="B29" s="13">
        <v>27</v>
      </c>
      <c r="C29" s="1">
        <v>108</v>
      </c>
      <c r="D29" s="14">
        <v>144</v>
      </c>
      <c r="F29" s="1">
        <v>30</v>
      </c>
      <c r="G29" s="1">
        <v>112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31</v>
      </c>
      <c r="G30" s="1">
        <v>96</v>
      </c>
      <c r="H30" s="1">
        <v>132</v>
      </c>
    </row>
    <row r="31" spans="2:16" x14ac:dyDescent="0.2">
      <c r="B31" s="13">
        <v>29</v>
      </c>
      <c r="C31" s="1">
        <v>109</v>
      </c>
      <c r="D31" s="14">
        <v>137</v>
      </c>
      <c r="F31" s="1">
        <v>32</v>
      </c>
      <c r="G31" s="1">
        <v>89</v>
      </c>
      <c r="H31" s="1">
        <v>125</v>
      </c>
    </row>
    <row r="32" spans="2:16" x14ac:dyDescent="0.2">
      <c r="B32" s="13">
        <v>30</v>
      </c>
      <c r="C32" s="1">
        <v>112</v>
      </c>
      <c r="D32" s="14">
        <v>144</v>
      </c>
      <c r="F32" s="1">
        <v>33</v>
      </c>
      <c r="G32" s="1">
        <v>93</v>
      </c>
      <c r="H32" s="1">
        <v>126</v>
      </c>
    </row>
    <row r="33" spans="2:8" x14ac:dyDescent="0.2">
      <c r="B33" s="13">
        <v>31</v>
      </c>
      <c r="C33" s="1">
        <v>96</v>
      </c>
      <c r="D33" s="14">
        <v>132</v>
      </c>
      <c r="F33" s="1">
        <v>34</v>
      </c>
      <c r="G33" s="1">
        <v>114</v>
      </c>
      <c r="H33" s="1">
        <v>140</v>
      </c>
    </row>
    <row r="34" spans="2:8" x14ac:dyDescent="0.2">
      <c r="B34" s="13">
        <v>32</v>
      </c>
      <c r="C34" s="1">
        <v>89</v>
      </c>
      <c r="D34" s="14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13</v>
      </c>
      <c r="K4" s="2">
        <v>91</v>
      </c>
      <c r="L4" s="2">
        <v>123</v>
      </c>
      <c r="M4" s="4">
        <f>$K$11+$K$12*K4</f>
        <v>126.71395721331494</v>
      </c>
      <c r="N4" s="5">
        <f>L4-M4</f>
        <v>-3.7139572133149414</v>
      </c>
      <c r="O4" s="5">
        <f>N4^2</f>
        <v>13.793478182334086</v>
      </c>
      <c r="P4" s="6">
        <f>SQRT(AVERAGE(O4:O7))</f>
        <v>3.5954709934992839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14</v>
      </c>
      <c r="K5" s="2">
        <v>105</v>
      </c>
      <c r="L5" s="2">
        <v>144</v>
      </c>
      <c r="M5" s="4">
        <f>$K$11+$K$12*K5</f>
        <v>138.47931236817482</v>
      </c>
      <c r="N5" s="5">
        <f t="shared" ref="N5:N7" si="0">L5-M5</f>
        <v>5.520687631825183</v>
      </c>
      <c r="O5" s="5">
        <f t="shared" ref="O5:O7" si="1">N5^2</f>
        <v>30.477991928187546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15</v>
      </c>
      <c r="K6" s="2">
        <v>100</v>
      </c>
      <c r="L6" s="2">
        <v>137</v>
      </c>
      <c r="M6" s="4">
        <f>$K$11+$K$12*K6</f>
        <v>134.27739981286771</v>
      </c>
      <c r="N6" s="5">
        <f t="shared" si="0"/>
        <v>2.7226001871322865</v>
      </c>
      <c r="O6" s="5">
        <f t="shared" si="1"/>
        <v>7.4125517789727615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16</v>
      </c>
      <c r="K7" s="2">
        <v>107</v>
      </c>
      <c r="L7" s="2">
        <v>140</v>
      </c>
      <c r="M7" s="4">
        <f>$K$11+$K$12*K7</f>
        <v>140.16007739029766</v>
      </c>
      <c r="N7" s="5">
        <f t="shared" si="0"/>
        <v>-0.16007739029765844</v>
      </c>
      <c r="O7" s="5">
        <f t="shared" si="1"/>
        <v>2.5624770884508874E-2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13">
        <v>9</v>
      </c>
      <c r="C11" s="1">
        <v>98</v>
      </c>
      <c r="D11" s="14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50.239148706725672</v>
      </c>
    </row>
    <row r="12" spans="2:16" x14ac:dyDescent="0.2">
      <c r="B12" s="13">
        <v>10</v>
      </c>
      <c r="C12" s="1">
        <v>98</v>
      </c>
      <c r="D12" s="14">
        <v>134</v>
      </c>
      <c r="F12" s="1">
        <v>9</v>
      </c>
      <c r="G12" s="1">
        <v>98</v>
      </c>
      <c r="H12" s="1">
        <v>130</v>
      </c>
      <c r="J12" t="s">
        <v>5</v>
      </c>
      <c r="K12">
        <f>SLOPE(H4:H39,G4:G39)</f>
        <v>0.84038251106142048</v>
      </c>
    </row>
    <row r="13" spans="2:16" x14ac:dyDescent="0.2">
      <c r="B13" s="13">
        <v>11</v>
      </c>
      <c r="C13" s="1">
        <v>81</v>
      </c>
      <c r="D13" s="14">
        <v>115</v>
      </c>
      <c r="F13" s="1">
        <v>10</v>
      </c>
      <c r="G13" s="1">
        <v>98</v>
      </c>
      <c r="H13" s="1">
        <v>134</v>
      </c>
    </row>
    <row r="14" spans="2:16" x14ac:dyDescent="0.2">
      <c r="B14" s="13">
        <v>12</v>
      </c>
      <c r="C14" s="1">
        <v>81</v>
      </c>
      <c r="D14" s="14">
        <v>117</v>
      </c>
      <c r="F14" s="1">
        <v>11</v>
      </c>
      <c r="G14" s="1">
        <v>81</v>
      </c>
      <c r="H14" s="1">
        <v>115</v>
      </c>
    </row>
    <row r="15" spans="2:16" x14ac:dyDescent="0.2">
      <c r="B15" s="21">
        <v>13</v>
      </c>
      <c r="C15" s="2">
        <v>91</v>
      </c>
      <c r="D15" s="22">
        <v>123</v>
      </c>
      <c r="F15" s="1">
        <v>12</v>
      </c>
      <c r="G15" s="1">
        <v>81</v>
      </c>
      <c r="H15" s="1">
        <v>117</v>
      </c>
      <c r="J15" s="3" t="s">
        <v>14</v>
      </c>
    </row>
    <row r="16" spans="2:16" x14ac:dyDescent="0.2">
      <c r="B16" s="21">
        <v>14</v>
      </c>
      <c r="C16" s="2">
        <v>105</v>
      </c>
      <c r="D16" s="22">
        <v>144</v>
      </c>
      <c r="F16" s="1">
        <v>17</v>
      </c>
      <c r="G16" s="1">
        <v>82</v>
      </c>
      <c r="H16" s="1">
        <v>123</v>
      </c>
    </row>
    <row r="17" spans="2:16" x14ac:dyDescent="0.2">
      <c r="B17" s="21">
        <v>15</v>
      </c>
      <c r="C17" s="2">
        <v>100</v>
      </c>
      <c r="D17" s="22">
        <v>137</v>
      </c>
      <c r="F17" s="1">
        <v>18</v>
      </c>
      <c r="G17" s="1">
        <v>84</v>
      </c>
      <c r="H17" s="1">
        <v>115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21">
        <v>16</v>
      </c>
      <c r="C18" s="2">
        <v>107</v>
      </c>
      <c r="D18" s="22">
        <v>140</v>
      </c>
      <c r="F18" s="1">
        <v>19</v>
      </c>
      <c r="G18" s="1">
        <v>100</v>
      </c>
      <c r="H18" s="1">
        <v>134</v>
      </c>
      <c r="J18" s="2">
        <v>13</v>
      </c>
      <c r="K18" s="2">
        <v>91</v>
      </c>
      <c r="L18" s="2">
        <v>123</v>
      </c>
      <c r="M18" s="26">
        <v>131</v>
      </c>
      <c r="N18" s="5">
        <f>L18-M18</f>
        <v>-8</v>
      </c>
      <c r="O18" s="5">
        <f>N18^2</f>
        <v>64</v>
      </c>
      <c r="P18" s="6">
        <f>SQRT(AVERAGE(O18:O21))</f>
        <v>5.7227615711297988</v>
      </c>
    </row>
    <row r="19" spans="2:16" x14ac:dyDescent="0.2">
      <c r="B19" s="13">
        <v>17</v>
      </c>
      <c r="C19" s="1">
        <v>82</v>
      </c>
      <c r="D19" s="14">
        <v>123</v>
      </c>
      <c r="F19" s="1">
        <v>20</v>
      </c>
      <c r="G19" s="1">
        <v>108</v>
      </c>
      <c r="H19" s="1">
        <v>147</v>
      </c>
      <c r="J19" s="2">
        <v>14</v>
      </c>
      <c r="K19" s="2">
        <v>105</v>
      </c>
      <c r="L19" s="2">
        <v>144</v>
      </c>
      <c r="M19" s="26">
        <v>141</v>
      </c>
      <c r="N19" s="5">
        <f t="shared" ref="N19:N21" si="2">L19-M19</f>
        <v>3</v>
      </c>
      <c r="O19" s="5">
        <f t="shared" ref="O19:O21" si="3">N19^2</f>
        <v>9</v>
      </c>
    </row>
    <row r="20" spans="2:16" x14ac:dyDescent="0.2">
      <c r="B20" s="13">
        <v>18</v>
      </c>
      <c r="C20" s="1">
        <v>84</v>
      </c>
      <c r="D20" s="14">
        <v>115</v>
      </c>
      <c r="F20" s="1">
        <v>21</v>
      </c>
      <c r="G20" s="1">
        <v>116</v>
      </c>
      <c r="H20" s="1">
        <v>144</v>
      </c>
      <c r="J20" s="2">
        <v>15</v>
      </c>
      <c r="K20" s="2">
        <v>100</v>
      </c>
      <c r="L20" s="2">
        <v>137</v>
      </c>
      <c r="M20" s="26">
        <v>134</v>
      </c>
      <c r="N20" s="5">
        <f t="shared" si="2"/>
        <v>3</v>
      </c>
      <c r="O20" s="5">
        <f t="shared" si="3"/>
        <v>9</v>
      </c>
    </row>
    <row r="21" spans="2:16" x14ac:dyDescent="0.2">
      <c r="B21" s="13">
        <v>19</v>
      </c>
      <c r="C21" s="1">
        <v>100</v>
      </c>
      <c r="D21" s="14">
        <v>134</v>
      </c>
      <c r="F21" s="1">
        <v>22</v>
      </c>
      <c r="G21" s="1">
        <v>115</v>
      </c>
      <c r="H21" s="1">
        <v>144</v>
      </c>
      <c r="J21" s="2">
        <v>16</v>
      </c>
      <c r="K21" s="2">
        <v>107</v>
      </c>
      <c r="L21" s="2">
        <v>140</v>
      </c>
      <c r="M21" s="26">
        <v>147</v>
      </c>
      <c r="N21" s="5">
        <f t="shared" si="2"/>
        <v>-7</v>
      </c>
      <c r="O21" s="5">
        <f t="shared" si="3"/>
        <v>49</v>
      </c>
    </row>
    <row r="22" spans="2:16" x14ac:dyDescent="0.2">
      <c r="B22" s="13">
        <v>20</v>
      </c>
      <c r="C22" s="1">
        <v>108</v>
      </c>
      <c r="D22" s="14">
        <v>147</v>
      </c>
      <c r="F22" s="1">
        <v>23</v>
      </c>
      <c r="G22" s="1">
        <v>93</v>
      </c>
      <c r="H22" s="1">
        <v>126</v>
      </c>
    </row>
    <row r="23" spans="2:16" x14ac:dyDescent="0.2">
      <c r="B23" s="13">
        <v>21</v>
      </c>
      <c r="C23" s="1">
        <v>116</v>
      </c>
      <c r="D23" s="14">
        <v>144</v>
      </c>
      <c r="F23" s="1">
        <v>24</v>
      </c>
      <c r="G23" s="1">
        <v>105</v>
      </c>
      <c r="H23" s="1">
        <v>141</v>
      </c>
    </row>
    <row r="24" spans="2:16" x14ac:dyDescent="0.2">
      <c r="B24" s="13">
        <v>22</v>
      </c>
      <c r="C24" s="1">
        <v>115</v>
      </c>
      <c r="D24" s="14">
        <v>144</v>
      </c>
      <c r="F24" s="1">
        <v>25</v>
      </c>
      <c r="G24" s="1">
        <v>89</v>
      </c>
      <c r="H24" s="1">
        <v>124</v>
      </c>
    </row>
    <row r="25" spans="2:16" x14ac:dyDescent="0.2">
      <c r="B25" s="13">
        <v>23</v>
      </c>
      <c r="C25" s="1">
        <v>93</v>
      </c>
      <c r="D25" s="14">
        <v>126</v>
      </c>
      <c r="F25" s="1">
        <v>26</v>
      </c>
      <c r="G25" s="1">
        <v>104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27</v>
      </c>
      <c r="G26" s="1">
        <v>108</v>
      </c>
      <c r="H26" s="1">
        <v>144</v>
      </c>
    </row>
    <row r="27" spans="2:16" x14ac:dyDescent="0.2">
      <c r="B27" s="13">
        <v>25</v>
      </c>
      <c r="C27" s="1">
        <v>89</v>
      </c>
      <c r="D27" s="14">
        <v>124</v>
      </c>
      <c r="F27" s="1">
        <v>28</v>
      </c>
      <c r="G27" s="1">
        <v>88</v>
      </c>
      <c r="H27" s="1">
        <v>129</v>
      </c>
    </row>
    <row r="28" spans="2:16" x14ac:dyDescent="0.2">
      <c r="B28" s="13">
        <v>26</v>
      </c>
      <c r="C28" s="1">
        <v>104</v>
      </c>
      <c r="D28" s="14">
        <v>144</v>
      </c>
      <c r="F28" s="1">
        <v>29</v>
      </c>
      <c r="G28" s="1">
        <v>109</v>
      </c>
      <c r="H28" s="1">
        <v>137</v>
      </c>
    </row>
    <row r="29" spans="2:16" x14ac:dyDescent="0.2">
      <c r="B29" s="13">
        <v>27</v>
      </c>
      <c r="C29" s="1">
        <v>108</v>
      </c>
      <c r="D29" s="14">
        <v>144</v>
      </c>
      <c r="F29" s="1">
        <v>30</v>
      </c>
      <c r="G29" s="1">
        <v>112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31</v>
      </c>
      <c r="G30" s="1">
        <v>96</v>
      </c>
      <c r="H30" s="1">
        <v>132</v>
      </c>
    </row>
    <row r="31" spans="2:16" x14ac:dyDescent="0.2">
      <c r="B31" s="13">
        <v>29</v>
      </c>
      <c r="C31" s="1">
        <v>109</v>
      </c>
      <c r="D31" s="14">
        <v>137</v>
      </c>
      <c r="F31" s="1">
        <v>32</v>
      </c>
      <c r="G31" s="1">
        <v>89</v>
      </c>
      <c r="H31" s="1">
        <v>125</v>
      </c>
    </row>
    <row r="32" spans="2:16" x14ac:dyDescent="0.2">
      <c r="B32" s="13">
        <v>30</v>
      </c>
      <c r="C32" s="1">
        <v>112</v>
      </c>
      <c r="D32" s="14">
        <v>144</v>
      </c>
      <c r="F32" s="1">
        <v>33</v>
      </c>
      <c r="G32" s="1">
        <v>93</v>
      </c>
      <c r="H32" s="1">
        <v>126</v>
      </c>
    </row>
    <row r="33" spans="2:8" x14ac:dyDescent="0.2">
      <c r="B33" s="13">
        <v>31</v>
      </c>
      <c r="C33" s="1">
        <v>96</v>
      </c>
      <c r="D33" s="14">
        <v>132</v>
      </c>
      <c r="F33" s="1">
        <v>34</v>
      </c>
      <c r="G33" s="1">
        <v>114</v>
      </c>
      <c r="H33" s="1">
        <v>140</v>
      </c>
    </row>
    <row r="34" spans="2:8" x14ac:dyDescent="0.2">
      <c r="B34" s="13">
        <v>32</v>
      </c>
      <c r="C34" s="1">
        <v>89</v>
      </c>
      <c r="D34" s="14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17</v>
      </c>
      <c r="K4" s="2">
        <v>82</v>
      </c>
      <c r="L4" s="2">
        <v>123</v>
      </c>
      <c r="M4" s="4">
        <f>$K$11+$K$12*K4</f>
        <v>119.20764845931963</v>
      </c>
      <c r="N4" s="5">
        <f>L4-M4</f>
        <v>3.7923515406803716</v>
      </c>
      <c r="O4" s="5">
        <f>N4^2</f>
        <v>14.381930208100789</v>
      </c>
      <c r="P4" s="6">
        <f>SQRT(AVERAGE(O4:O7))</f>
        <v>4.6132173109954371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18</v>
      </c>
      <c r="K5" s="2">
        <v>84</v>
      </c>
      <c r="L5" s="2">
        <v>115</v>
      </c>
      <c r="M5" s="4">
        <f>$K$11+$K$12*K5</f>
        <v>120.8837164049265</v>
      </c>
      <c r="N5" s="5">
        <f t="shared" ref="N5:N7" si="0">L5-M5</f>
        <v>-5.8837164049265027</v>
      </c>
      <c r="O5" s="5">
        <f t="shared" ref="O5:O7" si="1">N5^2</f>
        <v>34.61811873360125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19</v>
      </c>
      <c r="K6" s="2">
        <v>100</v>
      </c>
      <c r="L6" s="2">
        <v>134</v>
      </c>
      <c r="M6" s="4">
        <f>$K$11+$K$12*K6</f>
        <v>134.29225996978161</v>
      </c>
      <c r="N6" s="5">
        <f t="shared" si="0"/>
        <v>-0.29225996978161106</v>
      </c>
      <c r="O6" s="5">
        <f t="shared" si="1"/>
        <v>8.5415889936748216E-2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20</v>
      </c>
      <c r="K7" s="2">
        <v>108</v>
      </c>
      <c r="L7" s="2">
        <v>147</v>
      </c>
      <c r="M7" s="4">
        <f>$K$11+$K$12*K7</f>
        <v>140.99653175220914</v>
      </c>
      <c r="N7" s="5">
        <f t="shared" si="0"/>
        <v>6.0034682477908632</v>
      </c>
      <c r="O7" s="5">
        <f t="shared" si="1"/>
        <v>36.041631002233096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13">
        <v>9</v>
      </c>
      <c r="C11" s="1">
        <v>98</v>
      </c>
      <c r="D11" s="14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50.488862689437255</v>
      </c>
    </row>
    <row r="12" spans="2:16" x14ac:dyDescent="0.2">
      <c r="B12" s="13">
        <v>10</v>
      </c>
      <c r="C12" s="1">
        <v>98</v>
      </c>
      <c r="D12" s="14">
        <v>134</v>
      </c>
      <c r="F12" s="1">
        <v>9</v>
      </c>
      <c r="G12" s="1">
        <v>98</v>
      </c>
      <c r="H12" s="1">
        <v>130</v>
      </c>
      <c r="J12" t="s">
        <v>5</v>
      </c>
      <c r="K12">
        <f>SLOPE(H4:H39,G4:G39)</f>
        <v>0.83803397280344349</v>
      </c>
    </row>
    <row r="13" spans="2:16" x14ac:dyDescent="0.2">
      <c r="B13" s="13">
        <v>11</v>
      </c>
      <c r="C13" s="1">
        <v>81</v>
      </c>
      <c r="D13" s="14">
        <v>115</v>
      </c>
      <c r="F13" s="1">
        <v>10</v>
      </c>
      <c r="G13" s="1">
        <v>98</v>
      </c>
      <c r="H13" s="1">
        <v>134</v>
      </c>
    </row>
    <row r="14" spans="2:16" x14ac:dyDescent="0.2">
      <c r="B14" s="13">
        <v>12</v>
      </c>
      <c r="C14" s="1">
        <v>81</v>
      </c>
      <c r="D14" s="14">
        <v>117</v>
      </c>
      <c r="F14" s="1">
        <v>11</v>
      </c>
      <c r="G14" s="1">
        <v>81</v>
      </c>
      <c r="H14" s="1">
        <v>115</v>
      </c>
    </row>
    <row r="15" spans="2:16" x14ac:dyDescent="0.2">
      <c r="B15" s="13">
        <v>13</v>
      </c>
      <c r="C15" s="1">
        <v>91</v>
      </c>
      <c r="D15" s="14">
        <v>123</v>
      </c>
      <c r="F15" s="1">
        <v>12</v>
      </c>
      <c r="G15" s="1">
        <v>81</v>
      </c>
      <c r="H15" s="1">
        <v>117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13</v>
      </c>
      <c r="G16" s="1">
        <v>91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14</v>
      </c>
      <c r="G17" s="1">
        <v>105</v>
      </c>
      <c r="H17" s="1">
        <v>144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15</v>
      </c>
      <c r="G18" s="1">
        <v>100</v>
      </c>
      <c r="H18" s="1">
        <v>137</v>
      </c>
      <c r="J18" s="2">
        <v>17</v>
      </c>
      <c r="K18" s="2">
        <v>82</v>
      </c>
      <c r="L18" s="2">
        <v>123</v>
      </c>
      <c r="M18" s="26">
        <v>127</v>
      </c>
      <c r="N18" s="5">
        <f>L18-M18</f>
        <v>-4</v>
      </c>
      <c r="O18" s="5">
        <f>N18^2</f>
        <v>16</v>
      </c>
      <c r="P18" s="6">
        <f>SQRT(AVERAGE(O18:O21))</f>
        <v>3.2787192621510002</v>
      </c>
    </row>
    <row r="19" spans="2:16" x14ac:dyDescent="0.2">
      <c r="B19" s="21">
        <v>17</v>
      </c>
      <c r="C19" s="2">
        <v>82</v>
      </c>
      <c r="D19" s="22">
        <v>123</v>
      </c>
      <c r="F19" s="1">
        <v>16</v>
      </c>
      <c r="G19" s="1">
        <v>107</v>
      </c>
      <c r="H19" s="1">
        <v>140</v>
      </c>
      <c r="J19" s="2">
        <v>18</v>
      </c>
      <c r="K19" s="2">
        <v>84</v>
      </c>
      <c r="L19" s="2">
        <v>115</v>
      </c>
      <c r="M19" s="26">
        <v>118</v>
      </c>
      <c r="N19" s="5">
        <f t="shared" ref="N19:N21" si="2">L19-M19</f>
        <v>-3</v>
      </c>
      <c r="O19" s="5">
        <f t="shared" ref="O19:O21" si="3">N19^2</f>
        <v>9</v>
      </c>
    </row>
    <row r="20" spans="2:16" x14ac:dyDescent="0.2">
      <c r="B20" s="21">
        <v>18</v>
      </c>
      <c r="C20" s="2">
        <v>84</v>
      </c>
      <c r="D20" s="22">
        <v>115</v>
      </c>
      <c r="F20" s="1">
        <v>21</v>
      </c>
      <c r="G20" s="1">
        <v>116</v>
      </c>
      <c r="H20" s="1">
        <v>144</v>
      </c>
      <c r="J20" s="2">
        <v>19</v>
      </c>
      <c r="K20" s="2">
        <v>100</v>
      </c>
      <c r="L20" s="2">
        <v>134</v>
      </c>
      <c r="M20" s="26">
        <v>137</v>
      </c>
      <c r="N20" s="5">
        <f t="shared" si="2"/>
        <v>-3</v>
      </c>
      <c r="O20" s="5">
        <f t="shared" si="3"/>
        <v>9</v>
      </c>
    </row>
    <row r="21" spans="2:16" x14ac:dyDescent="0.2">
      <c r="B21" s="21">
        <v>19</v>
      </c>
      <c r="C21" s="2">
        <v>100</v>
      </c>
      <c r="D21" s="22">
        <v>134</v>
      </c>
      <c r="F21" s="1">
        <v>22</v>
      </c>
      <c r="G21" s="1">
        <v>115</v>
      </c>
      <c r="H21" s="1">
        <v>144</v>
      </c>
      <c r="J21" s="2">
        <v>20</v>
      </c>
      <c r="K21" s="2">
        <v>108</v>
      </c>
      <c r="L21" s="2">
        <v>147</v>
      </c>
      <c r="M21" s="26">
        <v>144</v>
      </c>
      <c r="N21" s="5">
        <f t="shared" si="2"/>
        <v>3</v>
      </c>
      <c r="O21" s="5">
        <f t="shared" si="3"/>
        <v>9</v>
      </c>
    </row>
    <row r="22" spans="2:16" x14ac:dyDescent="0.2">
      <c r="B22" s="21">
        <v>20</v>
      </c>
      <c r="C22" s="2">
        <v>108</v>
      </c>
      <c r="D22" s="22">
        <v>147</v>
      </c>
      <c r="F22" s="1">
        <v>23</v>
      </c>
      <c r="G22" s="1">
        <v>93</v>
      </c>
      <c r="H22" s="1">
        <v>126</v>
      </c>
    </row>
    <row r="23" spans="2:16" x14ac:dyDescent="0.2">
      <c r="B23" s="13">
        <v>21</v>
      </c>
      <c r="C23" s="1">
        <v>116</v>
      </c>
      <c r="D23" s="14">
        <v>144</v>
      </c>
      <c r="F23" s="1">
        <v>24</v>
      </c>
      <c r="G23" s="1">
        <v>105</v>
      </c>
      <c r="H23" s="1">
        <v>141</v>
      </c>
    </row>
    <row r="24" spans="2:16" x14ac:dyDescent="0.2">
      <c r="B24" s="13">
        <v>22</v>
      </c>
      <c r="C24" s="1">
        <v>115</v>
      </c>
      <c r="D24" s="14">
        <v>144</v>
      </c>
      <c r="F24" s="1">
        <v>25</v>
      </c>
      <c r="G24" s="1">
        <v>89</v>
      </c>
      <c r="H24" s="1">
        <v>124</v>
      </c>
    </row>
    <row r="25" spans="2:16" x14ac:dyDescent="0.2">
      <c r="B25" s="13">
        <v>23</v>
      </c>
      <c r="C25" s="1">
        <v>93</v>
      </c>
      <c r="D25" s="14">
        <v>126</v>
      </c>
      <c r="F25" s="1">
        <v>26</v>
      </c>
      <c r="G25" s="1">
        <v>104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27</v>
      </c>
      <c r="G26" s="1">
        <v>108</v>
      </c>
      <c r="H26" s="1">
        <v>144</v>
      </c>
    </row>
    <row r="27" spans="2:16" x14ac:dyDescent="0.2">
      <c r="B27" s="13">
        <v>25</v>
      </c>
      <c r="C27" s="1">
        <v>89</v>
      </c>
      <c r="D27" s="14">
        <v>124</v>
      </c>
      <c r="F27" s="1">
        <v>28</v>
      </c>
      <c r="G27" s="1">
        <v>88</v>
      </c>
      <c r="H27" s="1">
        <v>129</v>
      </c>
    </row>
    <row r="28" spans="2:16" x14ac:dyDescent="0.2">
      <c r="B28" s="13">
        <v>26</v>
      </c>
      <c r="C28" s="1">
        <v>104</v>
      </c>
      <c r="D28" s="14">
        <v>144</v>
      </c>
      <c r="F28" s="1">
        <v>29</v>
      </c>
      <c r="G28" s="1">
        <v>109</v>
      </c>
      <c r="H28" s="1">
        <v>137</v>
      </c>
    </row>
    <row r="29" spans="2:16" x14ac:dyDescent="0.2">
      <c r="B29" s="13">
        <v>27</v>
      </c>
      <c r="C29" s="1">
        <v>108</v>
      </c>
      <c r="D29" s="14">
        <v>144</v>
      </c>
      <c r="F29" s="1">
        <v>30</v>
      </c>
      <c r="G29" s="1">
        <v>112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31</v>
      </c>
      <c r="G30" s="1">
        <v>96</v>
      </c>
      <c r="H30" s="1">
        <v>132</v>
      </c>
    </row>
    <row r="31" spans="2:16" x14ac:dyDescent="0.2">
      <c r="B31" s="13">
        <v>29</v>
      </c>
      <c r="C31" s="1">
        <v>109</v>
      </c>
      <c r="D31" s="14">
        <v>137</v>
      </c>
      <c r="F31" s="1">
        <v>32</v>
      </c>
      <c r="G31" s="1">
        <v>89</v>
      </c>
      <c r="H31" s="1">
        <v>125</v>
      </c>
    </row>
    <row r="32" spans="2:16" x14ac:dyDescent="0.2">
      <c r="B32" s="13">
        <v>30</v>
      </c>
      <c r="C32" s="1">
        <v>112</v>
      </c>
      <c r="D32" s="14">
        <v>144</v>
      </c>
      <c r="F32" s="1">
        <v>33</v>
      </c>
      <c r="G32" s="1">
        <v>93</v>
      </c>
      <c r="H32" s="1">
        <v>126</v>
      </c>
    </row>
    <row r="33" spans="2:8" x14ac:dyDescent="0.2">
      <c r="B33" s="13">
        <v>31</v>
      </c>
      <c r="C33" s="1">
        <v>96</v>
      </c>
      <c r="D33" s="14">
        <v>132</v>
      </c>
      <c r="F33" s="1">
        <v>34</v>
      </c>
      <c r="G33" s="1">
        <v>114</v>
      </c>
      <c r="H33" s="1">
        <v>140</v>
      </c>
    </row>
    <row r="34" spans="2:8" x14ac:dyDescent="0.2">
      <c r="B34" s="13">
        <v>32</v>
      </c>
      <c r="C34" s="1">
        <v>89</v>
      </c>
      <c r="D34" s="14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21</v>
      </c>
      <c r="K4" s="2">
        <v>116</v>
      </c>
      <c r="L4" s="2">
        <v>144</v>
      </c>
      <c r="M4" s="4">
        <f>$K$11+$K$12*K4</f>
        <v>148.66241855173104</v>
      </c>
      <c r="N4" s="5">
        <f>L4-M4</f>
        <v>-4.6624185517310366</v>
      </c>
      <c r="O4" s="5">
        <f>N4^2</f>
        <v>21.738146751525736</v>
      </c>
      <c r="P4" s="6">
        <f>SQRT(AVERAGE(O4:O7))</f>
        <v>3.4061201044810723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22</v>
      </c>
      <c r="K5" s="2">
        <v>115</v>
      </c>
      <c r="L5" s="2">
        <v>144</v>
      </c>
      <c r="M5" s="4">
        <f>$K$11+$K$12*K5</f>
        <v>147.7878327575994</v>
      </c>
      <c r="N5" s="5">
        <f t="shared" ref="N5:N7" si="0">L5-M5</f>
        <v>-3.7878327575994035</v>
      </c>
      <c r="O5" s="5">
        <f t="shared" ref="O5:O7" si="1">N5^2</f>
        <v>14.347676999543102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23</v>
      </c>
      <c r="K6" s="2">
        <v>93</v>
      </c>
      <c r="L6" s="2">
        <v>126</v>
      </c>
      <c r="M6" s="4">
        <f>$K$11+$K$12*K6</f>
        <v>128.54694528670376</v>
      </c>
      <c r="N6" s="5">
        <f t="shared" si="0"/>
        <v>-2.5469452867037603</v>
      </c>
      <c r="O6" s="5">
        <f t="shared" si="1"/>
        <v>6.4869302934624997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24</v>
      </c>
      <c r="K7" s="2">
        <v>105</v>
      </c>
      <c r="L7" s="2">
        <v>141</v>
      </c>
      <c r="M7" s="4">
        <f>$K$11+$K$12*K7</f>
        <v>139.04197481628319</v>
      </c>
      <c r="N7" s="5">
        <f t="shared" si="0"/>
        <v>1.9580251837168134</v>
      </c>
      <c r="O7" s="5">
        <f t="shared" si="1"/>
        <v>3.8338626200692612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13">
        <v>9</v>
      </c>
      <c r="C11" s="1">
        <v>98</v>
      </c>
      <c r="D11" s="14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47.210466432463193</v>
      </c>
    </row>
    <row r="12" spans="2:16" x14ac:dyDescent="0.2">
      <c r="B12" s="13">
        <v>10</v>
      </c>
      <c r="C12" s="1">
        <v>98</v>
      </c>
      <c r="D12" s="14">
        <v>134</v>
      </c>
      <c r="F12" s="1">
        <v>9</v>
      </c>
      <c r="G12" s="1">
        <v>98</v>
      </c>
      <c r="H12" s="1">
        <v>130</v>
      </c>
      <c r="J12" t="s">
        <v>5</v>
      </c>
      <c r="K12">
        <f>SLOPE(H4:H39,G4:G39)</f>
        <v>0.87458579413161919</v>
      </c>
    </row>
    <row r="13" spans="2:16" x14ac:dyDescent="0.2">
      <c r="B13" s="13">
        <v>11</v>
      </c>
      <c r="C13" s="1">
        <v>81</v>
      </c>
      <c r="D13" s="14">
        <v>115</v>
      </c>
      <c r="F13" s="1">
        <v>10</v>
      </c>
      <c r="G13" s="1">
        <v>98</v>
      </c>
      <c r="H13" s="1">
        <v>134</v>
      </c>
    </row>
    <row r="14" spans="2:16" x14ac:dyDescent="0.2">
      <c r="B14" s="13">
        <v>12</v>
      </c>
      <c r="C14" s="1">
        <v>81</v>
      </c>
      <c r="D14" s="14">
        <v>117</v>
      </c>
      <c r="F14" s="1">
        <v>11</v>
      </c>
      <c r="G14" s="1">
        <v>81</v>
      </c>
      <c r="H14" s="1">
        <v>115</v>
      </c>
    </row>
    <row r="15" spans="2:16" x14ac:dyDescent="0.2">
      <c r="B15" s="13">
        <v>13</v>
      </c>
      <c r="C15" s="1">
        <v>91</v>
      </c>
      <c r="D15" s="14">
        <v>123</v>
      </c>
      <c r="F15" s="1">
        <v>12</v>
      </c>
      <c r="G15" s="1">
        <v>81</v>
      </c>
      <c r="H15" s="1">
        <v>117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13</v>
      </c>
      <c r="G16" s="1">
        <v>91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14</v>
      </c>
      <c r="G17" s="1">
        <v>105</v>
      </c>
      <c r="H17" s="1">
        <v>144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15</v>
      </c>
      <c r="G18" s="1">
        <v>100</v>
      </c>
      <c r="H18" s="1">
        <v>137</v>
      </c>
      <c r="J18" s="2">
        <v>21</v>
      </c>
      <c r="K18" s="2">
        <v>116</v>
      </c>
      <c r="L18" s="2">
        <v>144</v>
      </c>
      <c r="M18" s="26">
        <v>140</v>
      </c>
      <c r="N18" s="5">
        <f>L18-M18</f>
        <v>4</v>
      </c>
      <c r="O18" s="5">
        <f>N18^2</f>
        <v>16</v>
      </c>
      <c r="P18" s="6">
        <f>SQRT(AVERAGE(O18:O21))</f>
        <v>2.8284271247461903</v>
      </c>
    </row>
    <row r="19" spans="2:16" x14ac:dyDescent="0.2">
      <c r="B19" s="13">
        <v>17</v>
      </c>
      <c r="C19" s="1">
        <v>82</v>
      </c>
      <c r="D19" s="14">
        <v>123</v>
      </c>
      <c r="F19" s="1">
        <v>16</v>
      </c>
      <c r="G19" s="1">
        <v>107</v>
      </c>
      <c r="H19" s="1">
        <v>140</v>
      </c>
      <c r="J19" s="2">
        <v>22</v>
      </c>
      <c r="K19" s="2">
        <v>115</v>
      </c>
      <c r="L19" s="2">
        <v>144</v>
      </c>
      <c r="M19" s="26">
        <v>140</v>
      </c>
      <c r="N19" s="5">
        <f t="shared" ref="N19:N21" si="2">L19-M19</f>
        <v>4</v>
      </c>
      <c r="O19" s="5">
        <f t="shared" ref="O19:O21" si="3">N19^2</f>
        <v>16</v>
      </c>
    </row>
    <row r="20" spans="2:16" x14ac:dyDescent="0.2">
      <c r="B20" s="13">
        <v>18</v>
      </c>
      <c r="C20" s="1">
        <v>84</v>
      </c>
      <c r="D20" s="14">
        <v>115</v>
      </c>
      <c r="F20" s="1">
        <v>17</v>
      </c>
      <c r="G20" s="1">
        <v>82</v>
      </c>
      <c r="H20" s="1">
        <v>123</v>
      </c>
      <c r="J20" s="2">
        <v>23</v>
      </c>
      <c r="K20" s="2">
        <v>93</v>
      </c>
      <c r="L20" s="2">
        <v>126</v>
      </c>
      <c r="M20" s="26">
        <v>126</v>
      </c>
      <c r="N20" s="5">
        <f t="shared" si="2"/>
        <v>0</v>
      </c>
      <c r="O20" s="5">
        <f t="shared" si="3"/>
        <v>0</v>
      </c>
    </row>
    <row r="21" spans="2:16" x14ac:dyDescent="0.2">
      <c r="B21" s="13">
        <v>19</v>
      </c>
      <c r="C21" s="1">
        <v>100</v>
      </c>
      <c r="D21" s="14">
        <v>134</v>
      </c>
      <c r="F21" s="1">
        <v>18</v>
      </c>
      <c r="G21" s="1">
        <v>84</v>
      </c>
      <c r="H21" s="1">
        <v>115</v>
      </c>
      <c r="J21" s="2">
        <v>24</v>
      </c>
      <c r="K21" s="2">
        <v>105</v>
      </c>
      <c r="L21" s="2">
        <v>141</v>
      </c>
      <c r="M21" s="26">
        <v>141</v>
      </c>
      <c r="N21" s="5">
        <f t="shared" si="2"/>
        <v>0</v>
      </c>
      <c r="O21" s="5">
        <f t="shared" si="3"/>
        <v>0</v>
      </c>
    </row>
    <row r="22" spans="2:16" x14ac:dyDescent="0.2">
      <c r="B22" s="13">
        <v>20</v>
      </c>
      <c r="C22" s="1">
        <v>108</v>
      </c>
      <c r="D22" s="14">
        <v>147</v>
      </c>
      <c r="F22" s="1">
        <v>19</v>
      </c>
      <c r="G22" s="1">
        <v>100</v>
      </c>
      <c r="H22" s="1">
        <v>134</v>
      </c>
    </row>
    <row r="23" spans="2:16" x14ac:dyDescent="0.2">
      <c r="B23" s="21">
        <v>21</v>
      </c>
      <c r="C23" s="2">
        <v>116</v>
      </c>
      <c r="D23" s="22">
        <v>144</v>
      </c>
      <c r="F23" s="1">
        <v>20</v>
      </c>
      <c r="G23" s="1">
        <v>108</v>
      </c>
      <c r="H23" s="1">
        <v>147</v>
      </c>
    </row>
    <row r="24" spans="2:16" x14ac:dyDescent="0.2">
      <c r="B24" s="21">
        <v>22</v>
      </c>
      <c r="C24" s="2">
        <v>115</v>
      </c>
      <c r="D24" s="22">
        <v>144</v>
      </c>
      <c r="F24" s="1">
        <v>25</v>
      </c>
      <c r="G24" s="1">
        <v>89</v>
      </c>
      <c r="H24" s="1">
        <v>124</v>
      </c>
    </row>
    <row r="25" spans="2:16" x14ac:dyDescent="0.2">
      <c r="B25" s="21">
        <v>23</v>
      </c>
      <c r="C25" s="2">
        <v>93</v>
      </c>
      <c r="D25" s="22">
        <v>126</v>
      </c>
      <c r="F25" s="1">
        <v>26</v>
      </c>
      <c r="G25" s="1">
        <v>104</v>
      </c>
      <c r="H25" s="1">
        <v>144</v>
      </c>
    </row>
    <row r="26" spans="2:16" x14ac:dyDescent="0.2">
      <c r="B26" s="21">
        <v>24</v>
      </c>
      <c r="C26" s="2">
        <v>105</v>
      </c>
      <c r="D26" s="22">
        <v>141</v>
      </c>
      <c r="F26" s="1">
        <v>27</v>
      </c>
      <c r="G26" s="1">
        <v>108</v>
      </c>
      <c r="H26" s="1">
        <v>144</v>
      </c>
    </row>
    <row r="27" spans="2:16" x14ac:dyDescent="0.2">
      <c r="B27" s="13">
        <v>25</v>
      </c>
      <c r="C27" s="1">
        <v>89</v>
      </c>
      <c r="D27" s="14">
        <v>124</v>
      </c>
      <c r="F27" s="1">
        <v>28</v>
      </c>
      <c r="G27" s="1">
        <v>88</v>
      </c>
      <c r="H27" s="1">
        <v>129</v>
      </c>
    </row>
    <row r="28" spans="2:16" x14ac:dyDescent="0.2">
      <c r="B28" s="13">
        <v>26</v>
      </c>
      <c r="C28" s="1">
        <v>104</v>
      </c>
      <c r="D28" s="14">
        <v>144</v>
      </c>
      <c r="F28" s="1">
        <v>29</v>
      </c>
      <c r="G28" s="1">
        <v>109</v>
      </c>
      <c r="H28" s="1">
        <v>137</v>
      </c>
    </row>
    <row r="29" spans="2:16" x14ac:dyDescent="0.2">
      <c r="B29" s="13">
        <v>27</v>
      </c>
      <c r="C29" s="1">
        <v>108</v>
      </c>
      <c r="D29" s="14">
        <v>144</v>
      </c>
      <c r="F29" s="1">
        <v>30</v>
      </c>
      <c r="G29" s="1">
        <v>112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31</v>
      </c>
      <c r="G30" s="1">
        <v>96</v>
      </c>
      <c r="H30" s="1">
        <v>132</v>
      </c>
    </row>
    <row r="31" spans="2:16" x14ac:dyDescent="0.2">
      <c r="B31" s="13">
        <v>29</v>
      </c>
      <c r="C31" s="1">
        <v>109</v>
      </c>
      <c r="D31" s="14">
        <v>137</v>
      </c>
      <c r="F31" s="1">
        <v>32</v>
      </c>
      <c r="G31" s="1">
        <v>89</v>
      </c>
      <c r="H31" s="1">
        <v>125</v>
      </c>
    </row>
    <row r="32" spans="2:16" x14ac:dyDescent="0.2">
      <c r="B32" s="13">
        <v>30</v>
      </c>
      <c r="C32" s="1">
        <v>112</v>
      </c>
      <c r="D32" s="14">
        <v>144</v>
      </c>
      <c r="F32" s="1">
        <v>33</v>
      </c>
      <c r="G32" s="1">
        <v>93</v>
      </c>
      <c r="H32" s="1">
        <v>126</v>
      </c>
    </row>
    <row r="33" spans="2:8" x14ac:dyDescent="0.2">
      <c r="B33" s="13">
        <v>31</v>
      </c>
      <c r="C33" s="1">
        <v>96</v>
      </c>
      <c r="D33" s="14">
        <v>132</v>
      </c>
      <c r="F33" s="1">
        <v>34</v>
      </c>
      <c r="G33" s="1">
        <v>114</v>
      </c>
      <c r="H33" s="1">
        <v>140</v>
      </c>
    </row>
    <row r="34" spans="2:8" x14ac:dyDescent="0.2">
      <c r="B34" s="13">
        <v>32</v>
      </c>
      <c r="C34" s="1">
        <v>89</v>
      </c>
      <c r="D34" s="14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25</v>
      </c>
      <c r="K4" s="2">
        <v>89</v>
      </c>
      <c r="L4" s="2">
        <v>124</v>
      </c>
      <c r="M4" s="4">
        <f>$K$11+$K$12*K4</f>
        <v>124.70931236995224</v>
      </c>
      <c r="N4" s="5">
        <f>L4-M4</f>
        <v>-0.70931236995224367</v>
      </c>
      <c r="O4" s="5">
        <f>N4^2</f>
        <v>0.50312403816726858</v>
      </c>
      <c r="P4" s="6">
        <f>SQRT(AVERAGE(O4:O7))</f>
        <v>4.4698980047939969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26</v>
      </c>
      <c r="K5" s="2">
        <v>104</v>
      </c>
      <c r="L5" s="2">
        <v>144</v>
      </c>
      <c r="M5" s="4">
        <f>$K$11+$K$12*K5</f>
        <v>137.44236609495454</v>
      </c>
      <c r="N5" s="5">
        <f t="shared" ref="N5:N7" si="0">L5-M5</f>
        <v>6.5576339050454635</v>
      </c>
      <c r="O5" s="5">
        <f t="shared" ref="O5:O7" si="1">N5^2</f>
        <v>43.002562432601813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27</v>
      </c>
      <c r="K6" s="2">
        <v>108</v>
      </c>
      <c r="L6" s="2">
        <v>144</v>
      </c>
      <c r="M6" s="4">
        <f>$K$11+$K$12*K6</f>
        <v>140.8378470882885</v>
      </c>
      <c r="N6" s="5">
        <f t="shared" si="0"/>
        <v>3.1621529117115017</v>
      </c>
      <c r="O6" s="5">
        <f t="shared" si="1"/>
        <v>9.9992110370455283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28</v>
      </c>
      <c r="K7" s="2">
        <v>88</v>
      </c>
      <c r="L7" s="2">
        <v>129</v>
      </c>
      <c r="M7" s="4">
        <f>$K$11+$K$12*K7</f>
        <v>123.86044212161875</v>
      </c>
      <c r="N7" s="5">
        <f t="shared" si="0"/>
        <v>5.1395578783812539</v>
      </c>
      <c r="O7" s="5">
        <f t="shared" si="1"/>
        <v>26.415055185230816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13">
        <v>9</v>
      </c>
      <c r="C11" s="1">
        <v>98</v>
      </c>
      <c r="D11" s="14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49.159860268271856</v>
      </c>
    </row>
    <row r="12" spans="2:16" x14ac:dyDescent="0.2">
      <c r="B12" s="13">
        <v>10</v>
      </c>
      <c r="C12" s="1">
        <v>98</v>
      </c>
      <c r="D12" s="14">
        <v>134</v>
      </c>
      <c r="F12" s="1">
        <v>9</v>
      </c>
      <c r="G12" s="1">
        <v>98</v>
      </c>
      <c r="H12" s="1">
        <v>130</v>
      </c>
      <c r="J12" t="s">
        <v>5</v>
      </c>
      <c r="K12">
        <f>SLOPE(H4:H39,G4:G39)</f>
        <v>0.84887024833348745</v>
      </c>
    </row>
    <row r="13" spans="2:16" x14ac:dyDescent="0.2">
      <c r="B13" s="13">
        <v>11</v>
      </c>
      <c r="C13" s="1">
        <v>81</v>
      </c>
      <c r="D13" s="14">
        <v>115</v>
      </c>
      <c r="F13" s="1">
        <v>10</v>
      </c>
      <c r="G13" s="1">
        <v>98</v>
      </c>
      <c r="H13" s="1">
        <v>134</v>
      </c>
    </row>
    <row r="14" spans="2:16" x14ac:dyDescent="0.2">
      <c r="B14" s="13">
        <v>12</v>
      </c>
      <c r="C14" s="1">
        <v>81</v>
      </c>
      <c r="D14" s="14">
        <v>117</v>
      </c>
      <c r="F14" s="1">
        <v>11</v>
      </c>
      <c r="G14" s="1">
        <v>81</v>
      </c>
      <c r="H14" s="1">
        <v>115</v>
      </c>
    </row>
    <row r="15" spans="2:16" x14ac:dyDescent="0.2">
      <c r="B15" s="13">
        <v>13</v>
      </c>
      <c r="C15" s="1">
        <v>91</v>
      </c>
      <c r="D15" s="14">
        <v>123</v>
      </c>
      <c r="F15" s="1">
        <v>12</v>
      </c>
      <c r="G15" s="1">
        <v>81</v>
      </c>
      <c r="H15" s="1">
        <v>117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13</v>
      </c>
      <c r="G16" s="1">
        <v>91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14</v>
      </c>
      <c r="G17" s="1">
        <v>105</v>
      </c>
      <c r="H17" s="1">
        <v>144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15</v>
      </c>
      <c r="G18" s="1">
        <v>100</v>
      </c>
      <c r="H18" s="1">
        <v>137</v>
      </c>
      <c r="J18" s="2">
        <v>25</v>
      </c>
      <c r="K18" s="2">
        <v>89</v>
      </c>
      <c r="L18" s="2">
        <v>124</v>
      </c>
      <c r="M18" s="26">
        <v>125</v>
      </c>
      <c r="N18" s="5">
        <f>L18-M18</f>
        <v>-1</v>
      </c>
      <c r="O18" s="5">
        <f>N18^2</f>
        <v>1</v>
      </c>
      <c r="P18" s="6">
        <f>SQRT(AVERAGE(O18:O21))</f>
        <v>5.4543560573178569</v>
      </c>
    </row>
    <row r="19" spans="2:16" x14ac:dyDescent="0.2">
      <c r="B19" s="13">
        <v>17</v>
      </c>
      <c r="C19" s="1">
        <v>82</v>
      </c>
      <c r="D19" s="14">
        <v>123</v>
      </c>
      <c r="F19" s="1">
        <v>16</v>
      </c>
      <c r="G19" s="1">
        <v>107</v>
      </c>
      <c r="H19" s="1">
        <v>140</v>
      </c>
      <c r="J19" s="2">
        <v>26</v>
      </c>
      <c r="K19" s="2">
        <v>104</v>
      </c>
      <c r="L19" s="2">
        <v>144</v>
      </c>
      <c r="M19" s="26">
        <v>141</v>
      </c>
      <c r="N19" s="5">
        <f t="shared" ref="N19:N21" si="2">L19-M19</f>
        <v>3</v>
      </c>
      <c r="O19" s="5">
        <f t="shared" ref="O19:O21" si="3">N19^2</f>
        <v>9</v>
      </c>
    </row>
    <row r="20" spans="2:16" x14ac:dyDescent="0.2">
      <c r="B20" s="13">
        <v>18</v>
      </c>
      <c r="C20" s="1">
        <v>84</v>
      </c>
      <c r="D20" s="14">
        <v>115</v>
      </c>
      <c r="F20" s="1">
        <v>17</v>
      </c>
      <c r="G20" s="1">
        <v>82</v>
      </c>
      <c r="H20" s="1">
        <v>123</v>
      </c>
      <c r="J20" s="2">
        <v>27</v>
      </c>
      <c r="K20" s="2">
        <v>108</v>
      </c>
      <c r="L20" s="2">
        <v>144</v>
      </c>
      <c r="M20" s="26">
        <v>147</v>
      </c>
      <c r="N20" s="5">
        <f t="shared" si="2"/>
        <v>-3</v>
      </c>
      <c r="O20" s="5">
        <f t="shared" si="3"/>
        <v>9</v>
      </c>
    </row>
    <row r="21" spans="2:16" x14ac:dyDescent="0.2">
      <c r="B21" s="13">
        <v>19</v>
      </c>
      <c r="C21" s="1">
        <v>100</v>
      </c>
      <c r="D21" s="14">
        <v>134</v>
      </c>
      <c r="F21" s="1">
        <v>18</v>
      </c>
      <c r="G21" s="1">
        <v>84</v>
      </c>
      <c r="H21" s="1">
        <v>115</v>
      </c>
      <c r="J21" s="2">
        <v>28</v>
      </c>
      <c r="K21" s="2">
        <v>88</v>
      </c>
      <c r="L21" s="2">
        <v>129</v>
      </c>
      <c r="M21" s="26">
        <v>119</v>
      </c>
      <c r="N21" s="5">
        <f t="shared" si="2"/>
        <v>10</v>
      </c>
      <c r="O21" s="5">
        <f t="shared" si="3"/>
        <v>100</v>
      </c>
    </row>
    <row r="22" spans="2:16" x14ac:dyDescent="0.2">
      <c r="B22" s="13">
        <v>20</v>
      </c>
      <c r="C22" s="1">
        <v>108</v>
      </c>
      <c r="D22" s="14">
        <v>147</v>
      </c>
      <c r="F22" s="1">
        <v>19</v>
      </c>
      <c r="G22" s="1">
        <v>100</v>
      </c>
      <c r="H22" s="1">
        <v>134</v>
      </c>
    </row>
    <row r="23" spans="2:16" x14ac:dyDescent="0.2">
      <c r="B23" s="13">
        <v>21</v>
      </c>
      <c r="C23" s="1">
        <v>116</v>
      </c>
      <c r="D23" s="14">
        <v>144</v>
      </c>
      <c r="F23" s="1">
        <v>20</v>
      </c>
      <c r="G23" s="1">
        <v>108</v>
      </c>
      <c r="H23" s="1">
        <v>147</v>
      </c>
    </row>
    <row r="24" spans="2:16" x14ac:dyDescent="0.2">
      <c r="B24" s="13">
        <v>22</v>
      </c>
      <c r="C24" s="1">
        <v>115</v>
      </c>
      <c r="D24" s="14">
        <v>144</v>
      </c>
      <c r="F24" s="1">
        <v>21</v>
      </c>
      <c r="G24" s="1">
        <v>116</v>
      </c>
      <c r="H24" s="1">
        <v>144</v>
      </c>
    </row>
    <row r="25" spans="2:16" x14ac:dyDescent="0.2">
      <c r="B25" s="13">
        <v>23</v>
      </c>
      <c r="C25" s="1">
        <v>93</v>
      </c>
      <c r="D25" s="14">
        <v>126</v>
      </c>
      <c r="F25" s="1">
        <v>22</v>
      </c>
      <c r="G25" s="1">
        <v>115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23</v>
      </c>
      <c r="G26" s="1">
        <v>93</v>
      </c>
      <c r="H26" s="1">
        <v>126</v>
      </c>
    </row>
    <row r="27" spans="2:16" x14ac:dyDescent="0.2">
      <c r="B27" s="21">
        <v>25</v>
      </c>
      <c r="C27" s="2">
        <v>89</v>
      </c>
      <c r="D27" s="22">
        <v>124</v>
      </c>
      <c r="F27" s="1">
        <v>24</v>
      </c>
      <c r="G27" s="1">
        <v>105</v>
      </c>
      <c r="H27" s="1">
        <v>141</v>
      </c>
    </row>
    <row r="28" spans="2:16" x14ac:dyDescent="0.2">
      <c r="B28" s="21">
        <v>26</v>
      </c>
      <c r="C28" s="2">
        <v>104</v>
      </c>
      <c r="D28" s="22">
        <v>144</v>
      </c>
      <c r="F28" s="1">
        <v>29</v>
      </c>
      <c r="G28" s="1">
        <v>109</v>
      </c>
      <c r="H28" s="1">
        <v>137</v>
      </c>
    </row>
    <row r="29" spans="2:16" x14ac:dyDescent="0.2">
      <c r="B29" s="21">
        <v>27</v>
      </c>
      <c r="C29" s="2">
        <v>108</v>
      </c>
      <c r="D29" s="22">
        <v>144</v>
      </c>
      <c r="F29" s="1">
        <v>30</v>
      </c>
      <c r="G29" s="1">
        <v>112</v>
      </c>
      <c r="H29" s="1">
        <v>144</v>
      </c>
    </row>
    <row r="30" spans="2:16" x14ac:dyDescent="0.2">
      <c r="B30" s="21">
        <v>28</v>
      </c>
      <c r="C30" s="2">
        <v>88</v>
      </c>
      <c r="D30" s="22">
        <v>129</v>
      </c>
      <c r="F30" s="1">
        <v>31</v>
      </c>
      <c r="G30" s="1">
        <v>96</v>
      </c>
      <c r="H30" s="1">
        <v>132</v>
      </c>
    </row>
    <row r="31" spans="2:16" x14ac:dyDescent="0.2">
      <c r="B31" s="13">
        <v>29</v>
      </c>
      <c r="C31" s="1">
        <v>109</v>
      </c>
      <c r="D31" s="14">
        <v>137</v>
      </c>
      <c r="F31" s="1">
        <v>32</v>
      </c>
      <c r="G31" s="1">
        <v>89</v>
      </c>
      <c r="H31" s="1">
        <v>125</v>
      </c>
    </row>
    <row r="32" spans="2:16" x14ac:dyDescent="0.2">
      <c r="B32" s="13">
        <v>30</v>
      </c>
      <c r="C32" s="1">
        <v>112</v>
      </c>
      <c r="D32" s="14">
        <v>144</v>
      </c>
      <c r="F32" s="1">
        <v>33</v>
      </c>
      <c r="G32" s="1">
        <v>93</v>
      </c>
      <c r="H32" s="1">
        <v>126</v>
      </c>
    </row>
    <row r="33" spans="2:8" x14ac:dyDescent="0.2">
      <c r="B33" s="13">
        <v>31</v>
      </c>
      <c r="C33" s="1">
        <v>96</v>
      </c>
      <c r="D33" s="14">
        <v>132</v>
      </c>
      <c r="F33" s="1">
        <v>34</v>
      </c>
      <c r="G33" s="1">
        <v>114</v>
      </c>
      <c r="H33" s="1">
        <v>140</v>
      </c>
    </row>
    <row r="34" spans="2:8" x14ac:dyDescent="0.2">
      <c r="B34" s="13">
        <v>32</v>
      </c>
      <c r="C34" s="1">
        <v>89</v>
      </c>
      <c r="D34" s="14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42"/>
  <sheetViews>
    <sheetView workbookViewId="0"/>
  </sheetViews>
  <sheetFormatPr baseColWidth="10" defaultRowHeight="16" x14ac:dyDescent="0.2"/>
  <sheetData>
    <row r="2" spans="2:16" ht="17" thickBot="1" x14ac:dyDescent="0.25">
      <c r="B2" t="s">
        <v>2</v>
      </c>
      <c r="C2" t="s">
        <v>0</v>
      </c>
      <c r="D2" t="s">
        <v>1</v>
      </c>
      <c r="F2" s="3" t="s">
        <v>3</v>
      </c>
      <c r="J2" s="3" t="s">
        <v>13</v>
      </c>
    </row>
    <row r="3" spans="2:16" x14ac:dyDescent="0.2">
      <c r="B3" s="10">
        <v>1</v>
      </c>
      <c r="C3" s="11">
        <v>119</v>
      </c>
      <c r="D3" s="12">
        <v>154</v>
      </c>
      <c r="F3" t="s">
        <v>2</v>
      </c>
      <c r="G3" t="s">
        <v>0</v>
      </c>
      <c r="H3" t="s">
        <v>1</v>
      </c>
      <c r="J3" t="s">
        <v>2</v>
      </c>
      <c r="K3" t="s">
        <v>0</v>
      </c>
      <c r="L3" t="s">
        <v>1</v>
      </c>
      <c r="M3" t="s">
        <v>7</v>
      </c>
      <c r="N3" t="s">
        <v>8</v>
      </c>
      <c r="O3" t="s">
        <v>9</v>
      </c>
      <c r="P3" t="s">
        <v>10</v>
      </c>
    </row>
    <row r="4" spans="2:16" x14ac:dyDescent="0.2">
      <c r="B4" s="13">
        <v>2</v>
      </c>
      <c r="C4" s="1">
        <v>85</v>
      </c>
      <c r="D4" s="14">
        <v>123</v>
      </c>
      <c r="F4" s="1">
        <v>1</v>
      </c>
      <c r="G4" s="1">
        <v>119</v>
      </c>
      <c r="H4" s="1">
        <v>154</v>
      </c>
      <c r="J4" s="2">
        <v>29</v>
      </c>
      <c r="K4" s="2">
        <v>109</v>
      </c>
      <c r="L4" s="2">
        <v>137</v>
      </c>
      <c r="M4" s="4">
        <f>$K$11+$K$12*K4</f>
        <v>142.35894890124439</v>
      </c>
      <c r="N4" s="5">
        <f>L4-M4</f>
        <v>-5.3589489012443892</v>
      </c>
      <c r="O4" s="5">
        <f>N4^2</f>
        <v>28.718333326148446</v>
      </c>
      <c r="P4" s="6">
        <f>SQRT(AVERAGE(O4:O7))</f>
        <v>2.7587556969721643</v>
      </c>
    </row>
    <row r="5" spans="2:16" x14ac:dyDescent="0.2">
      <c r="B5" s="13">
        <v>3</v>
      </c>
      <c r="C5" s="1">
        <v>97</v>
      </c>
      <c r="D5" s="14">
        <v>125</v>
      </c>
      <c r="F5" s="1">
        <v>2</v>
      </c>
      <c r="G5" s="1">
        <v>85</v>
      </c>
      <c r="H5" s="1">
        <v>123</v>
      </c>
      <c r="J5" s="2">
        <v>30</v>
      </c>
      <c r="K5" s="2">
        <v>112</v>
      </c>
      <c r="L5" s="2">
        <v>144</v>
      </c>
      <c r="M5" s="4">
        <f>$K$11+$K$12*K5</f>
        <v>144.95684405612923</v>
      </c>
      <c r="N5" s="5">
        <f t="shared" ref="N5:N7" si="0">L5-M5</f>
        <v>-0.95684405612922774</v>
      </c>
      <c r="O5" s="5">
        <f t="shared" ref="O5:O7" si="1">N5^2</f>
        <v>0.91555054774983269</v>
      </c>
    </row>
    <row r="6" spans="2:16" x14ac:dyDescent="0.2">
      <c r="B6" s="13">
        <v>4</v>
      </c>
      <c r="C6" s="1">
        <v>95</v>
      </c>
      <c r="D6" s="14">
        <v>130</v>
      </c>
      <c r="F6" s="1">
        <v>3</v>
      </c>
      <c r="G6" s="1">
        <v>97</v>
      </c>
      <c r="H6" s="1">
        <v>125</v>
      </c>
      <c r="J6" s="2">
        <v>31</v>
      </c>
      <c r="K6" s="2">
        <v>96</v>
      </c>
      <c r="L6" s="2">
        <v>132</v>
      </c>
      <c r="M6" s="4">
        <f>$K$11+$K$12*K6</f>
        <v>131.10140323007678</v>
      </c>
      <c r="N6" s="5">
        <f t="shared" si="0"/>
        <v>0.89859676992321624</v>
      </c>
      <c r="O6" s="5">
        <f t="shared" si="1"/>
        <v>0.80747615491643765</v>
      </c>
    </row>
    <row r="7" spans="2:16" x14ac:dyDescent="0.2">
      <c r="B7" s="13">
        <v>5</v>
      </c>
      <c r="C7" s="1">
        <v>120</v>
      </c>
      <c r="D7" s="14">
        <v>151</v>
      </c>
      <c r="F7" s="1">
        <v>4</v>
      </c>
      <c r="G7" s="1">
        <v>95</v>
      </c>
      <c r="H7" s="1">
        <v>130</v>
      </c>
      <c r="J7" s="2">
        <v>32</v>
      </c>
      <c r="K7" s="2">
        <v>89</v>
      </c>
      <c r="L7" s="2">
        <v>125</v>
      </c>
      <c r="M7" s="4">
        <f>$K$11+$K$12*K7</f>
        <v>125.03964786867886</v>
      </c>
      <c r="N7" s="5">
        <f t="shared" si="0"/>
        <v>-3.9647868678855502E-2</v>
      </c>
      <c r="O7" s="5">
        <f t="shared" si="1"/>
        <v>1.5719534907757712E-3</v>
      </c>
    </row>
    <row r="8" spans="2:16" x14ac:dyDescent="0.2">
      <c r="B8" s="13">
        <v>6</v>
      </c>
      <c r="C8" s="1">
        <v>92</v>
      </c>
      <c r="D8" s="14">
        <v>131</v>
      </c>
      <c r="F8" s="1">
        <v>5</v>
      </c>
      <c r="G8" s="1">
        <v>120</v>
      </c>
      <c r="H8" s="1">
        <v>151</v>
      </c>
    </row>
    <row r="9" spans="2:16" x14ac:dyDescent="0.2">
      <c r="B9" s="13">
        <v>7</v>
      </c>
      <c r="C9" s="1">
        <v>105</v>
      </c>
      <c r="D9" s="14">
        <v>141</v>
      </c>
      <c r="F9" s="1">
        <v>6</v>
      </c>
      <c r="G9" s="1">
        <v>92</v>
      </c>
      <c r="H9" s="1">
        <v>131</v>
      </c>
      <c r="J9" s="3" t="s">
        <v>6</v>
      </c>
    </row>
    <row r="10" spans="2:16" x14ac:dyDescent="0.2">
      <c r="B10" s="13">
        <v>8</v>
      </c>
      <c r="C10" s="1">
        <v>110</v>
      </c>
      <c r="D10" s="14">
        <v>141</v>
      </c>
      <c r="F10" s="1">
        <v>7</v>
      </c>
      <c r="G10" s="1">
        <v>105</v>
      </c>
      <c r="H10" s="1">
        <v>141</v>
      </c>
    </row>
    <row r="11" spans="2:16" x14ac:dyDescent="0.2">
      <c r="B11" s="13">
        <v>9</v>
      </c>
      <c r="C11" s="1">
        <v>98</v>
      </c>
      <c r="D11" s="14">
        <v>130</v>
      </c>
      <c r="F11" s="1">
        <v>8</v>
      </c>
      <c r="G11" s="1">
        <v>110</v>
      </c>
      <c r="H11" s="1">
        <v>141</v>
      </c>
      <c r="J11" t="s">
        <v>4</v>
      </c>
      <c r="K11">
        <f>INTERCEPT(H4:H39,G4:G39)</f>
        <v>47.968758273762248</v>
      </c>
    </row>
    <row r="12" spans="2:16" x14ac:dyDescent="0.2">
      <c r="B12" s="13">
        <v>10</v>
      </c>
      <c r="C12" s="1">
        <v>98</v>
      </c>
      <c r="D12" s="14">
        <v>134</v>
      </c>
      <c r="F12" s="1">
        <v>9</v>
      </c>
      <c r="G12" s="1">
        <v>98</v>
      </c>
      <c r="H12" s="1">
        <v>130</v>
      </c>
      <c r="J12" t="s">
        <v>5</v>
      </c>
      <c r="K12">
        <f>SLOPE(H4:H39,G4:G39)</f>
        <v>0.86596505162827642</v>
      </c>
    </row>
    <row r="13" spans="2:16" x14ac:dyDescent="0.2">
      <c r="B13" s="13">
        <v>11</v>
      </c>
      <c r="C13" s="1">
        <v>81</v>
      </c>
      <c r="D13" s="14">
        <v>115</v>
      </c>
      <c r="F13" s="1">
        <v>10</v>
      </c>
      <c r="G13" s="1">
        <v>98</v>
      </c>
      <c r="H13" s="1">
        <v>134</v>
      </c>
    </row>
    <row r="14" spans="2:16" x14ac:dyDescent="0.2">
      <c r="B14" s="13">
        <v>12</v>
      </c>
      <c r="C14" s="1">
        <v>81</v>
      </c>
      <c r="D14" s="14">
        <v>117</v>
      </c>
      <c r="F14" s="1">
        <v>11</v>
      </c>
      <c r="G14" s="1">
        <v>81</v>
      </c>
      <c r="H14" s="1">
        <v>115</v>
      </c>
    </row>
    <row r="15" spans="2:16" x14ac:dyDescent="0.2">
      <c r="B15" s="13">
        <v>13</v>
      </c>
      <c r="C15" s="1">
        <v>91</v>
      </c>
      <c r="D15" s="14">
        <v>123</v>
      </c>
      <c r="F15" s="1">
        <v>12</v>
      </c>
      <c r="G15" s="1">
        <v>81</v>
      </c>
      <c r="H15" s="1">
        <v>117</v>
      </c>
      <c r="J15" s="3" t="s">
        <v>14</v>
      </c>
    </row>
    <row r="16" spans="2:16" x14ac:dyDescent="0.2">
      <c r="B16" s="13">
        <v>14</v>
      </c>
      <c r="C16" s="1">
        <v>105</v>
      </c>
      <c r="D16" s="14">
        <v>144</v>
      </c>
      <c r="F16" s="1">
        <v>13</v>
      </c>
      <c r="G16" s="1">
        <v>91</v>
      </c>
      <c r="H16" s="1">
        <v>123</v>
      </c>
    </row>
    <row r="17" spans="2:16" x14ac:dyDescent="0.2">
      <c r="B17" s="13">
        <v>15</v>
      </c>
      <c r="C17" s="1">
        <v>100</v>
      </c>
      <c r="D17" s="14">
        <v>137</v>
      </c>
      <c r="F17" s="1">
        <v>14</v>
      </c>
      <c r="G17" s="1">
        <v>105</v>
      </c>
      <c r="H17" s="1">
        <v>144</v>
      </c>
      <c r="J17" t="s">
        <v>2</v>
      </c>
      <c r="K17" t="s">
        <v>0</v>
      </c>
      <c r="L17" t="s">
        <v>1</v>
      </c>
      <c r="M17" t="s">
        <v>7</v>
      </c>
      <c r="N17" t="s">
        <v>8</v>
      </c>
      <c r="O17" t="s">
        <v>9</v>
      </c>
      <c r="P17" t="s">
        <v>10</v>
      </c>
    </row>
    <row r="18" spans="2:16" x14ac:dyDescent="0.2">
      <c r="B18" s="13">
        <v>16</v>
      </c>
      <c r="C18" s="1">
        <v>107</v>
      </c>
      <c r="D18" s="14">
        <v>140</v>
      </c>
      <c r="F18" s="1">
        <v>15</v>
      </c>
      <c r="G18" s="1">
        <v>100</v>
      </c>
      <c r="H18" s="1">
        <v>137</v>
      </c>
      <c r="J18" s="2">
        <v>29</v>
      </c>
      <c r="K18" s="2">
        <v>109</v>
      </c>
      <c r="L18" s="2">
        <v>137</v>
      </c>
      <c r="M18" s="26">
        <v>141</v>
      </c>
      <c r="N18" s="5">
        <f>L18-M18</f>
        <v>-4</v>
      </c>
      <c r="O18" s="5">
        <f>N18^2</f>
        <v>16</v>
      </c>
      <c r="P18" s="6">
        <f>SQRT(AVERAGE(O18:O21))</f>
        <v>2.598076211353316</v>
      </c>
    </row>
    <row r="19" spans="2:16" x14ac:dyDescent="0.2">
      <c r="B19" s="13">
        <v>17</v>
      </c>
      <c r="C19" s="1">
        <v>82</v>
      </c>
      <c r="D19" s="14">
        <v>123</v>
      </c>
      <c r="F19" s="1">
        <v>16</v>
      </c>
      <c r="G19" s="1">
        <v>107</v>
      </c>
      <c r="H19" s="1">
        <v>140</v>
      </c>
      <c r="J19" s="2">
        <v>30</v>
      </c>
      <c r="K19" s="2">
        <v>112</v>
      </c>
      <c r="L19" s="2">
        <v>144</v>
      </c>
      <c r="M19" s="26">
        <v>141</v>
      </c>
      <c r="N19" s="5">
        <f t="shared" ref="N19:N21" si="2">L19-M19</f>
        <v>3</v>
      </c>
      <c r="O19" s="5">
        <f t="shared" ref="O19:O21" si="3">N19^2</f>
        <v>9</v>
      </c>
    </row>
    <row r="20" spans="2:16" x14ac:dyDescent="0.2">
      <c r="B20" s="13">
        <v>18</v>
      </c>
      <c r="C20" s="1">
        <v>84</v>
      </c>
      <c r="D20" s="14">
        <v>115</v>
      </c>
      <c r="F20" s="1">
        <v>17</v>
      </c>
      <c r="G20" s="1">
        <v>82</v>
      </c>
      <c r="H20" s="1">
        <v>123</v>
      </c>
      <c r="J20" s="2">
        <v>31</v>
      </c>
      <c r="K20" s="2">
        <v>96</v>
      </c>
      <c r="L20" s="2">
        <v>132</v>
      </c>
      <c r="M20" s="26">
        <v>131</v>
      </c>
      <c r="N20" s="5">
        <f t="shared" si="2"/>
        <v>1</v>
      </c>
      <c r="O20" s="5">
        <f t="shared" si="3"/>
        <v>1</v>
      </c>
    </row>
    <row r="21" spans="2:16" x14ac:dyDescent="0.2">
      <c r="B21" s="13">
        <v>19</v>
      </c>
      <c r="C21" s="1">
        <v>100</v>
      </c>
      <c r="D21" s="14">
        <v>134</v>
      </c>
      <c r="F21" s="1">
        <v>18</v>
      </c>
      <c r="G21" s="1">
        <v>84</v>
      </c>
      <c r="H21" s="1">
        <v>115</v>
      </c>
      <c r="J21" s="2">
        <v>32</v>
      </c>
      <c r="K21" s="2">
        <v>89</v>
      </c>
      <c r="L21" s="2">
        <v>125</v>
      </c>
      <c r="M21" s="26">
        <v>124</v>
      </c>
      <c r="N21" s="5">
        <f t="shared" si="2"/>
        <v>1</v>
      </c>
      <c r="O21" s="5">
        <f t="shared" si="3"/>
        <v>1</v>
      </c>
    </row>
    <row r="22" spans="2:16" x14ac:dyDescent="0.2">
      <c r="B22" s="13">
        <v>20</v>
      </c>
      <c r="C22" s="1">
        <v>108</v>
      </c>
      <c r="D22" s="14">
        <v>147</v>
      </c>
      <c r="F22" s="1">
        <v>19</v>
      </c>
      <c r="G22" s="1">
        <v>100</v>
      </c>
      <c r="H22" s="1">
        <v>134</v>
      </c>
    </row>
    <row r="23" spans="2:16" x14ac:dyDescent="0.2">
      <c r="B23" s="13">
        <v>21</v>
      </c>
      <c r="C23" s="1">
        <v>116</v>
      </c>
      <c r="D23" s="14">
        <v>144</v>
      </c>
      <c r="F23" s="1">
        <v>20</v>
      </c>
      <c r="G23" s="1">
        <v>108</v>
      </c>
      <c r="H23" s="1">
        <v>147</v>
      </c>
    </row>
    <row r="24" spans="2:16" x14ac:dyDescent="0.2">
      <c r="B24" s="13">
        <v>22</v>
      </c>
      <c r="C24" s="1">
        <v>115</v>
      </c>
      <c r="D24" s="14">
        <v>144</v>
      </c>
      <c r="F24" s="1">
        <v>21</v>
      </c>
      <c r="G24" s="1">
        <v>116</v>
      </c>
      <c r="H24" s="1">
        <v>144</v>
      </c>
    </row>
    <row r="25" spans="2:16" x14ac:dyDescent="0.2">
      <c r="B25" s="13">
        <v>23</v>
      </c>
      <c r="C25" s="1">
        <v>93</v>
      </c>
      <c r="D25" s="14">
        <v>126</v>
      </c>
      <c r="F25" s="1">
        <v>22</v>
      </c>
      <c r="G25" s="1">
        <v>115</v>
      </c>
      <c r="H25" s="1">
        <v>144</v>
      </c>
    </row>
    <row r="26" spans="2:16" x14ac:dyDescent="0.2">
      <c r="B26" s="13">
        <v>24</v>
      </c>
      <c r="C26" s="1">
        <v>105</v>
      </c>
      <c r="D26" s="14">
        <v>141</v>
      </c>
      <c r="F26" s="1">
        <v>23</v>
      </c>
      <c r="G26" s="1">
        <v>93</v>
      </c>
      <c r="H26" s="1">
        <v>126</v>
      </c>
    </row>
    <row r="27" spans="2:16" x14ac:dyDescent="0.2">
      <c r="B27" s="13">
        <v>25</v>
      </c>
      <c r="C27" s="1">
        <v>89</v>
      </c>
      <c r="D27" s="14">
        <v>124</v>
      </c>
      <c r="F27" s="1">
        <v>24</v>
      </c>
      <c r="G27" s="1">
        <v>105</v>
      </c>
      <c r="H27" s="1">
        <v>141</v>
      </c>
    </row>
    <row r="28" spans="2:16" x14ac:dyDescent="0.2">
      <c r="B28" s="13">
        <v>26</v>
      </c>
      <c r="C28" s="1">
        <v>104</v>
      </c>
      <c r="D28" s="14">
        <v>144</v>
      </c>
      <c r="F28" s="1">
        <v>25</v>
      </c>
      <c r="G28" s="1">
        <v>89</v>
      </c>
      <c r="H28" s="1">
        <v>124</v>
      </c>
    </row>
    <row r="29" spans="2:16" x14ac:dyDescent="0.2">
      <c r="B29" s="13">
        <v>27</v>
      </c>
      <c r="C29" s="1">
        <v>108</v>
      </c>
      <c r="D29" s="14">
        <v>144</v>
      </c>
      <c r="F29" s="1">
        <v>26</v>
      </c>
      <c r="G29" s="1">
        <v>104</v>
      </c>
      <c r="H29" s="1">
        <v>144</v>
      </c>
    </row>
    <row r="30" spans="2:16" x14ac:dyDescent="0.2">
      <c r="B30" s="13">
        <v>28</v>
      </c>
      <c r="C30" s="1">
        <v>88</v>
      </c>
      <c r="D30" s="14">
        <v>129</v>
      </c>
      <c r="F30" s="1">
        <v>27</v>
      </c>
      <c r="G30" s="1">
        <v>108</v>
      </c>
      <c r="H30" s="1">
        <v>144</v>
      </c>
    </row>
    <row r="31" spans="2:16" x14ac:dyDescent="0.2">
      <c r="B31" s="21">
        <v>29</v>
      </c>
      <c r="C31" s="2">
        <v>109</v>
      </c>
      <c r="D31" s="22">
        <v>137</v>
      </c>
      <c r="F31" s="1">
        <v>28</v>
      </c>
      <c r="G31" s="1">
        <v>88</v>
      </c>
      <c r="H31" s="1">
        <v>129</v>
      </c>
    </row>
    <row r="32" spans="2:16" x14ac:dyDescent="0.2">
      <c r="B32" s="21">
        <v>30</v>
      </c>
      <c r="C32" s="2">
        <v>112</v>
      </c>
      <c r="D32" s="22">
        <v>144</v>
      </c>
      <c r="F32" s="1">
        <v>33</v>
      </c>
      <c r="G32" s="1">
        <v>93</v>
      </c>
      <c r="H32" s="1">
        <v>126</v>
      </c>
    </row>
    <row r="33" spans="2:8" x14ac:dyDescent="0.2">
      <c r="B33" s="21">
        <v>31</v>
      </c>
      <c r="C33" s="2">
        <v>96</v>
      </c>
      <c r="D33" s="22">
        <v>132</v>
      </c>
      <c r="F33" s="1">
        <v>34</v>
      </c>
      <c r="G33" s="1">
        <v>114</v>
      </c>
      <c r="H33" s="1">
        <v>140</v>
      </c>
    </row>
    <row r="34" spans="2:8" x14ac:dyDescent="0.2">
      <c r="B34" s="21">
        <v>32</v>
      </c>
      <c r="C34" s="2">
        <v>89</v>
      </c>
      <c r="D34" s="22">
        <v>125</v>
      </c>
      <c r="F34" s="1">
        <v>35</v>
      </c>
      <c r="G34" s="1">
        <v>81</v>
      </c>
      <c r="H34" s="1">
        <v>120</v>
      </c>
    </row>
    <row r="35" spans="2:8" x14ac:dyDescent="0.2">
      <c r="B35" s="13">
        <v>33</v>
      </c>
      <c r="C35" s="1">
        <v>93</v>
      </c>
      <c r="D35" s="14">
        <v>126</v>
      </c>
      <c r="F35" s="1">
        <v>36</v>
      </c>
      <c r="G35" s="1">
        <v>84</v>
      </c>
      <c r="H35" s="1">
        <v>118</v>
      </c>
    </row>
    <row r="36" spans="2:8" x14ac:dyDescent="0.2">
      <c r="B36" s="13">
        <v>34</v>
      </c>
      <c r="C36" s="1">
        <v>114</v>
      </c>
      <c r="D36" s="14">
        <v>140</v>
      </c>
      <c r="F36" s="1">
        <v>37</v>
      </c>
      <c r="G36" s="1">
        <v>88</v>
      </c>
      <c r="H36" s="1">
        <v>119</v>
      </c>
    </row>
    <row r="37" spans="2:8" x14ac:dyDescent="0.2">
      <c r="B37" s="13">
        <v>35</v>
      </c>
      <c r="C37" s="1">
        <v>81</v>
      </c>
      <c r="D37" s="14">
        <v>120</v>
      </c>
      <c r="F37" s="1">
        <v>38</v>
      </c>
      <c r="G37" s="1">
        <v>96</v>
      </c>
      <c r="H37" s="1">
        <v>131</v>
      </c>
    </row>
    <row r="38" spans="2:8" x14ac:dyDescent="0.2">
      <c r="B38" s="13">
        <v>36</v>
      </c>
      <c r="C38" s="1">
        <v>84</v>
      </c>
      <c r="D38" s="14">
        <v>118</v>
      </c>
      <c r="F38" s="1">
        <v>39</v>
      </c>
      <c r="G38" s="1">
        <v>82</v>
      </c>
      <c r="H38" s="1">
        <v>127</v>
      </c>
    </row>
    <row r="39" spans="2:8" x14ac:dyDescent="0.2">
      <c r="B39" s="13">
        <v>37</v>
      </c>
      <c r="C39" s="1">
        <v>88</v>
      </c>
      <c r="D39" s="14">
        <v>119</v>
      </c>
      <c r="F39" s="1">
        <v>40</v>
      </c>
      <c r="G39" s="1">
        <v>114</v>
      </c>
      <c r="H39" s="1">
        <v>150</v>
      </c>
    </row>
    <row r="40" spans="2:8" x14ac:dyDescent="0.2">
      <c r="B40" s="13">
        <v>38</v>
      </c>
      <c r="C40" s="1">
        <v>96</v>
      </c>
      <c r="D40" s="14">
        <v>131</v>
      </c>
    </row>
    <row r="41" spans="2:8" x14ac:dyDescent="0.2">
      <c r="B41" s="13">
        <v>39</v>
      </c>
      <c r="C41" s="1">
        <v>82</v>
      </c>
      <c r="D41" s="14">
        <v>127</v>
      </c>
    </row>
    <row r="42" spans="2:8" ht="17" thickBot="1" x14ac:dyDescent="0.25">
      <c r="B42" s="15">
        <v>40</v>
      </c>
      <c r="C42" s="16">
        <v>114</v>
      </c>
      <c r="D42" s="17">
        <v>150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Todos</vt:lpstr>
      <vt:lpstr>Particion 1</vt:lpstr>
      <vt:lpstr>Particion 2</vt:lpstr>
      <vt:lpstr>Particion 3</vt:lpstr>
      <vt:lpstr>Particion 4</vt:lpstr>
      <vt:lpstr>Particion 5</vt:lpstr>
      <vt:lpstr>Particion 6</vt:lpstr>
      <vt:lpstr>Particion 7</vt:lpstr>
      <vt:lpstr>Particion 8</vt:lpstr>
      <vt:lpstr>Particion 9</vt:lpstr>
      <vt:lpstr>Particion 10</vt:lpstr>
      <vt:lpstr>TodosRMSEs</vt:lpstr>
      <vt:lpstr>Prediccion</vt:lpstr>
      <vt:lpstr>Blend</vt:lpstr>
      <vt:lpstr>Otro RMSE</vt:lpstr>
    </vt:vector>
  </TitlesOfParts>
  <Company>Incae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Quintanilla</dc:creator>
  <cp:lastModifiedBy>Carlos Quintanilla</cp:lastModifiedBy>
  <dcterms:created xsi:type="dcterms:W3CDTF">2013-07-17T13:46:55Z</dcterms:created>
  <dcterms:modified xsi:type="dcterms:W3CDTF">2023-06-14T19:57:59Z</dcterms:modified>
</cp:coreProperties>
</file>