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365" activeTab="3"/>
  </bookViews>
  <sheets>
    <sheet name="Ejercicio 1" sheetId="2" r:id="rId1"/>
    <sheet name="Ejercicio 2" sheetId="1" r:id="rId2"/>
    <sheet name="Ejercicio 3" sheetId="3" r:id="rId3"/>
    <sheet name="Ejerciocio 4" sheetId="4" r:id="rId4"/>
  </sheets>
  <calcPr calcId="152511"/>
</workbook>
</file>

<file path=xl/calcChain.xml><?xml version="1.0" encoding="utf-8"?>
<calcChain xmlns="http://schemas.openxmlformats.org/spreadsheetml/2006/main">
  <c r="F13" i="3" l="1"/>
  <c r="E24" i="1"/>
  <c r="E23" i="1"/>
  <c r="E22" i="1"/>
  <c r="E21" i="1"/>
  <c r="D19" i="1"/>
  <c r="E12" i="1"/>
  <c r="E13" i="1"/>
  <c r="E14" i="1"/>
  <c r="E15" i="1"/>
  <c r="E16" i="1"/>
  <c r="E17" i="1"/>
  <c r="E18" i="1"/>
  <c r="E11" i="1"/>
  <c r="D25" i="2"/>
  <c r="E25" i="2"/>
  <c r="F25" i="2"/>
  <c r="G25" i="2"/>
  <c r="C25" i="2"/>
  <c r="C24" i="2"/>
  <c r="D23" i="2"/>
  <c r="D24" i="2" s="1"/>
  <c r="E23" i="2"/>
  <c r="E24" i="2" s="1"/>
  <c r="F23" i="2"/>
  <c r="F24" i="2" s="1"/>
  <c r="G23" i="2"/>
  <c r="G24" i="2" s="1"/>
  <c r="C23" i="2"/>
  <c r="D21" i="2"/>
  <c r="E21" i="2"/>
  <c r="F21" i="2"/>
  <c r="G21" i="2"/>
  <c r="C21" i="2"/>
  <c r="D20" i="2"/>
  <c r="E20" i="2"/>
  <c r="F20" i="2"/>
  <c r="G20" i="2"/>
  <c r="C20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I7" i="2"/>
  <c r="H7" i="2"/>
  <c r="G20" i="3"/>
  <c r="G16" i="3"/>
  <c r="G15" i="3"/>
  <c r="F15" i="3"/>
  <c r="H15" i="3" s="1"/>
  <c r="F16" i="3"/>
  <c r="H16" i="3" s="1"/>
  <c r="F17" i="3"/>
  <c r="G17" i="3" s="1"/>
  <c r="F18" i="3"/>
  <c r="F19" i="3"/>
  <c r="G19" i="3" s="1"/>
  <c r="F20" i="3"/>
  <c r="H20" i="3" s="1"/>
  <c r="G14" i="3"/>
  <c r="I14" i="3" s="1"/>
  <c r="F14" i="3"/>
  <c r="H14" i="3" s="1"/>
  <c r="G13" i="3"/>
  <c r="H13" i="3" s="1"/>
  <c r="I13" i="3" s="1"/>
  <c r="G8" i="4"/>
  <c r="G9" i="4"/>
  <c r="G10" i="4"/>
  <c r="G11" i="4"/>
  <c r="G7" i="4"/>
  <c r="H18" i="3" l="1"/>
  <c r="H17" i="3"/>
  <c r="G18" i="3"/>
  <c r="H19" i="3"/>
  <c r="I19" i="3" s="1"/>
  <c r="I15" i="3"/>
  <c r="I18" i="3"/>
  <c r="I20" i="3"/>
  <c r="I17" i="3"/>
  <c r="I16" i="3"/>
  <c r="E26" i="1"/>
  <c r="E25" i="1"/>
  <c r="E19" i="1"/>
</calcChain>
</file>

<file path=xl/sharedStrings.xml><?xml version="1.0" encoding="utf-8"?>
<sst xmlns="http://schemas.openxmlformats.org/spreadsheetml/2006/main" count="105" uniqueCount="87">
  <si>
    <t>Grupo 1</t>
  </si>
  <si>
    <t>Goles</t>
  </si>
  <si>
    <t>Grupo 2</t>
  </si>
  <si>
    <t>Villa Pineral</t>
  </si>
  <si>
    <t>Villa Parque</t>
  </si>
  <si>
    <t>Villa Bosch</t>
  </si>
  <si>
    <t>Pablo Podesta</t>
  </si>
  <si>
    <t>Ciuad Jardin</t>
  </si>
  <si>
    <t>Loma Hermosa</t>
  </si>
  <si>
    <t>Martin Coronado</t>
  </si>
  <si>
    <t>Caseros</t>
  </si>
  <si>
    <t>El Palomar</t>
  </si>
  <si>
    <t>Ciudadela</t>
  </si>
  <si>
    <t>Alquiler de Automoviles AUTOCAR</t>
  </si>
  <si>
    <t>Modelo D</t>
  </si>
  <si>
    <t>Modelo G</t>
  </si>
  <si>
    <t>Por dia</t>
  </si>
  <si>
    <t>TARIFAS</t>
  </si>
  <si>
    <t>CLIENTE</t>
  </si>
  <si>
    <t>MODELO</t>
  </si>
  <si>
    <t>Fecha entrega vehiculo</t>
  </si>
  <si>
    <t>Fecha recogida vehiculo</t>
  </si>
  <si>
    <t>DIAS</t>
  </si>
  <si>
    <t>IMPORTE</t>
  </si>
  <si>
    <t>DESCUENTO</t>
  </si>
  <si>
    <t>IMPORTE TOTAL</t>
  </si>
  <si>
    <t>M Suarez</t>
  </si>
  <si>
    <t>R Garcia</t>
  </si>
  <si>
    <t>P Lopez</t>
  </si>
  <si>
    <t>M Solis</t>
  </si>
  <si>
    <t>F Dominguez</t>
  </si>
  <si>
    <t>L Aznar</t>
  </si>
  <si>
    <t>G Yepes</t>
  </si>
  <si>
    <t>A Palma</t>
  </si>
  <si>
    <t>D</t>
  </si>
  <si>
    <t>G</t>
  </si>
  <si>
    <t>Madrid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</si>
  <si>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</si>
  <si>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</si>
  <si>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</si>
  <si>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</si>
  <si>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</si>
  <si>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</si>
  <si>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</si>
  <si>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</si>
  <si>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</si>
  <si>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</si>
  <si>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</si>
  <si>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</si>
  <si>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Barcelona </t>
  </si>
  <si>
    <t xml:space="preserve">Valencia </t>
  </si>
  <si>
    <t>Sevilla</t>
  </si>
  <si>
    <t>Bilboa</t>
  </si>
  <si>
    <t>Maximo</t>
  </si>
  <si>
    <t>Minimo</t>
  </si>
  <si>
    <t>N° DIAS CON PRECIPITACIONES AÑO 2010</t>
  </si>
  <si>
    <t>Total</t>
  </si>
  <si>
    <t>% Dias</t>
  </si>
  <si>
    <t>Promedio</t>
  </si>
  <si>
    <t>Sector</t>
  </si>
  <si>
    <t>Internacional</t>
  </si>
  <si>
    <t>Nacional</t>
  </si>
  <si>
    <t>Comision</t>
  </si>
  <si>
    <t>EMPLEADOS</t>
  </si>
  <si>
    <t>SECTOR</t>
  </si>
  <si>
    <t>MONTO DE VENTAS</t>
  </si>
  <si>
    <t>COMISION</t>
  </si>
  <si>
    <t>Meolans, Jose</t>
  </si>
  <si>
    <t>Messi, Lionel</t>
  </si>
  <si>
    <t>Coria, Guillermo</t>
  </si>
  <si>
    <t>Casan, Moria</t>
  </si>
  <si>
    <t>Carrio, Elisa</t>
  </si>
  <si>
    <t>Macri, Mauricio</t>
  </si>
  <si>
    <t>Filmus, Daniel</t>
  </si>
  <si>
    <t>Pergolini, Mario</t>
  </si>
  <si>
    <t>INT</t>
  </si>
  <si>
    <t>NAC</t>
  </si>
  <si>
    <t>TOTALES</t>
  </si>
  <si>
    <t>Cantidad de empleados Sector Internacional</t>
  </si>
  <si>
    <t>Cantidad de empleados Sector Nacional</t>
  </si>
  <si>
    <t>Monto de Ventas Promedio</t>
  </si>
  <si>
    <t>Mayor comision obtenida</t>
  </si>
  <si>
    <t>Menor comision obtenida</t>
  </si>
  <si>
    <t>Cantidad de empleados</t>
  </si>
  <si>
    <t xml:space="preserve"> </t>
  </si>
  <si>
    <t>SHUL TRAVEL'S</t>
  </si>
  <si>
    <t>Resultado del Grupo1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</si>
</sst>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€-2]\ #,##0.00"/>
    <numFmt numFmtId="165" formatCode="&quot;L.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20"/>
      <color theme="1"/>
      <name val="Sitka Display"/>
    </font>
    <font>
      <sz val="12"/>
      <color theme="1"/>
      <name val="Times New Roman"/>
      <family val="1"/>
    </font>
    <font>
      <sz val="16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/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/>
    <xf numFmtId="165" fontId="4" fillId="2" borderId="1" xfId="0" applyNumberFormat="1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8" fillId="2" borderId="1" xfId="0" applyFont="1" applyFill="1" applyBorder="1"/>
    <xf numFmtId="9" fontId="6" fillId="2" borderId="1" xfId="0" applyNumberFormat="1" applyFont="1" applyFill="1" applyBorder="1"/>
    <xf numFmtId="0" fontId="6" fillId="5" borderId="1" xfId="0" applyFont="1" applyFill="1" applyBorder="1" applyAlignment="1">
      <alignment horizontal="left"/>
    </xf>
    <xf numFmtId="165" fontId="6" fillId="2" borderId="1" xfId="0" applyNumberFormat="1" applyFont="1" applyFill="1" applyBorder="1" applyAlignment="1">
      <alignment horizontal="left" vertical="top"/>
    </xf>
    <xf numFmtId="165" fontId="6" fillId="2" borderId="1" xfId="0" applyNumberFormat="1" applyFont="1" applyFill="1" applyBorder="1" applyAlignment="1">
      <alignment horizontal="left"/>
    </xf>
    <xf numFmtId="165" fontId="6" fillId="5" borderId="1" xfId="0" applyNumberFormat="1" applyFont="1" applyFill="1" applyBorder="1" applyAlignment="1">
      <alignment horizontal="left"/>
    </xf>
    <xf numFmtId="0" fontId="10" fillId="2" borderId="1" xfId="0" applyFont="1" applyFill="1" applyBorder="1"/>
    <xf numFmtId="14" fontId="10" fillId="2" borderId="1" xfId="0" applyNumberFormat="1" applyFont="1" applyFill="1" applyBorder="1"/>
    <xf numFmtId="0" fontId="2" fillId="2" borderId="1" xfId="0" applyFont="1" applyFill="1" applyBorder="1"/>
    <xf numFmtId="0" fontId="10" fillId="2" borderId="1" xfId="0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D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0"/>
  <sheetViews>
    <sheetView zoomScale="115" zoomScaleNormal="115" workbookViewId="0">
      <selection activeCell="B3" sqref="B3:I4"/>
    </sheetView>
  </sheetViews>
  <sheetFormatPr baseColWidth="10" defaultRowHeight="15" x14ac:dyDescent="0.25"/>
  <cols>
    <col min="1" max="1" width="11.42578125" style="1"/>
    <col min="2" max="2" width="12.5703125" style="1" bestFit="1" customWidth="1"/>
    <col min="3" max="16384" width="11.42578125" style="1"/>
  </cols>
  <sheetData>
    <row r="1" spans="1:16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5">
      <c r="A2" s="3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s="3"/>
      <c r="B3" s="14" t="s">
        <v>55</v>
      </c>
      <c r="C3" s="9"/>
      <c r="D3" s="9"/>
      <c r="E3" s="9"/>
      <c r="F3" s="9"/>
      <c r="G3" s="9"/>
      <c r="H3" s="9"/>
      <c r="I3" s="9"/>
      <c r="J3" s="3"/>
      <c r="K3" s="3"/>
      <c r="L3" s="3"/>
      <c r="M3" s="3"/>
      <c r="N3" s="3"/>
      <c r="O3" s="3"/>
      <c r="P3" s="3"/>
    </row>
    <row r="4" spans="1:16" x14ac:dyDescent="0.25">
      <c r="A4" s="3"/>
      <c r="B4" s="9"/>
      <c r="C4" s="9"/>
      <c r="D4" s="9"/>
      <c r="E4" s="9"/>
      <c r="F4" s="9"/>
      <c r="G4" s="9"/>
      <c r="H4" s="9"/>
      <c r="I4" s="9"/>
      <c r="J4" s="3"/>
      <c r="K4" s="3"/>
      <c r="L4" s="3"/>
      <c r="M4" s="3"/>
      <c r="N4" s="3"/>
      <c r="O4" s="3"/>
      <c r="P4" s="3"/>
    </row>
    <row r="5" spans="1:1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5.75" x14ac:dyDescent="0.25">
      <c r="A6" s="3"/>
      <c r="B6" s="4"/>
      <c r="C6" s="10" t="s">
        <v>36</v>
      </c>
      <c r="D6" s="10" t="s">
        <v>49</v>
      </c>
      <c r="E6" s="10" t="s">
        <v>50</v>
      </c>
      <c r="F6" s="10" t="s">
        <v>51</v>
      </c>
      <c r="G6" s="10" t="s">
        <v>52</v>
      </c>
      <c r="H6" s="10" t="s">
        <v>53</v>
      </c>
      <c r="I6" s="10" t="s">
        <v>54</v>
      </c>
      <c r="J6" s="3"/>
      <c r="K6" s="3"/>
      <c r="L6" s="3"/>
      <c r="M6" s="3"/>
      <c r="N6" s="3"/>
      <c r="O6" s="3"/>
      <c r="P6" s="3"/>
    </row>
    <row r="7" spans="1:16" ht="15.75" x14ac:dyDescent="0.25">
      <c r="A7" s="3"/>
      <c r="B7" s="11" t="s">
        <v>37</v>
      </c>
      <c r="C7" s="4">
        <v>12</v>
      </c>
      <c r="D7" s="4">
        <v>16</v>
      </c>
      <c r="E7" s="4">
        <v>14</v>
      </c>
      <c r="F7" s="4">
        <v>9</v>
      </c>
      <c r="G7" s="4">
        <v>20</v>
      </c>
      <c r="H7" s="4">
        <f>MAX(C7:G7)</f>
        <v>20</v>
      </c>
      <c r="I7" s="4">
        <f>MIN(C7:G7)</f>
        <v>9</v>
      </c>
      <c r="J7" s="3"/>
      <c r="K7" s="3"/>
      <c r="L7" s="3"/>
      <c r="M7" s="3"/>
      <c r="N7" s="3"/>
      <c r="O7" s="3"/>
      <c r="P7" s="3"/>
    </row>
    <row r="8" spans="1:16" ht="15.75" x14ac:dyDescent="0.25">
      <c r="A8" s="3"/>
      <c r="B8" s="11" t="s">
        <v>38</v>
      </c>
      <c r="C8" s="4">
        <v>10</v>
      </c>
      <c r="D8" s="4">
        <v>18</v>
      </c>
      <c r="E8" s="4">
        <v>12</v>
      </c>
      <c r="F8" s="4">
        <v>8</v>
      </c>
      <c r="G8" s="4">
        <v>22</v>
      </c>
      <c r="H8" s="4">
        <f t="shared" ref="H8:H18" si="0">MAX(C8:G8)</f>
        <v>22</v>
      </c>
      <c r="I8" s="4">
        <f t="shared" ref="I8:I18" si="1">MIN(C8:G8)</f>
        <v>8</v>
      </c>
      <c r="J8" s="3"/>
      <c r="K8" s="3"/>
      <c r="L8" s="3"/>
      <c r="M8" s="3"/>
      <c r="N8" s="3"/>
      <c r="O8" s="3"/>
      <c r="P8" s="3"/>
    </row>
    <row r="9" spans="1:16" ht="15.75" x14ac:dyDescent="0.25">
      <c r="A9" s="3"/>
      <c r="B9" s="11" t="s">
        <v>39</v>
      </c>
      <c r="C9" s="4">
        <v>11</v>
      </c>
      <c r="D9" s="4">
        <v>15</v>
      </c>
      <c r="E9" s="4">
        <v>8</v>
      </c>
      <c r="F9" s="4">
        <v>5</v>
      </c>
      <c r="G9" s="4">
        <v>15</v>
      </c>
      <c r="H9" s="4">
        <f t="shared" si="0"/>
        <v>15</v>
      </c>
      <c r="I9" s="4">
        <f t="shared" si="1"/>
        <v>5</v>
      </c>
      <c r="J9" s="3"/>
      <c r="K9" s="3"/>
      <c r="L9" s="3"/>
      <c r="M9" s="3"/>
      <c r="N9" s="3"/>
      <c r="O9" s="3"/>
      <c r="P9" s="3"/>
    </row>
    <row r="10" spans="1:16" ht="15.75" x14ac:dyDescent="0.25">
      <c r="A10" s="3"/>
      <c r="B10" s="11" t="s">
        <v>40</v>
      </c>
      <c r="C10" s="4">
        <v>15</v>
      </c>
      <c r="D10" s="4">
        <v>15</v>
      </c>
      <c r="E10" s="4">
        <v>10</v>
      </c>
      <c r="F10" s="4">
        <v>10</v>
      </c>
      <c r="G10" s="4">
        <v>15</v>
      </c>
      <c r="H10" s="4">
        <f t="shared" si="0"/>
        <v>15</v>
      </c>
      <c r="I10" s="4">
        <f t="shared" si="1"/>
        <v>10</v>
      </c>
      <c r="J10" s="3"/>
      <c r="K10" s="3"/>
      <c r="L10" s="3"/>
      <c r="M10" s="3"/>
      <c r="N10" s="3"/>
      <c r="O10" s="3"/>
      <c r="P10" s="3"/>
    </row>
    <row r="11" spans="1:16" ht="15.75" x14ac:dyDescent="0.25">
      <c r="A11" s="3"/>
      <c r="B11" s="11" t="s">
        <v>41</v>
      </c>
      <c r="C11" s="4">
        <v>10</v>
      </c>
      <c r="D11" s="4">
        <v>10</v>
      </c>
      <c r="E11" s="4">
        <v>9</v>
      </c>
      <c r="F11" s="4">
        <v>10</v>
      </c>
      <c r="G11" s="4">
        <v>15</v>
      </c>
      <c r="H11" s="4">
        <f t="shared" si="0"/>
        <v>15</v>
      </c>
      <c r="I11" s="4">
        <f t="shared" si="1"/>
        <v>9</v>
      </c>
      <c r="J11" s="3"/>
      <c r="K11" s="3"/>
      <c r="L11" s="3"/>
      <c r="M11" s="3"/>
      <c r="N11" s="3"/>
      <c r="O11" s="3"/>
      <c r="P11" s="3"/>
    </row>
    <row r="12" spans="1:16" ht="15.75" x14ac:dyDescent="0.25">
      <c r="A12" s="3"/>
      <c r="B12" s="11" t="s">
        <v>42</v>
      </c>
      <c r="C12" s="4">
        <v>8</v>
      </c>
      <c r="D12" s="4">
        <v>7</v>
      </c>
      <c r="E12" s="4">
        <v>10</v>
      </c>
      <c r="F12" s="4">
        <v>8</v>
      </c>
      <c r="G12" s="4">
        <v>9</v>
      </c>
      <c r="H12" s="4">
        <f t="shared" si="0"/>
        <v>10</v>
      </c>
      <c r="I12" s="4">
        <f t="shared" si="1"/>
        <v>7</v>
      </c>
      <c r="J12" s="3"/>
      <c r="K12" s="3"/>
      <c r="L12" s="3"/>
      <c r="M12" s="3"/>
      <c r="N12" s="3"/>
      <c r="O12" s="3"/>
      <c r="P12" s="3"/>
    </row>
    <row r="13" spans="1:16" ht="15.75" x14ac:dyDescent="0.25">
      <c r="A13" s="3"/>
      <c r="B13" s="11" t="s">
        <v>43</v>
      </c>
      <c r="C13" s="4">
        <v>5</v>
      </c>
      <c r="D13" s="4">
        <v>3</v>
      </c>
      <c r="E13" s="4">
        <v>1</v>
      </c>
      <c r="F13" s="4">
        <v>5</v>
      </c>
      <c r="G13" s="4">
        <v>6</v>
      </c>
      <c r="H13" s="4">
        <f t="shared" si="0"/>
        <v>6</v>
      </c>
      <c r="I13" s="4">
        <f t="shared" si="1"/>
        <v>1</v>
      </c>
      <c r="J13" s="3"/>
      <c r="K13" s="3"/>
      <c r="L13" s="3"/>
      <c r="M13" s="3"/>
      <c r="N13" s="3"/>
      <c r="O13" s="3"/>
      <c r="P13" s="3"/>
    </row>
    <row r="14" spans="1:16" ht="15.75" x14ac:dyDescent="0.25">
      <c r="A14" s="3"/>
      <c r="B14" s="11" t="s">
        <v>44</v>
      </c>
      <c r="C14" s="4">
        <v>8</v>
      </c>
      <c r="D14" s="4">
        <v>8</v>
      </c>
      <c r="E14" s="4">
        <v>3</v>
      </c>
      <c r="F14" s="4">
        <v>3</v>
      </c>
      <c r="G14" s="4">
        <v>7</v>
      </c>
      <c r="H14" s="4">
        <f t="shared" si="0"/>
        <v>8</v>
      </c>
      <c r="I14" s="4">
        <f t="shared" si="1"/>
        <v>3</v>
      </c>
      <c r="J14" s="3"/>
      <c r="K14" s="3"/>
      <c r="L14" s="3"/>
      <c r="M14" s="3"/>
      <c r="N14" s="3"/>
      <c r="O14" s="3"/>
      <c r="P14" s="3"/>
    </row>
    <row r="15" spans="1:16" ht="15.75" x14ac:dyDescent="0.25">
      <c r="A15" s="3"/>
      <c r="B15" s="11" t="s">
        <v>45</v>
      </c>
      <c r="C15" s="4">
        <v>11</v>
      </c>
      <c r="D15" s="4">
        <v>10</v>
      </c>
      <c r="E15" s="4">
        <v>10</v>
      </c>
      <c r="F15" s="4">
        <v>5</v>
      </c>
      <c r="G15" s="4">
        <v>20</v>
      </c>
      <c r="H15" s="4">
        <f t="shared" si="0"/>
        <v>20</v>
      </c>
      <c r="I15" s="4">
        <f t="shared" si="1"/>
        <v>5</v>
      </c>
      <c r="J15" s="3"/>
      <c r="K15" s="3"/>
      <c r="L15" s="3"/>
      <c r="M15" s="3"/>
      <c r="N15" s="3"/>
      <c r="O15" s="3"/>
      <c r="P15" s="3"/>
    </row>
    <row r="16" spans="1:16" ht="15.75" x14ac:dyDescent="0.25">
      <c r="A16" s="3"/>
      <c r="B16" s="11" t="s">
        <v>46</v>
      </c>
      <c r="C16" s="4">
        <v>15</v>
      </c>
      <c r="D16" s="4">
        <v>14</v>
      </c>
      <c r="E16" s="4">
        <v>20</v>
      </c>
      <c r="F16" s="4">
        <v>8</v>
      </c>
      <c r="G16" s="4">
        <v>28</v>
      </c>
      <c r="H16" s="4">
        <f t="shared" si="0"/>
        <v>28</v>
      </c>
      <c r="I16" s="4">
        <f t="shared" si="1"/>
        <v>8</v>
      </c>
      <c r="J16" s="3"/>
      <c r="K16" s="3"/>
      <c r="L16" s="3"/>
      <c r="M16" s="3"/>
      <c r="N16" s="3"/>
      <c r="O16" s="3"/>
      <c r="P16" s="3"/>
    </row>
    <row r="17" spans="1:16" ht="15.75" x14ac:dyDescent="0.25">
      <c r="A17" s="3"/>
      <c r="B17" s="11" t="s">
        <v>47</v>
      </c>
      <c r="C17" s="4">
        <v>20</v>
      </c>
      <c r="D17" s="4">
        <v>18</v>
      </c>
      <c r="E17" s="4">
        <v>15</v>
      </c>
      <c r="F17" s="4">
        <v>11</v>
      </c>
      <c r="G17" s="4">
        <v>18</v>
      </c>
      <c r="H17" s="4">
        <f t="shared" si="0"/>
        <v>20</v>
      </c>
      <c r="I17" s="4">
        <f t="shared" si="1"/>
        <v>11</v>
      </c>
      <c r="J17" s="3"/>
      <c r="K17" s="3"/>
      <c r="L17" s="3"/>
      <c r="M17" s="3"/>
      <c r="N17" s="3"/>
      <c r="O17" s="3"/>
      <c r="P17" s="3"/>
    </row>
    <row r="18" spans="1:16" ht="15.75" x14ac:dyDescent="0.25">
      <c r="A18" s="3"/>
      <c r="B18" s="11" t="s">
        <v>48</v>
      </c>
      <c r="C18" s="4">
        <v>18</v>
      </c>
      <c r="D18" s="4">
        <v>15</v>
      </c>
      <c r="E18" s="4">
        <v>10</v>
      </c>
      <c r="F18" s="4">
        <v>13</v>
      </c>
      <c r="G18" s="4">
        <v>19</v>
      </c>
      <c r="H18" s="4">
        <f t="shared" si="0"/>
        <v>19</v>
      </c>
      <c r="I18" s="4">
        <f t="shared" si="1"/>
        <v>10</v>
      </c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15.75" x14ac:dyDescent="0.25">
      <c r="A20" s="3"/>
      <c r="B20" s="12" t="s">
        <v>53</v>
      </c>
      <c r="C20" s="5">
        <f>MAX(C7:C18)</f>
        <v>20</v>
      </c>
      <c r="D20" s="5">
        <f t="shared" ref="D20:G20" si="2">MAX(D7:D18)</f>
        <v>18</v>
      </c>
      <c r="E20" s="5">
        <f t="shared" si="2"/>
        <v>20</v>
      </c>
      <c r="F20" s="5">
        <f t="shared" si="2"/>
        <v>13</v>
      </c>
      <c r="G20" s="5">
        <f t="shared" si="2"/>
        <v>28</v>
      </c>
      <c r="H20" s="3"/>
      <c r="I20" s="3"/>
      <c r="J20" s="3"/>
      <c r="K20" s="3"/>
      <c r="L20" s="3"/>
      <c r="M20" s="3"/>
      <c r="N20" s="3"/>
      <c r="O20" s="3"/>
      <c r="P20" s="3"/>
    </row>
    <row r="21" spans="1:16" ht="15.75" x14ac:dyDescent="0.25">
      <c r="A21" s="3"/>
      <c r="B21" s="12" t="s">
        <v>54</v>
      </c>
      <c r="C21" s="5">
        <f>MIN(C7:C18)</f>
        <v>5</v>
      </c>
      <c r="D21" s="5">
        <f t="shared" ref="D21:G21" si="3">MIN(D7:D18)</f>
        <v>3</v>
      </c>
      <c r="E21" s="5">
        <f t="shared" si="3"/>
        <v>1</v>
      </c>
      <c r="F21" s="5">
        <f t="shared" si="3"/>
        <v>3</v>
      </c>
      <c r="G21" s="5">
        <f t="shared" si="3"/>
        <v>6</v>
      </c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15.75" x14ac:dyDescent="0.25">
      <c r="A23" s="3"/>
      <c r="B23" s="12" t="s">
        <v>56</v>
      </c>
      <c r="C23" s="5">
        <f>SUM(C7:C18)</f>
        <v>143</v>
      </c>
      <c r="D23" s="5">
        <f t="shared" ref="D23:G23" si="4">SUM(D7:D18)</f>
        <v>149</v>
      </c>
      <c r="E23" s="5">
        <f t="shared" si="4"/>
        <v>122</v>
      </c>
      <c r="F23" s="5">
        <f t="shared" si="4"/>
        <v>95</v>
      </c>
      <c r="G23" s="5">
        <f t="shared" si="4"/>
        <v>194</v>
      </c>
      <c r="H23" s="3"/>
      <c r="I23" s="3"/>
      <c r="J23" s="3"/>
      <c r="K23" s="3"/>
      <c r="L23" s="3"/>
      <c r="M23" s="3"/>
      <c r="N23" s="3"/>
      <c r="O23" s="3"/>
      <c r="P23" s="3"/>
    </row>
    <row r="24" spans="1:16" ht="15.75" x14ac:dyDescent="0.25">
      <c r="A24" s="3"/>
      <c r="B24" s="12" t="s">
        <v>57</v>
      </c>
      <c r="C24" s="6">
        <f>C23/365*100</f>
        <v>39.178082191780824</v>
      </c>
      <c r="D24" s="6">
        <f t="shared" ref="D24:G24" si="5">D23/365*100</f>
        <v>40.821917808219176</v>
      </c>
      <c r="E24" s="6">
        <f t="shared" si="5"/>
        <v>33.424657534246577</v>
      </c>
      <c r="F24" s="6">
        <f t="shared" si="5"/>
        <v>26.027397260273972</v>
      </c>
      <c r="G24" s="6">
        <f t="shared" si="5"/>
        <v>53.150684931506852</v>
      </c>
      <c r="H24" s="3"/>
      <c r="I24" s="3"/>
      <c r="J24" s="3"/>
      <c r="K24" s="3"/>
      <c r="L24" s="3"/>
      <c r="M24" s="3"/>
      <c r="N24" s="3"/>
      <c r="O24" s="3"/>
      <c r="P24" s="3"/>
    </row>
    <row r="25" spans="1:16" ht="15.75" x14ac:dyDescent="0.25">
      <c r="A25" s="3"/>
      <c r="B25" s="12" t="s">
        <v>58</v>
      </c>
      <c r="C25" s="7">
        <f>AVERAGE(C7:C18)</f>
        <v>11.916666666666666</v>
      </c>
      <c r="D25" s="7">
        <f t="shared" ref="D25:G25" si="6">AVERAGE(D7:D18)</f>
        <v>12.416666666666666</v>
      </c>
      <c r="E25" s="7">
        <f t="shared" si="6"/>
        <v>10.166666666666666</v>
      </c>
      <c r="F25" s="7">
        <f t="shared" si="6"/>
        <v>7.916666666666667</v>
      </c>
      <c r="G25" s="7">
        <f t="shared" si="6"/>
        <v>16.166666666666668</v>
      </c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8"/>
      <c r="L195" s="8"/>
      <c r="M195" s="8"/>
      <c r="N195" s="8"/>
    </row>
    <row r="196" spans="1:16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6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</sheetData>
  <mergeCells count="1">
    <mergeCell ref="B3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2"/>
  <sheetViews>
    <sheetView zoomScale="115" zoomScaleNormal="115" workbookViewId="0">
      <selection activeCell="G4" sqref="G4"/>
    </sheetView>
  </sheetViews>
  <sheetFormatPr baseColWidth="10" defaultRowHeight="15" x14ac:dyDescent="0.25"/>
  <cols>
    <col min="1" max="1" width="11.42578125" style="1"/>
    <col min="2" max="2" width="17.42578125" style="1" bestFit="1" customWidth="1"/>
    <col min="3" max="3" width="15" style="1" customWidth="1"/>
    <col min="4" max="4" width="22" style="1" bestFit="1" customWidth="1"/>
    <col min="5" max="5" width="16.140625" style="1" customWidth="1"/>
    <col min="6" max="6" width="11.85546875" style="1" bestFit="1" customWidth="1"/>
    <col min="7" max="16384" width="11.42578125" style="1"/>
  </cols>
  <sheetData>
    <row r="1" spans="1:12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2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2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21" x14ac:dyDescent="0.35">
      <c r="A4" s="3"/>
      <c r="B4" s="15" t="s">
        <v>85</v>
      </c>
      <c r="C4" s="16"/>
      <c r="D4" s="16"/>
      <c r="E4" s="16"/>
      <c r="F4" s="3"/>
      <c r="G4" s="3"/>
      <c r="H4" s="3"/>
      <c r="I4" s="3"/>
      <c r="J4" s="3"/>
      <c r="K4" s="3"/>
      <c r="L4" s="3"/>
    </row>
    <row r="5" spans="1:12" x14ac:dyDescent="0.25">
      <c r="A5" s="3"/>
      <c r="B5" s="3" t="s">
        <v>84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.75" x14ac:dyDescent="0.25">
      <c r="A6" s="3"/>
      <c r="B6" s="21" t="s">
        <v>59</v>
      </c>
      <c r="C6" s="21" t="s">
        <v>62</v>
      </c>
      <c r="D6" s="19"/>
      <c r="E6" s="22" t="s">
        <v>75</v>
      </c>
      <c r="F6" s="3"/>
      <c r="G6" s="3"/>
      <c r="H6" s="3"/>
      <c r="I6" s="3"/>
      <c r="J6" s="3"/>
      <c r="K6" s="3"/>
      <c r="L6" s="3"/>
    </row>
    <row r="7" spans="1:12" ht="15.75" x14ac:dyDescent="0.25">
      <c r="A7" s="3"/>
      <c r="B7" s="19" t="s">
        <v>60</v>
      </c>
      <c r="C7" s="23">
        <v>0.05</v>
      </c>
      <c r="D7" s="19"/>
      <c r="E7" s="22" t="s">
        <v>76</v>
      </c>
      <c r="F7" s="3"/>
      <c r="G7" s="3"/>
      <c r="H7" s="3"/>
      <c r="I7" s="3"/>
      <c r="J7" s="3"/>
      <c r="K7" s="3"/>
      <c r="L7" s="3"/>
    </row>
    <row r="8" spans="1:12" ht="15.75" x14ac:dyDescent="0.25">
      <c r="A8" s="3"/>
      <c r="B8" s="19" t="s">
        <v>61</v>
      </c>
      <c r="C8" s="23">
        <v>0.03</v>
      </c>
      <c r="D8" s="19"/>
      <c r="E8" s="19"/>
      <c r="F8" s="3"/>
      <c r="G8" s="3"/>
      <c r="H8" s="3"/>
      <c r="I8" s="3"/>
      <c r="J8" s="3"/>
      <c r="K8" s="3"/>
      <c r="L8" s="3"/>
    </row>
    <row r="9" spans="1:12" ht="15.75" x14ac:dyDescent="0.25">
      <c r="A9" s="3"/>
      <c r="B9" s="19"/>
      <c r="C9" s="19"/>
      <c r="D9" s="19"/>
      <c r="E9" s="19"/>
      <c r="F9" s="3"/>
      <c r="G9" s="3"/>
      <c r="H9" s="3"/>
      <c r="I9" s="3"/>
      <c r="J9" s="3"/>
      <c r="K9" s="3"/>
      <c r="L9" s="3"/>
    </row>
    <row r="10" spans="1:12" ht="15.75" x14ac:dyDescent="0.25">
      <c r="A10" s="3"/>
      <c r="B10" s="24" t="s">
        <v>63</v>
      </c>
      <c r="C10" s="21" t="s">
        <v>64</v>
      </c>
      <c r="D10" s="21" t="s">
        <v>65</v>
      </c>
      <c r="E10" s="21" t="s">
        <v>66</v>
      </c>
      <c r="F10" s="3"/>
      <c r="G10" s="3"/>
      <c r="H10" s="3"/>
      <c r="I10" s="3"/>
      <c r="J10" s="3"/>
      <c r="K10" s="3"/>
      <c r="L10" s="3"/>
    </row>
    <row r="11" spans="1:12" ht="15.75" x14ac:dyDescent="0.25">
      <c r="A11" s="3"/>
      <c r="B11" s="19" t="s">
        <v>67</v>
      </c>
      <c r="C11" s="20" t="s">
        <v>75</v>
      </c>
      <c r="D11" s="25">
        <v>25600</v>
      </c>
      <c r="E11" s="26">
        <f>IF(C11="INT",D11*5/100,IF(C11="NAC",D11*3/100))</f>
        <v>1280</v>
      </c>
      <c r="F11" s="3"/>
      <c r="G11" s="3"/>
      <c r="H11" s="3"/>
      <c r="I11" s="3"/>
      <c r="J11" s="3"/>
      <c r="K11" s="3"/>
      <c r="L11" s="3"/>
    </row>
    <row r="12" spans="1:12" ht="15.75" x14ac:dyDescent="0.25">
      <c r="A12" s="3"/>
      <c r="B12" s="19" t="s">
        <v>68</v>
      </c>
      <c r="C12" s="20" t="s">
        <v>76</v>
      </c>
      <c r="D12" s="25">
        <v>12890</v>
      </c>
      <c r="E12" s="26">
        <f t="shared" ref="E12:E18" si="0">IF(C12="INT",D12*5/100,IF(C12="NAC",D12*3/100))</f>
        <v>386.7</v>
      </c>
      <c r="F12" s="3"/>
      <c r="G12" s="3"/>
      <c r="H12" s="3"/>
      <c r="I12" s="3"/>
      <c r="J12" s="3"/>
      <c r="K12" s="3"/>
      <c r="L12" s="3"/>
    </row>
    <row r="13" spans="1:12" ht="15.75" x14ac:dyDescent="0.25">
      <c r="A13" s="3"/>
      <c r="B13" s="19" t="s">
        <v>69</v>
      </c>
      <c r="C13" s="20" t="s">
        <v>75</v>
      </c>
      <c r="D13" s="25">
        <v>32000</v>
      </c>
      <c r="E13" s="26">
        <f t="shared" si="0"/>
        <v>1600</v>
      </c>
      <c r="F13" s="3"/>
      <c r="G13" s="3"/>
      <c r="H13" s="3"/>
      <c r="I13" s="3"/>
      <c r="J13" s="3"/>
      <c r="K13" s="3"/>
      <c r="L13" s="3"/>
    </row>
    <row r="14" spans="1:12" ht="15.75" x14ac:dyDescent="0.25">
      <c r="A14" s="3"/>
      <c r="B14" s="19" t="s">
        <v>70</v>
      </c>
      <c r="C14" s="20" t="s">
        <v>76</v>
      </c>
      <c r="D14" s="25">
        <v>8950</v>
      </c>
      <c r="E14" s="26">
        <f t="shared" si="0"/>
        <v>268.5</v>
      </c>
      <c r="F14" s="3"/>
      <c r="G14" s="3"/>
      <c r="H14" s="3"/>
      <c r="I14" s="3"/>
      <c r="J14" s="3"/>
      <c r="K14" s="3"/>
      <c r="L14" s="3"/>
    </row>
    <row r="15" spans="1:12" ht="15.75" x14ac:dyDescent="0.25">
      <c r="A15" s="3"/>
      <c r="B15" s="19" t="s">
        <v>71</v>
      </c>
      <c r="C15" s="20" t="s">
        <v>76</v>
      </c>
      <c r="D15" s="25">
        <v>9600</v>
      </c>
      <c r="E15" s="26">
        <f t="shared" si="0"/>
        <v>288</v>
      </c>
      <c r="F15" s="3"/>
      <c r="G15" s="3"/>
      <c r="H15" s="3"/>
      <c r="I15" s="3"/>
      <c r="J15" s="3"/>
      <c r="K15" s="3"/>
      <c r="L15" s="3"/>
    </row>
    <row r="16" spans="1:12" ht="15.75" x14ac:dyDescent="0.25">
      <c r="A16" s="3"/>
      <c r="B16" s="19" t="s">
        <v>72</v>
      </c>
      <c r="C16" s="20" t="s">
        <v>75</v>
      </c>
      <c r="D16" s="25">
        <v>16890</v>
      </c>
      <c r="E16" s="26">
        <f t="shared" si="0"/>
        <v>844.5</v>
      </c>
      <c r="F16" s="3"/>
      <c r="G16" s="3"/>
      <c r="H16" s="3"/>
      <c r="I16" s="3"/>
      <c r="J16" s="3"/>
      <c r="K16" s="3"/>
      <c r="L16" s="3"/>
    </row>
    <row r="17" spans="1:12" ht="15.75" x14ac:dyDescent="0.25">
      <c r="A17" s="3"/>
      <c r="B17" s="19" t="s">
        <v>73</v>
      </c>
      <c r="C17" s="20" t="s">
        <v>76</v>
      </c>
      <c r="D17" s="25">
        <v>5980</v>
      </c>
      <c r="E17" s="26">
        <f t="shared" si="0"/>
        <v>179.4</v>
      </c>
      <c r="F17" s="3"/>
      <c r="G17" s="3"/>
      <c r="H17" s="3"/>
      <c r="I17" s="3"/>
      <c r="J17" s="3"/>
      <c r="K17" s="3"/>
      <c r="L17" s="3"/>
    </row>
    <row r="18" spans="1:12" ht="15.75" x14ac:dyDescent="0.25">
      <c r="A18" s="3"/>
      <c r="B18" s="19" t="s">
        <v>74</v>
      </c>
      <c r="C18" s="20" t="s">
        <v>75</v>
      </c>
      <c r="D18" s="25">
        <v>39000</v>
      </c>
      <c r="E18" s="26">
        <f t="shared" si="0"/>
        <v>1950</v>
      </c>
      <c r="F18" s="3"/>
      <c r="G18" s="3"/>
      <c r="H18" s="3"/>
      <c r="I18" s="3"/>
      <c r="J18" s="3"/>
      <c r="K18" s="3"/>
      <c r="L18" s="3"/>
    </row>
    <row r="19" spans="1:12" ht="15.75" x14ac:dyDescent="0.25">
      <c r="A19" s="3"/>
      <c r="B19" s="18" t="s">
        <v>77</v>
      </c>
      <c r="C19" s="18"/>
      <c r="D19" s="27">
        <f>SUM(D11:D18)</f>
        <v>150910</v>
      </c>
      <c r="E19" s="27">
        <f>SUM(E11:E18)</f>
        <v>6797.0999999999995</v>
      </c>
      <c r="F19" s="3"/>
      <c r="G19" s="3"/>
      <c r="H19" s="3"/>
      <c r="I19" s="3"/>
      <c r="J19" s="3"/>
      <c r="K19" s="3"/>
      <c r="L19" s="3"/>
    </row>
    <row r="20" spans="1:1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ht="15.75" x14ac:dyDescent="0.25">
      <c r="A21" s="3"/>
      <c r="B21" s="17" t="s">
        <v>83</v>
      </c>
      <c r="C21" s="17"/>
      <c r="D21" s="17"/>
      <c r="E21" s="4">
        <f>COUNTA(B11:B18)</f>
        <v>8</v>
      </c>
      <c r="F21" s="3"/>
      <c r="G21" s="3"/>
      <c r="H21" s="3"/>
      <c r="I21" s="3"/>
      <c r="J21" s="3"/>
      <c r="K21" s="3"/>
      <c r="L21" s="3"/>
    </row>
    <row r="22" spans="1:12" ht="15.75" x14ac:dyDescent="0.25">
      <c r="A22" s="3"/>
      <c r="B22" s="17" t="s">
        <v>78</v>
      </c>
      <c r="C22" s="17"/>
      <c r="D22" s="17"/>
      <c r="E22" s="4">
        <f>COUNTIF(B11:C18,"INT")</f>
        <v>4</v>
      </c>
      <c r="F22" s="3"/>
      <c r="G22" s="3"/>
      <c r="H22" s="3"/>
      <c r="I22" s="3"/>
      <c r="J22" s="3"/>
      <c r="K22" s="3"/>
      <c r="L22" s="3"/>
    </row>
    <row r="23" spans="1:12" ht="15.75" x14ac:dyDescent="0.25">
      <c r="A23" s="3"/>
      <c r="B23" s="17" t="s">
        <v>79</v>
      </c>
      <c r="C23" s="17"/>
      <c r="D23" s="17"/>
      <c r="E23" s="4">
        <f>COUNTIF(B11:C18,"NAC")</f>
        <v>4</v>
      </c>
      <c r="F23" s="3"/>
      <c r="G23" s="3"/>
      <c r="H23" s="3"/>
      <c r="I23" s="3"/>
      <c r="J23" s="3"/>
      <c r="K23" s="3"/>
      <c r="L23" s="3"/>
    </row>
    <row r="24" spans="1:12" ht="15.75" x14ac:dyDescent="0.25">
      <c r="A24" s="3"/>
      <c r="B24" s="17" t="s">
        <v>80</v>
      </c>
      <c r="C24" s="17"/>
      <c r="D24" s="17"/>
      <c r="E24" s="13">
        <f>AVERAGE(D11:D18)</f>
        <v>18863.75</v>
      </c>
      <c r="F24" s="3"/>
      <c r="G24" s="3"/>
      <c r="H24" s="3"/>
      <c r="I24" s="3"/>
      <c r="J24" s="3"/>
      <c r="K24" s="3"/>
      <c r="L24" s="3"/>
    </row>
    <row r="25" spans="1:12" ht="15.75" x14ac:dyDescent="0.25">
      <c r="A25" s="3"/>
      <c r="B25" s="17" t="s">
        <v>81</v>
      </c>
      <c r="C25" s="17"/>
      <c r="D25" s="17"/>
      <c r="E25" s="13">
        <f>MAX(E11:E18)</f>
        <v>1950</v>
      </c>
      <c r="F25" s="3"/>
      <c r="G25" s="3"/>
      <c r="H25" s="3"/>
      <c r="I25" s="3"/>
      <c r="J25" s="3"/>
      <c r="K25" s="3"/>
      <c r="L25" s="3"/>
    </row>
    <row r="26" spans="1:12" ht="15.75" x14ac:dyDescent="0.25">
      <c r="A26" s="3"/>
      <c r="B26" s="17" t="s">
        <v>82</v>
      </c>
      <c r="C26" s="17"/>
      <c r="D26" s="17"/>
      <c r="E26" s="13">
        <f>MIN(E11:E18)</f>
        <v>179.4</v>
      </c>
      <c r="F26" s="3"/>
      <c r="G26" s="3"/>
      <c r="H26" s="3"/>
      <c r="I26" s="3"/>
      <c r="J26" s="3"/>
      <c r="K26" s="3"/>
      <c r="L26" s="3"/>
    </row>
    <row r="27" spans="1:12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</row>
  </sheetData>
  <mergeCells count="8">
    <mergeCell ref="B26:D26"/>
    <mergeCell ref="B4:E4"/>
    <mergeCell ref="B19:C19"/>
    <mergeCell ref="B21:D21"/>
    <mergeCell ref="B22:D22"/>
    <mergeCell ref="B23:D23"/>
    <mergeCell ref="B24:D24"/>
    <mergeCell ref="B25:D25"/>
  </mergeCells>
  <dataValidations count="1">
    <dataValidation type="list" allowBlank="1" showInputMessage="1" showErrorMessage="1" sqref="C11:C18">
      <formula1>$E$6:$E$7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8"/>
  <sheetViews>
    <sheetView zoomScale="115" zoomScaleNormal="115" workbookViewId="0">
      <selection activeCell="I13" sqref="I13"/>
    </sheetView>
  </sheetViews>
  <sheetFormatPr baseColWidth="10" defaultRowHeight="15" x14ac:dyDescent="0.25"/>
  <cols>
    <col min="1" max="1" width="11.42578125" style="1"/>
    <col min="2" max="2" width="13" style="1" customWidth="1"/>
    <col min="3" max="3" width="11.42578125" style="1"/>
    <col min="4" max="5" width="11.85546875" style="1" bestFit="1" customWidth="1"/>
    <col min="6" max="7" width="11.42578125" style="1"/>
    <col min="8" max="8" width="13.28515625" style="1" customWidth="1"/>
    <col min="9" max="9" width="11.42578125" style="1" customWidth="1"/>
    <col min="10" max="16384" width="11.42578125" style="1"/>
  </cols>
  <sheetData>
    <row r="1" spans="1:26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/>
      <c r="B4" s="33" t="s">
        <v>13</v>
      </c>
      <c r="C4" s="33"/>
      <c r="D4" s="33"/>
      <c r="E4" s="33"/>
      <c r="F4" s="33"/>
      <c r="G4" s="33"/>
      <c r="H4" s="33"/>
      <c r="I4" s="3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/>
      <c r="B5" s="28"/>
      <c r="C5" s="28"/>
      <c r="D5" s="28"/>
      <c r="E5" s="28"/>
      <c r="F5" s="28"/>
      <c r="G5" s="28"/>
      <c r="H5" s="28"/>
      <c r="I5" s="2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/>
      <c r="B6" s="28"/>
      <c r="C6" s="28"/>
      <c r="D6" s="28"/>
      <c r="E6" s="28"/>
      <c r="F6" s="28"/>
      <c r="G6" s="28"/>
      <c r="H6" s="28"/>
      <c r="I6" s="2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/>
      <c r="B7" s="33" t="s">
        <v>17</v>
      </c>
      <c r="C7" s="33"/>
      <c r="D7" s="33"/>
      <c r="E7" s="28"/>
      <c r="F7" s="28"/>
      <c r="G7" s="28"/>
      <c r="H7" s="28"/>
      <c r="I7" s="2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/>
      <c r="B8" s="31" t="s">
        <v>14</v>
      </c>
      <c r="C8" s="32">
        <v>3</v>
      </c>
      <c r="D8" s="31" t="s">
        <v>16</v>
      </c>
      <c r="E8" s="28"/>
      <c r="F8" s="28"/>
      <c r="G8" s="28"/>
      <c r="H8" s="28"/>
      <c r="I8" s="2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/>
      <c r="B9" s="31" t="s">
        <v>15</v>
      </c>
      <c r="C9" s="32">
        <v>3.5</v>
      </c>
      <c r="D9" s="31" t="s">
        <v>16</v>
      </c>
      <c r="E9" s="28"/>
      <c r="F9" s="28"/>
      <c r="G9" s="28"/>
      <c r="H9" s="28"/>
      <c r="I9" s="2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/>
      <c r="B10" s="28"/>
      <c r="C10" s="28"/>
      <c r="D10" s="28"/>
      <c r="E10" s="28"/>
      <c r="F10" s="28"/>
      <c r="G10" s="28"/>
      <c r="H10" s="28"/>
      <c r="I10" s="2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/>
      <c r="B11" s="28"/>
      <c r="C11" s="28"/>
      <c r="D11" s="28"/>
      <c r="E11" s="28"/>
      <c r="F11" s="28"/>
      <c r="G11" s="28"/>
      <c r="H11" s="28"/>
      <c r="I11" s="2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51.75" customHeight="1" x14ac:dyDescent="0.25">
      <c r="B12" s="34" t="s">
        <v>18</v>
      </c>
      <c r="C12" s="34" t="s">
        <v>19</v>
      </c>
      <c r="D12" s="35" t="s">
        <v>20</v>
      </c>
      <c r="E12" s="35" t="s">
        <v>21</v>
      </c>
      <c r="F12" s="34" t="s">
        <v>22</v>
      </c>
      <c r="G12" s="34" t="s">
        <v>23</v>
      </c>
      <c r="H12" s="34" t="s">
        <v>24</v>
      </c>
      <c r="I12" s="35" t="s">
        <v>25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/>
      <c r="B13" s="28" t="s">
        <v>26</v>
      </c>
      <c r="C13" s="28" t="s">
        <v>34</v>
      </c>
      <c r="D13" s="29">
        <v>37316</v>
      </c>
      <c r="E13" s="29">
        <v>37322</v>
      </c>
      <c r="F13" s="36">
        <f>E13-D13</f>
        <v>6</v>
      </c>
      <c r="G13" s="37">
        <f>IF(C13="D",F13*C8,IF(C13="G",F13*C9))</f>
        <v>18</v>
      </c>
      <c r="H13" s="37">
        <f>IF(AND(F13&gt;15,F13&lt;30),G13*10/100,IF(F13&gt;=30,G13*15/100,IF(F13&lt;15,0)))</f>
        <v>0</v>
      </c>
      <c r="I13" s="37">
        <f>G13-H13</f>
        <v>18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28" t="s">
        <v>27</v>
      </c>
      <c r="C14" s="28" t="s">
        <v>35</v>
      </c>
      <c r="D14" s="29">
        <v>37317</v>
      </c>
      <c r="E14" s="29">
        <v>37348</v>
      </c>
      <c r="F14" s="36">
        <f>E14-D14</f>
        <v>31</v>
      </c>
      <c r="G14" s="37">
        <f>IF(C14="D",F14*C8,IF(C14="G",F14*C9))</f>
        <v>108.5</v>
      </c>
      <c r="H14" s="37">
        <f t="shared" ref="H14:H20" si="0">IF(AND(F14&gt;15,F14&lt;30),G14*10/100,IF(F14&gt;=30,G14*15/100,IF(F14&lt;15,0)))</f>
        <v>16.274999999999999</v>
      </c>
      <c r="I14" s="37">
        <f t="shared" ref="I14:I20" si="1">G14-H14</f>
        <v>92.224999999999994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/>
      <c r="B15" s="28" t="s">
        <v>28</v>
      </c>
      <c r="C15" s="28" t="s">
        <v>34</v>
      </c>
      <c r="D15" s="29">
        <v>37318</v>
      </c>
      <c r="E15" s="29">
        <v>37332</v>
      </c>
      <c r="F15" s="36">
        <f t="shared" ref="F15:F20" si="2">E15-D15</f>
        <v>14</v>
      </c>
      <c r="G15" s="37">
        <f>IF(C15="D",F15*C8,IF(C15="G",F15*C9))</f>
        <v>42</v>
      </c>
      <c r="H15" s="37">
        <f t="shared" si="0"/>
        <v>0</v>
      </c>
      <c r="I15" s="37">
        <f t="shared" si="1"/>
        <v>42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28" t="s">
        <v>29</v>
      </c>
      <c r="C16" s="28" t="s">
        <v>34</v>
      </c>
      <c r="D16" s="29">
        <v>37319</v>
      </c>
      <c r="E16" s="29">
        <v>37337</v>
      </c>
      <c r="F16" s="36">
        <f t="shared" si="2"/>
        <v>18</v>
      </c>
      <c r="G16" s="37">
        <f>IF(C16="D",F16*C8,IF(C16="G",F16*C9))</f>
        <v>54</v>
      </c>
      <c r="H16" s="37">
        <f t="shared" si="0"/>
        <v>5.4</v>
      </c>
      <c r="I16" s="37">
        <f t="shared" si="1"/>
        <v>48.6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28" t="s">
        <v>30</v>
      </c>
      <c r="C17" s="28" t="s">
        <v>35</v>
      </c>
      <c r="D17" s="29">
        <v>37320</v>
      </c>
      <c r="E17" s="29">
        <v>37342</v>
      </c>
      <c r="F17" s="36">
        <f t="shared" si="2"/>
        <v>22</v>
      </c>
      <c r="G17" s="37">
        <f>IF(C17="D",F17*C8,IF(C17="G",F17*C9))</f>
        <v>77</v>
      </c>
      <c r="H17" s="37">
        <f t="shared" si="0"/>
        <v>7.7</v>
      </c>
      <c r="I17" s="37">
        <f t="shared" si="1"/>
        <v>69.3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28" t="s">
        <v>31</v>
      </c>
      <c r="C18" s="28" t="s">
        <v>34</v>
      </c>
      <c r="D18" s="29">
        <v>37321</v>
      </c>
      <c r="E18" s="29">
        <v>37347</v>
      </c>
      <c r="F18" s="36">
        <f t="shared" si="2"/>
        <v>26</v>
      </c>
      <c r="G18" s="37">
        <f>IF(C18="D",F18*C8,IF(C18="G",F18*C9))</f>
        <v>78</v>
      </c>
      <c r="H18" s="37">
        <f t="shared" si="0"/>
        <v>7.8</v>
      </c>
      <c r="I18" s="37">
        <f t="shared" si="1"/>
        <v>70.2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28" t="s">
        <v>32</v>
      </c>
      <c r="C19" s="28" t="s">
        <v>35</v>
      </c>
      <c r="D19" s="29">
        <v>37322</v>
      </c>
      <c r="E19" s="29">
        <v>37335</v>
      </c>
      <c r="F19" s="36">
        <f t="shared" si="2"/>
        <v>13</v>
      </c>
      <c r="G19" s="37">
        <f>IF(C19="D",F19*C8,IF(C19="G",F19*C9))</f>
        <v>45.5</v>
      </c>
      <c r="H19" s="37">
        <f t="shared" si="0"/>
        <v>0</v>
      </c>
      <c r="I19" s="37">
        <f t="shared" si="1"/>
        <v>45.5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28" t="s">
        <v>33</v>
      </c>
      <c r="C20" s="28" t="s">
        <v>35</v>
      </c>
      <c r="D20" s="29">
        <v>37323</v>
      </c>
      <c r="E20" s="29">
        <v>37357</v>
      </c>
      <c r="F20" s="36">
        <f t="shared" si="2"/>
        <v>34</v>
      </c>
      <c r="G20" s="37">
        <f>IF(C20="D",F20*C8,IF(C20="G",F20*C9))</f>
        <v>119</v>
      </c>
      <c r="H20" s="37">
        <f t="shared" si="0"/>
        <v>17.850000000000001</v>
      </c>
      <c r="I20" s="37">
        <f t="shared" si="1"/>
        <v>101.15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</sheetData>
  <mergeCells count="2">
    <mergeCell ref="B7:D7"/>
    <mergeCell ref="B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5"/>
  <sheetViews>
    <sheetView tabSelected="1" zoomScale="115" zoomScaleNormal="115" workbookViewId="0">
      <selection activeCell="F9" sqref="F9"/>
    </sheetView>
  </sheetViews>
  <sheetFormatPr baseColWidth="10" defaultRowHeight="15" x14ac:dyDescent="0.25"/>
  <cols>
    <col min="1" max="2" width="11.42578125" style="1"/>
    <col min="3" max="3" width="18.85546875" style="1" customWidth="1"/>
    <col min="4" max="4" width="14" style="1" customWidth="1"/>
    <col min="5" max="5" width="20.85546875" style="1" customWidth="1"/>
    <col min="6" max="6" width="15.5703125" style="1" customWidth="1"/>
    <col min="7" max="7" width="20.7109375" style="1" customWidth="1"/>
    <col min="8" max="16384" width="11.42578125" style="1"/>
  </cols>
  <sheetData>
    <row r="1" spans="1:4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x14ac:dyDescent="0.25">
      <c r="A2" s="3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5">
      <c r="A3" s="3"/>
      <c r="B3" s="40"/>
      <c r="C3" s="40"/>
      <c r="D3" s="40"/>
      <c r="E3" s="40"/>
      <c r="F3" s="40"/>
      <c r="G3" s="40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ht="20.45" customHeight="1" x14ac:dyDescent="0.25">
      <c r="A6" s="3"/>
      <c r="B6" s="3"/>
      <c r="C6" s="41" t="s">
        <v>0</v>
      </c>
      <c r="D6" s="41" t="s">
        <v>1</v>
      </c>
      <c r="E6" s="41" t="s">
        <v>2</v>
      </c>
      <c r="F6" s="41" t="s">
        <v>1</v>
      </c>
      <c r="G6" s="42" t="s">
        <v>86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ht="15.75" x14ac:dyDescent="0.25">
      <c r="A7" s="3"/>
      <c r="B7" s="3"/>
      <c r="C7" s="20" t="s">
        <v>3</v>
      </c>
      <c r="D7" s="20">
        <v>1</v>
      </c>
      <c r="E7" s="20" t="s">
        <v>8</v>
      </c>
      <c r="F7" s="20">
        <v>3</v>
      </c>
      <c r="G7" s="20" t="str">
        <f>IF(D7&gt;F7,"Gano",IF(D7&lt;F7,"Perdio",IF(D7=F7,"Empató")))</f>
        <v>Perdio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ht="15.75" x14ac:dyDescent="0.25">
      <c r="A8" s="3"/>
      <c r="B8" s="3"/>
      <c r="C8" s="43" t="s">
        <v>4</v>
      </c>
      <c r="D8" s="43">
        <v>0</v>
      </c>
      <c r="E8" s="43" t="s">
        <v>9</v>
      </c>
      <c r="F8" s="43">
        <v>0</v>
      </c>
      <c r="G8" s="20" t="str">
        <f t="shared" ref="G8:G11" si="0">IF(D8&gt;F8,"Gano",IF(D8&lt;F8,"Perdio",IF(D8=F8,"Empató")))</f>
        <v>Empató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ht="15.75" x14ac:dyDescent="0.25">
      <c r="A9" s="3"/>
      <c r="B9" s="3"/>
      <c r="C9" s="43" t="s">
        <v>5</v>
      </c>
      <c r="D9" s="43">
        <v>2</v>
      </c>
      <c r="E9" s="43" t="s">
        <v>10</v>
      </c>
      <c r="F9" s="43">
        <v>1</v>
      </c>
      <c r="G9" s="20" t="str">
        <f t="shared" si="0"/>
        <v>Gano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ht="15.75" x14ac:dyDescent="0.25">
      <c r="A10" s="3"/>
      <c r="B10" s="3"/>
      <c r="C10" s="43" t="s">
        <v>7</v>
      </c>
      <c r="D10" s="43">
        <v>2</v>
      </c>
      <c r="E10" s="43" t="s">
        <v>11</v>
      </c>
      <c r="F10" s="43">
        <v>2</v>
      </c>
      <c r="G10" s="20" t="str">
        <f t="shared" si="0"/>
        <v>Empató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ht="15.75" x14ac:dyDescent="0.25">
      <c r="A11" s="3"/>
      <c r="B11" s="3"/>
      <c r="C11" s="43" t="s">
        <v>6</v>
      </c>
      <c r="D11" s="43">
        <v>0</v>
      </c>
      <c r="E11" s="43" t="s">
        <v>12</v>
      </c>
      <c r="F11" s="43">
        <v>0</v>
      </c>
      <c r="G11" s="20" t="str">
        <f t="shared" si="0"/>
        <v>Empató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ht="18.75" x14ac:dyDescent="0.3">
      <c r="A12" s="3"/>
      <c r="B12" s="3"/>
      <c r="C12" s="38"/>
      <c r="D12" s="38"/>
      <c r="E12" s="38"/>
      <c r="F12" s="38"/>
      <c r="G12" s="30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5">
      <c r="A14" s="3"/>
      <c r="B14" s="39"/>
      <c r="C14" s="39"/>
      <c r="D14" s="39"/>
      <c r="E14" s="39"/>
      <c r="F14" s="39"/>
      <c r="G14" s="3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5">
      <c r="A15" s="3"/>
      <c r="B15" s="39"/>
      <c r="C15" s="39"/>
      <c r="D15" s="39"/>
      <c r="E15" s="39"/>
      <c r="F15" s="39"/>
      <c r="G15" s="3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5">
      <c r="A16" s="3"/>
      <c r="B16" s="39"/>
      <c r="C16" s="39"/>
      <c r="D16" s="39"/>
      <c r="E16" s="39"/>
      <c r="F16" s="39"/>
      <c r="G16" s="3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spans="1:4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spans="1:4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spans="1:4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1:4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1:4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spans="1:4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spans="1:4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spans="1:4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spans="1:4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spans="1:4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spans="1:4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 spans="1:4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 spans="1:4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 spans="1:4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 spans="1:4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 spans="1:4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spans="1:4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spans="1:4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spans="1:4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spans="1:4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spans="1:4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spans="1:4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spans="1:4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spans="1:4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spans="1:4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spans="1:4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 spans="1:4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 spans="1:4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 spans="1:4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spans="1:4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</row>
    <row r="96" spans="1:4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 spans="1:4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</row>
    <row r="98" spans="1:4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1:4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</row>
    <row r="100" spans="1:4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</row>
    <row r="101" spans="1:4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 spans="1:4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 spans="1:4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 spans="1:4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 spans="1:4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spans="1:4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 spans="1:4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 spans="1:4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 spans="1:4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spans="1:4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spans="1:4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 spans="1:4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 spans="1:4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 spans="1:4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</row>
    <row r="115" spans="1:4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 spans="1:4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 spans="1:4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 spans="1:4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</row>
    <row r="119" spans="1:4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 spans="1:4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 spans="1:4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 spans="1:4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 spans="1:4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spans="1:4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 spans="1:4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 spans="1:4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</row>
    <row r="127" spans="1:4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 spans="1:4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 spans="1:4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 spans="1:4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 spans="1:4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</row>
    <row r="132" spans="1:4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 spans="1:4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spans="1:4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 spans="1:4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 spans="1:4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</row>
    <row r="137" spans="1:4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 spans="1:4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 spans="1:4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</row>
    <row r="140" spans="1:4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 spans="1:4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 spans="1:4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 spans="1:4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</row>
    <row r="144" spans="1:4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 spans="1:4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</row>
    <row r="146" spans="1:4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</row>
    <row r="147" spans="1:4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 spans="1:4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 spans="1:4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</row>
    <row r="150" spans="1:4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</row>
    <row r="151" spans="1:4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</row>
    <row r="152" spans="1:4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 spans="1:4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 spans="1:4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</row>
    <row r="155" spans="1:4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</row>
    <row r="156" spans="1:4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 spans="1:4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 spans="1:4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 spans="1:4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 spans="1:4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 spans="1:4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 spans="1:4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</row>
    <row r="163" spans="1:4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</row>
    <row r="164" spans="1:4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</row>
    <row r="165" spans="1:4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</row>
    <row r="166" spans="1:4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 spans="1:4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 spans="1:4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 spans="1:4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spans="1:4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 spans="1:4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 spans="1:4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 spans="1:4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 spans="1:4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 spans="1:4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 spans="1:4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 spans="1:4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 spans="1:4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 spans="1:4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 spans="1:4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 spans="1:4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 spans="1:4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 spans="1:4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</row>
    <row r="184" spans="1:4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</row>
    <row r="185" spans="1:4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</row>
    <row r="186" spans="1:4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</row>
    <row r="187" spans="1:4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</row>
    <row r="188" spans="1:4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 spans="1:4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 spans="1:4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</row>
    <row r="191" spans="1:4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</row>
    <row r="192" spans="1:4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</row>
    <row r="193" spans="1:4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 spans="1:4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</row>
    <row r="195" spans="1:4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</row>
    <row r="196" spans="1:4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</row>
    <row r="197" spans="1:4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 spans="1:4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 spans="1:4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 spans="1:4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 spans="1:4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 spans="1:4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 spans="1:4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</row>
    <row r="204" spans="1:4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</row>
    <row r="205" spans="1:4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</row>
    <row r="206" spans="1:4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</row>
    <row r="207" spans="1:4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 spans="1:4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 spans="1:4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 spans="1:4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 spans="1:4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 spans="1:4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</row>
    <row r="213" spans="1:4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</row>
    <row r="214" spans="1:4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</row>
    <row r="215" spans="1:4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</row>
    <row r="216" spans="1:4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 spans="1:4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 spans="1:4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</row>
    <row r="219" spans="1:4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</row>
    <row r="220" spans="1:4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</row>
    <row r="221" spans="1:4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 spans="1:4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 spans="1:4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 spans="1:4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</row>
    <row r="225" spans="1:4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</row>
    <row r="226" spans="1:4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</row>
    <row r="227" spans="1:4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</row>
    <row r="228" spans="1:4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</row>
    <row r="229" spans="1:4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 spans="1:4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 spans="1:4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 spans="1:4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 spans="1:4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 spans="1:4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 spans="1:4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</row>
    <row r="236" spans="1:4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 spans="1:4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 spans="1:4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</row>
    <row r="239" spans="1:4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</row>
    <row r="240" spans="1:4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 spans="1:4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 spans="1:4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 spans="1:4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 spans="1:4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 spans="1:4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 spans="1:4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</row>
    <row r="247" spans="1:4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</row>
    <row r="248" spans="1:4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 spans="1:4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 spans="1:4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</row>
    <row r="251" spans="1:4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</row>
    <row r="252" spans="1:4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</row>
    <row r="253" spans="1:4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</row>
    <row r="254" spans="1:4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</row>
    <row r="255" spans="1:4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</row>
    <row r="256" spans="1:4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</row>
    <row r="257" spans="1:4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 spans="1:4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</row>
    <row r="259" spans="1:4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</row>
    <row r="260" spans="1:4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</row>
    <row r="261" spans="1:4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</row>
    <row r="262" spans="1:4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</row>
    <row r="263" spans="1:4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</row>
    <row r="264" spans="1:4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</row>
    <row r="265" spans="1:4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</row>
    <row r="266" spans="1:4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</row>
    <row r="267" spans="1:4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</row>
    <row r="268" spans="1:4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</row>
    <row r="269" spans="1:4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</row>
    <row r="270" spans="1:4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 spans="1:4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</row>
    <row r="272" spans="1:4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</row>
    <row r="273" spans="1:4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 spans="1:4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</row>
    <row r="275" spans="1:4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</row>
    <row r="276" spans="1:4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</row>
    <row r="277" spans="1:4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</row>
    <row r="278" spans="1:4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 spans="1:4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</row>
    <row r="280" spans="1:4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</row>
    <row r="281" spans="1:4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</row>
    <row r="282" spans="1:4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 spans="1:4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</row>
    <row r="284" spans="1:4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 spans="1:4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</row>
    <row r="286" spans="1:4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</row>
    <row r="287" spans="1:4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</row>
    <row r="288" spans="1:4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 spans="1:4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</row>
    <row r="290" spans="1:4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 spans="1:4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</row>
    <row r="292" spans="1:4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</row>
    <row r="293" spans="1:4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 spans="1:4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 spans="1:4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</row>
    <row r="296" spans="1:4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</row>
    <row r="297" spans="1:4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</row>
    <row r="298" spans="1:4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</row>
    <row r="299" spans="1:4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</row>
    <row r="300" spans="1:4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</row>
    <row r="301" spans="1:4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</row>
    <row r="302" spans="1:4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</row>
    <row r="303" spans="1:4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</row>
    <row r="304" spans="1:4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</row>
    <row r="305" spans="1:4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</row>
    <row r="306" spans="1:4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</row>
    <row r="307" spans="1:4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</row>
    <row r="308" spans="1:4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</row>
    <row r="309" spans="1:4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</row>
    <row r="310" spans="1:4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</row>
    <row r="311" spans="1:4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</row>
    <row r="312" spans="1:4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</row>
    <row r="313" spans="1:4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</row>
    <row r="314" spans="1:4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</row>
    <row r="315" spans="1:4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</row>
    <row r="316" spans="1:4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</row>
    <row r="317" spans="1:4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</row>
    <row r="318" spans="1:4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</row>
    <row r="319" spans="1:4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</row>
    <row r="320" spans="1:4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</row>
    <row r="321" spans="1:4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</row>
    <row r="322" spans="1:4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</row>
    <row r="323" spans="1:4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</row>
    <row r="324" spans="1:4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</row>
    <row r="325" spans="1:4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</row>
    <row r="326" spans="1:4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</row>
    <row r="327" spans="1:4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</row>
    <row r="328" spans="1:4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</row>
    <row r="329" spans="1:4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</row>
    <row r="330" spans="1:4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</row>
    <row r="331" spans="1:4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</row>
    <row r="332" spans="1:4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</row>
    <row r="333" spans="1:4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</row>
    <row r="334" spans="1:4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</row>
    <row r="335" spans="1:4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</row>
    <row r="336" spans="1:4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</row>
    <row r="337" spans="1:4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</row>
    <row r="338" spans="1:4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</row>
    <row r="339" spans="1:4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</row>
    <row r="340" spans="1:4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</row>
    <row r="341" spans="1:4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</row>
    <row r="342" spans="1:4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</row>
    <row r="343" spans="1:4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</row>
    <row r="344" spans="1:4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</row>
    <row r="345" spans="1:4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</row>
    <row r="346" spans="1:4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</row>
    <row r="347" spans="1:4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</row>
    <row r="348" spans="1:4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</row>
    <row r="349" spans="1:4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</row>
    <row r="350" spans="1:4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</row>
    <row r="351" spans="1:4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</row>
    <row r="352" spans="1:4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</row>
    <row r="353" spans="1:4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</row>
    <row r="354" spans="1:4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</row>
    <row r="355" spans="1:4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</row>
    <row r="356" spans="1:4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</row>
    <row r="357" spans="1:4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</row>
    <row r="358" spans="1:4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</row>
    <row r="359" spans="1:4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</row>
    <row r="360" spans="1:4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</row>
    <row r="361" spans="1:4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</row>
    <row r="362" spans="1:4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</row>
    <row r="363" spans="1:4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</row>
    <row r="364" spans="1:4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</row>
    <row r="365" spans="1:4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</row>
    <row r="366" spans="1:4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</row>
    <row r="367" spans="1:4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</row>
    <row r="368" spans="1:4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</row>
    <row r="369" spans="1:4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</row>
    <row r="370" spans="1:4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</row>
    <row r="371" spans="1:4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</row>
    <row r="372" spans="1:4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</row>
    <row r="373" spans="1:4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</row>
    <row r="374" spans="1:4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</row>
    <row r="375" spans="1:4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</row>
    <row r="376" spans="1:4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</row>
    <row r="377" spans="1:4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</row>
    <row r="378" spans="1:4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</row>
    <row r="379" spans="1:4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</row>
    <row r="380" spans="1:4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</row>
    <row r="381" spans="1:4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</row>
    <row r="382" spans="1:4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</row>
    <row r="383" spans="1:4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</row>
    <row r="384" spans="1:4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</row>
    <row r="385" spans="1:4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</row>
    <row r="386" spans="1:4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</row>
    <row r="387" spans="1:4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</row>
    <row r="388" spans="1:4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</row>
    <row r="389" spans="1:4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</row>
    <row r="390" spans="1:4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</row>
    <row r="391" spans="1:4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</row>
    <row r="392" spans="1:4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</row>
    <row r="393" spans="1:4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</row>
    <row r="394" spans="1:4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</row>
    <row r="395" spans="1:4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</row>
    <row r="396" spans="1:4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</row>
    <row r="397" spans="1:4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</row>
    <row r="398" spans="1:4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</row>
    <row r="399" spans="1:4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</row>
    <row r="400" spans="1:4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</row>
    <row r="401" spans="1:4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</row>
    <row r="402" spans="1:4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</row>
    <row r="403" spans="1:4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</row>
    <row r="404" spans="1:4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</row>
    <row r="405" spans="1:4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</row>
    <row r="406" spans="1:4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</row>
    <row r="407" spans="1:4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</row>
    <row r="408" spans="1:4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</row>
    <row r="409" spans="1:4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</row>
    <row r="410" spans="1:4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</row>
    <row r="411" spans="1:4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</row>
    <row r="412" spans="1:4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</row>
    <row r="413" spans="1:4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</row>
    <row r="414" spans="1:4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</row>
    <row r="415" spans="1:4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</row>
    <row r="416" spans="1:4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</row>
    <row r="417" spans="1:4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</row>
    <row r="418" spans="1:4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</row>
    <row r="419" spans="1:4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</row>
    <row r="420" spans="1:4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</row>
    <row r="421" spans="1:4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</row>
    <row r="422" spans="1:4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</row>
    <row r="423" spans="1:4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</row>
    <row r="424" spans="1:4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</row>
    <row r="425" spans="1:4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</row>
    <row r="426" spans="1:4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</row>
    <row r="427" spans="1:4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</row>
    <row r="428" spans="1:4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</row>
    <row r="429" spans="1:4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</row>
    <row r="430" spans="1:4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</row>
    <row r="431" spans="1:4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</row>
    <row r="432" spans="1:4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</row>
    <row r="433" spans="1:43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</row>
    <row r="434" spans="1:43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</row>
    <row r="435" spans="1:43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</row>
    <row r="436" spans="1:43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</row>
    <row r="437" spans="1:43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</row>
    <row r="438" spans="1:43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</row>
    <row r="439" spans="1:43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</row>
    <row r="440" spans="1:43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</row>
    <row r="441" spans="1:43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</row>
    <row r="442" spans="1:43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</row>
    <row r="443" spans="1:43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</row>
    <row r="444" spans="1:43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</row>
    <row r="445" spans="1:43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</row>
    <row r="446" spans="1:43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</row>
    <row r="447" spans="1:43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</row>
    <row r="448" spans="1:43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</row>
    <row r="449" spans="1:43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</row>
    <row r="450" spans="1:43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</row>
    <row r="451" spans="1:43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</row>
    <row r="452" spans="1:43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</row>
    <row r="453" spans="1:43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</row>
    <row r="454" spans="1:43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</row>
    <row r="455" spans="1:43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</vt:lpstr>
      <vt:lpstr>Ejercicio 2</vt:lpstr>
      <vt:lpstr>Ejercicio 3</vt:lpstr>
      <vt:lpstr>Ejerciocio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Salinas</dc:creator>
  <cp:lastModifiedBy>Usuario</cp:lastModifiedBy>
  <dcterms:created xsi:type="dcterms:W3CDTF">2015-10-30T22:06:30Z</dcterms:created>
  <dcterms:modified xsi:type="dcterms:W3CDTF">2015-11-01T19:51:49Z</dcterms:modified>
</cp:coreProperties>
</file>