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1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arlostorresvillegas/Documents/"/>
    </mc:Choice>
  </mc:AlternateContent>
  <xr:revisionPtr revIDLastSave="0" documentId="13_ncr:1_{CB98598F-040F-0247-AD98-2C272733A887}" xr6:coauthVersionLast="46" xr6:coauthVersionMax="46" xr10:uidLastSave="{00000000-0000-0000-0000-000000000000}"/>
  <bookViews>
    <workbookView xWindow="0" yWindow="500" windowWidth="25600" windowHeight="14160" tabRatio="614" activeTab="2" xr2:uid="{00000000-000D-0000-FFFF-FFFF00000000}"/>
  </bookViews>
  <sheets>
    <sheet name="Bases" sheetId="7" r:id="rId1"/>
    <sheet name="Horarios" sheetId="13" state="hidden" r:id="rId2"/>
    <sheet name="Nómina" sheetId="6" r:id="rId3"/>
    <sheet name="Líneas" sheetId="2" r:id="rId4"/>
    <sheet name="Descuentos" sheetId="10" r:id="rId5"/>
    <sheet name="Ingresos" sheetId="11" r:id="rId6"/>
    <sheet name="BD Empleados" sheetId="5" r:id="rId7"/>
  </sheets>
  <externalReferences>
    <externalReference r:id="rId8"/>
    <externalReference r:id="rId9"/>
    <externalReference r:id="rId10"/>
  </externalReferences>
  <definedNames>
    <definedName name="_xlnm._FilterDatabase" localSheetId="0" hidden="1">Bases!$A$1:$AH$407</definedName>
    <definedName name="_xlnm._FilterDatabase" localSheetId="6" hidden="1">'BD Empleados'!$A$1:$U$3309</definedName>
    <definedName name="_xlnm._FilterDatabase" localSheetId="4" hidden="1">Descuentos!$A$2:$M$2</definedName>
    <definedName name="_xlnm._FilterDatabase" localSheetId="1" hidden="1">Horarios!$A$1:$P$254</definedName>
    <definedName name="_xlnm._FilterDatabase" localSheetId="5" hidden="1">Ingresos!$A$2:$R$74</definedName>
    <definedName name="_xlnm._FilterDatabase" localSheetId="3" hidden="1">Líneas!$A$3:$AX$3</definedName>
    <definedName name="_xlnm._FilterDatabase" localSheetId="2" hidden="1">Nómina!$A$2:$AH$301</definedName>
    <definedName name="_xlnm.Print_Area" localSheetId="0">Bases!$A$1:$D$64</definedName>
    <definedName name="_xlnm.Print_Area" localSheetId="6">'BD Empleados'!$A$1:$G$2205</definedName>
    <definedName name="_xlnm.Print_Area" localSheetId="3">Líneas!$A$1:$D$3</definedName>
    <definedName name="_xlnm.Print_Area" localSheetId="2">Nómina!$2:$5</definedName>
  </definedNames>
  <calcPr calcId="191029"/>
</workbook>
</file>

<file path=xl/calcChain.xml><?xml version="1.0" encoding="utf-8"?>
<calcChain xmlns="http://schemas.openxmlformats.org/spreadsheetml/2006/main">
  <c r="AG301" i="6" l="1"/>
  <c r="AF301" i="6"/>
  <c r="X301" i="6"/>
  <c r="AG300" i="6"/>
  <c r="AF300" i="6"/>
  <c r="X300" i="6"/>
  <c r="AG299" i="6"/>
  <c r="AF299" i="6"/>
  <c r="X299" i="6"/>
  <c r="AG298" i="6"/>
  <c r="AF298" i="6"/>
  <c r="X298" i="6"/>
  <c r="AG297" i="6"/>
  <c r="AF297" i="6"/>
  <c r="X297" i="6"/>
  <c r="AG296" i="6"/>
  <c r="AF296" i="6"/>
  <c r="X296" i="6"/>
  <c r="AG295" i="6"/>
  <c r="AF295" i="6"/>
  <c r="X295" i="6"/>
  <c r="AG294" i="6"/>
  <c r="AF294" i="6"/>
  <c r="X294" i="6"/>
  <c r="AG293" i="6"/>
  <c r="AF293" i="6"/>
  <c r="X293" i="6"/>
  <c r="AG292" i="6"/>
  <c r="AF292" i="6"/>
  <c r="X292" i="6"/>
  <c r="AG291" i="6"/>
  <c r="AF291" i="6"/>
  <c r="X291" i="6"/>
  <c r="AG290" i="6"/>
  <c r="AF290" i="6"/>
  <c r="X290" i="6"/>
  <c r="AG289" i="6"/>
  <c r="AF289" i="6"/>
  <c r="X289" i="6"/>
  <c r="AG288" i="6"/>
  <c r="AF288" i="6"/>
  <c r="X288" i="6"/>
  <c r="AG287" i="6"/>
  <c r="AF287" i="6"/>
  <c r="X287" i="6"/>
  <c r="AG286" i="6"/>
  <c r="AF286" i="6"/>
  <c r="X286" i="6"/>
  <c r="AG285" i="6"/>
  <c r="AF285" i="6"/>
  <c r="X285" i="6"/>
  <c r="AG284" i="6"/>
  <c r="AF284" i="6"/>
  <c r="X284" i="6"/>
  <c r="AG283" i="6"/>
  <c r="AF283" i="6"/>
  <c r="X283" i="6"/>
  <c r="AG282" i="6"/>
  <c r="AF282" i="6"/>
  <c r="X282" i="6"/>
  <c r="AG281" i="6"/>
  <c r="AF281" i="6"/>
  <c r="X281" i="6"/>
  <c r="AG280" i="6"/>
  <c r="AF280" i="6"/>
  <c r="X280" i="6"/>
  <c r="AG279" i="6"/>
  <c r="AF279" i="6"/>
  <c r="X279" i="6"/>
  <c r="AG278" i="6"/>
  <c r="AF278" i="6"/>
  <c r="X278" i="6"/>
  <c r="AG277" i="6"/>
  <c r="AF277" i="6"/>
  <c r="X277" i="6"/>
  <c r="AG276" i="6"/>
  <c r="AF276" i="6"/>
  <c r="X276" i="6"/>
  <c r="AG275" i="6"/>
  <c r="AF275" i="6"/>
  <c r="X275" i="6"/>
  <c r="AG274" i="6"/>
  <c r="AF274" i="6"/>
  <c r="X274" i="6"/>
  <c r="AG273" i="6"/>
  <c r="AF273" i="6"/>
  <c r="X273" i="6"/>
  <c r="AG272" i="6"/>
  <c r="AF272" i="6"/>
  <c r="X272" i="6"/>
  <c r="AG271" i="6"/>
  <c r="AF271" i="6"/>
  <c r="X271" i="6"/>
  <c r="AG270" i="6"/>
  <c r="AF270" i="6"/>
  <c r="X270" i="6"/>
  <c r="AG269" i="6"/>
  <c r="AF269" i="6"/>
  <c r="X269" i="6"/>
  <c r="AG268" i="6"/>
  <c r="AF268" i="6"/>
  <c r="X268" i="6"/>
  <c r="AG267" i="6"/>
  <c r="AF267" i="6"/>
  <c r="X267" i="6"/>
  <c r="AG266" i="6"/>
  <c r="AF266" i="6"/>
  <c r="X266" i="6"/>
  <c r="AG265" i="6"/>
  <c r="AF265" i="6"/>
  <c r="X265" i="6"/>
  <c r="AG264" i="6"/>
  <c r="AF264" i="6"/>
  <c r="X264" i="6"/>
  <c r="AG263" i="6"/>
  <c r="AF263" i="6"/>
  <c r="X263" i="6"/>
  <c r="AG262" i="6"/>
  <c r="AF262" i="6"/>
  <c r="X262" i="6"/>
  <c r="AG261" i="6"/>
  <c r="AF261" i="6"/>
  <c r="X261" i="6"/>
  <c r="AG260" i="6"/>
  <c r="AF260" i="6"/>
  <c r="X260" i="6"/>
  <c r="AG259" i="6"/>
  <c r="AF259" i="6"/>
  <c r="X259" i="6"/>
  <c r="AG258" i="6"/>
  <c r="AF258" i="6"/>
  <c r="X258" i="6"/>
  <c r="AG257" i="6"/>
  <c r="AF257" i="6"/>
  <c r="X257" i="6"/>
  <c r="AG256" i="6"/>
  <c r="AF256" i="6"/>
  <c r="X256" i="6"/>
  <c r="AG255" i="6"/>
  <c r="AF255" i="6"/>
  <c r="X255" i="6"/>
  <c r="AG254" i="6"/>
  <c r="AF254" i="6"/>
  <c r="X254" i="6"/>
  <c r="AG253" i="6"/>
  <c r="AF253" i="6"/>
  <c r="X253" i="6"/>
  <c r="AG252" i="6"/>
  <c r="AF252" i="6"/>
  <c r="X252" i="6"/>
  <c r="AG251" i="6"/>
  <c r="AF251" i="6"/>
  <c r="X251" i="6"/>
  <c r="AG250" i="6"/>
  <c r="AF250" i="6"/>
  <c r="X250" i="6"/>
  <c r="AG249" i="6"/>
  <c r="AF249" i="6"/>
  <c r="X249" i="6"/>
  <c r="AG248" i="6"/>
  <c r="AF248" i="6"/>
  <c r="X248" i="6"/>
  <c r="AG247" i="6"/>
  <c r="AF247" i="6"/>
  <c r="X247" i="6"/>
  <c r="AG246" i="6"/>
  <c r="AF246" i="6"/>
  <c r="X246" i="6"/>
  <c r="AG245" i="6"/>
  <c r="AF245" i="6"/>
  <c r="X245" i="6"/>
  <c r="AG244" i="6"/>
  <c r="AF244" i="6"/>
  <c r="X244" i="6"/>
  <c r="AG243" i="6"/>
  <c r="AF243" i="6"/>
  <c r="X243" i="6"/>
  <c r="AG242" i="6"/>
  <c r="AF242" i="6"/>
  <c r="X242" i="6"/>
  <c r="AG241" i="6"/>
  <c r="AF241" i="6"/>
  <c r="X241" i="6"/>
  <c r="AG240" i="6"/>
  <c r="AF240" i="6"/>
  <c r="X240" i="6"/>
  <c r="AG239" i="6"/>
  <c r="AF239" i="6"/>
  <c r="X239" i="6"/>
  <c r="AG238" i="6"/>
  <c r="AF238" i="6"/>
  <c r="X238" i="6"/>
  <c r="AG237" i="6"/>
  <c r="AF237" i="6"/>
  <c r="X237" i="6"/>
  <c r="AG236" i="6"/>
  <c r="AF236" i="6"/>
  <c r="X236" i="6"/>
  <c r="AG235" i="6"/>
  <c r="AF235" i="6"/>
  <c r="X235" i="6"/>
  <c r="AG234" i="6"/>
  <c r="AF234" i="6"/>
  <c r="X234" i="6"/>
  <c r="AG233" i="6"/>
  <c r="AF233" i="6"/>
  <c r="X233" i="6"/>
  <c r="AG232" i="6"/>
  <c r="AF232" i="6"/>
  <c r="X232" i="6"/>
  <c r="AG231" i="6"/>
  <c r="AF231" i="6"/>
  <c r="X231" i="6"/>
  <c r="AG230" i="6"/>
  <c r="AF230" i="6"/>
  <c r="X230" i="6"/>
  <c r="AG229" i="6"/>
  <c r="AF229" i="6"/>
  <c r="X229" i="6"/>
  <c r="AG228" i="6"/>
  <c r="AF228" i="6"/>
  <c r="X228" i="6"/>
  <c r="AG227" i="6"/>
  <c r="AF227" i="6"/>
  <c r="X227" i="6"/>
  <c r="AG226" i="6"/>
  <c r="AF226" i="6"/>
  <c r="X226" i="6"/>
  <c r="AG225" i="6"/>
  <c r="AF225" i="6"/>
  <c r="X225" i="6"/>
  <c r="AG224" i="6"/>
  <c r="AF224" i="6"/>
  <c r="X224" i="6"/>
  <c r="AG223" i="6"/>
  <c r="AF223" i="6"/>
  <c r="X223" i="6"/>
  <c r="AG222" i="6"/>
  <c r="AF222" i="6"/>
  <c r="X222" i="6"/>
  <c r="AG221" i="6"/>
  <c r="AF221" i="6"/>
  <c r="X221" i="6"/>
  <c r="AG220" i="6"/>
  <c r="AF220" i="6"/>
  <c r="X220" i="6"/>
  <c r="AG219" i="6"/>
  <c r="AF219" i="6"/>
  <c r="X219" i="6"/>
  <c r="AG218" i="6"/>
  <c r="AF218" i="6"/>
  <c r="X218" i="6"/>
  <c r="AG217" i="6"/>
  <c r="AF217" i="6"/>
  <c r="X217" i="6"/>
  <c r="AG216" i="6"/>
  <c r="AF216" i="6"/>
  <c r="X216" i="6"/>
  <c r="AG215" i="6"/>
  <c r="AF215" i="6"/>
  <c r="X215" i="6"/>
  <c r="AG214" i="6"/>
  <c r="AF214" i="6"/>
  <c r="X214" i="6"/>
  <c r="AG213" i="6"/>
  <c r="AF213" i="6"/>
  <c r="X213" i="6"/>
  <c r="AG212" i="6"/>
  <c r="AF212" i="6"/>
  <c r="X212" i="6"/>
  <c r="AG211" i="6"/>
  <c r="AF211" i="6"/>
  <c r="X211" i="6"/>
  <c r="AG210" i="6"/>
  <c r="AF210" i="6"/>
  <c r="X210" i="6"/>
  <c r="AG209" i="6"/>
  <c r="AF209" i="6"/>
  <c r="X209" i="6"/>
  <c r="AG208" i="6"/>
  <c r="AF208" i="6"/>
  <c r="X208" i="6"/>
  <c r="AG207" i="6"/>
  <c r="AF207" i="6"/>
  <c r="X207" i="6"/>
  <c r="AG206" i="6"/>
  <c r="AF206" i="6"/>
  <c r="X206" i="6"/>
  <c r="AG205" i="6"/>
  <c r="AF205" i="6"/>
  <c r="X205" i="6"/>
  <c r="AG204" i="6"/>
  <c r="AF204" i="6"/>
  <c r="X204" i="6"/>
  <c r="AG203" i="6"/>
  <c r="AF203" i="6"/>
  <c r="X203" i="6"/>
  <c r="AG202" i="6"/>
  <c r="AF202" i="6"/>
  <c r="X202" i="6"/>
  <c r="AG201" i="6"/>
  <c r="AF201" i="6"/>
  <c r="X201" i="6"/>
  <c r="AG200" i="6"/>
  <c r="AF200" i="6"/>
  <c r="X200" i="6"/>
  <c r="AG199" i="6"/>
  <c r="AF199" i="6"/>
  <c r="X199" i="6"/>
  <c r="AG198" i="6"/>
  <c r="AF198" i="6"/>
  <c r="X198" i="6"/>
  <c r="AG197" i="6"/>
  <c r="AF197" i="6"/>
  <c r="X197" i="6"/>
  <c r="AG196" i="6"/>
  <c r="AF196" i="6"/>
  <c r="X196" i="6"/>
  <c r="AG195" i="6"/>
  <c r="AF195" i="6"/>
  <c r="X195" i="6"/>
  <c r="AG194" i="6"/>
  <c r="AF194" i="6"/>
  <c r="X194" i="6"/>
  <c r="AG193" i="6"/>
  <c r="AF193" i="6"/>
  <c r="X193" i="6"/>
  <c r="AG192" i="6"/>
  <c r="AF192" i="6"/>
  <c r="X192" i="6"/>
  <c r="AG191" i="6"/>
  <c r="AF191" i="6"/>
  <c r="X191" i="6"/>
  <c r="AG190" i="6"/>
  <c r="AF190" i="6"/>
  <c r="X190" i="6"/>
  <c r="AG189" i="6"/>
  <c r="AF189" i="6"/>
  <c r="X189" i="6"/>
  <c r="AG188" i="6"/>
  <c r="AF188" i="6"/>
  <c r="X188" i="6"/>
  <c r="AG187" i="6"/>
  <c r="AF187" i="6"/>
  <c r="X187" i="6"/>
  <c r="AG186" i="6"/>
  <c r="AF186" i="6"/>
  <c r="X186" i="6"/>
  <c r="AG185" i="6"/>
  <c r="AF185" i="6"/>
  <c r="X185" i="6"/>
  <c r="AG184" i="6"/>
  <c r="AF184" i="6"/>
  <c r="X184" i="6"/>
  <c r="AG183" i="6"/>
  <c r="AF183" i="6"/>
  <c r="X183" i="6"/>
  <c r="AG182" i="6"/>
  <c r="AF182" i="6"/>
  <c r="X182" i="6"/>
  <c r="AG181" i="6"/>
  <c r="AF181" i="6"/>
  <c r="X181" i="6"/>
  <c r="AG180" i="6"/>
  <c r="AF180" i="6"/>
  <c r="X180" i="6"/>
  <c r="AG179" i="6"/>
  <c r="AF179" i="6"/>
  <c r="X179" i="6"/>
  <c r="AG178" i="6"/>
  <c r="AF178" i="6"/>
  <c r="X178" i="6"/>
  <c r="AG177" i="6"/>
  <c r="AF177" i="6"/>
  <c r="X177" i="6"/>
  <c r="AG176" i="6"/>
  <c r="AF176" i="6"/>
  <c r="X176" i="6"/>
  <c r="AG175" i="6"/>
  <c r="AF175" i="6"/>
  <c r="X175" i="6"/>
  <c r="AG174" i="6"/>
  <c r="AF174" i="6"/>
  <c r="X174" i="6"/>
  <c r="AG173" i="6"/>
  <c r="AF173" i="6"/>
  <c r="X173" i="6"/>
  <c r="AG172" i="6"/>
  <c r="AF172" i="6"/>
  <c r="X172" i="6"/>
  <c r="AG171" i="6"/>
  <c r="AF171" i="6"/>
  <c r="X171" i="6"/>
  <c r="AG170" i="6"/>
  <c r="AF170" i="6"/>
  <c r="X170" i="6"/>
  <c r="AG169" i="6"/>
  <c r="AF169" i="6"/>
  <c r="X169" i="6"/>
  <c r="AG168" i="6"/>
  <c r="AF168" i="6"/>
  <c r="X168" i="6"/>
  <c r="AG167" i="6"/>
  <c r="AF167" i="6"/>
  <c r="X167" i="6"/>
  <c r="AG166" i="6"/>
  <c r="AF166" i="6"/>
  <c r="X166" i="6"/>
  <c r="AG165" i="6"/>
  <c r="AF165" i="6"/>
  <c r="X165" i="6"/>
  <c r="AG164" i="6"/>
  <c r="AF164" i="6"/>
  <c r="X164" i="6"/>
  <c r="AG163" i="6"/>
  <c r="AF163" i="6"/>
  <c r="X163" i="6"/>
  <c r="AG162" i="6"/>
  <c r="AF162" i="6"/>
  <c r="X162" i="6"/>
  <c r="AG161" i="6"/>
  <c r="AF161" i="6"/>
  <c r="X161" i="6"/>
  <c r="AG160" i="6"/>
  <c r="AF160" i="6"/>
  <c r="X160" i="6"/>
  <c r="AG159" i="6"/>
  <c r="AF159" i="6"/>
  <c r="X159" i="6"/>
  <c r="AG158" i="6"/>
  <c r="AF158" i="6"/>
  <c r="X158" i="6"/>
  <c r="AG157" i="6"/>
  <c r="AF157" i="6"/>
  <c r="X157" i="6"/>
  <c r="AG156" i="6"/>
  <c r="AF156" i="6"/>
  <c r="X156" i="6"/>
  <c r="AG155" i="6"/>
  <c r="AF155" i="6"/>
  <c r="X155" i="6"/>
  <c r="AG154" i="6"/>
  <c r="AF154" i="6"/>
  <c r="X154" i="6"/>
  <c r="AG153" i="6"/>
  <c r="AF153" i="6"/>
  <c r="X153" i="6"/>
  <c r="AG152" i="6"/>
  <c r="AF152" i="6"/>
  <c r="X152" i="6"/>
  <c r="AG151" i="6"/>
  <c r="AF151" i="6"/>
  <c r="X151" i="6"/>
  <c r="AG150" i="6"/>
  <c r="AF150" i="6"/>
  <c r="X150" i="6"/>
  <c r="AG149" i="6"/>
  <c r="AF149" i="6"/>
  <c r="X149" i="6"/>
  <c r="AG148" i="6"/>
  <c r="AF148" i="6"/>
  <c r="X148" i="6"/>
  <c r="AG147" i="6"/>
  <c r="AF147" i="6"/>
  <c r="X147" i="6"/>
  <c r="AG146" i="6"/>
  <c r="AF146" i="6"/>
  <c r="X146" i="6"/>
  <c r="AG145" i="6"/>
  <c r="AF145" i="6"/>
  <c r="X145" i="6"/>
  <c r="AG144" i="6"/>
  <c r="AF144" i="6"/>
  <c r="X144" i="6"/>
  <c r="AG143" i="6"/>
  <c r="AF143" i="6"/>
  <c r="X143" i="6"/>
  <c r="AG142" i="6"/>
  <c r="AF142" i="6"/>
  <c r="X142" i="6"/>
  <c r="AG141" i="6"/>
  <c r="AF141" i="6"/>
  <c r="X141" i="6"/>
  <c r="AG140" i="6"/>
  <c r="AF140" i="6"/>
  <c r="X140" i="6"/>
  <c r="AG139" i="6"/>
  <c r="AF139" i="6"/>
  <c r="X139" i="6"/>
  <c r="AG138" i="6"/>
  <c r="AF138" i="6"/>
  <c r="X138" i="6"/>
  <c r="AG137" i="6"/>
  <c r="AF137" i="6"/>
  <c r="X137" i="6"/>
  <c r="AG136" i="6"/>
  <c r="AF136" i="6"/>
  <c r="X136" i="6"/>
  <c r="AG135" i="6"/>
  <c r="AF135" i="6"/>
  <c r="X135" i="6"/>
  <c r="AG134" i="6"/>
  <c r="AF134" i="6"/>
  <c r="X134" i="6"/>
  <c r="AG133" i="6"/>
  <c r="AF133" i="6"/>
  <c r="X133" i="6"/>
  <c r="AG132" i="6"/>
  <c r="AF132" i="6"/>
  <c r="X132" i="6"/>
  <c r="AG131" i="6"/>
  <c r="AF131" i="6"/>
  <c r="X131" i="6"/>
  <c r="AG130" i="6"/>
  <c r="AF130" i="6"/>
  <c r="X130" i="6"/>
  <c r="AG129" i="6"/>
  <c r="AF129" i="6"/>
  <c r="X129" i="6"/>
  <c r="AG128" i="6"/>
  <c r="AF128" i="6"/>
  <c r="X128" i="6"/>
  <c r="AG127" i="6"/>
  <c r="AF127" i="6"/>
  <c r="X127" i="6"/>
  <c r="AG126" i="6"/>
  <c r="AF126" i="6"/>
  <c r="X126" i="6"/>
  <c r="AG125" i="6"/>
  <c r="AF125" i="6"/>
  <c r="X125" i="6"/>
  <c r="AG124" i="6"/>
  <c r="AF124" i="6"/>
  <c r="X124" i="6"/>
  <c r="AG123" i="6"/>
  <c r="AF123" i="6"/>
  <c r="X123" i="6"/>
  <c r="AG122" i="6"/>
  <c r="AF122" i="6"/>
  <c r="X122" i="6"/>
  <c r="AG121" i="6"/>
  <c r="AF121" i="6"/>
  <c r="X121" i="6"/>
  <c r="AG120" i="6"/>
  <c r="AF120" i="6"/>
  <c r="X120" i="6"/>
  <c r="AG119" i="6"/>
  <c r="AF119" i="6"/>
  <c r="X119" i="6"/>
  <c r="AG118" i="6"/>
  <c r="AF118" i="6"/>
  <c r="X118" i="6"/>
  <c r="AG117" i="6"/>
  <c r="AF117" i="6"/>
  <c r="X117" i="6"/>
  <c r="AG116" i="6"/>
  <c r="AF116" i="6"/>
  <c r="X116" i="6"/>
  <c r="AG115" i="6"/>
  <c r="AF115" i="6"/>
  <c r="X115" i="6"/>
  <c r="AG114" i="6"/>
  <c r="AF114" i="6"/>
  <c r="X114" i="6"/>
  <c r="AG113" i="6"/>
  <c r="AF113" i="6"/>
  <c r="X113" i="6"/>
  <c r="AG112" i="6"/>
  <c r="AF112" i="6"/>
  <c r="X112" i="6"/>
  <c r="AG111" i="6"/>
  <c r="AF111" i="6"/>
  <c r="X111" i="6"/>
  <c r="AG110" i="6"/>
  <c r="AF110" i="6"/>
  <c r="X110" i="6"/>
  <c r="AG109" i="6"/>
  <c r="AF109" i="6"/>
  <c r="X109" i="6"/>
  <c r="AG108" i="6"/>
  <c r="AF108" i="6"/>
  <c r="X108" i="6"/>
  <c r="AG107" i="6"/>
  <c r="AF107" i="6"/>
  <c r="X107" i="6"/>
  <c r="AG106" i="6"/>
  <c r="AF106" i="6"/>
  <c r="X106" i="6"/>
  <c r="AG105" i="6"/>
  <c r="AF105" i="6"/>
  <c r="X105" i="6"/>
  <c r="AG104" i="6"/>
  <c r="AF104" i="6"/>
  <c r="X104" i="6"/>
  <c r="AG103" i="6"/>
  <c r="AF103" i="6"/>
  <c r="X103" i="6"/>
  <c r="AG102" i="6"/>
  <c r="AF102" i="6"/>
  <c r="X102" i="6"/>
  <c r="AG101" i="6"/>
  <c r="AF101" i="6"/>
  <c r="X101" i="6"/>
  <c r="AG100" i="6"/>
  <c r="AF100" i="6"/>
  <c r="X100" i="6"/>
  <c r="AG99" i="6"/>
  <c r="AF99" i="6"/>
  <c r="X99" i="6"/>
  <c r="AG98" i="6"/>
  <c r="AF98" i="6"/>
  <c r="X98" i="6"/>
  <c r="AG97" i="6"/>
  <c r="AF97" i="6"/>
  <c r="X97" i="6"/>
  <c r="AG96" i="6"/>
  <c r="AF96" i="6"/>
  <c r="X96" i="6"/>
  <c r="AG95" i="6"/>
  <c r="AF95" i="6"/>
  <c r="X95" i="6"/>
  <c r="AG94" i="6"/>
  <c r="AF94" i="6"/>
  <c r="X94" i="6"/>
  <c r="AG93" i="6"/>
  <c r="AF93" i="6"/>
  <c r="X93" i="6"/>
  <c r="AG92" i="6"/>
  <c r="AF92" i="6"/>
  <c r="X92" i="6"/>
  <c r="AG91" i="6"/>
  <c r="AF91" i="6"/>
  <c r="X91" i="6"/>
  <c r="AG90" i="6"/>
  <c r="AF90" i="6"/>
  <c r="X90" i="6"/>
  <c r="AG89" i="6"/>
  <c r="AF89" i="6"/>
  <c r="X89" i="6"/>
  <c r="AG88" i="6"/>
  <c r="AF88" i="6"/>
  <c r="X88" i="6"/>
  <c r="AG87" i="6"/>
  <c r="AF87" i="6"/>
  <c r="X87" i="6"/>
  <c r="AG86" i="6"/>
  <c r="AF86" i="6"/>
  <c r="X86" i="6"/>
  <c r="AG85" i="6"/>
  <c r="AF85" i="6"/>
  <c r="X85" i="6"/>
  <c r="AG84" i="6"/>
  <c r="AF84" i="6"/>
  <c r="X84" i="6"/>
  <c r="AG83" i="6"/>
  <c r="AF83" i="6"/>
  <c r="X83" i="6"/>
  <c r="AG82" i="6"/>
  <c r="AF82" i="6"/>
  <c r="X82" i="6"/>
  <c r="AG81" i="6"/>
  <c r="AF81" i="6"/>
  <c r="X81" i="6"/>
  <c r="AG80" i="6"/>
  <c r="AF80" i="6"/>
  <c r="X80" i="6"/>
  <c r="AG79" i="6"/>
  <c r="AF79" i="6"/>
  <c r="X79" i="6"/>
  <c r="AG78" i="6"/>
  <c r="AF78" i="6"/>
  <c r="X78" i="6"/>
  <c r="AG77" i="6"/>
  <c r="AF77" i="6"/>
  <c r="X77" i="6"/>
  <c r="AG76" i="6"/>
  <c r="AF76" i="6"/>
  <c r="X76" i="6"/>
  <c r="AG75" i="6"/>
  <c r="AF75" i="6"/>
  <c r="X75" i="6"/>
  <c r="AG74" i="6"/>
  <c r="AF74" i="6"/>
  <c r="X74" i="6"/>
  <c r="AG73" i="6"/>
  <c r="AF73" i="6"/>
  <c r="X73" i="6"/>
  <c r="AG72" i="6"/>
  <c r="AF72" i="6"/>
  <c r="X72" i="6"/>
  <c r="AG71" i="6"/>
  <c r="AF71" i="6"/>
  <c r="X71" i="6"/>
  <c r="AG70" i="6"/>
  <c r="AF70" i="6"/>
  <c r="X70" i="6"/>
  <c r="AG69" i="6"/>
  <c r="AF69" i="6"/>
  <c r="X69" i="6"/>
  <c r="AG68" i="6"/>
  <c r="AF68" i="6"/>
  <c r="X68" i="6"/>
  <c r="AG67" i="6"/>
  <c r="AF67" i="6"/>
  <c r="X67" i="6"/>
  <c r="AG66" i="6"/>
  <c r="AF66" i="6"/>
  <c r="X66" i="6"/>
  <c r="AG65" i="6"/>
  <c r="AF65" i="6"/>
  <c r="X65" i="6"/>
  <c r="AG64" i="6"/>
  <c r="AF64" i="6"/>
  <c r="X64" i="6"/>
  <c r="AG63" i="6"/>
  <c r="AF63" i="6"/>
  <c r="X63" i="6"/>
  <c r="AG62" i="6"/>
  <c r="AF62" i="6"/>
  <c r="X62" i="6"/>
  <c r="AG61" i="6"/>
  <c r="AF61" i="6"/>
  <c r="X61" i="6"/>
  <c r="AG60" i="6"/>
  <c r="AF60" i="6"/>
  <c r="X60" i="6"/>
  <c r="AG59" i="6"/>
  <c r="AF59" i="6"/>
  <c r="X59" i="6"/>
  <c r="AG58" i="6"/>
  <c r="AF58" i="6"/>
  <c r="X58" i="6"/>
  <c r="AG57" i="6"/>
  <c r="AF57" i="6"/>
  <c r="X57" i="6"/>
  <c r="AG56" i="6"/>
  <c r="AF56" i="6"/>
  <c r="X56" i="6"/>
  <c r="AG55" i="6"/>
  <c r="AF55" i="6"/>
  <c r="X55" i="6"/>
  <c r="AG54" i="6"/>
  <c r="AF54" i="6"/>
  <c r="X54" i="6"/>
  <c r="AG53" i="6"/>
  <c r="AF53" i="6"/>
  <c r="X53" i="6"/>
  <c r="AG52" i="6"/>
  <c r="AF52" i="6"/>
  <c r="X52" i="6"/>
  <c r="AG51" i="6"/>
  <c r="AF51" i="6"/>
  <c r="X51" i="6"/>
  <c r="AG50" i="6"/>
  <c r="AF50" i="6"/>
  <c r="X50" i="6"/>
  <c r="AG49" i="6"/>
  <c r="AF49" i="6"/>
  <c r="X49" i="6"/>
  <c r="AG48" i="6"/>
  <c r="AF48" i="6"/>
  <c r="X48" i="6"/>
  <c r="AG47" i="6"/>
  <c r="AF47" i="6"/>
  <c r="X47" i="6"/>
  <c r="AG46" i="6"/>
  <c r="AF46" i="6"/>
  <c r="X46" i="6"/>
  <c r="AG45" i="6"/>
  <c r="AF45" i="6"/>
  <c r="X45" i="6"/>
  <c r="AG44" i="6"/>
  <c r="AF44" i="6"/>
  <c r="X44" i="6"/>
  <c r="AG43" i="6"/>
  <c r="AF43" i="6"/>
  <c r="X43" i="6"/>
  <c r="AG42" i="6"/>
  <c r="AF42" i="6"/>
  <c r="X42" i="6"/>
  <c r="AG41" i="6"/>
  <c r="AF41" i="6"/>
  <c r="X41" i="6"/>
  <c r="AG40" i="6"/>
  <c r="AF40" i="6"/>
  <c r="X40" i="6"/>
  <c r="AG39" i="6"/>
  <c r="AF39" i="6"/>
  <c r="X39" i="6"/>
  <c r="AG38" i="6"/>
  <c r="AF38" i="6"/>
  <c r="X38" i="6"/>
  <c r="AG37" i="6"/>
  <c r="AF37" i="6"/>
  <c r="X37" i="6"/>
  <c r="AG36" i="6"/>
  <c r="AF36" i="6"/>
  <c r="X36" i="6"/>
  <c r="AG35" i="6"/>
  <c r="AF35" i="6"/>
  <c r="X35" i="6"/>
  <c r="AG34" i="6"/>
  <c r="AF34" i="6"/>
  <c r="X34" i="6"/>
  <c r="AG33" i="6"/>
  <c r="AF33" i="6"/>
  <c r="X33" i="6"/>
  <c r="AG32" i="6"/>
  <c r="AF32" i="6"/>
  <c r="X32" i="6"/>
  <c r="AG31" i="6"/>
  <c r="AF31" i="6"/>
  <c r="X31" i="6"/>
  <c r="AG30" i="6"/>
  <c r="AF30" i="6"/>
  <c r="X30" i="6"/>
  <c r="AG29" i="6"/>
  <c r="AF29" i="6"/>
  <c r="X29" i="6"/>
  <c r="AG28" i="6"/>
  <c r="AF28" i="6"/>
  <c r="X28" i="6"/>
  <c r="AG27" i="6"/>
  <c r="AF27" i="6"/>
  <c r="X27" i="6"/>
  <c r="AG26" i="6"/>
  <c r="AF26" i="6"/>
  <c r="X26" i="6"/>
  <c r="AG25" i="6"/>
  <c r="AF25" i="6"/>
  <c r="X25" i="6"/>
  <c r="AG24" i="6"/>
  <c r="AF24" i="6"/>
  <c r="X24" i="6"/>
  <c r="AG23" i="6"/>
  <c r="AF23" i="6"/>
  <c r="X23" i="6"/>
  <c r="AG22" i="6"/>
  <c r="AF22" i="6"/>
  <c r="X22" i="6"/>
  <c r="AG21" i="6"/>
  <c r="AF21" i="6"/>
  <c r="X21" i="6"/>
  <c r="AG20" i="6"/>
  <c r="AF20" i="6"/>
  <c r="X20" i="6"/>
  <c r="AG19" i="6"/>
  <c r="AF19" i="6"/>
  <c r="X19" i="6"/>
  <c r="AG18" i="6"/>
  <c r="AF18" i="6"/>
  <c r="X18" i="6"/>
  <c r="AG17" i="6"/>
  <c r="AF17" i="6"/>
  <c r="X17" i="6"/>
  <c r="AG16" i="6"/>
  <c r="AF16" i="6"/>
  <c r="X16" i="6"/>
  <c r="AG15" i="6"/>
  <c r="AF15" i="6"/>
  <c r="X15" i="6"/>
  <c r="AG14" i="6"/>
  <c r="AF14" i="6"/>
  <c r="X14" i="6"/>
  <c r="AG13" i="6"/>
  <c r="AF13" i="6"/>
  <c r="X13" i="6"/>
  <c r="AG12" i="6"/>
  <c r="AF12" i="6"/>
  <c r="X12" i="6"/>
  <c r="AG11" i="6"/>
  <c r="AF11" i="6"/>
  <c r="X11" i="6"/>
  <c r="AG10" i="6"/>
  <c r="AF10" i="6"/>
  <c r="X10" i="6"/>
  <c r="AG9" i="6"/>
  <c r="AF9" i="6"/>
  <c r="X9" i="6"/>
  <c r="AG8" i="6"/>
  <c r="AF8" i="6"/>
  <c r="X8" i="6"/>
  <c r="AG7" i="6"/>
  <c r="AF7" i="6"/>
  <c r="X7" i="6"/>
  <c r="AG6" i="6"/>
  <c r="AF6" i="6"/>
  <c r="X6" i="6"/>
  <c r="AG5" i="6"/>
  <c r="AF5" i="6"/>
  <c r="X5" i="6"/>
  <c r="AG4" i="6"/>
  <c r="AF4" i="6"/>
  <c r="X4" i="6"/>
  <c r="AG3" i="6"/>
  <c r="AF3" i="6"/>
  <c r="X3" i="6"/>
  <c r="AE2" i="7"/>
  <c r="AA35" i="2"/>
  <c r="D35" i="2"/>
  <c r="C108" i="11"/>
  <c r="W58" i="6" s="1"/>
  <c r="E58" i="7"/>
  <c r="C17" i="11" l="1"/>
  <c r="W122" i="6" s="1"/>
  <c r="W199" i="6"/>
  <c r="C63" i="11"/>
  <c r="C57" i="11"/>
  <c r="W22" i="6" s="1"/>
  <c r="W198" i="6"/>
  <c r="C19" i="11"/>
  <c r="C13" i="10"/>
  <c r="AA42" i="6" s="1"/>
  <c r="C21" i="10" l="1"/>
  <c r="AA260" i="6" s="1"/>
  <c r="C15" i="10"/>
  <c r="W98" i="6"/>
  <c r="C14" i="11"/>
  <c r="AA47" i="2"/>
  <c r="D47" i="2"/>
  <c r="C107" i="11" l="1"/>
  <c r="W100" i="6" s="1"/>
  <c r="C20" i="10" l="1"/>
  <c r="AA267" i="6" s="1"/>
  <c r="C19" i="10"/>
  <c r="AA204" i="6" s="1"/>
  <c r="C18" i="10"/>
  <c r="AA164" i="6" s="1"/>
  <c r="C17" i="10"/>
  <c r="AA142" i="6" s="1"/>
  <c r="C16" i="10"/>
  <c r="AA134" i="6" s="1"/>
  <c r="C14" i="10"/>
  <c r="AA61" i="6" s="1"/>
  <c r="C12" i="10"/>
  <c r="AA8" i="6" s="1"/>
  <c r="C104" i="11"/>
  <c r="W281" i="6" s="1"/>
  <c r="C101" i="11" l="1"/>
  <c r="W128" i="6" s="1"/>
  <c r="C106" i="11"/>
  <c r="W17" i="6" s="1"/>
  <c r="C11" i="10"/>
  <c r="AA186" i="6" s="1"/>
  <c r="C105" i="11"/>
  <c r="W170" i="6" s="1"/>
  <c r="C64" i="11"/>
  <c r="W127" i="6" s="1"/>
  <c r="AA103" i="2" l="1"/>
  <c r="D103" i="2"/>
  <c r="C103" i="11"/>
  <c r="W27" i="6" s="1"/>
  <c r="AA26" i="2"/>
  <c r="D26" i="2"/>
  <c r="C37" i="11"/>
  <c r="W72" i="6" s="1"/>
  <c r="C102" i="11" l="1"/>
  <c r="W123" i="6" s="1"/>
  <c r="C68" i="11"/>
  <c r="W257" i="6" s="1"/>
  <c r="C10" i="10" l="1"/>
  <c r="AA32" i="6" s="1"/>
  <c r="C9" i="10"/>
  <c r="AA33" i="6" s="1"/>
  <c r="C100" i="11" l="1"/>
  <c r="W133" i="6" s="1"/>
  <c r="C99" i="11"/>
  <c r="W74" i="6" s="1"/>
  <c r="C98" i="11"/>
  <c r="W244" i="6" s="1"/>
  <c r="C97" i="11"/>
  <c r="W224" i="6" s="1"/>
  <c r="C96" i="11"/>
  <c r="W258" i="6" s="1"/>
  <c r="C95" i="11"/>
  <c r="W189" i="6" s="1"/>
  <c r="C94" i="11"/>
  <c r="W70" i="6" s="1"/>
  <c r="C93" i="11"/>
  <c r="W28" i="6" s="1"/>
  <c r="C8" i="10"/>
  <c r="AA247" i="6" s="1"/>
  <c r="C92" i="11"/>
  <c r="W229" i="6" s="1"/>
  <c r="C91" i="11"/>
  <c r="W150" i="6" s="1"/>
  <c r="C90" i="11"/>
  <c r="W163" i="6" s="1"/>
  <c r="AA105" i="2"/>
  <c r="D105" i="2"/>
  <c r="AA104" i="2"/>
  <c r="D104" i="2"/>
  <c r="AA102" i="2"/>
  <c r="D102" i="2"/>
  <c r="AA101" i="2"/>
  <c r="D101" i="2"/>
  <c r="AA100" i="2"/>
  <c r="D100" i="2"/>
  <c r="AA99" i="2"/>
  <c r="D99" i="2"/>
  <c r="C89" i="11"/>
  <c r="W69" i="6" s="1"/>
  <c r="AA98" i="2"/>
  <c r="D98" i="2"/>
  <c r="C88" i="11"/>
  <c r="W88" i="6" s="1"/>
  <c r="AA97" i="2"/>
  <c r="D97" i="2"/>
  <c r="C87" i="11"/>
  <c r="W45" i="6" s="1"/>
  <c r="AA96" i="2"/>
  <c r="D96" i="2"/>
  <c r="C86" i="11"/>
  <c r="W42" i="6" s="1"/>
  <c r="AA95" i="2"/>
  <c r="D95" i="2"/>
  <c r="C85" i="11"/>
  <c r="W93" i="6" s="1"/>
  <c r="AA94" i="2"/>
  <c r="D94" i="2"/>
  <c r="AA93" i="2"/>
  <c r="D93" i="2"/>
  <c r="AA92" i="2"/>
  <c r="D92" i="2"/>
  <c r="C84" i="11"/>
  <c r="W8" i="6" s="1"/>
  <c r="AA91" i="2"/>
  <c r="D91" i="2"/>
  <c r="AA90" i="2"/>
  <c r="D90" i="2"/>
  <c r="C83" i="11"/>
  <c r="W231" i="6" s="1"/>
  <c r="AA89" i="2"/>
  <c r="D89" i="2"/>
  <c r="C82" i="11"/>
  <c r="W202" i="6" s="1"/>
  <c r="AA88" i="2"/>
  <c r="D88" i="2"/>
  <c r="AA87" i="2"/>
  <c r="D87" i="2"/>
  <c r="C81" i="11"/>
  <c r="W149" i="6" s="1"/>
  <c r="C80" i="11"/>
  <c r="W256" i="6" s="1"/>
  <c r="AA86" i="2"/>
  <c r="D86" i="2"/>
  <c r="C79" i="11"/>
  <c r="W252" i="6" s="1"/>
  <c r="AA85" i="2"/>
  <c r="D85" i="2"/>
  <c r="AA84" i="2"/>
  <c r="D84" i="2"/>
  <c r="C78" i="11"/>
  <c r="W131" i="6" s="1"/>
  <c r="AA83" i="2"/>
  <c r="D83" i="2"/>
  <c r="AA82" i="2"/>
  <c r="D82" i="2"/>
  <c r="C77" i="11"/>
  <c r="W204" i="6" s="1"/>
  <c r="AA81" i="2"/>
  <c r="D81" i="2"/>
  <c r="C76" i="11"/>
  <c r="W246" i="6" s="1"/>
  <c r="AA80" i="2"/>
  <c r="D80" i="2"/>
  <c r="C75" i="11"/>
  <c r="W18" i="6" s="1"/>
  <c r="AA79" i="2"/>
  <c r="D79" i="2"/>
  <c r="C74" i="11"/>
  <c r="W114" i="6" s="1"/>
  <c r="AA78" i="2"/>
  <c r="D78" i="2"/>
  <c r="C73" i="11"/>
  <c r="W134" i="6" s="1"/>
  <c r="AA77" i="2"/>
  <c r="D77" i="2"/>
  <c r="C72" i="11"/>
  <c r="W211" i="6" s="1"/>
  <c r="AA76" i="2"/>
  <c r="D76" i="2"/>
  <c r="C71" i="11"/>
  <c r="W276" i="6" s="1"/>
  <c r="AA75" i="2"/>
  <c r="D75" i="2"/>
  <c r="C70" i="11"/>
  <c r="W240" i="6" s="1"/>
  <c r="AA74" i="2"/>
  <c r="D74" i="2"/>
  <c r="C69" i="11"/>
  <c r="W208" i="6" s="1"/>
  <c r="AA73" i="2"/>
  <c r="D73" i="2"/>
  <c r="AA72" i="2"/>
  <c r="D72" i="2"/>
  <c r="C67" i="11"/>
  <c r="W232" i="6" s="1"/>
  <c r="AA71" i="2"/>
  <c r="D71" i="2"/>
  <c r="C66" i="11"/>
  <c r="W30" i="6" s="1"/>
  <c r="AA70" i="2"/>
  <c r="D70" i="2"/>
  <c r="C65" i="11"/>
  <c r="W23" i="6" s="1"/>
  <c r="AA69" i="2"/>
  <c r="D69" i="2"/>
  <c r="C62" i="11"/>
  <c r="W296" i="6" s="1"/>
  <c r="AA68" i="2"/>
  <c r="D68" i="2"/>
  <c r="C61" i="11"/>
  <c r="W218" i="6" s="1"/>
  <c r="AA67" i="2"/>
  <c r="D67" i="2"/>
  <c r="C60" i="11"/>
  <c r="W31" i="6" s="1"/>
  <c r="AA66" i="2"/>
  <c r="D66" i="2"/>
  <c r="C59" i="11"/>
  <c r="W190" i="6" s="1"/>
  <c r="AA65" i="2"/>
  <c r="D65" i="2"/>
  <c r="AA64" i="2"/>
  <c r="D64" i="2"/>
  <c r="AA63" i="2"/>
  <c r="D63" i="2"/>
  <c r="C58" i="11"/>
  <c r="W85" i="6" s="1"/>
  <c r="AA62" i="2"/>
  <c r="D62" i="2"/>
  <c r="AA61" i="2"/>
  <c r="D61" i="2"/>
  <c r="C56" i="11"/>
  <c r="W260" i="6" s="1"/>
  <c r="AA60" i="2"/>
  <c r="D60" i="2"/>
  <c r="C55" i="11"/>
  <c r="W160" i="6" s="1"/>
  <c r="AA59" i="2"/>
  <c r="D59" i="2"/>
  <c r="C54" i="11"/>
  <c r="W200" i="6" s="1"/>
  <c r="AA58" i="2"/>
  <c r="D58" i="2"/>
  <c r="C53" i="11"/>
  <c r="W196" i="6" s="1"/>
  <c r="AA57" i="2"/>
  <c r="D57" i="2"/>
  <c r="C52" i="11"/>
  <c r="W118" i="6" s="1"/>
  <c r="AA56" i="2"/>
  <c r="D56" i="2"/>
  <c r="C46" i="11"/>
  <c r="W167" i="6" s="1"/>
  <c r="C51" i="11"/>
  <c r="W165" i="6" s="1"/>
  <c r="C50" i="11"/>
  <c r="W176" i="6" s="1"/>
  <c r="C49" i="11"/>
  <c r="W67" i="6" s="1"/>
  <c r="AA55" i="2"/>
  <c r="D55" i="2"/>
  <c r="AA54" i="2"/>
  <c r="D54" i="2"/>
  <c r="C48" i="11"/>
  <c r="W104" i="6" s="1"/>
  <c r="AA53" i="2"/>
  <c r="D53" i="2"/>
  <c r="AA52" i="2"/>
  <c r="D52" i="2"/>
  <c r="C47" i="11"/>
  <c r="W3" i="6" s="1"/>
  <c r="AA51" i="2"/>
  <c r="D51" i="2"/>
  <c r="AA50" i="2"/>
  <c r="D50" i="2"/>
  <c r="AA49" i="2"/>
  <c r="D49" i="2"/>
  <c r="AA48" i="2"/>
  <c r="D48" i="2"/>
  <c r="C13" i="11"/>
  <c r="W125" i="6" s="1"/>
  <c r="AA46" i="2"/>
  <c r="D46" i="2"/>
  <c r="C45" i="11"/>
  <c r="W106" i="6" s="1"/>
  <c r="AA45" i="2"/>
  <c r="D45" i="2"/>
  <c r="C25" i="11"/>
  <c r="W139" i="6" s="1"/>
  <c r="AA44" i="2"/>
  <c r="D44" i="2"/>
  <c r="C44" i="11"/>
  <c r="W39" i="6" s="1"/>
  <c r="AA43" i="2"/>
  <c r="D43" i="2"/>
  <c r="C12" i="11"/>
  <c r="W142" i="6" s="1"/>
  <c r="AA42" i="2"/>
  <c r="D42" i="2"/>
  <c r="C11" i="11"/>
  <c r="W193" i="6" s="1"/>
  <c r="AA41" i="2"/>
  <c r="D41" i="2"/>
  <c r="C10" i="11"/>
  <c r="W25" i="6" s="1"/>
  <c r="AA40" i="2"/>
  <c r="D40" i="2"/>
  <c r="C43" i="11"/>
  <c r="W15" i="6" s="1"/>
  <c r="AA39" i="2"/>
  <c r="D39" i="2"/>
  <c r="C9" i="11"/>
  <c r="W203" i="6" s="1"/>
  <c r="AA38" i="2"/>
  <c r="D38" i="2"/>
  <c r="C8" i="11"/>
  <c r="W63" i="6" s="1"/>
  <c r="AA37" i="2"/>
  <c r="D37" i="2"/>
  <c r="C42" i="11"/>
  <c r="W164" i="6" s="1"/>
  <c r="AA36" i="2"/>
  <c r="D36" i="2"/>
  <c r="C4" i="11"/>
  <c r="W226" i="6" s="1"/>
  <c r="C7" i="11"/>
  <c r="W5" i="6" s="1"/>
  <c r="C6" i="11"/>
  <c r="W61" i="6" s="1"/>
  <c r="AA34" i="2"/>
  <c r="D34" i="2"/>
  <c r="C41" i="11"/>
  <c r="W64" i="6" s="1"/>
  <c r="C5" i="11"/>
  <c r="W237" i="6" s="1"/>
  <c r="C40" i="11"/>
  <c r="W135" i="6" s="1"/>
  <c r="C20" i="11"/>
  <c r="W265" i="6" s="1"/>
  <c r="C39" i="11"/>
  <c r="W37" i="6" s="1"/>
  <c r="C38" i="11"/>
  <c r="W201" i="6" s="1"/>
  <c r="AA33" i="2"/>
  <c r="D33" i="2"/>
  <c r="AA32" i="2"/>
  <c r="D32" i="2"/>
  <c r="AA31" i="2"/>
  <c r="D31" i="2"/>
  <c r="AA30" i="2"/>
  <c r="D30" i="2"/>
  <c r="AA29" i="2"/>
  <c r="D29" i="2"/>
  <c r="AA28" i="2"/>
  <c r="D28" i="2"/>
  <c r="AA27" i="2"/>
  <c r="D27" i="2"/>
  <c r="C36" i="11"/>
  <c r="W294" i="6" s="1"/>
  <c r="C35" i="11"/>
  <c r="W29" i="6" s="1"/>
  <c r="C23" i="11"/>
  <c r="W156" i="6" s="1"/>
  <c r="AA25" i="2"/>
  <c r="D25" i="2"/>
  <c r="C34" i="11"/>
  <c r="W297" i="6" s="1"/>
  <c r="AA24" i="2"/>
  <c r="D24" i="2"/>
  <c r="AA23" i="2"/>
  <c r="D23" i="2"/>
  <c r="C3" i="11"/>
  <c r="W145" i="6" s="1"/>
  <c r="AA22" i="2"/>
  <c r="D22" i="2"/>
  <c r="C33" i="11"/>
  <c r="W166" i="6" s="1"/>
  <c r="AA21" i="2"/>
  <c r="D21" i="2"/>
  <c r="AA20" i="2"/>
  <c r="D20" i="2"/>
  <c r="C18" i="11"/>
  <c r="W120" i="6" s="1"/>
  <c r="AA19" i="2"/>
  <c r="D19" i="2"/>
  <c r="C32" i="11"/>
  <c r="W92" i="6" s="1"/>
  <c r="AA18" i="2"/>
  <c r="D18" i="2"/>
  <c r="C31" i="11"/>
  <c r="W225" i="6" s="1"/>
  <c r="AA17" i="2"/>
  <c r="D17" i="2"/>
  <c r="C30" i="11"/>
  <c r="W109" i="6" s="1"/>
  <c r="AA16" i="2"/>
  <c r="D16" i="2"/>
  <c r="AA15" i="2"/>
  <c r="D15" i="2"/>
  <c r="AA14" i="2"/>
  <c r="D14" i="2"/>
  <c r="AA13" i="2"/>
  <c r="D13" i="2"/>
  <c r="AA12" i="2"/>
  <c r="D12" i="2"/>
  <c r="C29" i="11"/>
  <c r="W77" i="6" s="1"/>
  <c r="AA11" i="2"/>
  <c r="D11" i="2"/>
  <c r="AA10" i="2"/>
  <c r="D10" i="2"/>
  <c r="AA9" i="2"/>
  <c r="D9" i="2"/>
  <c r="AA8" i="2"/>
  <c r="D8" i="2"/>
  <c r="AA7" i="2"/>
  <c r="D7" i="2"/>
  <c r="AA6" i="2"/>
  <c r="D6" i="2"/>
  <c r="AA5" i="2"/>
  <c r="D5" i="2"/>
  <c r="C28" i="11"/>
  <c r="W242" i="6" s="1"/>
  <c r="AA4" i="2"/>
  <c r="D4" i="2"/>
  <c r="C27" i="11"/>
  <c r="W80" i="6" s="1"/>
  <c r="C26" i="11"/>
  <c r="W137" i="6" s="1"/>
  <c r="C24" i="11"/>
  <c r="W52" i="6" s="1"/>
  <c r="C22" i="11"/>
  <c r="W140" i="6" s="1"/>
  <c r="C21" i="11"/>
  <c r="W9" i="6" s="1"/>
  <c r="C16" i="11" l="1"/>
  <c r="W141" i="6" s="1"/>
  <c r="C15" i="11"/>
  <c r="W261" i="6" s="1"/>
  <c r="C7" i="10"/>
  <c r="AA106" i="6" s="1"/>
  <c r="C6" i="10"/>
  <c r="AA139" i="6" s="1"/>
  <c r="C5" i="10"/>
  <c r="AA39" i="6" s="1"/>
  <c r="C4" i="10"/>
  <c r="AA15" i="6" s="1"/>
  <c r="C3" i="10"/>
  <c r="AA265" i="6" s="1"/>
  <c r="Q1460" i="5" l="1"/>
  <c r="G1460" i="5"/>
  <c r="Q3244" i="5"/>
  <c r="G3244" i="5"/>
  <c r="Q954" i="5"/>
  <c r="G954" i="5"/>
  <c r="Q1000" i="5"/>
  <c r="G1000" i="5"/>
  <c r="D954" i="5"/>
  <c r="E954" i="5"/>
  <c r="D3244" i="5"/>
  <c r="E3244" i="5"/>
  <c r="D1460" i="5"/>
  <c r="E1460" i="5"/>
  <c r="D1000" i="5"/>
  <c r="E1000" i="5"/>
  <c r="F399" i="7"/>
  <c r="E399" i="7" s="1"/>
  <c r="Q910" i="5" l="1"/>
  <c r="G910" i="5"/>
  <c r="D910" i="5"/>
  <c r="E910" i="5"/>
  <c r="Q3245" i="5"/>
  <c r="G3245" i="5"/>
  <c r="Q3064" i="5"/>
  <c r="G3064" i="5"/>
  <c r="Q924" i="5"/>
  <c r="G924" i="5"/>
  <c r="Q1473" i="5"/>
  <c r="G1473" i="5"/>
  <c r="Q1609" i="5"/>
  <c r="G1609" i="5"/>
  <c r="D1609" i="5"/>
  <c r="E1609" i="5"/>
  <c r="D1473" i="5"/>
  <c r="E1473" i="5"/>
  <c r="D924" i="5"/>
  <c r="E924" i="5"/>
  <c r="D3064" i="5"/>
  <c r="E3064" i="5"/>
  <c r="D3245" i="5"/>
  <c r="E3245" i="5"/>
  <c r="Q2210" i="5"/>
  <c r="G2210" i="5"/>
  <c r="D2210" i="5"/>
  <c r="E2210" i="5"/>
  <c r="Q3055" i="5"/>
  <c r="G3055" i="5"/>
  <c r="G3299" i="5" l="1"/>
  <c r="D3301" i="5"/>
  <c r="E3301" i="5"/>
  <c r="G3301" i="5"/>
  <c r="Q3301" i="5"/>
  <c r="G3297" i="5"/>
  <c r="E3297" i="5"/>
  <c r="D3297" i="5"/>
  <c r="D3053" i="5" l="1"/>
  <c r="E3053" i="5"/>
  <c r="Q3053" i="5"/>
  <c r="G3053" i="5"/>
  <c r="Q1021" i="5"/>
  <c r="G1021" i="5"/>
  <c r="D1021" i="5"/>
  <c r="E1021" i="5"/>
  <c r="Q3185" i="5" l="1"/>
  <c r="G3185" i="5"/>
  <c r="Q581" i="5"/>
  <c r="G581" i="5"/>
  <c r="Q3195" i="5"/>
  <c r="G3195" i="5"/>
  <c r="Q2543" i="5"/>
  <c r="G2543" i="5"/>
  <c r="Q732" i="5"/>
  <c r="G732" i="5"/>
  <c r="Q2541" i="5"/>
  <c r="G2541" i="5"/>
  <c r="D732" i="5"/>
  <c r="E732" i="5"/>
  <c r="D2543" i="5"/>
  <c r="E2543" i="5"/>
  <c r="D3195" i="5"/>
  <c r="E3195" i="5"/>
  <c r="D581" i="5"/>
  <c r="E581" i="5"/>
  <c r="D3185" i="5"/>
  <c r="E3185" i="5"/>
  <c r="D2541" i="5"/>
  <c r="E2541" i="5"/>
  <c r="Q3242" i="5"/>
  <c r="G3242" i="5"/>
  <c r="Q3247" i="5"/>
  <c r="G3247" i="5"/>
  <c r="D3242" i="5"/>
  <c r="E3242" i="5"/>
  <c r="D3247" i="5"/>
  <c r="E3247" i="5"/>
  <c r="F312" i="7"/>
  <c r="E312" i="7" s="1"/>
  <c r="E2999" i="5" l="1"/>
  <c r="D2999" i="5"/>
  <c r="Q1506" i="5" l="1"/>
  <c r="G1506" i="5"/>
  <c r="D1506" i="5"/>
  <c r="E1506" i="5"/>
  <c r="Q1373" i="5"/>
  <c r="G1373" i="5"/>
  <c r="E3184" i="5"/>
  <c r="D3184" i="5"/>
  <c r="D1103" i="5"/>
  <c r="E1103" i="5"/>
  <c r="D1373" i="5"/>
  <c r="E1373" i="5"/>
  <c r="Q1103" i="5"/>
  <c r="G1103" i="5"/>
  <c r="Q2228" i="5" l="1"/>
  <c r="G2228" i="5"/>
  <c r="D2228" i="5"/>
  <c r="E2228" i="5"/>
  <c r="Q765" i="5"/>
  <c r="G765" i="5"/>
  <c r="D765" i="5"/>
  <c r="E765" i="5"/>
  <c r="Q3059" i="5"/>
  <c r="G3059" i="5"/>
  <c r="D3059" i="5"/>
  <c r="E3059" i="5"/>
  <c r="Q3058" i="5"/>
  <c r="G3058" i="5"/>
  <c r="D3058" i="5"/>
  <c r="E3058" i="5"/>
  <c r="Q1541" i="5"/>
  <c r="G1541" i="5"/>
  <c r="D1541" i="5"/>
  <c r="E1541" i="5"/>
  <c r="Q1208" i="5" l="1"/>
  <c r="G1208" i="5"/>
  <c r="D1208" i="5"/>
  <c r="E1208" i="5"/>
  <c r="Q3302" i="5" l="1"/>
  <c r="Q1485" i="5" l="1"/>
  <c r="G1485" i="5"/>
  <c r="Q3274" i="5"/>
  <c r="G3274" i="5"/>
  <c r="Q678" i="5"/>
  <c r="G678" i="5"/>
  <c r="Q684" i="5"/>
  <c r="G684" i="5"/>
  <c r="D684" i="5"/>
  <c r="E684" i="5"/>
  <c r="D678" i="5"/>
  <c r="E678" i="5"/>
  <c r="D3274" i="5"/>
  <c r="E3274" i="5"/>
  <c r="D1485" i="5"/>
  <c r="E1485" i="5"/>
  <c r="Q3250" i="5" l="1"/>
  <c r="G3250" i="5"/>
  <c r="Q3052" i="5"/>
  <c r="G3052" i="5"/>
  <c r="Q2773" i="5"/>
  <c r="G2773" i="5"/>
  <c r="D2773" i="5"/>
  <c r="E2773" i="5"/>
  <c r="D3052" i="5"/>
  <c r="E3052" i="5"/>
  <c r="D3250" i="5"/>
  <c r="E3250" i="5"/>
  <c r="Q3266" i="5"/>
  <c r="G3266" i="5"/>
  <c r="D3266" i="5"/>
  <c r="E3266" i="5"/>
  <c r="G3291" i="5" l="1"/>
  <c r="E3291" i="5"/>
  <c r="D3291" i="5"/>
  <c r="Q918" i="5" l="1"/>
  <c r="G918" i="5"/>
  <c r="D918" i="5"/>
  <c r="E918" i="5"/>
  <c r="Q1424" i="5" l="1"/>
  <c r="G1424" i="5"/>
  <c r="Q3057" i="5"/>
  <c r="G3057" i="5"/>
  <c r="Q23" i="5"/>
  <c r="G23" i="5"/>
  <c r="Q2389" i="5"/>
  <c r="G2389" i="5"/>
  <c r="Q633" i="5"/>
  <c r="G633" i="5"/>
  <c r="Q3256" i="5"/>
  <c r="G3256" i="5"/>
  <c r="D633" i="5"/>
  <c r="E633" i="5"/>
  <c r="D2389" i="5"/>
  <c r="E2389" i="5"/>
  <c r="D23" i="5"/>
  <c r="E23" i="5"/>
  <c r="D3057" i="5"/>
  <c r="E3057" i="5"/>
  <c r="D1424" i="5"/>
  <c r="E1424" i="5"/>
  <c r="D3256" i="5"/>
  <c r="E3256" i="5"/>
  <c r="Q2254" i="5"/>
  <c r="G2254" i="5"/>
  <c r="Q1575" i="5" l="1"/>
  <c r="G1575" i="5"/>
  <c r="D1575" i="5"/>
  <c r="E1575" i="5"/>
  <c r="Q649" i="5" l="1"/>
  <c r="G649" i="5"/>
  <c r="E649" i="5"/>
  <c r="D649" i="5"/>
  <c r="Q1395" i="5"/>
  <c r="G1395" i="5"/>
  <c r="D1395" i="5"/>
  <c r="E1395" i="5"/>
  <c r="D2254" i="5"/>
  <c r="E2254" i="5"/>
  <c r="D323" i="5" l="1"/>
  <c r="E323" i="5"/>
  <c r="Q323" i="5"/>
  <c r="G323" i="5"/>
  <c r="E3236" i="5" l="1"/>
  <c r="F235" i="7" l="1"/>
  <c r="E235" i="7" s="1"/>
  <c r="F237" i="7" l="1"/>
  <c r="E237" i="7"/>
  <c r="F174" i="7"/>
  <c r="E174" i="7" s="1"/>
  <c r="Q1590" i="5" l="1"/>
  <c r="G1590" i="5"/>
  <c r="Q2427" i="5"/>
  <c r="G2427" i="5"/>
  <c r="Q1571" i="5"/>
  <c r="G1571" i="5"/>
  <c r="Q572" i="5"/>
  <c r="G572" i="5"/>
  <c r="Q3208" i="5"/>
  <c r="G3208" i="5"/>
  <c r="Q152" i="5"/>
  <c r="G152" i="5"/>
  <c r="D152" i="5"/>
  <c r="E152" i="5"/>
  <c r="D3208" i="5"/>
  <c r="E3208" i="5"/>
  <c r="D572" i="5"/>
  <c r="E572" i="5"/>
  <c r="D1571" i="5"/>
  <c r="E1571" i="5"/>
  <c r="D2427" i="5"/>
  <c r="E2427" i="5"/>
  <c r="D1590" i="5"/>
  <c r="E1590" i="5"/>
  <c r="Q1028" i="5"/>
  <c r="G1028" i="5"/>
  <c r="D1028" i="5"/>
  <c r="E1028" i="5"/>
  <c r="G3298" i="5" l="1"/>
  <c r="E3298" i="5"/>
  <c r="D3298" i="5"/>
  <c r="F229" i="7" l="1"/>
  <c r="E229" i="7" s="1"/>
  <c r="F309" i="7" l="1"/>
  <c r="E309" i="7" s="1"/>
  <c r="E52" i="7" l="1"/>
  <c r="Q436" i="5" l="1"/>
  <c r="G436" i="5"/>
  <c r="F303" i="7"/>
  <c r="E303" i="7" s="1"/>
  <c r="D436" i="5"/>
  <c r="E436" i="5"/>
  <c r="Q694" i="5"/>
  <c r="G694" i="5"/>
  <c r="D694" i="5"/>
  <c r="E694" i="5"/>
  <c r="Q709" i="5"/>
  <c r="G709" i="5"/>
  <c r="D709" i="5"/>
  <c r="E709" i="5"/>
  <c r="Q2571" i="5"/>
  <c r="G2571" i="5"/>
  <c r="Q2516" i="5"/>
  <c r="G2516" i="5"/>
  <c r="D2516" i="5"/>
  <c r="E2516" i="5"/>
  <c r="D2571" i="5"/>
  <c r="E2571" i="5"/>
  <c r="Q3281" i="5" l="1"/>
  <c r="G3281" i="5"/>
  <c r="Q144" i="5"/>
  <c r="G144" i="5"/>
  <c r="D3281" i="5"/>
  <c r="E3281" i="5"/>
  <c r="D144" i="5"/>
  <c r="E144" i="5"/>
  <c r="F168" i="7" l="1"/>
  <c r="E168" i="7" s="1"/>
  <c r="F333" i="7" l="1"/>
  <c r="E333" i="7" s="1"/>
  <c r="D130" i="5"/>
  <c r="E130" i="5"/>
  <c r="Q130" i="5"/>
  <c r="G130" i="5"/>
  <c r="E3246" i="5" l="1"/>
  <c r="D3246" i="5"/>
  <c r="G1964" i="5"/>
  <c r="G2006" i="5"/>
  <c r="Q1964" i="5"/>
  <c r="D1964" i="5"/>
  <c r="E1964" i="5"/>
  <c r="D2006" i="5"/>
  <c r="E2006" i="5"/>
  <c r="Q471" i="5" l="1"/>
  <c r="G471" i="5"/>
  <c r="Q1495" i="5"/>
  <c r="G1495" i="5"/>
  <c r="Q2226" i="5"/>
  <c r="G2226" i="5"/>
  <c r="Q2889" i="5"/>
  <c r="G2889" i="5"/>
  <c r="D2889" i="5"/>
  <c r="E2889" i="5"/>
  <c r="D2226" i="5"/>
  <c r="E2226" i="5"/>
  <c r="D1495" i="5"/>
  <c r="E1495" i="5"/>
  <c r="D471" i="5"/>
  <c r="E471" i="5"/>
  <c r="Q745" i="5" l="1"/>
  <c r="G745" i="5"/>
  <c r="Q2778" i="5"/>
  <c r="G2778" i="5"/>
  <c r="E745" i="5"/>
  <c r="D745" i="5"/>
  <c r="D2778" i="5"/>
  <c r="E2778" i="5"/>
  <c r="D1585" i="5" l="1"/>
  <c r="E1585" i="5"/>
  <c r="G1585" i="5"/>
  <c r="Q1585" i="5"/>
  <c r="Q3277" i="5" l="1"/>
  <c r="G3277" i="5"/>
  <c r="Q1455" i="5"/>
  <c r="G1455" i="5"/>
  <c r="D1455" i="5"/>
  <c r="E1455" i="5"/>
  <c r="D3277" i="5"/>
  <c r="E3277" i="5"/>
  <c r="Q337" i="5" l="1"/>
  <c r="G337" i="5"/>
  <c r="Q174" i="5"/>
  <c r="G174" i="5"/>
  <c r="Q2397" i="5"/>
  <c r="G2397" i="5"/>
  <c r="D174" i="5"/>
  <c r="E174" i="5"/>
  <c r="D337" i="5"/>
  <c r="E337" i="5"/>
  <c r="D2397" i="5"/>
  <c r="E2397" i="5"/>
  <c r="F322" i="7" l="1"/>
  <c r="E322" i="7" s="1"/>
  <c r="F314" i="7"/>
  <c r="E314" i="7" s="1"/>
  <c r="F315" i="7"/>
  <c r="E315" i="7" s="1"/>
  <c r="Q3236" i="5" l="1"/>
  <c r="G3236" i="5"/>
  <c r="D3236" i="5"/>
  <c r="Q2992" i="5" l="1"/>
  <c r="G2992" i="5"/>
  <c r="D2992" i="5"/>
  <c r="E2992" i="5"/>
  <c r="D2222" i="5" l="1"/>
  <c r="E205" i="7"/>
  <c r="E175" i="7"/>
  <c r="E148" i="7"/>
  <c r="Q1986" i="5" l="1"/>
  <c r="Q1616" i="5"/>
  <c r="Q3184" i="5"/>
  <c r="G580" i="5"/>
  <c r="G655" i="5"/>
  <c r="G1986" i="5"/>
  <c r="G1616" i="5"/>
  <c r="G3184" i="5"/>
  <c r="D1616" i="5"/>
  <c r="E1616" i="5"/>
  <c r="D1986" i="5"/>
  <c r="E1986" i="5"/>
  <c r="D655" i="5"/>
  <c r="E655" i="5"/>
  <c r="D580" i="5"/>
  <c r="E580" i="5"/>
  <c r="D1244" i="5" l="1"/>
  <c r="E1244" i="5"/>
  <c r="Q1244" i="5"/>
  <c r="G1244" i="5"/>
  <c r="Q3022" i="5"/>
  <c r="G3022" i="5"/>
  <c r="D3022" i="5"/>
  <c r="E3022" i="5"/>
  <c r="E998" i="5" l="1"/>
  <c r="D998" i="5"/>
  <c r="Q375" i="5" l="1"/>
  <c r="G375" i="5"/>
  <c r="D375" i="5"/>
  <c r="E375" i="5"/>
  <c r="G2958" i="5" l="1"/>
  <c r="D2958" i="5"/>
  <c r="E2958" i="5"/>
  <c r="Q2958" i="5"/>
  <c r="D3043" i="5"/>
  <c r="E3043" i="5"/>
  <c r="D2407" i="5"/>
  <c r="E2407" i="5"/>
  <c r="D2060" i="5"/>
  <c r="E2060" i="5"/>
  <c r="D2232" i="5"/>
  <c r="E2232" i="5"/>
  <c r="D2463" i="5"/>
  <c r="E2463" i="5"/>
  <c r="D1110" i="5"/>
  <c r="E1110" i="5"/>
  <c r="D2031" i="5"/>
  <c r="E2031" i="5"/>
  <c r="D407" i="5"/>
  <c r="E407" i="5"/>
  <c r="Q407" i="5"/>
  <c r="G407" i="5"/>
  <c r="Q2031" i="5"/>
  <c r="G2031" i="5"/>
  <c r="Q1110" i="5"/>
  <c r="G1110" i="5"/>
  <c r="Q2463" i="5"/>
  <c r="G2463" i="5"/>
  <c r="Q2232" i="5"/>
  <c r="G2232" i="5"/>
  <c r="Q2060" i="5"/>
  <c r="G2060" i="5"/>
  <c r="Q2407" i="5"/>
  <c r="G2407" i="5"/>
  <c r="Q3043" i="5"/>
  <c r="G3043" i="5"/>
  <c r="Q55" i="5" l="1"/>
  <c r="G55" i="5"/>
  <c r="E55" i="5"/>
  <c r="D55" i="5"/>
  <c r="Q335" i="5"/>
  <c r="G335" i="5"/>
  <c r="E335" i="5"/>
  <c r="D335" i="5"/>
  <c r="E104" i="7" l="1"/>
  <c r="Q1056" i="5" l="1"/>
  <c r="G1056" i="5"/>
  <c r="D1056" i="5"/>
  <c r="E1056" i="5"/>
  <c r="G3296" i="5" l="1"/>
  <c r="E3296" i="5"/>
  <c r="D3296" i="5"/>
  <c r="G3295" i="5"/>
  <c r="E3295" i="5"/>
  <c r="D3295" i="5"/>
  <c r="G3302" i="5" l="1"/>
  <c r="D3302" i="5"/>
  <c r="E3302" i="5"/>
  <c r="Q1320" i="5" l="1"/>
  <c r="G1320" i="5"/>
  <c r="Q351" i="5"/>
  <c r="G351" i="5"/>
  <c r="D351" i="5"/>
  <c r="E351" i="5"/>
  <c r="D1320" i="5"/>
  <c r="E1320" i="5"/>
  <c r="D2658" i="5" l="1"/>
  <c r="E2658" i="5"/>
  <c r="D2987" i="5"/>
  <c r="E2987" i="5"/>
  <c r="D1639" i="5"/>
  <c r="E1639" i="5"/>
  <c r="D1534" i="5"/>
  <c r="E1534" i="5"/>
  <c r="D3240" i="5"/>
  <c r="E3240" i="5"/>
  <c r="Q3240" i="5"/>
  <c r="G3240" i="5"/>
  <c r="Q1534" i="5"/>
  <c r="G1534" i="5"/>
  <c r="Q1639" i="5"/>
  <c r="G1639" i="5"/>
  <c r="Q2987" i="5"/>
  <c r="G2987" i="5"/>
  <c r="Q2658" i="5"/>
  <c r="G2658" i="5"/>
  <c r="D3292" i="5" l="1"/>
  <c r="D3293" i="5"/>
  <c r="D3294" i="5"/>
  <c r="G3293" i="5" l="1"/>
  <c r="E3293" i="5"/>
  <c r="G3051" i="5" l="1"/>
  <c r="Q3051" i="5"/>
  <c r="Q3282" i="5"/>
  <c r="G3282" i="5"/>
  <c r="D3282" i="5"/>
  <c r="E3282" i="5"/>
  <c r="D3051" i="5"/>
  <c r="E3051" i="5"/>
  <c r="D2453" i="5"/>
  <c r="E2453" i="5"/>
  <c r="Q2453" i="5"/>
  <c r="G2453" i="5"/>
  <c r="E631" i="5" l="1"/>
  <c r="E2701" i="5" l="1"/>
  <c r="E2768" i="5"/>
  <c r="E1230" i="5"/>
  <c r="E2400" i="5"/>
  <c r="F311" i="7"/>
  <c r="E311" i="7" s="1"/>
  <c r="E350" i="7"/>
  <c r="E349" i="7"/>
  <c r="Q206" i="5" l="1"/>
  <c r="Q1560" i="5"/>
  <c r="G1560" i="5"/>
  <c r="D1560" i="5"/>
  <c r="E1560" i="5"/>
  <c r="G206" i="5" l="1"/>
  <c r="D206" i="5"/>
  <c r="E206" i="5"/>
  <c r="Q3237" i="5" l="1"/>
  <c r="G3237" i="5"/>
  <c r="D3237" i="5"/>
  <c r="E3237" i="5"/>
  <c r="Q1215" i="5" l="1"/>
  <c r="G1215" i="5"/>
  <c r="D1215" i="5"/>
  <c r="E1215" i="5"/>
  <c r="Q586" i="5" l="1"/>
  <c r="G586" i="5"/>
  <c r="D586" i="5"/>
  <c r="E586" i="5"/>
  <c r="E2508" i="5" l="1"/>
  <c r="E2078" i="5"/>
  <c r="F336" i="7"/>
  <c r="E336" i="7" s="1"/>
  <c r="Q1466" i="5" l="1"/>
  <c r="G1466" i="5"/>
  <c r="D1466" i="5"/>
  <c r="E1466" i="5"/>
  <c r="Q3054" i="5" l="1"/>
  <c r="G3054" i="5"/>
  <c r="D3054" i="5"/>
  <c r="E3054" i="5"/>
  <c r="G2468" i="5" l="1"/>
  <c r="Q2468" i="5"/>
  <c r="Q1140" i="5"/>
  <c r="Q2000" i="5"/>
  <c r="G2000" i="5"/>
  <c r="D1140" i="5"/>
  <c r="E1140" i="5"/>
  <c r="G1140" i="5"/>
  <c r="D2000" i="5"/>
  <c r="E2000" i="5"/>
  <c r="D2468" i="5"/>
  <c r="E2468" i="5"/>
  <c r="E1689" i="5" l="1"/>
  <c r="F347" i="7"/>
  <c r="E347" i="7" s="1"/>
  <c r="Q1046" i="5" l="1"/>
  <c r="G1046" i="5"/>
  <c r="Q1189" i="5"/>
  <c r="G1189" i="5"/>
  <c r="Q2820" i="5"/>
  <c r="G2820" i="5"/>
  <c r="D1189" i="5" l="1"/>
  <c r="E1189" i="5"/>
  <c r="D1046" i="5"/>
  <c r="E1046" i="5"/>
  <c r="D2820" i="5"/>
  <c r="E2820" i="5"/>
  <c r="E734" i="5" l="1"/>
  <c r="Q2768" i="5"/>
  <c r="Q2701" i="5"/>
  <c r="G2768" i="5"/>
  <c r="D2768" i="5"/>
  <c r="G2701" i="5"/>
  <c r="D2701" i="5"/>
  <c r="Q1634" i="5" l="1"/>
  <c r="G1634" i="5"/>
  <c r="D1634" i="5" l="1"/>
  <c r="E1634" i="5"/>
  <c r="Q428" i="5"/>
  <c r="G428" i="5"/>
  <c r="Q887" i="5"/>
  <c r="G887" i="5"/>
  <c r="Q1330" i="5"/>
  <c r="G1330" i="5"/>
  <c r="Q1805" i="5"/>
  <c r="G1805" i="5"/>
  <c r="D1330" i="5"/>
  <c r="E1330" i="5"/>
  <c r="D887" i="5"/>
  <c r="E887" i="5"/>
  <c r="D428" i="5"/>
  <c r="E428" i="5"/>
  <c r="D1805" i="5"/>
  <c r="E1805" i="5"/>
  <c r="D425" i="5" l="1"/>
  <c r="E425" i="5"/>
  <c r="Q425" i="5"/>
  <c r="G425" i="5"/>
  <c r="Q2828" i="5"/>
  <c r="G2828" i="5"/>
  <c r="Q382" i="5"/>
  <c r="G382" i="5"/>
  <c r="D382" i="5"/>
  <c r="E382" i="5"/>
  <c r="D2828" i="5"/>
  <c r="E2828" i="5"/>
  <c r="Q1116" i="5"/>
  <c r="G1116" i="5"/>
  <c r="Q2806" i="5"/>
  <c r="G2806" i="5"/>
  <c r="Q1043" i="5"/>
  <c r="G1043" i="5"/>
  <c r="Q3127" i="5"/>
  <c r="G3127" i="5"/>
  <c r="D1043" i="5"/>
  <c r="E1043" i="5"/>
  <c r="D2806" i="5"/>
  <c r="E2806" i="5"/>
  <c r="D1116" i="5"/>
  <c r="E1116" i="5"/>
  <c r="D3127" i="5"/>
  <c r="E3127" i="5"/>
  <c r="F296" i="7" l="1"/>
  <c r="E296" i="7" s="1"/>
  <c r="F295" i="7"/>
  <c r="E295" i="7" s="1"/>
  <c r="F294" i="7"/>
  <c r="E294" i="7" s="1"/>
  <c r="F293" i="7"/>
  <c r="E293" i="7" s="1"/>
  <c r="F292" i="7"/>
  <c r="E292" i="7" s="1"/>
  <c r="F291" i="7"/>
  <c r="E291" i="7" s="1"/>
  <c r="G65" i="5" l="1"/>
  <c r="G143" i="5"/>
  <c r="F297" i="7" l="1"/>
  <c r="E297" i="7" s="1"/>
  <c r="F290" i="7"/>
  <c r="E290" i="7" s="1"/>
  <c r="F289" i="7"/>
  <c r="E289" i="7" s="1"/>
  <c r="Q1121" i="5"/>
  <c r="G1121" i="5"/>
  <c r="Q1536" i="5"/>
  <c r="G1536" i="5"/>
  <c r="Q440" i="5"/>
  <c r="G440" i="5"/>
  <c r="Q710" i="5"/>
  <c r="G710" i="5"/>
  <c r="D710" i="5"/>
  <c r="E710" i="5"/>
  <c r="D440" i="5"/>
  <c r="E440" i="5"/>
  <c r="D1536" i="5"/>
  <c r="E1536" i="5"/>
  <c r="D1121" i="5"/>
  <c r="E1121" i="5"/>
  <c r="G1839" i="5" l="1"/>
  <c r="G1448" i="5"/>
  <c r="G1439" i="5"/>
  <c r="G1678" i="5"/>
  <c r="G2940" i="5"/>
  <c r="G1325" i="5"/>
  <c r="G545" i="5"/>
  <c r="G1692" i="5"/>
  <c r="G963" i="5"/>
  <c r="G2592" i="5"/>
  <c r="G2986" i="5"/>
  <c r="G1599" i="5"/>
  <c r="G2026" i="5"/>
  <c r="G1104" i="5"/>
  <c r="G3037" i="5"/>
  <c r="G462" i="5"/>
  <c r="G513" i="5"/>
  <c r="G2137" i="5"/>
  <c r="G1568" i="5"/>
  <c r="G3036" i="5"/>
  <c r="G1230" i="5"/>
  <c r="G969" i="5"/>
  <c r="G1376" i="5"/>
  <c r="G2347" i="5"/>
  <c r="F287" i="7"/>
  <c r="E287" i="7" s="1"/>
  <c r="F285" i="7"/>
  <c r="E285" i="7" s="1"/>
  <c r="F286" i="7"/>
  <c r="E286" i="7" s="1"/>
  <c r="F284" i="7"/>
  <c r="E284" i="7" s="1"/>
  <c r="F283" i="7"/>
  <c r="E283" i="7" s="1"/>
  <c r="F282" i="7"/>
  <c r="E282" i="7" s="1"/>
  <c r="Q2347" i="5"/>
  <c r="Q1376" i="5"/>
  <c r="Q969" i="5"/>
  <c r="Q1230" i="5"/>
  <c r="Q3036" i="5"/>
  <c r="Q1568" i="5"/>
  <c r="Q2137" i="5"/>
  <c r="Q513" i="5"/>
  <c r="Q462" i="5"/>
  <c r="Q3037" i="5"/>
  <c r="Q1104" i="5"/>
  <c r="Q2026" i="5"/>
  <c r="Q1599" i="5"/>
  <c r="Q2986" i="5"/>
  <c r="Q2592" i="5"/>
  <c r="Q963" i="5"/>
  <c r="Q1692" i="5"/>
  <c r="Q545" i="5"/>
  <c r="Q1325" i="5"/>
  <c r="Q2940" i="5"/>
  <c r="Q1678" i="5"/>
  <c r="Q1439" i="5"/>
  <c r="Q1448" i="5"/>
  <c r="Q1839" i="5"/>
  <c r="Q458" i="5"/>
  <c r="Q2287" i="5"/>
  <c r="Q2930" i="5"/>
  <c r="Q3309" i="5"/>
  <c r="G2930" i="5"/>
  <c r="G458" i="5"/>
  <c r="G2287" i="5"/>
  <c r="D2287" i="5"/>
  <c r="E2287" i="5"/>
  <c r="D458" i="5"/>
  <c r="E458" i="5"/>
  <c r="D1839" i="5"/>
  <c r="E1839" i="5"/>
  <c r="D1448" i="5"/>
  <c r="E1448" i="5"/>
  <c r="D1439" i="5"/>
  <c r="E1439" i="5"/>
  <c r="D1678" i="5"/>
  <c r="E1678" i="5"/>
  <c r="D2940" i="5"/>
  <c r="E2940" i="5"/>
  <c r="D1325" i="5"/>
  <c r="E1325" i="5"/>
  <c r="D545" i="5"/>
  <c r="E545" i="5"/>
  <c r="D1692" i="5"/>
  <c r="E1692" i="5"/>
  <c r="D963" i="5"/>
  <c r="E963" i="5"/>
  <c r="D2592" i="5"/>
  <c r="E2592" i="5"/>
  <c r="D2986" i="5"/>
  <c r="E2986" i="5"/>
  <c r="D1599" i="5"/>
  <c r="E1599" i="5"/>
  <c r="D2026" i="5"/>
  <c r="E2026" i="5"/>
  <c r="D1104" i="5"/>
  <c r="E1104" i="5"/>
  <c r="D3037" i="5"/>
  <c r="E3037" i="5"/>
  <c r="D462" i="5"/>
  <c r="E462" i="5"/>
  <c r="D513" i="5"/>
  <c r="E513" i="5"/>
  <c r="D2137" i="5"/>
  <c r="E2137" i="5"/>
  <c r="D1568" i="5"/>
  <c r="E1568" i="5"/>
  <c r="D3036" i="5"/>
  <c r="E3036" i="5"/>
  <c r="D969" i="5"/>
  <c r="E969" i="5"/>
  <c r="D1376" i="5"/>
  <c r="E1376" i="5"/>
  <c r="D2347" i="5"/>
  <c r="E2347" i="5"/>
  <c r="E3275" i="5" l="1"/>
  <c r="D3275" i="5"/>
  <c r="F321" i="7" l="1"/>
  <c r="E321" i="7" s="1"/>
  <c r="F320" i="7"/>
  <c r="E320" i="7" s="1"/>
  <c r="F319" i="7"/>
  <c r="E319" i="7" s="1"/>
  <c r="F288" i="7"/>
  <c r="E288" i="7" s="1"/>
  <c r="F281" i="7"/>
  <c r="E281" i="7" s="1"/>
  <c r="F280" i="7"/>
  <c r="E280" i="7" s="1"/>
  <c r="F279" i="7"/>
  <c r="E279" i="7" s="1"/>
  <c r="F278" i="7"/>
  <c r="E278" i="7" s="1"/>
  <c r="F277" i="7"/>
  <c r="E277" i="7" s="1"/>
  <c r="F276" i="7"/>
  <c r="E276" i="7" s="1"/>
  <c r="F275" i="7"/>
  <c r="E275" i="7" s="1"/>
  <c r="F274" i="7"/>
  <c r="E274" i="7" s="1"/>
  <c r="F273" i="7"/>
  <c r="E273" i="7" s="1"/>
  <c r="F272" i="7"/>
  <c r="E272" i="7" s="1"/>
  <c r="F271" i="7"/>
  <c r="E271" i="7" s="1"/>
  <c r="F270" i="7"/>
  <c r="E270" i="7" s="1"/>
  <c r="F269" i="7"/>
  <c r="E269" i="7" s="1"/>
  <c r="F268" i="7"/>
  <c r="E268" i="7" s="1"/>
  <c r="F267" i="7"/>
  <c r="E267" i="7" s="1"/>
  <c r="F266" i="7"/>
  <c r="E266" i="7" s="1"/>
  <c r="F265" i="7"/>
  <c r="E265" i="7" s="1"/>
  <c r="F264" i="7"/>
  <c r="E264" i="7" s="1"/>
  <c r="F263" i="7"/>
  <c r="E263" i="7" s="1"/>
  <c r="F262" i="7"/>
  <c r="E262" i="7" s="1"/>
  <c r="F261" i="7"/>
  <c r="E261" i="7" s="1"/>
  <c r="F260" i="7"/>
  <c r="E260" i="7" s="1"/>
  <c r="F259" i="7"/>
  <c r="E259" i="7" s="1"/>
  <c r="F258" i="7"/>
  <c r="E258" i="7" s="1"/>
  <c r="F257" i="7"/>
  <c r="E257" i="7" s="1"/>
  <c r="F256" i="7"/>
  <c r="E256" i="7" s="1"/>
  <c r="F255" i="7"/>
  <c r="E255" i="7" s="1"/>
  <c r="F254" i="7"/>
  <c r="E254" i="7" s="1"/>
  <c r="F253" i="7"/>
  <c r="E253" i="7" s="1"/>
  <c r="F252" i="7"/>
  <c r="E252" i="7" s="1"/>
  <c r="F251" i="7"/>
  <c r="E251" i="7" s="1"/>
  <c r="F250" i="7"/>
  <c r="E250" i="7" s="1"/>
  <c r="F249" i="7"/>
  <c r="E249" i="7" s="1"/>
  <c r="F248" i="7"/>
  <c r="E248" i="7" s="1"/>
  <c r="F247" i="7"/>
  <c r="E247" i="7" s="1"/>
  <c r="F246" i="7"/>
  <c r="E246" i="7" s="1"/>
  <c r="F245" i="7"/>
  <c r="E245" i="7" s="1"/>
  <c r="F244" i="7"/>
  <c r="E244" i="7" s="1"/>
  <c r="F243" i="7"/>
  <c r="E243" i="7" s="1"/>
  <c r="F242" i="7"/>
  <c r="E242" i="7" s="1"/>
  <c r="F241" i="7"/>
  <c r="E241" i="7" s="1"/>
  <c r="F240" i="7"/>
  <c r="E240" i="7" s="1"/>
  <c r="F239" i="7"/>
  <c r="E239" i="7" s="1"/>
  <c r="F238" i="7"/>
  <c r="E238" i="7" s="1"/>
  <c r="F17" i="7"/>
  <c r="E17" i="7" s="1"/>
  <c r="F15" i="7"/>
  <c r="E15" i="7" s="1"/>
  <c r="F14" i="7"/>
  <c r="E14" i="7" s="1"/>
  <c r="F12" i="7"/>
  <c r="E12" i="7" s="1"/>
  <c r="F11" i="7"/>
  <c r="E11" i="7" s="1"/>
  <c r="F10" i="7"/>
  <c r="E10" i="7" s="1"/>
  <c r="F9" i="7"/>
  <c r="E9" i="7" s="1"/>
  <c r="F233" i="7" l="1"/>
  <c r="E233" i="7" s="1"/>
  <c r="F232" i="7"/>
  <c r="E232" i="7" s="1"/>
  <c r="F200" i="7"/>
  <c r="E200" i="7" s="1"/>
  <c r="F199" i="7"/>
  <c r="E199" i="7" s="1"/>
  <c r="F170" i="7"/>
  <c r="E170" i="7" s="1"/>
  <c r="F169" i="7"/>
  <c r="E169" i="7" s="1"/>
  <c r="F143" i="7"/>
  <c r="E143" i="7" s="1"/>
  <c r="F142" i="7"/>
  <c r="E142" i="7" s="1"/>
  <c r="F141" i="7"/>
  <c r="E141" i="7" s="1"/>
  <c r="F100" i="7"/>
  <c r="E100" i="7" s="1"/>
  <c r="F99" i="7"/>
  <c r="E99" i="7" s="1"/>
  <c r="F98" i="7"/>
  <c r="E98" i="7" s="1"/>
  <c r="F228" i="7"/>
  <c r="E228" i="7" s="1"/>
  <c r="F227" i="7"/>
  <c r="E227" i="7" s="1"/>
  <c r="F196" i="7"/>
  <c r="E196" i="7" s="1"/>
  <c r="F195" i="7"/>
  <c r="E195" i="7" s="1"/>
  <c r="F167" i="7"/>
  <c r="E167" i="7" s="1"/>
  <c r="F166" i="7"/>
  <c r="E166" i="7" s="1"/>
  <c r="F137" i="7"/>
  <c r="E137" i="7" s="1"/>
  <c r="F136" i="7"/>
  <c r="E136" i="7" s="1"/>
  <c r="F135" i="7"/>
  <c r="E135" i="7" s="1"/>
  <c r="F134" i="7"/>
  <c r="E134" i="7" s="1"/>
  <c r="F95" i="7"/>
  <c r="E95" i="7" s="1"/>
  <c r="F94" i="7"/>
  <c r="E94" i="7" s="1"/>
  <c r="F93" i="7"/>
  <c r="E93" i="7" s="1"/>
  <c r="F92" i="7"/>
  <c r="E92" i="7" s="1"/>
  <c r="F91" i="7"/>
  <c r="E91" i="7" s="1"/>
  <c r="G3309" i="5" l="1"/>
  <c r="E2930" i="5"/>
  <c r="D2930" i="5"/>
  <c r="G2932" i="5"/>
  <c r="E2932" i="5"/>
  <c r="D2932" i="5"/>
  <c r="G2931" i="5"/>
  <c r="E2931" i="5"/>
  <c r="D2931" i="5"/>
  <c r="Q537" i="5" l="1"/>
  <c r="G537" i="5"/>
  <c r="Q1842" i="5"/>
  <c r="G1842" i="5"/>
  <c r="D1842" i="5"/>
  <c r="E1842" i="5"/>
  <c r="D537" i="5"/>
  <c r="E537" i="5"/>
  <c r="G3294" i="5" l="1"/>
  <c r="G3292" i="5"/>
  <c r="E3294" i="5"/>
  <c r="E3292" i="5"/>
  <c r="D2508" i="5" l="1"/>
  <c r="D1380" i="5" l="1"/>
  <c r="E1380" i="5"/>
  <c r="D1909" i="5"/>
  <c r="E1909" i="5"/>
  <c r="G1909" i="5"/>
  <c r="Q1380" i="5" l="1"/>
  <c r="G1380" i="5"/>
  <c r="Q60" i="5"/>
  <c r="G60" i="5"/>
  <c r="Q486" i="5"/>
  <c r="G486" i="5"/>
  <c r="Q3158" i="5"/>
  <c r="G3158" i="5"/>
  <c r="Q1667" i="5"/>
  <c r="G1667" i="5"/>
  <c r="D1667" i="5" l="1"/>
  <c r="E1667" i="5"/>
  <c r="D3158" i="5"/>
  <c r="E3158" i="5"/>
  <c r="D486" i="5"/>
  <c r="E486" i="5"/>
  <c r="D60" i="5"/>
  <c r="E60" i="5"/>
  <c r="E2227" i="5" l="1"/>
  <c r="G2618" i="5" l="1"/>
  <c r="Q69" i="5" l="1"/>
  <c r="G69" i="5"/>
  <c r="Q2039" i="5"/>
  <c r="G2039" i="5"/>
  <c r="E69" i="5"/>
  <c r="E2039" i="5"/>
  <c r="Q730" i="5"/>
  <c r="G730" i="5"/>
  <c r="E730" i="5"/>
  <c r="Q2793" i="5"/>
  <c r="G2793" i="5"/>
  <c r="E2793" i="5"/>
  <c r="Q2652" i="5" l="1"/>
  <c r="G2652" i="5"/>
  <c r="E2652" i="5"/>
  <c r="Q3006" i="5"/>
  <c r="G3006" i="5"/>
  <c r="E3006" i="5"/>
  <c r="Q2929" i="5" l="1"/>
  <c r="Q2841" i="5"/>
  <c r="Q2380" i="5"/>
  <c r="Q3050" i="5"/>
  <c r="Q1810" i="5"/>
  <c r="Q1853" i="5"/>
  <c r="Q1636" i="5"/>
  <c r="Q2009" i="5"/>
  <c r="Q1816" i="5"/>
  <c r="Q1024" i="5"/>
  <c r="Q1036" i="5"/>
  <c r="Q998" i="5"/>
  <c r="Q734" i="5"/>
  <c r="Q631" i="5"/>
  <c r="Q490" i="5"/>
  <c r="Q487" i="5"/>
  <c r="Q574" i="5"/>
  <c r="Q677" i="5"/>
  <c r="Q469" i="5"/>
  <c r="Q435" i="5"/>
  <c r="Q576" i="5"/>
  <c r="Q567" i="5"/>
  <c r="Q559" i="5"/>
  <c r="Q552" i="5"/>
  <c r="Q66" i="5"/>
  <c r="Q65" i="5"/>
  <c r="Q2999" i="5" l="1"/>
  <c r="Q2556" i="5"/>
  <c r="Q1007" i="5"/>
  <c r="Q660" i="5"/>
  <c r="G3284" i="5" l="1"/>
  <c r="G3303" i="5"/>
  <c r="G3304" i="5"/>
  <c r="G3194" i="5"/>
  <c r="G3261" i="5"/>
  <c r="G3305" i="5"/>
  <c r="G3306" i="5"/>
  <c r="G3308" i="5"/>
  <c r="G1798" i="5"/>
  <c r="G716" i="5"/>
  <c r="G308" i="5"/>
  <c r="G734" i="5"/>
  <c r="G911" i="5"/>
  <c r="G363" i="5"/>
  <c r="G3273" i="5"/>
  <c r="G859" i="5"/>
  <c r="G1036" i="5"/>
  <c r="G631" i="5"/>
  <c r="G998" i="5"/>
  <c r="G2929" i="5"/>
  <c r="G1636" i="5"/>
  <c r="G2841" i="5"/>
  <c r="G2380" i="5"/>
  <c r="G490" i="5"/>
  <c r="G487" i="5"/>
  <c r="G66" i="5" l="1"/>
  <c r="E2712" i="5" l="1"/>
  <c r="E3273" i="5"/>
  <c r="E2253" i="5"/>
  <c r="E2216" i="5"/>
  <c r="E1931" i="5"/>
  <c r="E1905" i="5"/>
  <c r="E1854" i="5"/>
  <c r="E1798" i="5"/>
  <c r="E1635" i="5"/>
  <c r="E2099" i="5"/>
  <c r="E1589" i="5"/>
  <c r="E1586" i="5"/>
  <c r="E1185" i="5"/>
  <c r="E1550" i="5"/>
  <c r="E1015" i="5"/>
  <c r="E911" i="5"/>
  <c r="E1122" i="5"/>
  <c r="E859" i="5"/>
  <c r="E775" i="5"/>
  <c r="E539" i="5"/>
  <c r="E363" i="5"/>
  <c r="E308" i="5"/>
  <c r="E65" i="5"/>
  <c r="E57" i="5"/>
  <c r="E1509" i="5" l="1"/>
  <c r="Q839" i="5" l="1"/>
  <c r="G839" i="5"/>
  <c r="D839" i="5"/>
  <c r="E839" i="5"/>
  <c r="Q2402" i="5"/>
  <c r="G2402" i="5"/>
  <c r="D2402" i="5"/>
  <c r="E2402" i="5"/>
  <c r="Q1478" i="5"/>
  <c r="G1478" i="5"/>
  <c r="D1478" i="5"/>
  <c r="E1478" i="5"/>
  <c r="Q2509" i="5"/>
  <c r="G2509" i="5"/>
  <c r="D2509" i="5"/>
  <c r="E2509" i="5"/>
  <c r="G3065" i="5" l="1"/>
  <c r="E3065" i="5"/>
  <c r="D3065" i="5"/>
  <c r="B3065" i="5"/>
  <c r="Q2643" i="5" l="1"/>
  <c r="G2643" i="5"/>
  <c r="D65" i="5"/>
  <c r="Q363" i="5"/>
  <c r="D363" i="5"/>
  <c r="D2643" i="5"/>
  <c r="E2643" i="5"/>
  <c r="Q2216" i="5" l="1"/>
  <c r="G2216" i="5"/>
  <c r="D2216" i="5"/>
  <c r="Q716" i="5"/>
  <c r="Q911" i="5"/>
  <c r="Q1635" i="5"/>
  <c r="G1635" i="5"/>
  <c r="Q1589" i="5"/>
  <c r="G1589" i="5"/>
  <c r="Q2393" i="5"/>
  <c r="G2393" i="5"/>
  <c r="D2393" i="5"/>
  <c r="E2393" i="5"/>
  <c r="D1589" i="5"/>
  <c r="D1635" i="5"/>
  <c r="D911" i="5"/>
  <c r="Q48" i="5"/>
  <c r="G48" i="5"/>
  <c r="D1185" i="5"/>
  <c r="D48" i="5"/>
  <c r="E48" i="5"/>
  <c r="G660" i="5"/>
  <c r="D660" i="5"/>
  <c r="E660" i="5"/>
  <c r="Q3255" i="5" l="1"/>
  <c r="Q2250" i="5"/>
  <c r="Q1855" i="5"/>
  <c r="E2378" i="5"/>
  <c r="D2378" i="5"/>
  <c r="E1232" i="5" l="1"/>
  <c r="D1232" i="5"/>
  <c r="Q1232" i="5"/>
  <c r="G1232" i="5"/>
  <c r="G3255" i="5" l="1"/>
  <c r="G2250" i="5"/>
  <c r="G1855" i="5"/>
  <c r="G3061" i="5"/>
  <c r="G3060" i="5"/>
  <c r="G3056" i="5"/>
  <c r="D2250" i="5"/>
  <c r="E2250" i="5"/>
  <c r="D3255" i="5"/>
  <c r="E3255" i="5"/>
  <c r="B3061" i="5"/>
  <c r="B3060" i="5"/>
  <c r="B3056" i="5"/>
  <c r="G1340" i="5"/>
  <c r="G763" i="5"/>
  <c r="G699" i="5"/>
  <c r="G2431" i="5"/>
  <c r="G1048" i="5"/>
  <c r="G368" i="5"/>
  <c r="G2649" i="5"/>
  <c r="G2728" i="5"/>
  <c r="G2711" i="5"/>
  <c r="G620" i="5"/>
  <c r="G2072" i="5"/>
  <c r="G2591" i="5"/>
  <c r="G1655" i="5"/>
  <c r="G1105" i="5"/>
  <c r="G2691" i="5"/>
  <c r="G1229" i="5"/>
  <c r="G1652" i="5"/>
  <c r="G2491" i="5"/>
  <c r="G510" i="5"/>
  <c r="G86" i="5"/>
  <c r="G696" i="5"/>
  <c r="G933" i="5"/>
  <c r="G1002" i="5"/>
  <c r="G1146" i="5"/>
  <c r="G1106" i="5"/>
  <c r="G1827" i="5"/>
  <c r="G2458" i="5"/>
  <c r="G2339" i="5"/>
  <c r="G3220" i="5"/>
  <c r="G3221" i="5"/>
  <c r="G3219" i="5"/>
  <c r="G2110" i="5"/>
  <c r="G623" i="5"/>
  <c r="G1317" i="5"/>
  <c r="G2353" i="5"/>
  <c r="G2492" i="5"/>
  <c r="G733" i="5"/>
  <c r="G735" i="5"/>
  <c r="G1493" i="5"/>
  <c r="G953" i="5"/>
  <c r="G662" i="5"/>
  <c r="G619" i="5"/>
  <c r="G1885" i="5"/>
  <c r="G544" i="5"/>
  <c r="G1887" i="5"/>
  <c r="G17" i="5"/>
  <c r="G613" i="5"/>
  <c r="G661" i="5"/>
  <c r="G2803" i="5"/>
  <c r="G2121" i="5"/>
  <c r="G714" i="5"/>
  <c r="G535" i="5"/>
  <c r="G518" i="5"/>
  <c r="G3137" i="5"/>
  <c r="G2029" i="5"/>
  <c r="G2697" i="5"/>
  <c r="G2606" i="5"/>
  <c r="G2634" i="5"/>
  <c r="G1930" i="5"/>
  <c r="G3160" i="5"/>
  <c r="G1019" i="5"/>
  <c r="G550" i="5"/>
  <c r="G1886" i="5"/>
  <c r="G1888" i="5"/>
  <c r="G2727" i="5"/>
  <c r="G1119" i="5"/>
  <c r="G2838" i="5"/>
  <c r="G30" i="5"/>
  <c r="G1080" i="5"/>
  <c r="G2824" i="5"/>
  <c r="G2788" i="5"/>
  <c r="G2881" i="5"/>
  <c r="G426" i="5"/>
  <c r="G2120" i="5"/>
  <c r="G2689" i="5"/>
  <c r="G1940" i="5"/>
  <c r="G1593" i="5"/>
  <c r="G555" i="5"/>
  <c r="G554" i="5"/>
  <c r="G561" i="5"/>
  <c r="G1840" i="5"/>
  <c r="G2324" i="5"/>
  <c r="G165" i="5"/>
  <c r="G1097" i="5"/>
  <c r="G928" i="5"/>
  <c r="G1037" i="5"/>
  <c r="G1085" i="5"/>
  <c r="G519" i="5"/>
  <c r="G393" i="5"/>
  <c r="G2679" i="5"/>
  <c r="G318" i="5"/>
  <c r="G139" i="5"/>
  <c r="G2365" i="5"/>
  <c r="G2560" i="5"/>
  <c r="G1337" i="5"/>
  <c r="G2821" i="5"/>
  <c r="G2907" i="5"/>
  <c r="G2837" i="5"/>
  <c r="G1316" i="5"/>
  <c r="G2384" i="5"/>
  <c r="G2655" i="5"/>
  <c r="G2705" i="5"/>
  <c r="G282" i="5"/>
  <c r="G557" i="5"/>
  <c r="G1202" i="5"/>
  <c r="G1009" i="5"/>
  <c r="G1808" i="5"/>
  <c r="G967" i="5"/>
  <c r="G713" i="5"/>
  <c r="G1800" i="5"/>
  <c r="G1794" i="5"/>
  <c r="G260" i="5"/>
  <c r="G28" i="5"/>
  <c r="G516" i="5"/>
  <c r="G1290" i="5"/>
  <c r="G517" i="5"/>
  <c r="G1348" i="5"/>
  <c r="G2069" i="5"/>
  <c r="G665" i="5"/>
  <c r="G2245" i="5"/>
  <c r="G1010" i="5"/>
  <c r="G2454" i="5"/>
  <c r="G1218" i="5"/>
  <c r="G2470" i="5"/>
  <c r="G381" i="5"/>
  <c r="G1700" i="5"/>
  <c r="G1948" i="5"/>
  <c r="G937" i="5"/>
  <c r="G78" i="5"/>
  <c r="G1341" i="5"/>
  <c r="G1027" i="5"/>
  <c r="G2293" i="5"/>
  <c r="G3099" i="5"/>
  <c r="G838" i="5"/>
  <c r="G932" i="5"/>
  <c r="G551" i="5"/>
  <c r="G728" i="5"/>
  <c r="G2785" i="5"/>
  <c r="G2131" i="5"/>
  <c r="G2292" i="5"/>
  <c r="G611" i="5"/>
  <c r="G588" i="5"/>
  <c r="G1640" i="5"/>
  <c r="G2880" i="5"/>
  <c r="G2726" i="5"/>
  <c r="G520" i="5"/>
  <c r="G283" i="5"/>
  <c r="G2723" i="5"/>
  <c r="G1053" i="5"/>
  <c r="G1054" i="5"/>
  <c r="G279" i="5"/>
  <c r="G284" i="5"/>
  <c r="G1850" i="5"/>
  <c r="G2412" i="5"/>
  <c r="G2707" i="5"/>
  <c r="G2708" i="5"/>
  <c r="G2385" i="5"/>
  <c r="G147" i="5"/>
  <c r="G610" i="5"/>
  <c r="G612" i="5"/>
  <c r="G1145" i="5"/>
  <c r="G2822" i="5"/>
  <c r="G1057" i="5"/>
  <c r="G146" i="5"/>
  <c r="G2511" i="5"/>
  <c r="G1822" i="5"/>
  <c r="G1718" i="5"/>
  <c r="G397" i="5"/>
  <c r="G980" i="5"/>
  <c r="G2317" i="5"/>
  <c r="G1430" i="5"/>
  <c r="G934" i="5"/>
  <c r="G2589" i="5"/>
  <c r="G1641" i="5"/>
  <c r="G2725" i="5"/>
  <c r="G2694" i="5"/>
  <c r="G1554" i="5"/>
  <c r="G1339" i="5"/>
  <c r="G1058" i="5"/>
  <c r="G1989" i="5"/>
  <c r="G1995" i="5"/>
  <c r="G565" i="5"/>
  <c r="G3107" i="5"/>
  <c r="G1768" i="5"/>
  <c r="G2011" i="5"/>
  <c r="G2012" i="5"/>
  <c r="G1158" i="5"/>
  <c r="G1773" i="5"/>
  <c r="G701" i="5"/>
  <c r="G929" i="5"/>
  <c r="G543" i="5"/>
  <c r="G1014" i="5"/>
  <c r="G475" i="5"/>
  <c r="G2344" i="5"/>
  <c r="G1862" i="5"/>
  <c r="G388" i="5"/>
  <c r="G1081" i="5"/>
  <c r="G3116" i="5"/>
  <c r="G2295" i="5"/>
  <c r="G1823" i="5"/>
  <c r="G2783" i="5"/>
  <c r="G688" i="5"/>
  <c r="G1186" i="5"/>
  <c r="G2818" i="5"/>
  <c r="G137" i="5"/>
  <c r="G2811" i="5"/>
  <c r="G687" i="5"/>
  <c r="G903" i="5"/>
  <c r="G1488" i="5"/>
  <c r="G431" i="5"/>
  <c r="G1318" i="5"/>
  <c r="G273" i="5"/>
  <c r="G2816" i="5"/>
  <c r="G2225" i="5"/>
  <c r="G262" i="5"/>
  <c r="G2569" i="5"/>
  <c r="G2047" i="5"/>
  <c r="G280" i="5"/>
  <c r="G1970" i="5"/>
  <c r="G1086" i="5"/>
  <c r="G3145" i="5"/>
  <c r="G2933" i="5"/>
  <c r="G2100" i="5"/>
  <c r="G330" i="5"/>
  <c r="G6" i="5"/>
  <c r="G549" i="5"/>
  <c r="G132" i="5"/>
  <c r="G3110" i="5"/>
  <c r="G556" i="5"/>
  <c r="G1394" i="5"/>
  <c r="G992" i="5"/>
  <c r="G1712" i="5"/>
  <c r="G320" i="5"/>
  <c r="G786" i="5"/>
  <c r="G1745" i="5"/>
  <c r="G1735" i="5"/>
  <c r="G1012" i="5"/>
  <c r="G1349" i="5"/>
  <c r="G2653" i="5"/>
  <c r="G593" i="5"/>
  <c r="G3146" i="5"/>
  <c r="G606" i="5"/>
  <c r="G1867" i="5"/>
  <c r="G2071" i="5"/>
  <c r="G2875" i="5"/>
  <c r="G2836" i="5"/>
  <c r="G2021" i="5"/>
  <c r="G547" i="5"/>
  <c r="G704" i="5"/>
  <c r="G3106" i="5"/>
  <c r="G1969" i="5"/>
  <c r="G10" i="5"/>
  <c r="G3026" i="5"/>
  <c r="G845" i="5"/>
  <c r="G2165" i="5"/>
  <c r="G1654" i="5"/>
  <c r="G247" i="5"/>
  <c r="G848" i="5"/>
  <c r="G212" i="5"/>
  <c r="G2419" i="5"/>
  <c r="G1999" i="5"/>
  <c r="G542" i="5"/>
  <c r="G3166" i="5"/>
  <c r="G213" i="5"/>
  <c r="G2568" i="5"/>
  <c r="G1079" i="5"/>
  <c r="G2018" i="5"/>
  <c r="G877" i="5"/>
  <c r="G727" i="5"/>
  <c r="G2562" i="5"/>
  <c r="G563" i="5"/>
  <c r="G1698" i="5"/>
  <c r="G2420" i="5"/>
  <c r="G721" i="5"/>
  <c r="G2678" i="5"/>
  <c r="G29" i="5"/>
  <c r="G2248" i="5"/>
  <c r="G248" i="5"/>
  <c r="G2827" i="5"/>
  <c r="G106" i="5"/>
  <c r="G250" i="5"/>
  <c r="G512" i="5"/>
  <c r="G1259" i="5"/>
  <c r="G3098" i="5"/>
  <c r="G334" i="5"/>
  <c r="G622" i="5"/>
  <c r="G5" i="5"/>
  <c r="G3170" i="5"/>
  <c r="G2019" i="5"/>
  <c r="G31" i="5"/>
  <c r="G36" i="5"/>
  <c r="G1528" i="5"/>
  <c r="G571" i="5"/>
  <c r="G573" i="5"/>
  <c r="G2617" i="5"/>
  <c r="G1090" i="5"/>
  <c r="G814" i="5"/>
  <c r="G1530" i="5"/>
  <c r="G1529" i="5"/>
  <c r="G1760" i="5"/>
  <c r="G531" i="5"/>
  <c r="G2683" i="5"/>
  <c r="G2621" i="5"/>
  <c r="G2285" i="5"/>
  <c r="G38" i="5"/>
  <c r="G643" i="5"/>
  <c r="G817" i="5"/>
  <c r="G3198" i="5"/>
  <c r="G533" i="5"/>
  <c r="G747" i="5"/>
  <c r="G2878" i="5"/>
  <c r="G43" i="5"/>
  <c r="G2255" i="5"/>
  <c r="G2611" i="5"/>
  <c r="G118" i="5"/>
  <c r="G2005" i="5"/>
  <c r="G2456" i="5"/>
  <c r="G578" i="5"/>
  <c r="G638" i="5"/>
  <c r="G815" i="5"/>
  <c r="G2574" i="5"/>
  <c r="G2058" i="5"/>
  <c r="G1305" i="5"/>
  <c r="G746" i="5"/>
  <c r="G816" i="5"/>
  <c r="G821" i="5"/>
  <c r="G184" i="5"/>
  <c r="G1690" i="5"/>
  <c r="G1811" i="5"/>
  <c r="G2063" i="5"/>
  <c r="G3173" i="5"/>
  <c r="G1269" i="5"/>
  <c r="G1270" i="5"/>
  <c r="G2685" i="5"/>
  <c r="G2061" i="5"/>
  <c r="G2178" i="5"/>
  <c r="G2169" i="5"/>
  <c r="G424" i="5"/>
  <c r="G1836" i="5"/>
  <c r="G820" i="5"/>
  <c r="G2769" i="5"/>
  <c r="G2179" i="5"/>
  <c r="G2180" i="5"/>
  <c r="G2716" i="5"/>
  <c r="G484" i="5"/>
  <c r="G2471" i="5"/>
  <c r="G1107" i="5"/>
  <c r="G422" i="5"/>
  <c r="G423" i="5"/>
  <c r="G2718" i="5"/>
  <c r="G44" i="5"/>
  <c r="G2682" i="5"/>
  <c r="G2177" i="5"/>
  <c r="G57" i="5"/>
  <c r="G641" i="5"/>
  <c r="G3113" i="5"/>
  <c r="G1193" i="5"/>
  <c r="G497" i="5"/>
  <c r="G1548" i="5"/>
  <c r="G1436" i="5"/>
  <c r="G624" i="5"/>
  <c r="G2336" i="5"/>
  <c r="G2020" i="5"/>
  <c r="G530" i="5"/>
  <c r="G402" i="5"/>
  <c r="G1471" i="5"/>
  <c r="G1469" i="5"/>
  <c r="G63" i="5"/>
  <c r="G527" i="5"/>
  <c r="G985" i="5"/>
  <c r="G92" i="5"/>
  <c r="G1942" i="5"/>
  <c r="G534" i="5"/>
  <c r="G2699" i="5"/>
  <c r="G532" i="5"/>
  <c r="G2700" i="5"/>
  <c r="G575" i="5"/>
  <c r="G2335" i="5"/>
  <c r="G667" i="5"/>
  <c r="G40" i="5"/>
  <c r="G1687" i="5"/>
  <c r="G2263" i="5"/>
  <c r="G2870" i="5"/>
  <c r="G496" i="5"/>
  <c r="G3024" i="5"/>
  <c r="G639" i="5"/>
  <c r="G1479" i="5"/>
  <c r="G2266" i="5"/>
  <c r="G1747" i="5"/>
  <c r="G3011" i="5"/>
  <c r="G783" i="5"/>
  <c r="G785" i="5"/>
  <c r="G758" i="5"/>
  <c r="G3172" i="5"/>
  <c r="G1547" i="5"/>
  <c r="G1935" i="5"/>
  <c r="G1893" i="5"/>
  <c r="G566" i="5"/>
  <c r="G1283" i="5"/>
  <c r="G468" i="5"/>
  <c r="G1309" i="5"/>
  <c r="G470" i="5"/>
  <c r="G1510" i="5"/>
  <c r="G2286" i="5"/>
  <c r="G2943" i="5"/>
  <c r="G107" i="5"/>
  <c r="G183" i="5"/>
  <c r="G189" i="5"/>
  <c r="G301" i="5"/>
  <c r="G2663" i="5"/>
  <c r="G2576" i="5"/>
  <c r="G1831" i="5"/>
  <c r="G2616" i="5"/>
  <c r="G302" i="5"/>
  <c r="G1832" i="5"/>
  <c r="G101" i="5"/>
  <c r="G2995" i="5"/>
  <c r="G1312" i="5"/>
  <c r="G1181" i="5"/>
  <c r="G2724" i="5"/>
  <c r="G336" i="5"/>
  <c r="G2923" i="5"/>
  <c r="G1837" i="5"/>
  <c r="G759" i="5"/>
  <c r="G2757" i="5"/>
  <c r="G996" i="5"/>
  <c r="G494" i="5"/>
  <c r="G290" i="5"/>
  <c r="G2644" i="5"/>
  <c r="G1328" i="5"/>
  <c r="G1870" i="5"/>
  <c r="G412" i="5"/>
  <c r="G2259" i="5"/>
  <c r="G2632" i="5"/>
  <c r="G2610" i="5"/>
  <c r="G1630" i="5"/>
  <c r="G1728" i="5"/>
  <c r="G1626" i="5"/>
  <c r="G1514" i="5"/>
  <c r="G2871" i="5"/>
  <c r="G2983" i="5"/>
  <c r="G2053" i="5"/>
  <c r="G185" i="5"/>
  <c r="G1749" i="5"/>
  <c r="G1507" i="5"/>
  <c r="G3030" i="5"/>
  <c r="G938" i="5"/>
  <c r="G1490" i="5"/>
  <c r="G298" i="5"/>
  <c r="G1281" i="5"/>
  <c r="G1807" i="5"/>
  <c r="G289" i="5"/>
  <c r="G2451" i="5"/>
  <c r="G987" i="5"/>
  <c r="G1833" i="5"/>
  <c r="G1685" i="5"/>
  <c r="G895" i="5"/>
  <c r="G172" i="5"/>
  <c r="G2086" i="5"/>
  <c r="G2627" i="5"/>
  <c r="G1491" i="5"/>
  <c r="G2982" i="5"/>
  <c r="G1978" i="5"/>
  <c r="G818" i="5"/>
  <c r="G1713" i="5"/>
  <c r="G1726" i="5"/>
  <c r="G2258" i="5"/>
  <c r="G3032" i="5"/>
  <c r="G1257" i="5"/>
  <c r="G2303" i="5"/>
  <c r="G411" i="5"/>
  <c r="G1306" i="5"/>
  <c r="G1307" i="5"/>
  <c r="G1723" i="5"/>
  <c r="G564" i="5"/>
  <c r="G976" i="5"/>
  <c r="G1286" i="5"/>
  <c r="G1830" i="5"/>
  <c r="G1631" i="5"/>
  <c r="G2612" i="5"/>
  <c r="G3224" i="5"/>
  <c r="G355" i="5"/>
  <c r="G1242" i="5"/>
  <c r="G1089" i="5"/>
  <c r="G2002" i="5"/>
  <c r="G507" i="5"/>
  <c r="G195" i="5"/>
  <c r="G1619" i="5"/>
  <c r="G2518" i="5"/>
  <c r="G1297" i="5"/>
  <c r="G819" i="5"/>
  <c r="G2049" i="5"/>
  <c r="G2065" i="5"/>
  <c r="G370" i="5"/>
  <c r="G869" i="5"/>
  <c r="G2222" i="5"/>
  <c r="G405" i="5"/>
  <c r="G2302" i="5"/>
  <c r="G3031" i="5"/>
  <c r="G3138" i="5"/>
  <c r="G2001" i="5"/>
  <c r="G1480" i="5"/>
  <c r="G406" i="5"/>
  <c r="G1533" i="5"/>
  <c r="G2485" i="5"/>
  <c r="G2671" i="5"/>
  <c r="G1962" i="5"/>
  <c r="G2176" i="5"/>
  <c r="G973" i="5"/>
  <c r="G748" i="5"/>
  <c r="G1267" i="5"/>
  <c r="G3136" i="5"/>
  <c r="G3129" i="5"/>
  <c r="G2243" i="5"/>
  <c r="G1120" i="5"/>
  <c r="G2048" i="5"/>
  <c r="G2010" i="5"/>
  <c r="G2609" i="5"/>
  <c r="G133" i="5"/>
  <c r="G605" i="5"/>
  <c r="G1781" i="5"/>
  <c r="G3045" i="5"/>
  <c r="G1444" i="5"/>
  <c r="G2897" i="5"/>
  <c r="G328" i="5"/>
  <c r="G2624" i="5"/>
  <c r="G1629" i="5"/>
  <c r="G1731" i="5"/>
  <c r="G2268" i="5"/>
  <c r="G2484" i="5"/>
  <c r="G8" i="5"/>
  <c r="G186" i="5"/>
  <c r="G2486" i="5"/>
  <c r="G999" i="5"/>
  <c r="G640" i="5"/>
  <c r="G2681" i="5"/>
  <c r="G1551" i="5"/>
  <c r="G2971" i="5"/>
  <c r="G1858" i="5"/>
  <c r="G403" i="5"/>
  <c r="G2410" i="5"/>
  <c r="G2565" i="5"/>
  <c r="G1933" i="5"/>
  <c r="G1304" i="5"/>
  <c r="G1303" i="5"/>
  <c r="G935" i="5"/>
  <c r="G2090" i="5"/>
  <c r="G1291" i="5"/>
  <c r="G2575" i="5"/>
  <c r="G1618" i="5"/>
  <c r="G85" i="5"/>
  <c r="G896" i="5"/>
  <c r="G897" i="5"/>
  <c r="G2593" i="5"/>
  <c r="G705" i="5"/>
  <c r="G1326" i="5"/>
  <c r="G2937" i="5"/>
  <c r="G946" i="5"/>
  <c r="G1084" i="5"/>
  <c r="G2523" i="5"/>
  <c r="G2938" i="5"/>
  <c r="G536" i="5"/>
  <c r="G945" i="5"/>
  <c r="G1047" i="5"/>
  <c r="G1624" i="5"/>
  <c r="G2984" i="5"/>
  <c r="G1625" i="5"/>
  <c r="G1778" i="5"/>
  <c r="G2531" i="5"/>
  <c r="G71" i="5"/>
  <c r="G164" i="5"/>
  <c r="G790" i="5"/>
  <c r="G2877" i="5"/>
  <c r="G2912" i="5"/>
  <c r="G666" i="5"/>
  <c r="G997" i="5"/>
  <c r="G2915" i="5"/>
  <c r="G2919" i="5"/>
  <c r="G773" i="5"/>
  <c r="G2284" i="5"/>
  <c r="G2972" i="5"/>
  <c r="G2411" i="5"/>
  <c r="G80" i="5"/>
  <c r="G91" i="5"/>
  <c r="G156" i="5"/>
  <c r="G297" i="5"/>
  <c r="G671" i="5"/>
  <c r="G1223" i="5"/>
  <c r="G1237" i="5"/>
  <c r="G2625" i="5"/>
  <c r="G528" i="5"/>
  <c r="G1287" i="5"/>
  <c r="G2547" i="5"/>
  <c r="G2913" i="5"/>
  <c r="G1552" i="5"/>
  <c r="G1803" i="5"/>
  <c r="G1949" i="5"/>
  <c r="G2918" i="5"/>
  <c r="G3023" i="5"/>
  <c r="G3025" i="5"/>
  <c r="G3163" i="5"/>
  <c r="G3168" i="5"/>
  <c r="G3228" i="5"/>
  <c r="G1323" i="5"/>
  <c r="G1333" i="5"/>
  <c r="G2637" i="5"/>
  <c r="G2866" i="5"/>
  <c r="G181" i="5"/>
  <c r="G971" i="5"/>
  <c r="G1289" i="5"/>
  <c r="G1470" i="5"/>
  <c r="G2748" i="5"/>
  <c r="G529" i="5"/>
  <c r="G2540" i="5"/>
  <c r="G369" i="5"/>
  <c r="G83" i="5"/>
  <c r="G3223" i="5"/>
  <c r="G94" i="5"/>
  <c r="G2597" i="5"/>
  <c r="G657" i="5"/>
  <c r="G944" i="5"/>
  <c r="G3035" i="5"/>
  <c r="G1113" i="5"/>
  <c r="G251" i="5"/>
  <c r="G755" i="5"/>
  <c r="G768" i="5"/>
  <c r="G1082" i="5"/>
  <c r="G1294" i="5"/>
  <c r="G1298" i="5"/>
  <c r="G2563" i="5"/>
  <c r="G2564" i="5"/>
  <c r="G70" i="5"/>
  <c r="G2514" i="5"/>
  <c r="G3125" i="5"/>
  <c r="G3214" i="5"/>
  <c r="G654" i="5"/>
  <c r="G3211" i="5"/>
  <c r="G1959" i="5"/>
  <c r="G1961" i="5"/>
  <c r="G1462" i="5"/>
  <c r="G1944" i="5"/>
  <c r="G3132" i="5"/>
  <c r="G333" i="5"/>
  <c r="G2640" i="5"/>
  <c r="G197" i="5"/>
  <c r="G812" i="5"/>
  <c r="G1435" i="5"/>
  <c r="G2366" i="5"/>
  <c r="G961" i="5"/>
  <c r="G1519" i="5"/>
  <c r="G1722" i="5"/>
  <c r="G2334" i="5"/>
  <c r="G2676" i="5"/>
  <c r="G724" i="5"/>
  <c r="G1112" i="5"/>
  <c r="G1115" i="5"/>
  <c r="G199" i="5"/>
  <c r="G792" i="5"/>
  <c r="G1117" i="5"/>
  <c r="G1729" i="5"/>
  <c r="G2464" i="5"/>
  <c r="G2670" i="5"/>
  <c r="G3102" i="5"/>
  <c r="G3104" i="5"/>
  <c r="G3141" i="5"/>
  <c r="G27" i="5"/>
  <c r="G239" i="5"/>
  <c r="G1520" i="5"/>
  <c r="G1521" i="5"/>
  <c r="G2304" i="5"/>
  <c r="G2513" i="5"/>
  <c r="G2598" i="5"/>
  <c r="G158" i="5"/>
  <c r="G2465" i="5"/>
  <c r="G509" i="5"/>
  <c r="G2405" i="5"/>
  <c r="G2605" i="5"/>
  <c r="G2394" i="5"/>
  <c r="G2139" i="5"/>
  <c r="G3093" i="5"/>
  <c r="G2024" i="5"/>
  <c r="G1231" i="5"/>
  <c r="G2595" i="5"/>
  <c r="G2720" i="5"/>
  <c r="G316" i="5"/>
  <c r="G1284" i="5"/>
  <c r="G249" i="5"/>
  <c r="G3210" i="5"/>
  <c r="G1153" i="5"/>
  <c r="G2013" i="5"/>
  <c r="G1139" i="5"/>
  <c r="G2869" i="5"/>
  <c r="G331" i="5"/>
  <c r="G2936" i="5"/>
  <c r="G22" i="5"/>
  <c r="G157" i="5"/>
  <c r="G159" i="5"/>
  <c r="G194" i="5"/>
  <c r="G198" i="5"/>
  <c r="G1701" i="5"/>
  <c r="G252" i="5"/>
  <c r="G253" i="5"/>
  <c r="G315" i="5"/>
  <c r="G317" i="5"/>
  <c r="G374" i="5"/>
  <c r="G175" i="5"/>
  <c r="G3232" i="5"/>
  <c r="G202" i="5"/>
  <c r="G658" i="5"/>
  <c r="G750" i="5"/>
  <c r="G751" i="5"/>
  <c r="G753" i="5"/>
  <c r="G779" i="5"/>
  <c r="G782" i="5"/>
  <c r="G825" i="5"/>
  <c r="G917" i="5"/>
  <c r="G1481" i="5"/>
  <c r="G1503" i="5"/>
  <c r="G1688" i="5"/>
  <c r="G1761" i="5"/>
  <c r="G1814" i="5"/>
  <c r="G204" i="5"/>
  <c r="G1981" i="5"/>
  <c r="G1983" i="5"/>
  <c r="G2717" i="5"/>
  <c r="G2170" i="5"/>
  <c r="G2181" i="5"/>
  <c r="G2182" i="5"/>
  <c r="G2183" i="5"/>
  <c r="G2260" i="5"/>
  <c r="G2395" i="5"/>
  <c r="G2462" i="5"/>
  <c r="G2500" i="5"/>
  <c r="G2502" i="5"/>
  <c r="G2512" i="5"/>
  <c r="G3235" i="5"/>
  <c r="G2517" i="5"/>
  <c r="G2596" i="5"/>
  <c r="G2673" i="5"/>
  <c r="G219" i="5"/>
  <c r="G3300" i="5"/>
  <c r="G3084" i="5"/>
  <c r="G3090" i="5"/>
  <c r="G3131" i="5"/>
  <c r="G3133" i="5"/>
  <c r="G3134" i="5"/>
  <c r="G3227" i="5"/>
  <c r="G592" i="5"/>
  <c r="G957" i="5"/>
  <c r="G986" i="5"/>
  <c r="G1697" i="5"/>
  <c r="G1829" i="5"/>
  <c r="G1835" i="5"/>
  <c r="G2014" i="5"/>
  <c r="G2175" i="5"/>
  <c r="G1487" i="5"/>
  <c r="G830" i="5"/>
  <c r="G2330" i="5"/>
  <c r="G2455" i="5"/>
  <c r="G2435" i="5"/>
  <c r="G2947" i="5"/>
  <c r="G813" i="5"/>
  <c r="G995" i="5"/>
  <c r="G3049" i="5"/>
  <c r="G770" i="5"/>
  <c r="G797" i="5"/>
  <c r="G1432" i="5"/>
  <c r="G1834" i="5"/>
  <c r="G3002" i="5"/>
  <c r="G2529" i="5"/>
  <c r="G2028" i="5"/>
  <c r="G3008" i="5"/>
  <c r="G226" i="5"/>
  <c r="G1951" i="5"/>
  <c r="G3079" i="5"/>
  <c r="G2503" i="5"/>
  <c r="G205" i="5"/>
  <c r="G784" i="5"/>
  <c r="G2629" i="5"/>
  <c r="G1246" i="5"/>
  <c r="G2896" i="5"/>
  <c r="G2505" i="5"/>
  <c r="G2174" i="5"/>
  <c r="G2406" i="5"/>
  <c r="G2387" i="5"/>
  <c r="G478" i="5"/>
  <c r="G1453" i="5"/>
  <c r="G2289" i="5"/>
  <c r="G2553" i="5"/>
  <c r="G3213" i="5"/>
  <c r="G2895" i="5"/>
  <c r="G228" i="5"/>
  <c r="G3169" i="5"/>
  <c r="G1979" i="5"/>
  <c r="G2570" i="5"/>
  <c r="G163" i="5"/>
  <c r="G467" i="5"/>
  <c r="G2403" i="5"/>
  <c r="G2340" i="5"/>
  <c r="G114" i="5"/>
  <c r="G2955" i="5"/>
  <c r="G2322" i="5"/>
  <c r="G583" i="5"/>
  <c r="G1253" i="5"/>
  <c r="G2665" i="5"/>
  <c r="G1022" i="5"/>
  <c r="G2628" i="5"/>
  <c r="G2494" i="5"/>
  <c r="G2504" i="5"/>
  <c r="G625" i="5"/>
  <c r="G34" i="5"/>
  <c r="G2630" i="5"/>
  <c r="G1706" i="5"/>
  <c r="G291" i="5"/>
  <c r="G200" i="5"/>
  <c r="G481" i="5"/>
  <c r="G2329" i="5"/>
  <c r="G3123" i="5"/>
  <c r="G627" i="5"/>
  <c r="G242" i="5"/>
  <c r="G390" i="5"/>
  <c r="G1239" i="5"/>
  <c r="G1950" i="5"/>
  <c r="G311" i="5"/>
  <c r="G1513" i="5"/>
  <c r="G3215" i="5"/>
  <c r="G1663" i="5"/>
  <c r="G227" i="5"/>
  <c r="G856" i="5"/>
  <c r="G628" i="5"/>
  <c r="G209" i="5"/>
  <c r="G243" i="5"/>
  <c r="G585" i="5"/>
  <c r="G752" i="5"/>
  <c r="G1512" i="5"/>
  <c r="G188" i="5"/>
  <c r="G203" i="5"/>
  <c r="G920" i="5"/>
  <c r="G1272" i="5"/>
  <c r="G2496" i="5"/>
  <c r="G723" i="5"/>
  <c r="G2887" i="5"/>
  <c r="G1556" i="5"/>
  <c r="G117" i="5"/>
  <c r="G1199" i="5"/>
  <c r="G3068" i="5"/>
  <c r="G3007" i="5"/>
  <c r="G256" i="5"/>
  <c r="G2432" i="5"/>
  <c r="G1250" i="5"/>
  <c r="G1666" i="5"/>
  <c r="G1763" i="5"/>
  <c r="G367" i="5"/>
  <c r="G391" i="5"/>
  <c r="G3251" i="5"/>
  <c r="G2074" i="5"/>
  <c r="G2367" i="5"/>
  <c r="G2602" i="5"/>
  <c r="G2467" i="5"/>
  <c r="G3092" i="5"/>
  <c r="G1889" i="5"/>
  <c r="G90" i="5"/>
  <c r="G2519" i="5"/>
  <c r="G378" i="5"/>
  <c r="G482" i="5"/>
  <c r="G3130" i="5"/>
  <c r="G2408" i="5"/>
  <c r="G1452" i="5"/>
  <c r="G1454" i="5"/>
  <c r="G1134" i="5"/>
  <c r="G1300" i="5"/>
  <c r="G2667" i="5"/>
  <c r="G1252" i="5"/>
  <c r="G1238" i="5"/>
  <c r="G675" i="5"/>
  <c r="G395" i="5"/>
  <c r="G1748" i="5"/>
  <c r="G1248" i="5"/>
  <c r="G2240" i="5"/>
  <c r="G2759" i="5"/>
  <c r="G3028" i="5"/>
  <c r="G722" i="5"/>
  <c r="G409" i="5"/>
  <c r="G2620" i="5"/>
  <c r="G1724" i="5"/>
  <c r="G1260" i="5"/>
  <c r="G201" i="5"/>
  <c r="G3118" i="5"/>
  <c r="G2894" i="5"/>
  <c r="G2264" i="5"/>
  <c r="G1786" i="5"/>
  <c r="G1987" i="5"/>
  <c r="G1251" i="5"/>
  <c r="G725" i="5"/>
  <c r="G32" i="5"/>
  <c r="G1197" i="5"/>
  <c r="G1277" i="5"/>
  <c r="G2130" i="5"/>
  <c r="G452" i="5"/>
  <c r="G399" i="5"/>
  <c r="G832" i="5"/>
  <c r="G803" i="5"/>
  <c r="G2892" i="5"/>
  <c r="G180" i="5"/>
  <c r="G2949" i="5"/>
  <c r="G2584" i="5"/>
  <c r="G2404" i="5"/>
  <c r="G3103" i="5"/>
  <c r="G1200" i="5"/>
  <c r="G3066" i="5"/>
  <c r="G2345" i="5"/>
  <c r="G1034" i="5"/>
  <c r="G720" i="5"/>
  <c r="G708" i="5"/>
  <c r="G1501" i="5"/>
  <c r="G1658" i="5"/>
  <c r="G2308" i="5"/>
  <c r="G2305" i="5"/>
  <c r="G1669" i="5"/>
  <c r="G1293" i="5"/>
  <c r="G1417" i="5"/>
  <c r="G348" i="5"/>
  <c r="G373" i="5"/>
  <c r="G1562" i="5"/>
  <c r="G1274" i="5"/>
  <c r="G2847" i="5"/>
  <c r="G2834" i="5"/>
  <c r="G1315" i="5"/>
  <c r="G1403" i="5"/>
  <c r="G539" i="5"/>
  <c r="G3207" i="5"/>
  <c r="G2054" i="5"/>
  <c r="G2530" i="5"/>
  <c r="G2552" i="5"/>
  <c r="G1278" i="5"/>
  <c r="G3120" i="5"/>
  <c r="G3143" i="5"/>
  <c r="G3121" i="5"/>
  <c r="G1895" i="5"/>
  <c r="G552" i="5"/>
  <c r="G596" i="5"/>
  <c r="G1957" i="5"/>
  <c r="G2715" i="5"/>
  <c r="G2057" i="5"/>
  <c r="G1418" i="5"/>
  <c r="G2449" i="5"/>
  <c r="G347" i="5"/>
  <c r="G1664" i="5"/>
  <c r="G3004" i="5"/>
  <c r="G2055" i="5"/>
  <c r="G3042" i="5"/>
  <c r="G167" i="5"/>
  <c r="G559" i="5"/>
  <c r="G1276" i="5"/>
  <c r="G499" i="5"/>
  <c r="G500" i="5"/>
  <c r="G1751" i="5"/>
  <c r="G1791" i="5"/>
  <c r="G1793" i="5"/>
  <c r="G1792" i="5"/>
  <c r="G1332" i="5"/>
  <c r="G1268" i="5"/>
  <c r="G1732" i="5"/>
  <c r="G2440" i="5"/>
  <c r="G852" i="5"/>
  <c r="G1956" i="5"/>
  <c r="G349" i="5"/>
  <c r="G1243" i="5"/>
  <c r="G2916" i="5"/>
  <c r="G2910" i="5"/>
  <c r="G1671" i="5"/>
  <c r="G3176" i="5"/>
  <c r="G477" i="5"/>
  <c r="G3119" i="5"/>
  <c r="G744" i="5"/>
  <c r="G1279" i="5"/>
  <c r="G1319" i="5"/>
  <c r="G567" i="5"/>
  <c r="G3218" i="5"/>
  <c r="G2864" i="5"/>
  <c r="G1517" i="5"/>
  <c r="G263" i="5"/>
  <c r="G176" i="5"/>
  <c r="G1431" i="5"/>
  <c r="G949" i="5"/>
  <c r="G285" i="5"/>
  <c r="G1873" i="5"/>
  <c r="G20" i="5"/>
  <c r="G1033" i="5"/>
  <c r="G1241" i="5"/>
  <c r="G1516" i="5"/>
  <c r="G1504" i="5"/>
  <c r="G1262" i="5"/>
  <c r="G2424" i="5"/>
  <c r="G413" i="5"/>
  <c r="G2925" i="5"/>
  <c r="G576" i="5"/>
  <c r="G3016" i="5"/>
  <c r="G1405" i="5"/>
  <c r="G2311" i="5"/>
  <c r="G389" i="5"/>
  <c r="G2957" i="5"/>
  <c r="G2501" i="5"/>
  <c r="G1414" i="5"/>
  <c r="G376" i="5"/>
  <c r="G1699" i="5"/>
  <c r="G1733" i="5"/>
  <c r="G3040" i="5"/>
  <c r="G2546" i="5"/>
  <c r="G2656" i="5"/>
  <c r="G749" i="5"/>
  <c r="G1917" i="5"/>
  <c r="G1826" i="5"/>
  <c r="G240" i="5"/>
  <c r="G2360" i="5"/>
  <c r="G3124" i="5"/>
  <c r="G435" i="5"/>
  <c r="G672" i="5"/>
  <c r="G2835" i="5"/>
  <c r="G166" i="5"/>
  <c r="G454" i="5"/>
  <c r="G2300" i="5"/>
  <c r="G2853" i="5"/>
  <c r="G232" i="5"/>
  <c r="G113" i="5"/>
  <c r="G2843" i="5"/>
  <c r="G168" i="5"/>
  <c r="G1263" i="5"/>
  <c r="G1945" i="5"/>
  <c r="G466" i="5"/>
  <c r="G1351" i="5"/>
  <c r="G1183" i="5"/>
  <c r="G597" i="5"/>
  <c r="G2703" i="5"/>
  <c r="G1708" i="5"/>
  <c r="G1746" i="5"/>
  <c r="G112" i="5"/>
  <c r="G1715" i="5"/>
  <c r="G1258" i="5"/>
  <c r="G2735" i="5"/>
  <c r="G1029" i="5"/>
  <c r="G321" i="5"/>
  <c r="G801" i="5"/>
  <c r="G1023" i="5"/>
  <c r="G1381" i="5"/>
  <c r="G2173" i="5"/>
  <c r="G2256" i="5"/>
  <c r="G2466" i="5"/>
  <c r="G3041" i="5"/>
  <c r="G498" i="5"/>
  <c r="G469" i="5"/>
  <c r="G2257" i="5"/>
  <c r="G1419" i="5"/>
  <c r="G1553" i="5"/>
  <c r="G16" i="5"/>
  <c r="G2050" i="5"/>
  <c r="G1659" i="5"/>
  <c r="G1683" i="5"/>
  <c r="G3157" i="5"/>
  <c r="G677" i="5"/>
  <c r="G781" i="5"/>
  <c r="G3034" i="5"/>
  <c r="G2357" i="5"/>
  <c r="G1173" i="5"/>
  <c r="G1245" i="5"/>
  <c r="G1255" i="5"/>
  <c r="G2996" i="5"/>
  <c r="G1433" i="5"/>
  <c r="G1198" i="5"/>
  <c r="G2244" i="5"/>
  <c r="G2448" i="5"/>
  <c r="G1675" i="5"/>
  <c r="G1623" i="5"/>
  <c r="G1974" i="5"/>
  <c r="G2168" i="5"/>
  <c r="G1764" i="5"/>
  <c r="G2433" i="5"/>
  <c r="G286" i="5"/>
  <c r="G3139" i="5"/>
  <c r="G2422" i="5"/>
  <c r="G1984" i="5"/>
  <c r="G2760" i="5"/>
  <c r="G1721" i="5"/>
  <c r="G1288" i="5"/>
  <c r="G1201" i="5"/>
  <c r="G2283" i="5"/>
  <c r="G19" i="5"/>
  <c r="G1620" i="5"/>
  <c r="G1596" i="5"/>
  <c r="G1938" i="5"/>
  <c r="G1597" i="5"/>
  <c r="G506" i="5"/>
  <c r="G1603" i="5"/>
  <c r="G1936" i="5"/>
  <c r="G87" i="5"/>
  <c r="G1787" i="5"/>
  <c r="G2885" i="5"/>
  <c r="G2184" i="5"/>
  <c r="G1557" i="5"/>
  <c r="G1018" i="5"/>
  <c r="G1040" i="5"/>
  <c r="G900" i="5"/>
  <c r="G35" i="5"/>
  <c r="G3108" i="5"/>
  <c r="G2846" i="5"/>
  <c r="G2579" i="5"/>
  <c r="G1567" i="5"/>
  <c r="G287" i="5"/>
  <c r="G218" i="5"/>
  <c r="G574" i="5"/>
  <c r="G231" i="5"/>
  <c r="G762" i="5"/>
  <c r="G2187" i="5"/>
  <c r="G2241" i="5"/>
  <c r="G711" i="5"/>
  <c r="G1006" i="5"/>
  <c r="G1498" i="5"/>
  <c r="G2124" i="5"/>
  <c r="G1561" i="5"/>
  <c r="G1295" i="5"/>
  <c r="G1844" i="5"/>
  <c r="G1329" i="5"/>
  <c r="G2299" i="5"/>
  <c r="G1955" i="5"/>
  <c r="G2520" i="5"/>
  <c r="G2753" i="5"/>
  <c r="G2364" i="5"/>
  <c r="G990" i="5"/>
  <c r="G1069" i="5"/>
  <c r="G1265" i="5"/>
  <c r="G787" i="5"/>
  <c r="G2804" i="5"/>
  <c r="G2886" i="5"/>
  <c r="G2974" i="5"/>
  <c r="G2162" i="5"/>
  <c r="G2909" i="5"/>
  <c r="G2087" i="5"/>
  <c r="G1148" i="5"/>
  <c r="G2051" i="5"/>
  <c r="G2278" i="5"/>
  <c r="G1617" i="5"/>
  <c r="G1605" i="5"/>
  <c r="G1542" i="5"/>
  <c r="G1753" i="5"/>
  <c r="G89" i="5"/>
  <c r="G3003" i="5"/>
  <c r="G1804" i="5"/>
  <c r="G96" i="5"/>
  <c r="G2003" i="5"/>
  <c r="G1707" i="5"/>
  <c r="G849" i="5"/>
  <c r="G800" i="5"/>
  <c r="G775" i="5"/>
  <c r="G912" i="5"/>
  <c r="G2761" i="5"/>
  <c r="G2539" i="5"/>
  <c r="G303" i="5"/>
  <c r="G776" i="5"/>
  <c r="G215" i="5"/>
  <c r="G1677" i="5"/>
  <c r="G421" i="5"/>
  <c r="G3046" i="5"/>
  <c r="G2155" i="5"/>
  <c r="G558" i="5"/>
  <c r="G860" i="5"/>
  <c r="G2312" i="5"/>
  <c r="G1404" i="5"/>
  <c r="G2114" i="5"/>
  <c r="G788" i="5"/>
  <c r="G2956" i="5"/>
  <c r="G265" i="5"/>
  <c r="G1211" i="5"/>
  <c r="G3091" i="5"/>
  <c r="G1427" i="5"/>
  <c r="G111" i="5"/>
  <c r="G1156" i="5"/>
  <c r="G457" i="5"/>
  <c r="G1716" i="5"/>
  <c r="G155" i="5"/>
  <c r="G2905" i="5"/>
  <c r="G1150" i="5"/>
  <c r="G2105" i="5"/>
  <c r="G380" i="5"/>
  <c r="G866" i="5"/>
  <c r="G2094" i="5"/>
  <c r="G2093" i="5"/>
  <c r="G1802" i="5"/>
  <c r="G1739" i="5"/>
  <c r="G2704" i="5"/>
  <c r="G217" i="5"/>
  <c r="G598" i="5"/>
  <c r="G2481" i="5"/>
  <c r="G1691" i="5"/>
  <c r="G1458" i="5"/>
  <c r="G2282" i="5"/>
  <c r="G1673" i="5"/>
  <c r="G789" i="5"/>
  <c r="G2477" i="5"/>
  <c r="G1240" i="5"/>
  <c r="G2839" i="5"/>
  <c r="G2067" i="5"/>
  <c r="G1152" i="5"/>
  <c r="G288" i="5"/>
  <c r="G2159" i="5"/>
  <c r="G2106" i="5"/>
  <c r="G1681" i="5"/>
  <c r="G456" i="5"/>
  <c r="G2739" i="5"/>
  <c r="G1772" i="5"/>
  <c r="G1865" i="5"/>
  <c r="G3181" i="5"/>
  <c r="G3067" i="5"/>
  <c r="G2127" i="5"/>
  <c r="G3100" i="5"/>
  <c r="G3229" i="5"/>
  <c r="G3182" i="5"/>
  <c r="G309" i="5"/>
  <c r="G2098" i="5"/>
  <c r="G1205" i="5"/>
  <c r="G805" i="5"/>
  <c r="G780" i="5"/>
  <c r="G1450" i="5"/>
  <c r="G2859" i="5"/>
  <c r="G837" i="5"/>
  <c r="G579" i="5"/>
  <c r="G2119" i="5"/>
  <c r="G1703" i="5"/>
  <c r="G2373" i="5"/>
  <c r="G357" i="5"/>
  <c r="G568" i="5"/>
  <c r="G385" i="5"/>
  <c r="G802" i="5"/>
  <c r="G983" i="5"/>
  <c r="G2580" i="5"/>
  <c r="G2604" i="5"/>
  <c r="G453" i="5"/>
  <c r="G1923" i="5"/>
  <c r="G1144" i="5"/>
  <c r="G1130" i="5"/>
  <c r="G13" i="5"/>
  <c r="G1095" i="5"/>
  <c r="G1737" i="5"/>
  <c r="G772" i="5"/>
  <c r="G2008" i="5"/>
  <c r="G1774" i="5"/>
  <c r="G1204" i="5"/>
  <c r="G2585" i="5"/>
  <c r="G2143" i="5"/>
  <c r="G3000" i="5"/>
  <c r="G93" i="5"/>
  <c r="G1438" i="5"/>
  <c r="G959" i="5"/>
  <c r="G2354" i="5"/>
  <c r="G9" i="5"/>
  <c r="G2145" i="5"/>
  <c r="G927" i="5"/>
  <c r="G234" i="5"/>
  <c r="G2991" i="5"/>
  <c r="G1344" i="5"/>
  <c r="G2577" i="5"/>
  <c r="G2979" i="5"/>
  <c r="G2587" i="5"/>
  <c r="G2309" i="5"/>
  <c r="G2767" i="5"/>
  <c r="G2654" i="5"/>
  <c r="G2434" i="5"/>
  <c r="G846" i="5"/>
  <c r="G1346" i="5"/>
  <c r="G2442" i="5"/>
  <c r="G270" i="5"/>
  <c r="G647" i="5"/>
  <c r="G706" i="5"/>
  <c r="G2774" i="5"/>
  <c r="G1147" i="5"/>
  <c r="G3033" i="5"/>
  <c r="G2291" i="5"/>
  <c r="G2755" i="5"/>
  <c r="G451" i="5"/>
  <c r="G2158" i="5"/>
  <c r="G1207" i="5"/>
  <c r="G2515" i="5"/>
  <c r="G2876" i="5"/>
  <c r="G1953" i="5"/>
  <c r="G1782" i="5"/>
  <c r="G1892" i="5"/>
  <c r="G1345" i="5"/>
  <c r="G774" i="5"/>
  <c r="G1401" i="5"/>
  <c r="G1515" i="5"/>
  <c r="G1657" i="5"/>
  <c r="G1415" i="5"/>
  <c r="G2714" i="5"/>
  <c r="G915" i="5"/>
  <c r="G2361" i="5"/>
  <c r="G384" i="5"/>
  <c r="G1500" i="5"/>
  <c r="G1874" i="5"/>
  <c r="G826" i="5"/>
  <c r="G778" i="5"/>
  <c r="G2777" i="5"/>
  <c r="G2499" i="5"/>
  <c r="G914" i="5"/>
  <c r="G2810" i="5"/>
  <c r="G1437" i="5"/>
  <c r="G923" i="5"/>
  <c r="G2805" i="5"/>
  <c r="G521" i="5"/>
  <c r="G2752" i="5"/>
  <c r="G2751" i="5"/>
  <c r="G2833" i="5"/>
  <c r="G2538" i="5"/>
  <c r="G2858" i="5"/>
  <c r="G2857" i="5"/>
  <c r="G1321" i="5"/>
  <c r="G1925" i="5"/>
  <c r="G1546" i="5"/>
  <c r="G904" i="5"/>
  <c r="G1213" i="5"/>
  <c r="G589" i="5"/>
  <c r="G3161" i="5"/>
  <c r="G2826" i="5"/>
  <c r="G771" i="5"/>
  <c r="G2457" i="5"/>
  <c r="G600" i="5"/>
  <c r="G2488" i="5"/>
  <c r="G120" i="5"/>
  <c r="G2189" i="5"/>
  <c r="G1878" i="5"/>
  <c r="G2469" i="5"/>
  <c r="G3199" i="5"/>
  <c r="G190" i="5"/>
  <c r="G1877" i="5"/>
  <c r="G2578" i="5"/>
  <c r="G419" i="5"/>
  <c r="G553" i="5"/>
  <c r="G439" i="5"/>
  <c r="G123" i="5"/>
  <c r="G1672" i="5"/>
  <c r="G3200" i="5"/>
  <c r="G124" i="5"/>
  <c r="G495" i="5"/>
  <c r="G1717" i="5"/>
  <c r="G1592" i="5"/>
  <c r="G1991" i="5"/>
  <c r="G115" i="5"/>
  <c r="G2073" i="5"/>
  <c r="G1527" i="5"/>
  <c r="G569" i="5"/>
  <c r="G1660" i="5"/>
  <c r="G2619" i="5"/>
  <c r="G626" i="5"/>
  <c r="G894" i="5"/>
  <c r="G2935" i="5"/>
  <c r="G1539" i="5"/>
  <c r="G3047" i="5"/>
  <c r="G2719" i="5"/>
  <c r="G798" i="5"/>
  <c r="G2993" i="5"/>
  <c r="G2764" i="5"/>
  <c r="G652" i="5"/>
  <c r="G941" i="5"/>
  <c r="G2740" i="5"/>
  <c r="G3239" i="5"/>
  <c r="G950" i="5"/>
  <c r="G854" i="5"/>
  <c r="G1065" i="5"/>
  <c r="G396" i="5"/>
  <c r="G82" i="5"/>
  <c r="G1727" i="5"/>
  <c r="G2438" i="5"/>
  <c r="G3027" i="5"/>
  <c r="G1049" i="5"/>
  <c r="G1311" i="5"/>
  <c r="G1505" i="5"/>
  <c r="G1256" i="5"/>
  <c r="G162" i="5"/>
  <c r="G1719" i="5"/>
  <c r="G169" i="5"/>
  <c r="G1767" i="5"/>
  <c r="G791" i="5"/>
  <c r="G2362" i="5"/>
  <c r="G77" i="5"/>
  <c r="G2436" i="5"/>
  <c r="G842" i="5"/>
  <c r="G149" i="5"/>
  <c r="G2230" i="5"/>
  <c r="G1168" i="5"/>
  <c r="G3150" i="5"/>
  <c r="G656" i="5"/>
  <c r="G1076" i="5"/>
  <c r="G515" i="5"/>
  <c r="G614" i="5"/>
  <c r="G1137" i="5"/>
  <c r="G148" i="5"/>
  <c r="G862" i="5"/>
  <c r="G187" i="5"/>
  <c r="G2229" i="5"/>
  <c r="G2898" i="5"/>
  <c r="G3148" i="5"/>
  <c r="G2867" i="5"/>
  <c r="G703" i="5"/>
  <c r="G668" i="5"/>
  <c r="G2343" i="5"/>
  <c r="G823" i="5"/>
  <c r="G870" i="5"/>
  <c r="G956" i="5"/>
  <c r="G514" i="5"/>
  <c r="G3147" i="5"/>
  <c r="G3071" i="5"/>
  <c r="G3069" i="5"/>
  <c r="G3149" i="5"/>
  <c r="G810" i="5"/>
  <c r="G1050" i="5"/>
  <c r="G1109" i="5"/>
  <c r="G408" i="5"/>
  <c r="G964" i="5"/>
  <c r="G3152" i="5"/>
  <c r="G3153" i="5"/>
  <c r="G2316" i="5"/>
  <c r="G841" i="5"/>
  <c r="G1161" i="5"/>
  <c r="G2687" i="5"/>
  <c r="G1133" i="5"/>
  <c r="G1192" i="5"/>
  <c r="G3142" i="5"/>
  <c r="G621" i="5"/>
  <c r="G2315" i="5"/>
  <c r="G968" i="5"/>
  <c r="G1296" i="5"/>
  <c r="G1997" i="5"/>
  <c r="G1971" i="5"/>
  <c r="G1825" i="5"/>
  <c r="G266" i="5"/>
  <c r="G99" i="5"/>
  <c r="G1067" i="5"/>
  <c r="G1114" i="5"/>
  <c r="G546" i="5"/>
  <c r="G1007" i="5"/>
  <c r="G3015" i="5"/>
  <c r="G2164" i="5"/>
  <c r="G2325" i="5"/>
  <c r="G292" i="5"/>
  <c r="G731" i="5"/>
  <c r="G2884" i="5"/>
  <c r="G2883" i="5"/>
  <c r="G1799" i="5"/>
  <c r="G2890" i="5"/>
  <c r="G587" i="5"/>
  <c r="G1595" i="5"/>
  <c r="G2756" i="5"/>
  <c r="G366" i="5"/>
  <c r="G1860" i="5"/>
  <c r="G50" i="5"/>
  <c r="G1849" i="5"/>
  <c r="G584" i="5"/>
  <c r="G2893" i="5"/>
  <c r="G2235" i="5"/>
  <c r="G979" i="5"/>
  <c r="G121" i="5"/>
  <c r="G122" i="5"/>
  <c r="G306" i="5"/>
  <c r="G1138" i="5"/>
  <c r="G2528" i="5"/>
  <c r="G49" i="5"/>
  <c r="G1226" i="5"/>
  <c r="G420" i="5"/>
  <c r="G1098" i="5"/>
  <c r="G2186" i="5"/>
  <c r="G1602" i="5"/>
  <c r="G2262" i="5"/>
  <c r="G3206" i="5"/>
  <c r="G1392" i="5"/>
  <c r="G2954" i="5"/>
  <c r="G1871" i="5"/>
  <c r="G1977" i="5"/>
  <c r="G79" i="5"/>
  <c r="G76" i="5"/>
  <c r="G1563" i="5"/>
  <c r="G1863" i="5"/>
  <c r="G346" i="5"/>
  <c r="G2861" i="5"/>
  <c r="G3062" i="5"/>
  <c r="G3162" i="5"/>
  <c r="G756" i="5"/>
  <c r="G1064" i="5"/>
  <c r="G3203" i="5"/>
  <c r="G742" i="5"/>
  <c r="G898" i="5"/>
  <c r="G1203" i="5"/>
  <c r="G1096" i="5"/>
  <c r="G3171" i="5"/>
  <c r="G135" i="5"/>
  <c r="G3096" i="5"/>
  <c r="G2068" i="5"/>
  <c r="G925" i="5"/>
  <c r="G2860" i="5"/>
  <c r="G1604" i="5"/>
  <c r="G1072" i="5"/>
  <c r="G1952" i="5"/>
  <c r="G1457" i="5"/>
  <c r="G1929" i="5"/>
  <c r="G2808" i="5"/>
  <c r="G538" i="5"/>
  <c r="G3155" i="5"/>
  <c r="G2854" i="5"/>
  <c r="G2813" i="5"/>
  <c r="G1941" i="5"/>
  <c r="G1524" i="5"/>
  <c r="G2862" i="5"/>
  <c r="G1299" i="5"/>
  <c r="G1005" i="5"/>
  <c r="G1642" i="5"/>
  <c r="G480" i="5"/>
  <c r="G2537" i="5"/>
  <c r="G2341" i="5"/>
  <c r="G1228" i="5"/>
  <c r="G3204" i="5"/>
  <c r="G2085" i="5"/>
  <c r="G2498" i="5"/>
  <c r="G2441" i="5"/>
  <c r="G1446" i="5"/>
  <c r="G1447" i="5"/>
  <c r="G2948" i="5"/>
  <c r="G2669" i="5"/>
  <c r="G1070" i="5"/>
  <c r="G2855" i="5"/>
  <c r="G2674" i="5"/>
  <c r="G1643" i="5"/>
  <c r="G1128" i="5"/>
  <c r="G1644" i="5"/>
  <c r="G1646" i="5"/>
  <c r="G738" i="5"/>
  <c r="G1127" i="5"/>
  <c r="G1227" i="5"/>
  <c r="G3089" i="5"/>
  <c r="G1891" i="5"/>
  <c r="G2423" i="5"/>
  <c r="G2369" i="5"/>
  <c r="G2321" i="5"/>
  <c r="G3073" i="5"/>
  <c r="G2272" i="5"/>
  <c r="G1143" i="5"/>
  <c r="G3202" i="5"/>
  <c r="G2138" i="5"/>
  <c r="G1866" i="5"/>
  <c r="G2815" i="5"/>
  <c r="G98" i="5"/>
  <c r="G804" i="5"/>
  <c r="G1336" i="5"/>
  <c r="G39" i="5"/>
  <c r="G1720" i="5"/>
  <c r="G1111" i="5"/>
  <c r="G3114" i="5"/>
  <c r="G2684" i="5"/>
  <c r="G1187" i="5"/>
  <c r="G2850" i="5"/>
  <c r="G2646" i="5"/>
  <c r="G1645" i="5"/>
  <c r="G2688" i="5"/>
  <c r="G1122" i="5"/>
  <c r="G3283" i="5"/>
  <c r="G2779" i="5"/>
  <c r="G293" i="5"/>
  <c r="G2666" i="5"/>
  <c r="G674" i="5"/>
  <c r="G2027" i="5"/>
  <c r="G739" i="5"/>
  <c r="G3044" i="5"/>
  <c r="G635" i="5"/>
  <c r="G978" i="5"/>
  <c r="G116" i="5"/>
  <c r="G1041" i="5"/>
  <c r="G1347" i="5"/>
  <c r="G1633" i="5"/>
  <c r="G1946" i="5"/>
  <c r="G1947" i="5"/>
  <c r="G948" i="5"/>
  <c r="G3189" i="5"/>
  <c r="G844" i="5"/>
  <c r="G2310" i="5"/>
  <c r="G2990" i="5"/>
  <c r="G952" i="5"/>
  <c r="G1335" i="5"/>
  <c r="G548" i="5"/>
  <c r="G1884" i="5"/>
  <c r="G2900" i="5"/>
  <c r="G1472" i="5"/>
  <c r="G1564" i="5"/>
  <c r="G2388" i="5"/>
  <c r="G276" i="5"/>
  <c r="G2695" i="5"/>
  <c r="G2506" i="5"/>
  <c r="G274" i="5"/>
  <c r="G2899" i="5"/>
  <c r="G1132" i="5"/>
  <c r="G1851" i="5"/>
  <c r="G304" i="5"/>
  <c r="G2269" i="5"/>
  <c r="G125" i="5"/>
  <c r="G981" i="5"/>
  <c r="G982" i="5"/>
  <c r="G2296" i="5"/>
  <c r="G1591" i="5"/>
  <c r="G1537" i="5"/>
  <c r="G736" i="5"/>
  <c r="G2307" i="5"/>
  <c r="G1266" i="5"/>
  <c r="G2750" i="5"/>
  <c r="G1031" i="5"/>
  <c r="G1135" i="5"/>
  <c r="G2004" i="5"/>
  <c r="G634" i="5"/>
  <c r="G991" i="5"/>
  <c r="G636" i="5"/>
  <c r="G926" i="5"/>
  <c r="G1665" i="5"/>
  <c r="G977" i="5"/>
  <c r="G913" i="5"/>
  <c r="G931" i="5"/>
  <c r="G2126" i="5"/>
  <c r="G1565" i="5"/>
  <c r="G2444" i="5"/>
  <c r="G2129" i="5"/>
  <c r="G1566" i="5"/>
  <c r="G777" i="5"/>
  <c r="G1157" i="5"/>
  <c r="G3275" i="5"/>
  <c r="G2965" i="5"/>
  <c r="G450" i="5"/>
  <c r="G1164" i="5"/>
  <c r="G2891" i="5"/>
  <c r="G109" i="5"/>
  <c r="G1224" i="5"/>
  <c r="G3179" i="5"/>
  <c r="G1682" i="5"/>
  <c r="G2588" i="5"/>
  <c r="G310" i="5"/>
  <c r="G2911" i="5"/>
  <c r="G1352" i="5"/>
  <c r="G3097" i="5"/>
  <c r="G741" i="5"/>
  <c r="G2730" i="5"/>
  <c r="G2355" i="5"/>
  <c r="G3039" i="5"/>
  <c r="G2368" i="5"/>
  <c r="G3178" i="5"/>
  <c r="G2134" i="5"/>
  <c r="G1234" i="5"/>
  <c r="G958" i="5"/>
  <c r="G891" i="5"/>
  <c r="G1136" i="5"/>
  <c r="G2238" i="5"/>
  <c r="G3101" i="5"/>
  <c r="G1322" i="5"/>
  <c r="G1210" i="5"/>
  <c r="G2772" i="5"/>
  <c r="G1066" i="5"/>
  <c r="G3019" i="5"/>
  <c r="G3018" i="5"/>
  <c r="G3020" i="5"/>
  <c r="G2023" i="5"/>
  <c r="G410" i="5"/>
  <c r="G878" i="5"/>
  <c r="G1209" i="5"/>
  <c r="G540" i="5"/>
  <c r="G2692" i="5"/>
  <c r="G1409" i="5"/>
  <c r="G2852" i="5"/>
  <c r="G707" i="5"/>
  <c r="G2301" i="5"/>
  <c r="G1302" i="5"/>
  <c r="G807" i="5"/>
  <c r="G3078" i="5"/>
  <c r="G608" i="5"/>
  <c r="G1355" i="5"/>
  <c r="G3122" i="5"/>
  <c r="G3017" i="5"/>
  <c r="G2482" i="5"/>
  <c r="G988" i="5"/>
  <c r="G879" i="5"/>
  <c r="G2901" i="5"/>
  <c r="G2274" i="5"/>
  <c r="G2271" i="5"/>
  <c r="G2079" i="5"/>
  <c r="G2348" i="5"/>
  <c r="G1928" i="5"/>
  <c r="G1353" i="5"/>
  <c r="G1744" i="5"/>
  <c r="G1365" i="5"/>
  <c r="G1366" i="5"/>
  <c r="G1075" i="5"/>
  <c r="G2830" i="5"/>
  <c r="G857" i="5"/>
  <c r="G2116" i="5"/>
  <c r="G796" i="5"/>
  <c r="G1651" i="5"/>
  <c r="G2487" i="5"/>
  <c r="G1750" i="5"/>
  <c r="G829" i="5"/>
  <c r="G2573" i="5"/>
  <c r="G141" i="5"/>
  <c r="G1361" i="5"/>
  <c r="G15" i="5"/>
  <c r="G1338" i="5"/>
  <c r="G2346" i="5"/>
  <c r="G2802" i="5"/>
  <c r="G808" i="5"/>
  <c r="G2533" i="5"/>
  <c r="G1770" i="5"/>
  <c r="G851" i="5"/>
  <c r="G1769" i="5"/>
  <c r="G541" i="5"/>
  <c r="G886" i="5"/>
  <c r="G1662" i="5"/>
  <c r="G1412" i="5"/>
  <c r="G1165" i="5"/>
  <c r="G326" i="5"/>
  <c r="G312" i="5"/>
  <c r="G1408" i="5"/>
  <c r="G1653" i="5"/>
  <c r="G254" i="5"/>
  <c r="G793" i="5"/>
  <c r="G794" i="5"/>
  <c r="G472" i="5"/>
  <c r="G2741" i="5"/>
  <c r="G1559" i="5"/>
  <c r="G1421" i="5"/>
  <c r="G795" i="5"/>
  <c r="G858" i="5"/>
  <c r="G1071" i="5"/>
  <c r="G2122" i="5"/>
  <c r="G2851" i="5"/>
  <c r="G3241" i="5"/>
  <c r="G350" i="5"/>
  <c r="G3085" i="5"/>
  <c r="G1062" i="5"/>
  <c r="G570" i="5"/>
  <c r="G1004" i="5"/>
  <c r="G1416" i="5"/>
  <c r="G1661" i="5"/>
  <c r="G1894" i="5"/>
  <c r="G2166" i="5"/>
  <c r="G3165" i="5"/>
  <c r="G64" i="5"/>
  <c r="G2242" i="5"/>
  <c r="G1011" i="5"/>
  <c r="G2601" i="5"/>
  <c r="G2696" i="5"/>
  <c r="G2297" i="5"/>
  <c r="G2950" i="5"/>
  <c r="G2437" i="5"/>
  <c r="G630" i="5"/>
  <c r="G2342" i="5"/>
  <c r="G962" i="5"/>
  <c r="G673" i="5"/>
  <c r="G2064" i="5"/>
  <c r="G2532" i="5"/>
  <c r="G2572" i="5"/>
  <c r="G646" i="5"/>
  <c r="G216" i="5"/>
  <c r="G1730" i="5"/>
  <c r="G1443" i="5"/>
  <c r="G2188" i="5"/>
  <c r="G2352" i="5"/>
  <c r="G799" i="5"/>
  <c r="G843" i="5"/>
  <c r="G3191" i="5"/>
  <c r="G1882" i="5"/>
  <c r="G275" i="5"/>
  <c r="G1440" i="5"/>
  <c r="G3174" i="5"/>
  <c r="G2525" i="5"/>
  <c r="G2825" i="5"/>
  <c r="G1549" i="5"/>
  <c r="G2535" i="5"/>
  <c r="G1879" i="5"/>
  <c r="G853" i="5"/>
  <c r="G2599" i="5"/>
  <c r="G2066" i="5"/>
  <c r="G2524" i="5"/>
  <c r="G2737" i="5"/>
  <c r="G2908" i="5"/>
  <c r="G3205" i="5"/>
  <c r="G2754" i="5"/>
  <c r="G1461" i="5"/>
  <c r="G951" i="5"/>
  <c r="G2978" i="5"/>
  <c r="G1013" i="5"/>
  <c r="G2863" i="5"/>
  <c r="G1869" i="5"/>
  <c r="G2582" i="5"/>
  <c r="G2" i="5"/>
  <c r="G3" i="5"/>
  <c r="G1015" i="5"/>
  <c r="G1880" i="5"/>
  <c r="G2924" i="5"/>
  <c r="G1411" i="5"/>
  <c r="G1384" i="5"/>
  <c r="G1407" i="5"/>
  <c r="G1434" i="5"/>
  <c r="G3175" i="5"/>
  <c r="G1024" i="5"/>
  <c r="G2386" i="5"/>
  <c r="G150" i="5"/>
  <c r="G1406" i="5"/>
  <c r="G3193" i="5"/>
  <c r="G1594" i="5"/>
  <c r="G702" i="5"/>
  <c r="G1236" i="5"/>
  <c r="G170" i="5"/>
  <c r="G2270" i="5"/>
  <c r="G1396" i="5"/>
  <c r="G244" i="5"/>
  <c r="G1060" i="5"/>
  <c r="G1693" i="5"/>
  <c r="G1864" i="5"/>
  <c r="G632" i="5"/>
  <c r="G2648" i="5"/>
  <c r="G2784" i="5"/>
  <c r="G1059" i="5"/>
  <c r="G1214" i="5"/>
  <c r="G2144" i="5"/>
  <c r="G2167" i="5"/>
  <c r="G2439" i="5"/>
  <c r="G1445" i="5"/>
  <c r="G1762" i="5"/>
  <c r="G1390" i="5"/>
  <c r="G2015" i="5"/>
  <c r="G2677" i="5"/>
  <c r="G2680" i="5"/>
  <c r="G1483" i="5"/>
  <c r="G1502" i="5"/>
  <c r="G196" i="5"/>
  <c r="G1314" i="5"/>
  <c r="G1428" i="5"/>
  <c r="G2903" i="5"/>
  <c r="G629" i="5"/>
  <c r="G2111" i="5"/>
  <c r="G2080" i="5"/>
  <c r="G2081" i="5"/>
  <c r="G2091" i="5"/>
  <c r="G1578" i="5"/>
  <c r="G1838" i="5"/>
  <c r="G2581" i="5"/>
  <c r="G2690" i="5"/>
  <c r="G2059" i="5"/>
  <c r="G1509" i="5"/>
  <c r="G1100" i="5"/>
  <c r="G1868" i="5"/>
  <c r="G1275" i="5"/>
  <c r="G2101" i="5"/>
  <c r="G1532" i="5"/>
  <c r="G18" i="5"/>
  <c r="G1881" i="5"/>
  <c r="G1924" i="5"/>
  <c r="G21" i="5"/>
  <c r="G2926" i="5"/>
  <c r="G695" i="5"/>
  <c r="G2213" i="5"/>
  <c r="G2215" i="5"/>
  <c r="G834" i="5"/>
  <c r="G3156" i="5"/>
  <c r="G1426" i="5"/>
  <c r="G1582" i="5"/>
  <c r="G809" i="5"/>
  <c r="G595" i="5"/>
  <c r="G3013" i="5"/>
  <c r="G502" i="5"/>
  <c r="G2651" i="5"/>
  <c r="G2452" i="5"/>
  <c r="G1896" i="5"/>
  <c r="G2527" i="5"/>
  <c r="G1939" i="5"/>
  <c r="G1371" i="5"/>
  <c r="G697" i="5"/>
  <c r="G151" i="5"/>
  <c r="G3094" i="5"/>
  <c r="G1385" i="5"/>
  <c r="G2203" i="5"/>
  <c r="G1601" i="5"/>
  <c r="G1217" i="5"/>
  <c r="G224" i="5"/>
  <c r="G1611" i="5"/>
  <c r="G461" i="5"/>
  <c r="G1184" i="5"/>
  <c r="G1185" i="5"/>
  <c r="G1420" i="5"/>
  <c r="G1486" i="5"/>
  <c r="G1219" i="5"/>
  <c r="G2034" i="5"/>
  <c r="G2118" i="5"/>
  <c r="G3081" i="5"/>
  <c r="G2428" i="5"/>
  <c r="G719" i="5"/>
  <c r="G2542" i="5"/>
  <c r="G449" i="5"/>
  <c r="G1689" i="5"/>
  <c r="G1423" i="5"/>
  <c r="G524" i="5"/>
  <c r="G259" i="5"/>
  <c r="G1705" i="5"/>
  <c r="G2567" i="5"/>
  <c r="G51" i="5"/>
  <c r="G258" i="5"/>
  <c r="G1518" i="5"/>
  <c r="G1280" i="5"/>
  <c r="G1264" i="5"/>
  <c r="G1695" i="5"/>
  <c r="G2381" i="5"/>
  <c r="G2645" i="5"/>
  <c r="G2888" i="5"/>
  <c r="G1235" i="5"/>
  <c r="G1273" i="5"/>
  <c r="G2615" i="5"/>
  <c r="G1170" i="5"/>
  <c r="G2033" i="5"/>
  <c r="G2041" i="5"/>
  <c r="G222" i="5"/>
  <c r="G525" i="5"/>
  <c r="G430" i="5"/>
  <c r="G1359" i="5"/>
  <c r="G344" i="5"/>
  <c r="G307" i="5"/>
  <c r="G119" i="5"/>
  <c r="G1910" i="5"/>
  <c r="G1848" i="5"/>
  <c r="G2647" i="5"/>
  <c r="G2236" i="5"/>
  <c r="G2421" i="5"/>
  <c r="G2022" i="5"/>
  <c r="G1492" i="5"/>
  <c r="G460" i="5"/>
  <c r="G1755" i="5"/>
  <c r="G1756" i="5"/>
  <c r="G1965" i="5"/>
  <c r="G2113" i="5"/>
  <c r="G2208" i="5"/>
  <c r="G872" i="5"/>
  <c r="G2849" i="5"/>
  <c r="G3111" i="5"/>
  <c r="G2140" i="5"/>
  <c r="G59" i="5"/>
  <c r="G1451" i="5"/>
  <c r="G193" i="5"/>
  <c r="G1872" i="5"/>
  <c r="G1026" i="5"/>
  <c r="G1360" i="5"/>
  <c r="G134" i="5"/>
  <c r="G1740" i="5"/>
  <c r="G1775" i="5"/>
  <c r="G1569" i="5"/>
  <c r="G1572" i="5"/>
  <c r="G1576" i="5"/>
  <c r="G2156" i="5"/>
  <c r="G2239" i="5"/>
  <c r="G2693" i="5"/>
  <c r="G319" i="5"/>
  <c r="G1776" i="5"/>
  <c r="G418" i="5"/>
  <c r="G414" i="5"/>
  <c r="G415" i="5"/>
  <c r="G404" i="5"/>
  <c r="G2318" i="5"/>
  <c r="G3190" i="5"/>
  <c r="G140" i="5"/>
  <c r="G599" i="5"/>
  <c r="G602" i="5"/>
  <c r="G603" i="5"/>
  <c r="G1225" i="5"/>
  <c r="G1752" i="5"/>
  <c r="G1845" i="5"/>
  <c r="G1963" i="5"/>
  <c r="G2154" i="5"/>
  <c r="G2191" i="5"/>
  <c r="G2247" i="5"/>
  <c r="G2544" i="5"/>
  <c r="G1806" i="5"/>
  <c r="G2865" i="5"/>
  <c r="G3144" i="5"/>
  <c r="G2968" i="5"/>
  <c r="G867" i="5"/>
  <c r="G1176" i="5"/>
  <c r="G1372" i="5"/>
  <c r="G272" i="5"/>
  <c r="G364" i="5"/>
  <c r="G1813" i="5"/>
  <c r="G1327" i="5"/>
  <c r="G2413" i="5"/>
  <c r="G1816" i="5"/>
  <c r="G2763" i="5"/>
  <c r="G885" i="5"/>
  <c r="G2721" i="5"/>
  <c r="G2414" i="5"/>
  <c r="G1482" i="5"/>
  <c r="G1670" i="5"/>
  <c r="G1817" i="5"/>
  <c r="G511" i="5"/>
  <c r="G1958" i="5"/>
  <c r="G2636" i="5"/>
  <c r="G523" i="5"/>
  <c r="G2415" i="5"/>
  <c r="G965" i="5"/>
  <c r="G2223" i="5"/>
  <c r="G1441" i="5"/>
  <c r="G2249" i="5"/>
  <c r="G26" i="5"/>
  <c r="G100" i="5"/>
  <c r="G717" i="5"/>
  <c r="G875" i="5"/>
  <c r="G930" i="5"/>
  <c r="G1425" i="5"/>
  <c r="G2043" i="5"/>
  <c r="G2261" i="5"/>
  <c r="G322" i="5"/>
  <c r="G690" i="5"/>
  <c r="G1680" i="5"/>
  <c r="G1818" i="5"/>
  <c r="G2555" i="5"/>
  <c r="G1220" i="5"/>
  <c r="G1044" i="5"/>
  <c r="G989" i="5"/>
  <c r="G3029" i="5"/>
  <c r="G2868" i="5"/>
  <c r="G455" i="5"/>
  <c r="G2557" i="5"/>
  <c r="G74" i="5"/>
  <c r="G1615" i="5"/>
  <c r="G3201" i="5"/>
  <c r="G2874" i="5"/>
  <c r="G591" i="5"/>
  <c r="G305" i="5"/>
  <c r="G2817" i="5"/>
  <c r="G1927" i="5"/>
  <c r="G1039" i="5"/>
  <c r="G278" i="5"/>
  <c r="G332" i="5"/>
  <c r="G2035" i="5"/>
  <c r="G1099" i="5"/>
  <c r="G850" i="5"/>
  <c r="G1847" i="5"/>
  <c r="G2590" i="5"/>
  <c r="G3112" i="5"/>
  <c r="G131" i="5"/>
  <c r="G942" i="5"/>
  <c r="G1828" i="5"/>
  <c r="G2224" i="5"/>
  <c r="G1843" i="5"/>
  <c r="G2662" i="5"/>
  <c r="G2626" i="5"/>
  <c r="G1580" i="5"/>
  <c r="G1852" i="5"/>
  <c r="G2046" i="5"/>
  <c r="G1809" i="5"/>
  <c r="G54" i="5"/>
  <c r="G700" i="5"/>
  <c r="G2112" i="5"/>
  <c r="G1464" i="5"/>
  <c r="G1467" i="5"/>
  <c r="G372" i="5"/>
  <c r="G2474" i="5"/>
  <c r="G1883" i="5"/>
  <c r="G2475" i="5"/>
  <c r="G2622" i="5"/>
  <c r="G1859" i="5"/>
  <c r="G682" i="5"/>
  <c r="G1118" i="5"/>
  <c r="G1191" i="5"/>
  <c r="G2712" i="5"/>
  <c r="G681" i="5"/>
  <c r="G737" i="5"/>
  <c r="G1897" i="5"/>
  <c r="G2199" i="5"/>
  <c r="G685" i="5"/>
  <c r="G2922" i="5"/>
  <c r="G2831" i="5"/>
  <c r="G1913" i="5"/>
  <c r="G492" i="5"/>
  <c r="G491" i="5"/>
  <c r="G464" i="5"/>
  <c r="G1904" i="5"/>
  <c r="G2800" i="5"/>
  <c r="G994" i="5"/>
  <c r="G102" i="5"/>
  <c r="G2796" i="5"/>
  <c r="G1900" i="5"/>
  <c r="G192" i="5"/>
  <c r="G1017" i="5"/>
  <c r="G103" i="5"/>
  <c r="G1647" i="5"/>
  <c r="G1914" i="5"/>
  <c r="G110" i="5"/>
  <c r="G46" i="5"/>
  <c r="G2083" i="5"/>
  <c r="G1649" i="5"/>
  <c r="G1741" i="5"/>
  <c r="G2193" i="5"/>
  <c r="G2201" i="5"/>
  <c r="G37" i="5"/>
  <c r="G267" i="5"/>
  <c r="G3192" i="5"/>
  <c r="G683" i="5"/>
  <c r="G1780" i="5"/>
  <c r="G1915" i="5"/>
  <c r="G3216" i="5"/>
  <c r="G2623" i="5"/>
  <c r="G1765" i="5"/>
  <c r="G7" i="5"/>
  <c r="G14" i="5"/>
  <c r="G1934" i="5"/>
  <c r="G1943" i="5"/>
  <c r="G1899" i="5"/>
  <c r="G246" i="5"/>
  <c r="G2446" i="5"/>
  <c r="G1094" i="5"/>
  <c r="G493" i="5"/>
  <c r="G1916" i="5"/>
  <c r="G314" i="5"/>
  <c r="G2483" i="5"/>
  <c r="G474" i="5"/>
  <c r="G3009" i="5"/>
  <c r="G1779" i="5"/>
  <c r="G2275" i="5"/>
  <c r="G1489" i="5"/>
  <c r="G394" i="5"/>
  <c r="G1522" i="5"/>
  <c r="G483" i="5"/>
  <c r="G1972" i="5"/>
  <c r="G907" i="5"/>
  <c r="G3307" i="5"/>
  <c r="G1980" i="5"/>
  <c r="G1985" i="5"/>
  <c r="G429" i="5"/>
  <c r="G1362" i="5"/>
  <c r="G916" i="5"/>
  <c r="G1998" i="5"/>
  <c r="G1990" i="5"/>
  <c r="G128" i="5"/>
  <c r="G1992" i="5"/>
  <c r="G75" i="5"/>
  <c r="G2009" i="5"/>
  <c r="G2600" i="5"/>
  <c r="G488" i="5"/>
  <c r="G154" i="5"/>
  <c r="G2280" i="5"/>
  <c r="G2277" i="5"/>
  <c r="G352" i="5"/>
  <c r="G356" i="5"/>
  <c r="G508" i="5"/>
  <c r="G1511" i="5"/>
  <c r="G191" i="5"/>
  <c r="G974" i="5"/>
  <c r="G2745" i="5"/>
  <c r="G479" i="5"/>
  <c r="G2030" i="5"/>
  <c r="G353" i="5"/>
  <c r="G358" i="5"/>
  <c r="G1912" i="5"/>
  <c r="G229" i="5"/>
  <c r="G1903" i="5"/>
  <c r="G1586" i="5"/>
  <c r="G2192" i="5"/>
  <c r="G1694" i="5"/>
  <c r="G3074" i="5"/>
  <c r="G2056" i="5"/>
  <c r="G2550" i="5"/>
  <c r="G2337" i="5"/>
  <c r="G1364" i="5"/>
  <c r="G1967" i="5"/>
  <c r="G1600" i="5"/>
  <c r="G1908" i="5"/>
  <c r="G901" i="5"/>
  <c r="G1172" i="5"/>
  <c r="G1055" i="5"/>
  <c r="G2237" i="5"/>
  <c r="G2920" i="5"/>
  <c r="G2358" i="5"/>
  <c r="G615" i="5"/>
  <c r="G616" i="5"/>
  <c r="G3268" i="5"/>
  <c r="G338" i="5"/>
  <c r="G2231" i="5"/>
  <c r="G659" i="5"/>
  <c r="G2062" i="5"/>
  <c r="G2792" i="5"/>
  <c r="G908" i="5"/>
  <c r="G2323" i="5"/>
  <c r="G689" i="5"/>
  <c r="G2416" i="5"/>
  <c r="G902" i="5"/>
  <c r="G2273" i="5"/>
  <c r="G84" i="5"/>
  <c r="G2036" i="5"/>
  <c r="G2084" i="5"/>
  <c r="G177" i="5"/>
  <c r="G922" i="5"/>
  <c r="G47" i="5"/>
  <c r="G1254" i="5"/>
  <c r="G1638" i="5"/>
  <c r="G1587" i="5"/>
  <c r="G2151" i="5"/>
  <c r="G1313" i="5"/>
  <c r="G2088" i="5"/>
  <c r="G1383" i="5"/>
  <c r="G1906" i="5"/>
  <c r="G1494" i="5"/>
  <c r="G1540" i="5"/>
  <c r="G2798" i="5"/>
  <c r="G1821" i="5"/>
  <c r="G2153" i="5"/>
  <c r="G171" i="5"/>
  <c r="G88" i="5"/>
  <c r="G975" i="5"/>
  <c r="G2998" i="5"/>
  <c r="G2097" i="5"/>
  <c r="G52" i="5"/>
  <c r="G53" i="5"/>
  <c r="G444" i="5"/>
  <c r="G1377" i="5"/>
  <c r="G2109" i="5"/>
  <c r="G2099" i="5"/>
  <c r="G445" i="5"/>
  <c r="G56" i="5"/>
  <c r="G1523" i="5"/>
  <c r="G257" i="5"/>
  <c r="G2879" i="5"/>
  <c r="G277" i="5"/>
  <c r="G1612" i="5"/>
  <c r="G12" i="5"/>
  <c r="G2221" i="5"/>
  <c r="G1738" i="5"/>
  <c r="G2961" i="5"/>
  <c r="G2171" i="5"/>
  <c r="G1357" i="5"/>
  <c r="G1771" i="5"/>
  <c r="G1679" i="5"/>
  <c r="G577" i="5"/>
  <c r="G2771" i="5"/>
  <c r="G1463" i="5"/>
  <c r="G3238" i="5"/>
  <c r="G2195" i="5"/>
  <c r="G1588" i="5"/>
  <c r="G840" i="5"/>
  <c r="G2459" i="5"/>
  <c r="G2429" i="5"/>
  <c r="G235" i="5"/>
  <c r="G2713" i="5"/>
  <c r="G2202" i="5"/>
  <c r="G2997" i="5"/>
  <c r="G2204" i="5"/>
  <c r="G2227" i="5"/>
  <c r="G1759" i="5"/>
  <c r="G617" i="5"/>
  <c r="G1890" i="5"/>
  <c r="G1846" i="5"/>
  <c r="G2521" i="5"/>
  <c r="G2108" i="5"/>
  <c r="G1783" i="5"/>
  <c r="G362" i="5"/>
  <c r="G2946" i="5"/>
  <c r="G827" i="5"/>
  <c r="G966" i="5"/>
  <c r="G1233" i="5"/>
  <c r="G379" i="5"/>
  <c r="G824" i="5"/>
  <c r="G433" i="5"/>
  <c r="G3126" i="5"/>
  <c r="G1324" i="5"/>
  <c r="G2070" i="5"/>
  <c r="G2200" i="5"/>
  <c r="G1382" i="5"/>
  <c r="G2115" i="5"/>
  <c r="G81" i="5"/>
  <c r="G1606" i="5"/>
  <c r="G1573" i="5"/>
  <c r="G1175" i="5"/>
  <c r="G343" i="5"/>
  <c r="G3252" i="5"/>
  <c r="G2400" i="5"/>
  <c r="G1249" i="5"/>
  <c r="G2078" i="5"/>
  <c r="G1477" i="5"/>
  <c r="G3021" i="5"/>
  <c r="G1810" i="5"/>
  <c r="G899" i="5"/>
  <c r="G2172" i="5"/>
  <c r="G2791" i="5"/>
  <c r="G2781" i="5"/>
  <c r="G1247" i="5"/>
  <c r="G1222" i="5"/>
  <c r="G1091" i="5"/>
  <c r="G2194" i="5"/>
  <c r="G2082" i="5"/>
  <c r="G2554" i="5"/>
  <c r="G4" i="5"/>
  <c r="G2218" i="5"/>
  <c r="G2426" i="5"/>
  <c r="G2445" i="5"/>
  <c r="G1973" i="5"/>
  <c r="G1711" i="5"/>
  <c r="G873" i="5"/>
  <c r="G2493" i="5"/>
  <c r="G890" i="5"/>
  <c r="G2960" i="5"/>
  <c r="G3278" i="5"/>
  <c r="G1854" i="5"/>
  <c r="G3167" i="5"/>
  <c r="G2508" i="5"/>
  <c r="G1857" i="5"/>
  <c r="G1898" i="5"/>
  <c r="G1905" i="5"/>
  <c r="G2661" i="5"/>
  <c r="G2217" i="5"/>
  <c r="G2279" i="5"/>
  <c r="G2927" i="5"/>
  <c r="G828" i="5"/>
  <c r="G1032" i="5"/>
  <c r="G2966" i="5"/>
  <c r="G2962" i="5"/>
  <c r="G2963" i="5"/>
  <c r="G95" i="5"/>
  <c r="G811" i="5"/>
  <c r="G1902" i="5"/>
  <c r="G2198" i="5"/>
  <c r="G1180" i="5"/>
  <c r="G3177" i="5"/>
  <c r="G365" i="5"/>
  <c r="G220" i="5"/>
  <c r="G2401" i="5"/>
  <c r="G127" i="5"/>
  <c r="G1932" i="5"/>
  <c r="G313" i="5"/>
  <c r="G126" i="5"/>
  <c r="G2556" i="5"/>
  <c r="G1777" i="5"/>
  <c r="G1931" i="5"/>
  <c r="G1696" i="5"/>
  <c r="G434" i="5"/>
  <c r="G68" i="5"/>
  <c r="G443" i="5"/>
  <c r="G2359" i="5"/>
  <c r="G1856" i="5"/>
  <c r="G2664" i="5"/>
  <c r="G342" i="5"/>
  <c r="G2941" i="5"/>
  <c r="G1861" i="5"/>
  <c r="G2702" i="5"/>
  <c r="G2733" i="5"/>
  <c r="G383" i="5"/>
  <c r="G61" i="5"/>
  <c r="G2017" i="5"/>
  <c r="G441" i="5"/>
  <c r="G767" i="5"/>
  <c r="G760" i="5"/>
  <c r="G769" i="5"/>
  <c r="G2787" i="5"/>
  <c r="G225" i="5"/>
  <c r="G2945" i="5"/>
  <c r="G2789" i="5"/>
  <c r="G2939" i="5"/>
  <c r="G2944" i="5"/>
  <c r="G3271" i="5"/>
  <c r="G2526" i="5"/>
  <c r="G1797" i="5"/>
  <c r="G2219" i="5"/>
  <c r="G2980" i="5"/>
  <c r="G2548" i="5"/>
  <c r="G2951" i="5"/>
  <c r="G2952" i="5"/>
  <c r="G1171" i="5"/>
  <c r="G2959" i="5"/>
  <c r="G2152" i="5"/>
  <c r="G2973" i="5"/>
  <c r="G2906" i="5"/>
  <c r="G2559" i="5"/>
  <c r="G883" i="5"/>
  <c r="G1179" i="5"/>
  <c r="G669" i="5"/>
  <c r="G1993" i="5"/>
  <c r="G3087" i="5"/>
  <c r="G2650" i="5"/>
  <c r="G2977" i="5"/>
  <c r="G715" i="5"/>
  <c r="G1496" i="5"/>
  <c r="G2089" i="5"/>
  <c r="G2196" i="5"/>
  <c r="G1159" i="5"/>
  <c r="G1174" i="5"/>
  <c r="G2999" i="5"/>
  <c r="G1622" i="5"/>
  <c r="G2734" i="5"/>
  <c r="G2382" i="5"/>
  <c r="G2294" i="5"/>
  <c r="G2328" i="5"/>
  <c r="G2934" i="5"/>
  <c r="G582" i="5"/>
  <c r="G3014" i="5"/>
  <c r="G3050" i="5"/>
  <c r="G2252" i="5"/>
  <c r="G1334" i="5"/>
  <c r="G2253" i="5"/>
  <c r="G2314" i="5"/>
  <c r="G233" i="5"/>
  <c r="G1375" i="5"/>
  <c r="G2794" i="5"/>
  <c r="G2391" i="5"/>
  <c r="G3063" i="5"/>
  <c r="G2638" i="5"/>
  <c r="G1815" i="5"/>
  <c r="G2942" i="5"/>
  <c r="G2290" i="5"/>
  <c r="G3080" i="5"/>
  <c r="G1129" i="5"/>
  <c r="G230" i="5"/>
  <c r="G3135" i="5"/>
  <c r="G459" i="5"/>
  <c r="G2379" i="5"/>
  <c r="G3233" i="5"/>
  <c r="G2205" i="5"/>
  <c r="G601" i="5"/>
  <c r="G1988" i="5"/>
  <c r="G2749" i="5"/>
  <c r="G3154" i="5"/>
  <c r="G2747" i="5"/>
  <c r="G1356" i="5"/>
  <c r="G1583" i="5"/>
  <c r="G340" i="5"/>
  <c r="G2964" i="5"/>
  <c r="G3196" i="5"/>
  <c r="G1853" i="5"/>
  <c r="G2392" i="5"/>
  <c r="G3197" i="5"/>
  <c r="G2190" i="5"/>
  <c r="G1035" i="5"/>
  <c r="G2430" i="5"/>
  <c r="G3209" i="5"/>
  <c r="G1387" i="5"/>
  <c r="G489" i="5"/>
  <c r="G3212" i="5"/>
  <c r="G3010" i="5"/>
  <c r="G2495" i="5"/>
  <c r="G3217" i="5"/>
  <c r="G3225" i="5"/>
  <c r="G3243" i="5"/>
  <c r="G2561" i="5"/>
  <c r="G3246" i="5"/>
  <c r="G41" i="5"/>
  <c r="G42" i="5"/>
  <c r="G45" i="5"/>
  <c r="G2603" i="5"/>
  <c r="G2842" i="5"/>
  <c r="G2780" i="5"/>
  <c r="G3248" i="5"/>
  <c r="G3249" i="5"/>
  <c r="G1499" i="5"/>
  <c r="G3253" i="5"/>
  <c r="G3254" i="5"/>
  <c r="G2736" i="5"/>
  <c r="G3257" i="5"/>
  <c r="G3258" i="5"/>
  <c r="G3259" i="5"/>
  <c r="G1754" i="5"/>
  <c r="G3260" i="5"/>
  <c r="G3262" i="5"/>
  <c r="G3263" i="5"/>
  <c r="G3264" i="5"/>
  <c r="G3265" i="5"/>
  <c r="G2801" i="5"/>
  <c r="G2522" i="5"/>
  <c r="G3083" i="5"/>
  <c r="G3086" i="5"/>
  <c r="G919" i="5"/>
  <c r="G1996" i="5"/>
  <c r="G921" i="5"/>
  <c r="G892" i="5"/>
  <c r="G2976" i="5"/>
  <c r="G712" i="5"/>
  <c r="G1301" i="5"/>
  <c r="G1937" i="5"/>
  <c r="G1508" i="5"/>
  <c r="G2765" i="5"/>
  <c r="G1216" i="5"/>
  <c r="G1410" i="5"/>
  <c r="G1676" i="5"/>
  <c r="G1812" i="5"/>
  <c r="G1982" i="5"/>
  <c r="G2848" i="5"/>
  <c r="G1261" i="5"/>
  <c r="G1310" i="5"/>
  <c r="G2490" i="5"/>
  <c r="G1271" i="5"/>
  <c r="G2425" i="5"/>
  <c r="G2762" i="5"/>
  <c r="G2770" i="5"/>
  <c r="G214" i="5"/>
  <c r="G1598" i="5"/>
  <c r="G501" i="5"/>
  <c r="G1558" i="5"/>
  <c r="G2497" i="5"/>
  <c r="G2510" i="5"/>
  <c r="G2507" i="5"/>
  <c r="G2443" i="5"/>
  <c r="G3140" i="5"/>
  <c r="G2989" i="5"/>
  <c r="G3005" i="5"/>
  <c r="G2333" i="5"/>
  <c r="G2657" i="5"/>
  <c r="G2633" i="5"/>
  <c r="G1400" i="5"/>
  <c r="G2233" i="5"/>
  <c r="G2298" i="5"/>
  <c r="G2313" i="5"/>
  <c r="G2668" i="5"/>
  <c r="G1413" i="5"/>
  <c r="G2206" i="5"/>
  <c r="G236" i="5"/>
  <c r="G2374" i="5"/>
  <c r="G1350" i="5"/>
  <c r="G237" i="5"/>
  <c r="G2376" i="5"/>
  <c r="G2994" i="5"/>
  <c r="G1030" i="5"/>
  <c r="G1166" i="5"/>
  <c r="G1167" i="5"/>
  <c r="G2185" i="5"/>
  <c r="G463" i="5"/>
  <c r="G2631" i="5"/>
  <c r="G24" i="5"/>
  <c r="G2306" i="5"/>
  <c r="G637" i="5"/>
  <c r="G1178" i="5"/>
  <c r="G442" i="5"/>
  <c r="G446" i="5"/>
  <c r="G1354" i="5"/>
  <c r="G2583" i="5"/>
  <c r="G1398" i="5"/>
  <c r="G2371" i="5"/>
  <c r="G2614" i="5"/>
  <c r="G2832" i="5"/>
  <c r="G58" i="5"/>
  <c r="G861" i="5"/>
  <c r="G1570" i="5"/>
  <c r="G473" i="5"/>
  <c r="G3267" i="5"/>
  <c r="G3269" i="5"/>
  <c r="G865" i="5"/>
  <c r="G2163" i="5"/>
  <c r="G1841" i="5"/>
  <c r="G3270" i="5"/>
  <c r="G3272" i="5"/>
  <c r="G2732" i="5"/>
  <c r="G2161" i="5"/>
  <c r="G2160" i="5"/>
  <c r="G1648" i="5"/>
  <c r="G2142" i="5"/>
  <c r="G108" i="5"/>
  <c r="G485" i="5"/>
  <c r="G2967" i="5"/>
  <c r="G3276" i="5"/>
  <c r="G97" i="5"/>
  <c r="G2975" i="5"/>
  <c r="G2349" i="5"/>
  <c r="G2351" i="5"/>
  <c r="G3279" i="5"/>
  <c r="G281" i="5"/>
  <c r="G3164" i="5"/>
  <c r="G1042" i="5"/>
  <c r="G939" i="5"/>
  <c r="G3280" i="5"/>
  <c r="G1525" i="5"/>
  <c r="G1391" i="5"/>
  <c r="G3001" i="5"/>
  <c r="G1921" i="5"/>
  <c r="G1922" i="5"/>
  <c r="G2148" i="5"/>
  <c r="G836" i="5"/>
  <c r="G2102" i="5"/>
  <c r="G1544" i="5"/>
  <c r="G2103" i="5"/>
  <c r="G1543" i="5"/>
  <c r="G1154" i="5"/>
  <c r="G2476" i="5"/>
  <c r="G2104" i="5"/>
  <c r="G2829" i="5"/>
  <c r="G1374" i="5"/>
  <c r="G1370" i="5"/>
  <c r="G2970" i="5"/>
  <c r="G1429" i="5"/>
  <c r="G1369" i="5"/>
  <c r="G855" i="5"/>
  <c r="G609" i="5"/>
  <c r="G361" i="5"/>
  <c r="G1003" i="5"/>
  <c r="G940" i="5"/>
  <c r="G2809" i="5"/>
  <c r="G1149" i="5"/>
  <c r="G1920" i="5"/>
  <c r="G2350" i="5"/>
  <c r="G3285" i="5"/>
  <c r="G261" i="5"/>
  <c r="G1474" i="5"/>
  <c r="G3286" i="5"/>
  <c r="G2319" i="5"/>
  <c r="G2141" i="5"/>
  <c r="G329" i="5"/>
  <c r="G1388" i="5"/>
  <c r="G1389" i="5"/>
  <c r="G936" i="5"/>
  <c r="G2812" i="5"/>
  <c r="G2149" i="5"/>
  <c r="G1393" i="5"/>
  <c r="G2786" i="5"/>
  <c r="G1555" i="5"/>
  <c r="G1476" i="5"/>
  <c r="G1475" i="5"/>
  <c r="G2077" i="5"/>
  <c r="G2150" i="5"/>
  <c r="G1151" i="5"/>
  <c r="G142" i="5"/>
  <c r="G1484" i="5"/>
  <c r="G1123" i="5"/>
  <c r="G2566" i="5"/>
  <c r="G1073" i="5"/>
  <c r="G960" i="5"/>
  <c r="G822" i="5"/>
  <c r="G2872" i="5"/>
  <c r="G1124" i="5"/>
  <c r="G906" i="5"/>
  <c r="G1108" i="5"/>
  <c r="G642" i="5"/>
  <c r="G562" i="5"/>
  <c r="G1577" i="5"/>
  <c r="G387" i="5"/>
  <c r="G1087" i="5"/>
  <c r="G644" i="5"/>
  <c r="G1077" i="5"/>
  <c r="G888" i="5"/>
  <c r="G2370" i="5"/>
  <c r="G1074" i="5"/>
  <c r="G1795" i="5"/>
  <c r="G1063" i="5"/>
  <c r="G1061" i="5"/>
  <c r="G1001" i="5"/>
  <c r="G698" i="5"/>
  <c r="G1052" i="5"/>
  <c r="G3117" i="5"/>
  <c r="G1051" i="5"/>
  <c r="G3128" i="5"/>
  <c r="G2675" i="5"/>
  <c r="G1686" i="5"/>
  <c r="G1331" i="5"/>
  <c r="G2659" i="5"/>
  <c r="G1194" i="5"/>
  <c r="G1790" i="5"/>
  <c r="G2147" i="5"/>
  <c r="G1824" i="5"/>
  <c r="G2743" i="5"/>
  <c r="G2790" i="5"/>
  <c r="G1169" i="5"/>
  <c r="G2782" i="5"/>
  <c r="G2969" i="5"/>
  <c r="G993" i="5"/>
  <c r="G2710" i="5"/>
  <c r="G2107" i="5"/>
  <c r="G833" i="5"/>
  <c r="G2461" i="5"/>
  <c r="G3287" i="5"/>
  <c r="G1743" i="5"/>
  <c r="G3288" i="5"/>
  <c r="G835" i="5"/>
  <c r="G806" i="5"/>
  <c r="G1668" i="5"/>
  <c r="G3289" i="5"/>
  <c r="G2398" i="5"/>
  <c r="G648" i="5"/>
  <c r="G2356" i="5"/>
  <c r="G1704" i="5"/>
  <c r="G145" i="5"/>
  <c r="G3290" i="5"/>
  <c r="G2135" i="5"/>
  <c r="G2383" i="5"/>
  <c r="G3075" i="5"/>
  <c r="G3188" i="5"/>
  <c r="G651" i="5"/>
  <c r="G2363" i="5"/>
  <c r="G1025" i="5"/>
  <c r="G2536" i="5"/>
  <c r="G1710" i="5"/>
  <c r="G2128" i="5"/>
  <c r="G3048" i="5"/>
  <c r="G2136" i="5"/>
  <c r="G1788" i="5"/>
  <c r="G2123" i="5"/>
  <c r="G2132" i="5"/>
  <c r="G1758" i="5"/>
  <c r="G1684" i="5"/>
  <c r="G522" i="5"/>
  <c r="G1379" i="5"/>
  <c r="G2776" i="5"/>
  <c r="G2985" i="5"/>
  <c r="G3070" i="5"/>
  <c r="G947" i="5"/>
  <c r="G264" i="5"/>
  <c r="G2608" i="5"/>
  <c r="G448" i="5"/>
  <c r="G2709" i="5"/>
  <c r="G211" i="5"/>
  <c r="G604" i="5"/>
  <c r="G3095" i="5"/>
  <c r="G2882" i="5"/>
  <c r="G1789" i="5"/>
  <c r="G594" i="5"/>
  <c r="G182" i="5"/>
  <c r="G2988" i="5"/>
  <c r="G2396" i="5"/>
  <c r="G325" i="5"/>
  <c r="G327" i="5"/>
  <c r="G324" i="5"/>
  <c r="G905" i="5"/>
  <c r="G1399" i="5"/>
  <c r="G1960" i="5"/>
  <c r="G2607" i="5"/>
  <c r="G2016" i="5"/>
  <c r="G3109" i="5"/>
  <c r="G3230" i="5"/>
  <c r="G3076" i="5"/>
  <c r="G398" i="5"/>
  <c r="G1725" i="5"/>
  <c r="G1422" i="5"/>
  <c r="G663" i="5"/>
  <c r="G757" i="5"/>
  <c r="G972" i="5"/>
  <c r="G984" i="5"/>
  <c r="G1342" i="5"/>
  <c r="G1343" i="5"/>
  <c r="G1126" i="5"/>
  <c r="G2775" i="5"/>
  <c r="G3115" i="5"/>
  <c r="G740" i="5"/>
  <c r="G1966" i="5"/>
  <c r="G868" i="5"/>
  <c r="G2981" i="5"/>
  <c r="G2234" i="5"/>
  <c r="G1160" i="5"/>
  <c r="G1125" i="5"/>
  <c r="G3180" i="5"/>
  <c r="G3186" i="5"/>
  <c r="G3187" i="5"/>
  <c r="G761" i="5"/>
  <c r="G607" i="5"/>
  <c r="G1968" i="5"/>
  <c r="G386" i="5"/>
  <c r="G1397" i="5"/>
  <c r="G766" i="5"/>
  <c r="G1876" i="5"/>
  <c r="G1875" i="5"/>
  <c r="G62" i="5"/>
  <c r="G2075" i="5"/>
  <c r="G2076" i="5"/>
  <c r="G161" i="5"/>
  <c r="G1101" i="5"/>
  <c r="G3226" i="5"/>
  <c r="G2052" i="5"/>
  <c r="G1195" i="5"/>
  <c r="G1402" i="5"/>
  <c r="G2489" i="5"/>
  <c r="G526" i="5"/>
  <c r="G3234" i="5"/>
  <c r="G2902" i="5"/>
  <c r="G1449" i="5"/>
  <c r="G1078" i="5"/>
  <c r="G2246" i="5"/>
  <c r="G2251" i="5"/>
  <c r="G160" i="5"/>
  <c r="G2146" i="5"/>
  <c r="G208" i="5"/>
  <c r="G2372" i="5"/>
  <c r="G2125" i="5"/>
  <c r="G2744" i="5"/>
  <c r="G743" i="5"/>
  <c r="G1190" i="5"/>
  <c r="G1102" i="5"/>
  <c r="G1068" i="5"/>
  <c r="G2586" i="5"/>
  <c r="G1155" i="5"/>
  <c r="G2281" i="5"/>
  <c r="G2819" i="5"/>
  <c r="G2873" i="5"/>
  <c r="G173" i="5"/>
  <c r="G223" i="5"/>
  <c r="G1363" i="5"/>
  <c r="G590" i="5"/>
  <c r="G2642" i="5"/>
  <c r="G3231" i="5"/>
  <c r="G392" i="5"/>
  <c r="G2639" i="5"/>
  <c r="G2390" i="5"/>
  <c r="G1766" i="5"/>
  <c r="G2037" i="5"/>
  <c r="G2450" i="5"/>
  <c r="G2207" i="5"/>
  <c r="G2044" i="5"/>
  <c r="G221" i="5"/>
  <c r="G2635" i="5"/>
  <c r="G1901" i="5"/>
  <c r="G2095" i="5"/>
  <c r="G2096" i="5"/>
  <c r="G2953" i="5"/>
  <c r="G2042" i="5"/>
  <c r="G884" i="5"/>
  <c r="G2375" i="5"/>
  <c r="G427" i="5"/>
  <c r="G1497" i="5"/>
  <c r="G2038" i="5"/>
  <c r="G1742" i="5"/>
  <c r="G1221" i="5"/>
  <c r="G2220" i="5"/>
  <c r="G67" i="5"/>
  <c r="G2799" i="5"/>
  <c r="G341" i="5"/>
  <c r="G1456" i="5"/>
  <c r="G2807" i="5"/>
  <c r="G1459" i="5"/>
  <c r="G1911" i="5"/>
  <c r="G2795" i="5"/>
  <c r="G1907" i="5"/>
  <c r="G2797" i="5"/>
  <c r="G1196" i="5"/>
  <c r="G438" i="5"/>
  <c r="G2117" i="5"/>
  <c r="G2045" i="5"/>
  <c r="G417" i="5"/>
  <c r="G3183" i="5"/>
  <c r="G1796" i="5"/>
  <c r="G1757" i="5"/>
  <c r="G2856" i="5"/>
  <c r="G1581" i="5"/>
  <c r="G2092" i="5"/>
  <c r="G645" i="5"/>
  <c r="G1702" i="5"/>
  <c r="G2479" i="5"/>
  <c r="G1819" i="5"/>
  <c r="G432" i="5"/>
  <c r="G3088" i="5"/>
  <c r="G2641" i="5"/>
  <c r="G2211" i="5"/>
  <c r="G874" i="5"/>
  <c r="G2007" i="5"/>
  <c r="G2209" i="5"/>
  <c r="G1442" i="5"/>
  <c r="G2480" i="5"/>
  <c r="G889" i="5"/>
  <c r="G1131" i="5"/>
  <c r="G1637" i="5"/>
  <c r="G345" i="5"/>
  <c r="G847" i="5"/>
  <c r="G2698" i="5"/>
  <c r="G863" i="5"/>
  <c r="G2472" i="5"/>
  <c r="G718" i="5"/>
  <c r="G1632" i="5"/>
  <c r="G1526" i="5"/>
  <c r="G295" i="5"/>
  <c r="G1092" i="5"/>
  <c r="G1093" i="5"/>
  <c r="G465" i="5"/>
  <c r="G1976" i="5"/>
  <c r="G1579" i="5"/>
  <c r="G505" i="5"/>
  <c r="G1367" i="5"/>
  <c r="G2447" i="5"/>
  <c r="G1282" i="5"/>
  <c r="G2731" i="5"/>
  <c r="G679" i="5"/>
  <c r="G1574" i="5"/>
  <c r="G2613" i="5"/>
  <c r="G2758" i="5"/>
  <c r="G893" i="5"/>
  <c r="G1212" i="5"/>
  <c r="G943" i="5"/>
  <c r="G299" i="5"/>
  <c r="G300" i="5"/>
  <c r="G693" i="5"/>
  <c r="G3105" i="5"/>
  <c r="G1714" i="5"/>
  <c r="G1538" i="5"/>
  <c r="G1919" i="5"/>
  <c r="G1182" i="5"/>
  <c r="G1785" i="5"/>
  <c r="G2814" i="5"/>
  <c r="G1545" i="5"/>
  <c r="G1918" i="5"/>
  <c r="G1177" i="5"/>
  <c r="G2921" i="5"/>
  <c r="G2660" i="5"/>
  <c r="G1975" i="5"/>
  <c r="G764" i="5"/>
  <c r="G864" i="5"/>
  <c r="G416" i="5"/>
  <c r="G1308" i="5"/>
  <c r="G1162" i="5"/>
  <c r="G2276" i="5"/>
  <c r="G1820" i="5"/>
  <c r="G2845" i="5"/>
  <c r="G2197" i="5"/>
  <c r="G1141" i="5"/>
  <c r="G2399" i="5"/>
  <c r="G2417" i="5"/>
  <c r="G25" i="5"/>
  <c r="G650" i="5"/>
  <c r="G560" i="5"/>
  <c r="G676" i="5"/>
  <c r="G2032" i="5"/>
  <c r="G1285" i="5"/>
  <c r="G1016" i="5"/>
  <c r="G1674" i="5"/>
  <c r="G2418" i="5"/>
  <c r="G33" i="5"/>
  <c r="G653" i="5"/>
  <c r="G2133" i="5"/>
  <c r="G664" i="5"/>
  <c r="G1358" i="5"/>
  <c r="G2534" i="5"/>
  <c r="G437" i="5"/>
  <c r="G2766" i="5"/>
  <c r="G882" i="5"/>
  <c r="G2746" i="5"/>
  <c r="G1734" i="5"/>
  <c r="G2327" i="5"/>
  <c r="G2025" i="5"/>
  <c r="G476" i="5"/>
  <c r="G296" i="5"/>
  <c r="G1008" i="5"/>
  <c r="G2378" i="5"/>
  <c r="G255" i="5"/>
  <c r="G955" i="5"/>
  <c r="G1038" i="5"/>
  <c r="G2214" i="5"/>
  <c r="G670" i="5"/>
  <c r="G2729" i="5"/>
  <c r="G271" i="5"/>
  <c r="G1386" i="5"/>
  <c r="G2551" i="5"/>
  <c r="G1784" i="5"/>
  <c r="G72" i="5"/>
  <c r="G136" i="5"/>
  <c r="G3159" i="5"/>
  <c r="G2377" i="5"/>
  <c r="G1994" i="5"/>
  <c r="G104" i="5"/>
  <c r="G371" i="5"/>
  <c r="G105" i="5"/>
  <c r="G1531" i="5"/>
  <c r="G880" i="5"/>
  <c r="G2722" i="5"/>
  <c r="G178" i="5"/>
  <c r="G680" i="5"/>
  <c r="G3077" i="5"/>
  <c r="G179" i="5"/>
  <c r="G11" i="5"/>
  <c r="G2904" i="5"/>
  <c r="G2558" i="5"/>
  <c r="G1142" i="5"/>
  <c r="G1083" i="5"/>
  <c r="G1926" i="5"/>
  <c r="G1045" i="5"/>
  <c r="G339" i="5"/>
  <c r="G73" i="5"/>
  <c r="G2040" i="5"/>
  <c r="G1736" i="5"/>
  <c r="G2844" i="5"/>
  <c r="G691" i="5"/>
  <c r="G692" i="5"/>
  <c r="G245" i="5"/>
  <c r="G1650" i="5"/>
  <c r="G504" i="5"/>
  <c r="G138" i="5"/>
  <c r="G268" i="5"/>
  <c r="G210" i="5"/>
  <c r="G447" i="5"/>
  <c r="G2157" i="5"/>
  <c r="G3082" i="5"/>
  <c r="G3038" i="5"/>
  <c r="G1656" i="5"/>
  <c r="G129" i="5"/>
  <c r="G238" i="5"/>
  <c r="G377" i="5"/>
  <c r="G1621" i="5"/>
  <c r="G503" i="5"/>
  <c r="G1613" i="5"/>
  <c r="G1610" i="5"/>
  <c r="G1627" i="5"/>
  <c r="G1607" i="5"/>
  <c r="G1954" i="5"/>
  <c r="G970" i="5"/>
  <c r="G359" i="5"/>
  <c r="G360" i="5"/>
  <c r="G354" i="5"/>
  <c r="G2672" i="5"/>
  <c r="G3151" i="5"/>
  <c r="G686" i="5"/>
  <c r="G2288" i="5"/>
  <c r="G207" i="5"/>
  <c r="G2545" i="5"/>
  <c r="G2686" i="5"/>
  <c r="G2823" i="5"/>
  <c r="G241" i="5"/>
  <c r="G2840" i="5"/>
  <c r="G1608" i="5"/>
  <c r="G3222" i="5"/>
  <c r="G1292" i="5"/>
  <c r="G401" i="5"/>
  <c r="G2549" i="5"/>
  <c r="G2326" i="5"/>
  <c r="G400" i="5"/>
  <c r="G1020" i="5"/>
  <c r="G1465" i="5"/>
  <c r="G3012" i="5"/>
  <c r="G909" i="5"/>
  <c r="G1468" i="5"/>
  <c r="G881" i="5"/>
  <c r="G2212" i="5"/>
  <c r="G2409" i="5"/>
  <c r="G1088" i="5"/>
  <c r="G1614" i="5"/>
  <c r="G2917" i="5"/>
  <c r="G2338" i="5"/>
  <c r="G2914" i="5"/>
  <c r="G1801" i="5"/>
  <c r="G2267" i="5"/>
  <c r="G269" i="5"/>
  <c r="G754" i="5"/>
  <c r="G871" i="5"/>
  <c r="G294" i="5"/>
  <c r="G1584" i="5"/>
  <c r="G2473" i="5"/>
  <c r="G876" i="5"/>
  <c r="G2478" i="5"/>
  <c r="G2742" i="5"/>
  <c r="G2320" i="5"/>
  <c r="G1378" i="5"/>
  <c r="G3072" i="5"/>
  <c r="G729" i="5"/>
  <c r="G1368" i="5"/>
  <c r="G1188" i="5"/>
  <c r="G2265" i="5"/>
  <c r="G1206" i="5"/>
  <c r="G2928" i="5"/>
  <c r="G1163" i="5"/>
  <c r="G1535" i="5"/>
  <c r="G1550" i="5"/>
  <c r="G2738" i="5"/>
  <c r="D3056" i="5"/>
  <c r="E3056" i="5"/>
  <c r="D3060" i="5"/>
  <c r="E3060" i="5"/>
  <c r="D3061" i="5"/>
  <c r="E3061" i="5"/>
  <c r="D1855" i="5"/>
  <c r="E1855" i="5"/>
  <c r="D308" i="5" l="1"/>
  <c r="Q308" i="5"/>
  <c r="Q2738" i="5" l="1"/>
  <c r="Q1550" i="5"/>
  <c r="Q1535" i="5"/>
  <c r="D1535" i="5"/>
  <c r="E1535" i="5"/>
  <c r="D1550" i="5"/>
  <c r="D2738" i="5"/>
  <c r="E2738" i="5"/>
  <c r="E756" i="5" l="1"/>
  <c r="D756" i="5"/>
  <c r="E1163" i="5" l="1"/>
  <c r="D1163" i="5"/>
  <c r="Q1163" i="5"/>
  <c r="D699" i="5" l="1"/>
  <c r="E699" i="5"/>
  <c r="D2431" i="5"/>
  <c r="E2431" i="5"/>
  <c r="D1048" i="5"/>
  <c r="E1048" i="5"/>
  <c r="D368" i="5"/>
  <c r="E368" i="5"/>
  <c r="D2649" i="5"/>
  <c r="E2649" i="5"/>
  <c r="D2728" i="5"/>
  <c r="E2728" i="5"/>
  <c r="D2711" i="5"/>
  <c r="E2711" i="5"/>
  <c r="D620" i="5"/>
  <c r="E620" i="5"/>
  <c r="D2072" i="5"/>
  <c r="E2072" i="5"/>
  <c r="D2591" i="5"/>
  <c r="E2591" i="5"/>
  <c r="D1655" i="5"/>
  <c r="E1655" i="5"/>
  <c r="D1105" i="5"/>
  <c r="E1105" i="5"/>
  <c r="D2691" i="5"/>
  <c r="E2691" i="5"/>
  <c r="D1229" i="5"/>
  <c r="E1229" i="5"/>
  <c r="D1652" i="5"/>
  <c r="E1652" i="5"/>
  <c r="D2491" i="5"/>
  <c r="E2491" i="5"/>
  <c r="D510" i="5"/>
  <c r="E510" i="5"/>
  <c r="D86" i="5"/>
  <c r="E86" i="5"/>
  <c r="D696" i="5"/>
  <c r="E696" i="5"/>
  <c r="D933" i="5"/>
  <c r="E933" i="5"/>
  <c r="D1002" i="5"/>
  <c r="E1002" i="5"/>
  <c r="D1146" i="5"/>
  <c r="E1146" i="5"/>
  <c r="D1106" i="5"/>
  <c r="E1106" i="5"/>
  <c r="D1827" i="5"/>
  <c r="E1827" i="5"/>
  <c r="D2458" i="5"/>
  <c r="E2458" i="5"/>
  <c r="D2339" i="5"/>
  <c r="E2339" i="5"/>
  <c r="D3220" i="5"/>
  <c r="E3220" i="5"/>
  <c r="D3221" i="5"/>
  <c r="E3221" i="5"/>
  <c r="D3219" i="5"/>
  <c r="E3219" i="5"/>
  <c r="D2110" i="5"/>
  <c r="E2110" i="5"/>
  <c r="D623" i="5"/>
  <c r="E623" i="5"/>
  <c r="D1317" i="5"/>
  <c r="E1317" i="5"/>
  <c r="D2353" i="5"/>
  <c r="E2353" i="5"/>
  <c r="D2492" i="5"/>
  <c r="E2492" i="5"/>
  <c r="D733" i="5"/>
  <c r="E733" i="5"/>
  <c r="D735" i="5"/>
  <c r="E735" i="5"/>
  <c r="D1493" i="5"/>
  <c r="E1493" i="5"/>
  <c r="D953" i="5"/>
  <c r="E953" i="5"/>
  <c r="D662" i="5"/>
  <c r="E662" i="5"/>
  <c r="D619" i="5"/>
  <c r="E619" i="5"/>
  <c r="D1885" i="5"/>
  <c r="E1885" i="5"/>
  <c r="D544" i="5"/>
  <c r="E544" i="5"/>
  <c r="D1887" i="5"/>
  <c r="E1887" i="5"/>
  <c r="D17" i="5"/>
  <c r="E17" i="5"/>
  <c r="D613" i="5"/>
  <c r="E613" i="5"/>
  <c r="D661" i="5"/>
  <c r="E661" i="5"/>
  <c r="D2803" i="5"/>
  <c r="E2803" i="5"/>
  <c r="D2121" i="5"/>
  <c r="E2121" i="5"/>
  <c r="D714" i="5"/>
  <c r="E714" i="5"/>
  <c r="D535" i="5"/>
  <c r="E535" i="5"/>
  <c r="D518" i="5"/>
  <c r="E518" i="5"/>
  <c r="D3137" i="5"/>
  <c r="E3137" i="5"/>
  <c r="D2029" i="5"/>
  <c r="E2029" i="5"/>
  <c r="D2697" i="5"/>
  <c r="E2697" i="5"/>
  <c r="D2606" i="5"/>
  <c r="E2606" i="5"/>
  <c r="D2634" i="5"/>
  <c r="E2634" i="5"/>
  <c r="D1930" i="5"/>
  <c r="E1930" i="5"/>
  <c r="D3160" i="5"/>
  <c r="E3160" i="5"/>
  <c r="D1019" i="5"/>
  <c r="E1019" i="5"/>
  <c r="D550" i="5"/>
  <c r="E550" i="5"/>
  <c r="D1886" i="5"/>
  <c r="E1886" i="5"/>
  <c r="D1888" i="5"/>
  <c r="E1888" i="5"/>
  <c r="D2727" i="5"/>
  <c r="E2727" i="5"/>
  <c r="D1119" i="5"/>
  <c r="E1119" i="5"/>
  <c r="D2838" i="5"/>
  <c r="E2838" i="5"/>
  <c r="D30" i="5"/>
  <c r="E30" i="5"/>
  <c r="D1080" i="5"/>
  <c r="E1080" i="5"/>
  <c r="D2824" i="5"/>
  <c r="E2824" i="5"/>
  <c r="D2788" i="5"/>
  <c r="E2788" i="5"/>
  <c r="D2881" i="5"/>
  <c r="E2881" i="5"/>
  <c r="D426" i="5"/>
  <c r="E426" i="5"/>
  <c r="D2120" i="5"/>
  <c r="E2120" i="5"/>
  <c r="D2689" i="5"/>
  <c r="E2689" i="5"/>
  <c r="D1940" i="5"/>
  <c r="E1940" i="5"/>
  <c r="D1593" i="5"/>
  <c r="E1593" i="5"/>
  <c r="D555" i="5"/>
  <c r="E555" i="5"/>
  <c r="D554" i="5"/>
  <c r="E554" i="5"/>
  <c r="D561" i="5"/>
  <c r="E561" i="5"/>
  <c r="D1840" i="5"/>
  <c r="E1840" i="5"/>
  <c r="D2324" i="5"/>
  <c r="E2324" i="5"/>
  <c r="D165" i="5"/>
  <c r="E165" i="5"/>
  <c r="D1097" i="5"/>
  <c r="E1097" i="5"/>
  <c r="D928" i="5"/>
  <c r="E928" i="5"/>
  <c r="D1037" i="5"/>
  <c r="E1037" i="5"/>
  <c r="D1085" i="5"/>
  <c r="E1085" i="5"/>
  <c r="D519" i="5"/>
  <c r="E519" i="5"/>
  <c r="D393" i="5"/>
  <c r="E393" i="5"/>
  <c r="D2679" i="5"/>
  <c r="E2679" i="5"/>
  <c r="D318" i="5"/>
  <c r="E318" i="5"/>
  <c r="D139" i="5"/>
  <c r="E139" i="5"/>
  <c r="D2365" i="5"/>
  <c r="E2365" i="5"/>
  <c r="D2560" i="5"/>
  <c r="E2560" i="5"/>
  <c r="D1337" i="5"/>
  <c r="E1337" i="5"/>
  <c r="D2821" i="5"/>
  <c r="E2821" i="5"/>
  <c r="D2907" i="5"/>
  <c r="E2907" i="5"/>
  <c r="D2837" i="5"/>
  <c r="E2837" i="5"/>
  <c r="D1316" i="5"/>
  <c r="E1316" i="5"/>
  <c r="D2384" i="5"/>
  <c r="E2384" i="5"/>
  <c r="D2655" i="5"/>
  <c r="E2655" i="5"/>
  <c r="D2705" i="5"/>
  <c r="E2705" i="5"/>
  <c r="D282" i="5"/>
  <c r="E282" i="5"/>
  <c r="D557" i="5"/>
  <c r="E557" i="5"/>
  <c r="D1202" i="5"/>
  <c r="E1202" i="5"/>
  <c r="D1009" i="5"/>
  <c r="E1009" i="5"/>
  <c r="D1808" i="5"/>
  <c r="E1808" i="5"/>
  <c r="D967" i="5"/>
  <c r="E967" i="5"/>
  <c r="D713" i="5"/>
  <c r="E713" i="5"/>
  <c r="D1800" i="5"/>
  <c r="E1800" i="5"/>
  <c r="D1794" i="5"/>
  <c r="E1794" i="5"/>
  <c r="D260" i="5"/>
  <c r="E260" i="5"/>
  <c r="D28" i="5"/>
  <c r="E28" i="5"/>
  <c r="D516" i="5"/>
  <c r="E516" i="5"/>
  <c r="D1290" i="5"/>
  <c r="E1290" i="5"/>
  <c r="D517" i="5"/>
  <c r="E517" i="5"/>
  <c r="D1348" i="5"/>
  <c r="E1348" i="5"/>
  <c r="D2069" i="5"/>
  <c r="E2069" i="5"/>
  <c r="D665" i="5"/>
  <c r="E665" i="5"/>
  <c r="D2245" i="5"/>
  <c r="E2245" i="5"/>
  <c r="D1010" i="5"/>
  <c r="E1010" i="5"/>
  <c r="D2454" i="5"/>
  <c r="E2454" i="5"/>
  <c r="D1218" i="5"/>
  <c r="E1218" i="5"/>
  <c r="D2470" i="5"/>
  <c r="E2470" i="5"/>
  <c r="D381" i="5"/>
  <c r="E381" i="5"/>
  <c r="D1700" i="5"/>
  <c r="E1700" i="5"/>
  <c r="D1948" i="5"/>
  <c r="E1948" i="5"/>
  <c r="D937" i="5"/>
  <c r="E937" i="5"/>
  <c r="D78" i="5"/>
  <c r="E78" i="5"/>
  <c r="D1341" i="5"/>
  <c r="E1341" i="5"/>
  <c r="D1027" i="5"/>
  <c r="E1027" i="5"/>
  <c r="D2293" i="5"/>
  <c r="E2293" i="5"/>
  <c r="D3099" i="5"/>
  <c r="E3099" i="5"/>
  <c r="D838" i="5"/>
  <c r="E838" i="5"/>
  <c r="D932" i="5"/>
  <c r="E932" i="5"/>
  <c r="D551" i="5"/>
  <c r="E551" i="5"/>
  <c r="D728" i="5"/>
  <c r="E728" i="5"/>
  <c r="D2785" i="5"/>
  <c r="E2785" i="5"/>
  <c r="D2131" i="5"/>
  <c r="E2131" i="5"/>
  <c r="D2292" i="5"/>
  <c r="E2292" i="5"/>
  <c r="D611" i="5"/>
  <c r="E611" i="5"/>
  <c r="D588" i="5"/>
  <c r="E588" i="5"/>
  <c r="D1640" i="5"/>
  <c r="E1640" i="5"/>
  <c r="D2880" i="5"/>
  <c r="E2880" i="5"/>
  <c r="D2726" i="5"/>
  <c r="E2726" i="5"/>
  <c r="D520" i="5"/>
  <c r="E520" i="5"/>
  <c r="D283" i="5"/>
  <c r="E283" i="5"/>
  <c r="D2723" i="5"/>
  <c r="E2723" i="5"/>
  <c r="D1053" i="5"/>
  <c r="E1053" i="5"/>
  <c r="D1054" i="5"/>
  <c r="E1054" i="5"/>
  <c r="D279" i="5"/>
  <c r="E279" i="5"/>
  <c r="D284" i="5"/>
  <c r="E284" i="5"/>
  <c r="D1850" i="5"/>
  <c r="E1850" i="5"/>
  <c r="D2412" i="5"/>
  <c r="E2412" i="5"/>
  <c r="D2707" i="5"/>
  <c r="E2707" i="5"/>
  <c r="D2708" i="5"/>
  <c r="E2708" i="5"/>
  <c r="D2385" i="5"/>
  <c r="E2385" i="5"/>
  <c r="D147" i="5"/>
  <c r="E147" i="5"/>
  <c r="D610" i="5"/>
  <c r="E610" i="5"/>
  <c r="D612" i="5"/>
  <c r="E612" i="5"/>
  <c r="D1145" i="5"/>
  <c r="E1145" i="5"/>
  <c r="D2822" i="5"/>
  <c r="E2822" i="5"/>
  <c r="D1057" i="5"/>
  <c r="E1057" i="5"/>
  <c r="D146" i="5"/>
  <c r="E146" i="5"/>
  <c r="D2511" i="5"/>
  <c r="E2511" i="5"/>
  <c r="D1822" i="5"/>
  <c r="E1822" i="5"/>
  <c r="D1718" i="5"/>
  <c r="E1718" i="5"/>
  <c r="D397" i="5"/>
  <c r="E397" i="5"/>
  <c r="D980" i="5"/>
  <c r="E980" i="5"/>
  <c r="D2317" i="5"/>
  <c r="E2317" i="5"/>
  <c r="D1430" i="5"/>
  <c r="E1430" i="5"/>
  <c r="D934" i="5"/>
  <c r="E934" i="5"/>
  <c r="D2589" i="5"/>
  <c r="E2589" i="5"/>
  <c r="D1641" i="5"/>
  <c r="E1641" i="5"/>
  <c r="D2725" i="5"/>
  <c r="E2725" i="5"/>
  <c r="D2694" i="5"/>
  <c r="E2694" i="5"/>
  <c r="D1554" i="5"/>
  <c r="E1554" i="5"/>
  <c r="D1339" i="5"/>
  <c r="E1339" i="5"/>
  <c r="D1058" i="5"/>
  <c r="E1058" i="5"/>
  <c r="D1989" i="5"/>
  <c r="E1989" i="5"/>
  <c r="D1995" i="5"/>
  <c r="E1995" i="5"/>
  <c r="D565" i="5"/>
  <c r="E565" i="5"/>
  <c r="D3107" i="5"/>
  <c r="E3107" i="5"/>
  <c r="D1768" i="5"/>
  <c r="E1768" i="5"/>
  <c r="D2011" i="5"/>
  <c r="E2011" i="5"/>
  <c r="D2012" i="5"/>
  <c r="E2012" i="5"/>
  <c r="D1158" i="5"/>
  <c r="E1158" i="5"/>
  <c r="D1773" i="5"/>
  <c r="E1773" i="5"/>
  <c r="D701" i="5"/>
  <c r="E701" i="5"/>
  <c r="D929" i="5"/>
  <c r="E929" i="5"/>
  <c r="D543" i="5"/>
  <c r="E543" i="5"/>
  <c r="D1014" i="5"/>
  <c r="E1014" i="5"/>
  <c r="D475" i="5"/>
  <c r="E475" i="5"/>
  <c r="D2344" i="5"/>
  <c r="E2344" i="5"/>
  <c r="D1862" i="5"/>
  <c r="E1862" i="5"/>
  <c r="D388" i="5"/>
  <c r="E388" i="5"/>
  <c r="D1081" i="5"/>
  <c r="E1081" i="5"/>
  <c r="D3116" i="5"/>
  <c r="E3116" i="5"/>
  <c r="D2295" i="5"/>
  <c r="E2295" i="5"/>
  <c r="D1823" i="5"/>
  <c r="E1823" i="5"/>
  <c r="D2783" i="5"/>
  <c r="E2783" i="5"/>
  <c r="D688" i="5"/>
  <c r="E688" i="5"/>
  <c r="D1186" i="5"/>
  <c r="E1186" i="5"/>
  <c r="D2818" i="5"/>
  <c r="E2818" i="5"/>
  <c r="D137" i="5"/>
  <c r="E137" i="5"/>
  <c r="D2811" i="5"/>
  <c r="E2811" i="5"/>
  <c r="D687" i="5"/>
  <c r="E687" i="5"/>
  <c r="D903" i="5"/>
  <c r="E903" i="5"/>
  <c r="D1488" i="5"/>
  <c r="E1488" i="5"/>
  <c r="D431" i="5"/>
  <c r="E431" i="5"/>
  <c r="D1318" i="5"/>
  <c r="E1318" i="5"/>
  <c r="D273" i="5"/>
  <c r="E273" i="5"/>
  <c r="D2816" i="5"/>
  <c r="E2816" i="5"/>
  <c r="D2225" i="5"/>
  <c r="E2225" i="5"/>
  <c r="D262" i="5"/>
  <c r="E262" i="5"/>
  <c r="D2569" i="5"/>
  <c r="E2569" i="5"/>
  <c r="D2047" i="5"/>
  <c r="E2047" i="5"/>
  <c r="D280" i="5"/>
  <c r="E280" i="5"/>
  <c r="D1970" i="5"/>
  <c r="E1970" i="5"/>
  <c r="D1086" i="5"/>
  <c r="E1086" i="5"/>
  <c r="D3145" i="5"/>
  <c r="E3145" i="5"/>
  <c r="D2933" i="5"/>
  <c r="E2933" i="5"/>
  <c r="D2100" i="5"/>
  <c r="E2100" i="5"/>
  <c r="D330" i="5"/>
  <c r="E330" i="5"/>
  <c r="D789" i="5"/>
  <c r="E789" i="5"/>
  <c r="D549" i="5"/>
  <c r="E549" i="5"/>
  <c r="D132" i="5"/>
  <c r="E132" i="5"/>
  <c r="D3110" i="5"/>
  <c r="E3110" i="5"/>
  <c r="D556" i="5"/>
  <c r="E556" i="5"/>
  <c r="D1394" i="5"/>
  <c r="E1394" i="5"/>
  <c r="D992" i="5"/>
  <c r="E992" i="5"/>
  <c r="D1712" i="5"/>
  <c r="E1712" i="5"/>
  <c r="D320" i="5"/>
  <c r="E320" i="5"/>
  <c r="D786" i="5"/>
  <c r="E786" i="5"/>
  <c r="D1745" i="5"/>
  <c r="E1745" i="5"/>
  <c r="D1735" i="5"/>
  <c r="E1735" i="5"/>
  <c r="D1012" i="5"/>
  <c r="E1012" i="5"/>
  <c r="D1349" i="5"/>
  <c r="E1349" i="5"/>
  <c r="D2653" i="5"/>
  <c r="E2653" i="5"/>
  <c r="D593" i="5"/>
  <c r="E593" i="5"/>
  <c r="D3146" i="5"/>
  <c r="E3146" i="5"/>
  <c r="D606" i="5"/>
  <c r="E606" i="5"/>
  <c r="D1867" i="5"/>
  <c r="E1867" i="5"/>
  <c r="D2071" i="5"/>
  <c r="E2071" i="5"/>
  <c r="D2875" i="5"/>
  <c r="E2875" i="5"/>
  <c r="D2836" i="5"/>
  <c r="E2836" i="5"/>
  <c r="D2021" i="5"/>
  <c r="E2021" i="5"/>
  <c r="D547" i="5"/>
  <c r="E547" i="5"/>
  <c r="D704" i="5"/>
  <c r="E704" i="5"/>
  <c r="D3106" i="5"/>
  <c r="E3106" i="5"/>
  <c r="D1969" i="5"/>
  <c r="E1969" i="5"/>
  <c r="D10" i="5"/>
  <c r="E10" i="5"/>
  <c r="D3026" i="5"/>
  <c r="E3026" i="5"/>
  <c r="D845" i="5"/>
  <c r="E845" i="5"/>
  <c r="D2165" i="5"/>
  <c r="E2165" i="5"/>
  <c r="D1654" i="5"/>
  <c r="E1654" i="5"/>
  <c r="D247" i="5"/>
  <c r="E247" i="5"/>
  <c r="D848" i="5"/>
  <c r="E848" i="5"/>
  <c r="D212" i="5"/>
  <c r="E212" i="5"/>
  <c r="D2419" i="5"/>
  <c r="E2419" i="5"/>
  <c r="D1999" i="5"/>
  <c r="E1999" i="5"/>
  <c r="D542" i="5"/>
  <c r="E542" i="5"/>
  <c r="D3166" i="5"/>
  <c r="E3166" i="5"/>
  <c r="D213" i="5"/>
  <c r="E213" i="5"/>
  <c r="D2568" i="5"/>
  <c r="E2568" i="5"/>
  <c r="D1079" i="5"/>
  <c r="E1079" i="5"/>
  <c r="D2018" i="5"/>
  <c r="E2018" i="5"/>
  <c r="D877" i="5"/>
  <c r="E877" i="5"/>
  <c r="D727" i="5"/>
  <c r="E727" i="5"/>
  <c r="D2562" i="5"/>
  <c r="E2562" i="5"/>
  <c r="D563" i="5"/>
  <c r="E563" i="5"/>
  <c r="D1698" i="5"/>
  <c r="E1698" i="5"/>
  <c r="D2420" i="5"/>
  <c r="E2420" i="5"/>
  <c r="D721" i="5"/>
  <c r="E721" i="5"/>
  <c r="D2678" i="5"/>
  <c r="E2678" i="5"/>
  <c r="D29" i="5"/>
  <c r="E29" i="5"/>
  <c r="D2248" i="5"/>
  <c r="E2248" i="5"/>
  <c r="D248" i="5"/>
  <c r="E248" i="5"/>
  <c r="D2827" i="5"/>
  <c r="E2827" i="5"/>
  <c r="D106" i="5"/>
  <c r="E106" i="5"/>
  <c r="D250" i="5"/>
  <c r="E250" i="5"/>
  <c r="D512" i="5"/>
  <c r="E512" i="5"/>
  <c r="D1259" i="5"/>
  <c r="E1259" i="5"/>
  <c r="D3098" i="5"/>
  <c r="E3098" i="5"/>
  <c r="D334" i="5"/>
  <c r="E334" i="5"/>
  <c r="D622" i="5"/>
  <c r="E622" i="5"/>
  <c r="D5" i="5"/>
  <c r="E5" i="5"/>
  <c r="D3170" i="5"/>
  <c r="E3170" i="5"/>
  <c r="D2019" i="5"/>
  <c r="E2019" i="5"/>
  <c r="D805" i="5"/>
  <c r="E805" i="5"/>
  <c r="D788" i="5"/>
  <c r="E788" i="5"/>
  <c r="D1528" i="5"/>
  <c r="E1528" i="5"/>
  <c r="D571" i="5"/>
  <c r="E571" i="5"/>
  <c r="D573" i="5"/>
  <c r="E573" i="5"/>
  <c r="D2617" i="5"/>
  <c r="E2617" i="5"/>
  <c r="D1090" i="5"/>
  <c r="E1090" i="5"/>
  <c r="D814" i="5"/>
  <c r="E814" i="5"/>
  <c r="D1530" i="5"/>
  <c r="E1530" i="5"/>
  <c r="D1529" i="5"/>
  <c r="E1529" i="5"/>
  <c r="D1760" i="5"/>
  <c r="E1760" i="5"/>
  <c r="D531" i="5"/>
  <c r="E531" i="5"/>
  <c r="D2683" i="5"/>
  <c r="E2683" i="5"/>
  <c r="D2621" i="5"/>
  <c r="E2621" i="5"/>
  <c r="D2285" i="5"/>
  <c r="E2285" i="5"/>
  <c r="D35" i="5"/>
  <c r="E35" i="5"/>
  <c r="D643" i="5"/>
  <c r="E643" i="5"/>
  <c r="D817" i="5"/>
  <c r="E817" i="5"/>
  <c r="D3198" i="5"/>
  <c r="E3198" i="5"/>
  <c r="D533" i="5"/>
  <c r="E533" i="5"/>
  <c r="D747" i="5"/>
  <c r="E747" i="5"/>
  <c r="D2878" i="5"/>
  <c r="E2878" i="5"/>
  <c r="D2195" i="5"/>
  <c r="E2195" i="5"/>
  <c r="D2255" i="5"/>
  <c r="E2255" i="5"/>
  <c r="D2611" i="5"/>
  <c r="E2611" i="5"/>
  <c r="D118" i="5"/>
  <c r="E118" i="5"/>
  <c r="D2005" i="5"/>
  <c r="E2005" i="5"/>
  <c r="D2456" i="5"/>
  <c r="E2456" i="5"/>
  <c r="D578" i="5"/>
  <c r="E578" i="5"/>
  <c r="D638" i="5"/>
  <c r="E638" i="5"/>
  <c r="D815" i="5"/>
  <c r="E815" i="5"/>
  <c r="D2574" i="5"/>
  <c r="E2574" i="5"/>
  <c r="D2058" i="5"/>
  <c r="E2058" i="5"/>
  <c r="D1305" i="5"/>
  <c r="E1305" i="5"/>
  <c r="D746" i="5"/>
  <c r="E746" i="5"/>
  <c r="D816" i="5"/>
  <c r="E816" i="5"/>
  <c r="D821" i="5"/>
  <c r="E821" i="5"/>
  <c r="D184" i="5"/>
  <c r="E184" i="5"/>
  <c r="D1690" i="5"/>
  <c r="E1690" i="5"/>
  <c r="D1811" i="5"/>
  <c r="E1811" i="5"/>
  <c r="D2063" i="5"/>
  <c r="E2063" i="5"/>
  <c r="D3173" i="5"/>
  <c r="E3173" i="5"/>
  <c r="D1269" i="5"/>
  <c r="E1269" i="5"/>
  <c r="D1270" i="5"/>
  <c r="E1270" i="5"/>
  <c r="D2685" i="5"/>
  <c r="E2685" i="5"/>
  <c r="D2061" i="5"/>
  <c r="E2061" i="5"/>
  <c r="D2178" i="5"/>
  <c r="E2178" i="5"/>
  <c r="D2169" i="5"/>
  <c r="E2169" i="5"/>
  <c r="D424" i="5"/>
  <c r="E424" i="5"/>
  <c r="D1836" i="5"/>
  <c r="E1836" i="5"/>
  <c r="D820" i="5"/>
  <c r="E820" i="5"/>
  <c r="D2769" i="5"/>
  <c r="E2769" i="5"/>
  <c r="D2179" i="5"/>
  <c r="E2179" i="5"/>
  <c r="D2180" i="5"/>
  <c r="E2180" i="5"/>
  <c r="D2716" i="5"/>
  <c r="E2716" i="5"/>
  <c r="D484" i="5"/>
  <c r="E484" i="5"/>
  <c r="D2471" i="5"/>
  <c r="E2471" i="5"/>
  <c r="D1107" i="5"/>
  <c r="E1107" i="5"/>
  <c r="D422" i="5"/>
  <c r="E422" i="5"/>
  <c r="D423" i="5"/>
  <c r="E423" i="5"/>
  <c r="D2718" i="5"/>
  <c r="E2718" i="5"/>
  <c r="D52" i="5"/>
  <c r="E52" i="5"/>
  <c r="D2682" i="5"/>
  <c r="E2682" i="5"/>
  <c r="D2177" i="5"/>
  <c r="E2177" i="5"/>
  <c r="D56" i="5"/>
  <c r="E56" i="5"/>
  <c r="D641" i="5"/>
  <c r="E641" i="5"/>
  <c r="D3113" i="5"/>
  <c r="E3113" i="5"/>
  <c r="D1193" i="5"/>
  <c r="E1193" i="5"/>
  <c r="D497" i="5"/>
  <c r="E497" i="5"/>
  <c r="D1548" i="5"/>
  <c r="E1548" i="5"/>
  <c r="D1436" i="5"/>
  <c r="E1436" i="5"/>
  <c r="D624" i="5"/>
  <c r="E624" i="5"/>
  <c r="D2336" i="5"/>
  <c r="E2336" i="5"/>
  <c r="D2020" i="5"/>
  <c r="E2020" i="5"/>
  <c r="D530" i="5"/>
  <c r="E530" i="5"/>
  <c r="D402" i="5"/>
  <c r="E402" i="5"/>
  <c r="D1471" i="5"/>
  <c r="E1471" i="5"/>
  <c r="D1469" i="5"/>
  <c r="E1469" i="5"/>
  <c r="D41" i="5"/>
  <c r="E41" i="5"/>
  <c r="D527" i="5"/>
  <c r="E527" i="5"/>
  <c r="D985" i="5"/>
  <c r="E985" i="5"/>
  <c r="D92" i="5"/>
  <c r="E92" i="5"/>
  <c r="D1942" i="5"/>
  <c r="E1942" i="5"/>
  <c r="D534" i="5"/>
  <c r="E534" i="5"/>
  <c r="D2699" i="5"/>
  <c r="E2699" i="5"/>
  <c r="D532" i="5"/>
  <c r="E532" i="5"/>
  <c r="D2700" i="5"/>
  <c r="E2700" i="5"/>
  <c r="D575" i="5"/>
  <c r="E575" i="5"/>
  <c r="D2335" i="5"/>
  <c r="E2335" i="5"/>
  <c r="D667" i="5"/>
  <c r="E667" i="5"/>
  <c r="D40" i="5"/>
  <c r="E40" i="5"/>
  <c r="D1687" i="5"/>
  <c r="E1687" i="5"/>
  <c r="D2263" i="5"/>
  <c r="E2263" i="5"/>
  <c r="D2870" i="5"/>
  <c r="E2870" i="5"/>
  <c r="D496" i="5"/>
  <c r="E496" i="5"/>
  <c r="D3024" i="5"/>
  <c r="E3024" i="5"/>
  <c r="D639" i="5"/>
  <c r="E639" i="5"/>
  <c r="D1479" i="5"/>
  <c r="E1479" i="5"/>
  <c r="D1943" i="5"/>
  <c r="E1943" i="5"/>
  <c r="D2266" i="5"/>
  <c r="E2266" i="5"/>
  <c r="D1747" i="5"/>
  <c r="E1747" i="5"/>
  <c r="D3011" i="5"/>
  <c r="E3011" i="5"/>
  <c r="D783" i="5"/>
  <c r="E783" i="5"/>
  <c r="D785" i="5"/>
  <c r="E785" i="5"/>
  <c r="D758" i="5"/>
  <c r="E758" i="5"/>
  <c r="D3172" i="5"/>
  <c r="E3172" i="5"/>
  <c r="D1547" i="5"/>
  <c r="E1547" i="5"/>
  <c r="D1935" i="5"/>
  <c r="E1935" i="5"/>
  <c r="D1893" i="5"/>
  <c r="E1893" i="5"/>
  <c r="D566" i="5"/>
  <c r="E566" i="5"/>
  <c r="D1283" i="5"/>
  <c r="E1283" i="5"/>
  <c r="D468" i="5"/>
  <c r="E468" i="5"/>
  <c r="D51" i="5"/>
  <c r="E51" i="5"/>
  <c r="D470" i="5"/>
  <c r="E470" i="5"/>
  <c r="D1510" i="5"/>
  <c r="E1510" i="5"/>
  <c r="D2286" i="5"/>
  <c r="E2286" i="5"/>
  <c r="D2943" i="5"/>
  <c r="E2943" i="5"/>
  <c r="D68" i="5"/>
  <c r="E68" i="5"/>
  <c r="D183" i="5"/>
  <c r="E183" i="5"/>
  <c r="D189" i="5"/>
  <c r="E189" i="5"/>
  <c r="D301" i="5"/>
  <c r="E301" i="5"/>
  <c r="D2663" i="5"/>
  <c r="E2663" i="5"/>
  <c r="D2576" i="5"/>
  <c r="E2576" i="5"/>
  <c r="D1831" i="5"/>
  <c r="E1831" i="5"/>
  <c r="D2616" i="5"/>
  <c r="E2616" i="5"/>
  <c r="D302" i="5"/>
  <c r="E302" i="5"/>
  <c r="D1832" i="5"/>
  <c r="E1832" i="5"/>
  <c r="D101" i="5"/>
  <c r="E101" i="5"/>
  <c r="D2995" i="5"/>
  <c r="E2995" i="5"/>
  <c r="D1312" i="5"/>
  <c r="E1312" i="5"/>
  <c r="D1181" i="5"/>
  <c r="E1181" i="5"/>
  <c r="D2724" i="5"/>
  <c r="E2724" i="5"/>
  <c r="D336" i="5"/>
  <c r="E336" i="5"/>
  <c r="D2923" i="5"/>
  <c r="E2923" i="5"/>
  <c r="D1837" i="5"/>
  <c r="E1837" i="5"/>
  <c r="D759" i="5"/>
  <c r="E759" i="5"/>
  <c r="D2757" i="5"/>
  <c r="E2757" i="5"/>
  <c r="D996" i="5"/>
  <c r="E996" i="5"/>
  <c r="D494" i="5"/>
  <c r="E494" i="5"/>
  <c r="D290" i="5"/>
  <c r="E290" i="5"/>
  <c r="D2644" i="5"/>
  <c r="E2644" i="5"/>
  <c r="D1328" i="5"/>
  <c r="E1328" i="5"/>
  <c r="D1870" i="5"/>
  <c r="E1870" i="5"/>
  <c r="D412" i="5"/>
  <c r="E412" i="5"/>
  <c r="D2259" i="5"/>
  <c r="E2259" i="5"/>
  <c r="D2632" i="5"/>
  <c r="E2632" i="5"/>
  <c r="D2610" i="5"/>
  <c r="E2610" i="5"/>
  <c r="D1630" i="5"/>
  <c r="E1630" i="5"/>
  <c r="D1728" i="5"/>
  <c r="E1728" i="5"/>
  <c r="D1626" i="5"/>
  <c r="E1626" i="5"/>
  <c r="D1514" i="5"/>
  <c r="E1514" i="5"/>
  <c r="D2871" i="5"/>
  <c r="E2871" i="5"/>
  <c r="D2983" i="5"/>
  <c r="E2983" i="5"/>
  <c r="D2053" i="5"/>
  <c r="E2053" i="5"/>
  <c r="D185" i="5"/>
  <c r="E185" i="5"/>
  <c r="D1749" i="5"/>
  <c r="E1749" i="5"/>
  <c r="D1507" i="5"/>
  <c r="E1507" i="5"/>
  <c r="D3030" i="5"/>
  <c r="E3030" i="5"/>
  <c r="D938" i="5"/>
  <c r="E938" i="5"/>
  <c r="D1490" i="5"/>
  <c r="E1490" i="5"/>
  <c r="D298" i="5"/>
  <c r="E298" i="5"/>
  <c r="D1281" i="5"/>
  <c r="E1281" i="5"/>
  <c r="D1807" i="5"/>
  <c r="E1807" i="5"/>
  <c r="D289" i="5"/>
  <c r="E289" i="5"/>
  <c r="D2451" i="5"/>
  <c r="E2451" i="5"/>
  <c r="D987" i="5"/>
  <c r="E987" i="5"/>
  <c r="D1833" i="5"/>
  <c r="E1833" i="5"/>
  <c r="D1685" i="5"/>
  <c r="E1685" i="5"/>
  <c r="D895" i="5"/>
  <c r="E895" i="5"/>
  <c r="D3254" i="5"/>
  <c r="E3254" i="5"/>
  <c r="D2086" i="5"/>
  <c r="E2086" i="5"/>
  <c r="D2627" i="5"/>
  <c r="E2627" i="5"/>
  <c r="D1491" i="5"/>
  <c r="E1491" i="5"/>
  <c r="D2982" i="5"/>
  <c r="E2982" i="5"/>
  <c r="D1978" i="5"/>
  <c r="E1978" i="5"/>
  <c r="D818" i="5"/>
  <c r="E818" i="5"/>
  <c r="D1713" i="5"/>
  <c r="E1713" i="5"/>
  <c r="D1726" i="5"/>
  <c r="E1726" i="5"/>
  <c r="D2258" i="5"/>
  <c r="E2258" i="5"/>
  <c r="D3032" i="5"/>
  <c r="E3032" i="5"/>
  <c r="D1257" i="5"/>
  <c r="E1257" i="5"/>
  <c r="D2303" i="5"/>
  <c r="E2303" i="5"/>
  <c r="D411" i="5"/>
  <c r="E411" i="5"/>
  <c r="D1306" i="5"/>
  <c r="E1306" i="5"/>
  <c r="D1307" i="5"/>
  <c r="E1307" i="5"/>
  <c r="D1723" i="5"/>
  <c r="E1723" i="5"/>
  <c r="D564" i="5"/>
  <c r="E564" i="5"/>
  <c r="D976" i="5"/>
  <c r="E976" i="5"/>
  <c r="D1286" i="5"/>
  <c r="E1286" i="5"/>
  <c r="D1830" i="5"/>
  <c r="E1830" i="5"/>
  <c r="D1631" i="5"/>
  <c r="E1631" i="5"/>
  <c r="D2612" i="5"/>
  <c r="E2612" i="5"/>
  <c r="D3224" i="5"/>
  <c r="E3224" i="5"/>
  <c r="D355" i="5"/>
  <c r="E355" i="5"/>
  <c r="D1242" i="5"/>
  <c r="E1242" i="5"/>
  <c r="D1089" i="5"/>
  <c r="E1089" i="5"/>
  <c r="D2002" i="5"/>
  <c r="E2002" i="5"/>
  <c r="D507" i="5"/>
  <c r="E507" i="5"/>
  <c r="D45" i="5"/>
  <c r="E45" i="5"/>
  <c r="D1619" i="5"/>
  <c r="E1619" i="5"/>
  <c r="D2518" i="5"/>
  <c r="E2518" i="5"/>
  <c r="D1297" i="5"/>
  <c r="E1297" i="5"/>
  <c r="D819" i="5"/>
  <c r="E819" i="5"/>
  <c r="D2049" i="5"/>
  <c r="E2049" i="5"/>
  <c r="D2065" i="5"/>
  <c r="E2065" i="5"/>
  <c r="D370" i="5"/>
  <c r="E370" i="5"/>
  <c r="D869" i="5"/>
  <c r="E869" i="5"/>
  <c r="D405" i="5"/>
  <c r="E405" i="5"/>
  <c r="D2302" i="5"/>
  <c r="E2302" i="5"/>
  <c r="D3031" i="5"/>
  <c r="E3031" i="5"/>
  <c r="D3138" i="5"/>
  <c r="E3138" i="5"/>
  <c r="D2001" i="5"/>
  <c r="E2001" i="5"/>
  <c r="D1480" i="5"/>
  <c r="E1480" i="5"/>
  <c r="D406" i="5"/>
  <c r="E406" i="5"/>
  <c r="D1533" i="5"/>
  <c r="E1533" i="5"/>
  <c r="D2485" i="5"/>
  <c r="E2485" i="5"/>
  <c r="D2671" i="5"/>
  <c r="E2671" i="5"/>
  <c r="D1962" i="5"/>
  <c r="E1962" i="5"/>
  <c r="D2176" i="5"/>
  <c r="E2176" i="5"/>
  <c r="D973" i="5"/>
  <c r="E973" i="5"/>
  <c r="D748" i="5"/>
  <c r="E748" i="5"/>
  <c r="D1267" i="5"/>
  <c r="E1267" i="5"/>
  <c r="D3136" i="5"/>
  <c r="E3136" i="5"/>
  <c r="D3129" i="5"/>
  <c r="E3129" i="5"/>
  <c r="D2243" i="5"/>
  <c r="E2243" i="5"/>
  <c r="D1120" i="5"/>
  <c r="E1120" i="5"/>
  <c r="D2048" i="5"/>
  <c r="E2048" i="5"/>
  <c r="D2010" i="5"/>
  <c r="E2010" i="5"/>
  <c r="D2609" i="5"/>
  <c r="E2609" i="5"/>
  <c r="D133" i="5"/>
  <c r="E133" i="5"/>
  <c r="D605" i="5"/>
  <c r="E605" i="5"/>
  <c r="D1781" i="5"/>
  <c r="E1781" i="5"/>
  <c r="D3045" i="5"/>
  <c r="E3045" i="5"/>
  <c r="D1444" i="5"/>
  <c r="E1444" i="5"/>
  <c r="D2897" i="5"/>
  <c r="E2897" i="5"/>
  <c r="D328" i="5"/>
  <c r="E328" i="5"/>
  <c r="D2624" i="5"/>
  <c r="E2624" i="5"/>
  <c r="D1629" i="5"/>
  <c r="E1629" i="5"/>
  <c r="D1731" i="5"/>
  <c r="E1731" i="5"/>
  <c r="D2268" i="5"/>
  <c r="E2268" i="5"/>
  <c r="D2484" i="5"/>
  <c r="E2484" i="5"/>
  <c r="D8" i="5"/>
  <c r="E8" i="5"/>
  <c r="D1111" i="5"/>
  <c r="E1111" i="5"/>
  <c r="D2486" i="5"/>
  <c r="E2486" i="5"/>
  <c r="D999" i="5"/>
  <c r="E999" i="5"/>
  <c r="D640" i="5"/>
  <c r="E640" i="5"/>
  <c r="D2681" i="5"/>
  <c r="E2681" i="5"/>
  <c r="D1551" i="5"/>
  <c r="E1551" i="5"/>
  <c r="D2971" i="5"/>
  <c r="E2971" i="5"/>
  <c r="D1858" i="5"/>
  <c r="E1858" i="5"/>
  <c r="D403" i="5"/>
  <c r="E403" i="5"/>
  <c r="D2410" i="5"/>
  <c r="E2410" i="5"/>
  <c r="D2565" i="5"/>
  <c r="E2565" i="5"/>
  <c r="D1933" i="5"/>
  <c r="E1933" i="5"/>
  <c r="D1304" i="5"/>
  <c r="E1304" i="5"/>
  <c r="D1303" i="5"/>
  <c r="E1303" i="5"/>
  <c r="D935" i="5"/>
  <c r="E935" i="5"/>
  <c r="D2090" i="5"/>
  <c r="E2090" i="5"/>
  <c r="D1291" i="5"/>
  <c r="E1291" i="5"/>
  <c r="D2575" i="5"/>
  <c r="E2575" i="5"/>
  <c r="D1618" i="5"/>
  <c r="E1618" i="5"/>
  <c r="D85" i="5"/>
  <c r="E85" i="5"/>
  <c r="D896" i="5"/>
  <c r="E896" i="5"/>
  <c r="D897" i="5"/>
  <c r="E897" i="5"/>
  <c r="D2593" i="5"/>
  <c r="E2593" i="5"/>
  <c r="D705" i="5"/>
  <c r="E705" i="5"/>
  <c r="D1326" i="5"/>
  <c r="E1326" i="5"/>
  <c r="D2937" i="5"/>
  <c r="E2937" i="5"/>
  <c r="D946" i="5"/>
  <c r="E946" i="5"/>
  <c r="D1084" i="5"/>
  <c r="E1084" i="5"/>
  <c r="D2523" i="5"/>
  <c r="E2523" i="5"/>
  <c r="D2938" i="5"/>
  <c r="E2938" i="5"/>
  <c r="D536" i="5"/>
  <c r="E536" i="5"/>
  <c r="D945" i="5"/>
  <c r="E945" i="5"/>
  <c r="D1047" i="5"/>
  <c r="E1047" i="5"/>
  <c r="D1624" i="5"/>
  <c r="E1624" i="5"/>
  <c r="D2984" i="5"/>
  <c r="E2984" i="5"/>
  <c r="D1625" i="5"/>
  <c r="E1625" i="5"/>
  <c r="D1778" i="5"/>
  <c r="E1778" i="5"/>
  <c r="D2531" i="5"/>
  <c r="E2531" i="5"/>
  <c r="D71" i="5"/>
  <c r="E71" i="5"/>
  <c r="D164" i="5"/>
  <c r="E164" i="5"/>
  <c r="D790" i="5"/>
  <c r="E790" i="5"/>
  <c r="D2877" i="5"/>
  <c r="E2877" i="5"/>
  <c r="D2912" i="5"/>
  <c r="E2912" i="5"/>
  <c r="D666" i="5"/>
  <c r="E666" i="5"/>
  <c r="D997" i="5"/>
  <c r="E997" i="5"/>
  <c r="D2915" i="5"/>
  <c r="E2915" i="5"/>
  <c r="D2919" i="5"/>
  <c r="E2919" i="5"/>
  <c r="D773" i="5"/>
  <c r="E773" i="5"/>
  <c r="D2284" i="5"/>
  <c r="E2284" i="5"/>
  <c r="D2972" i="5"/>
  <c r="E2972" i="5"/>
  <c r="D2411" i="5"/>
  <c r="E2411" i="5"/>
  <c r="D80" i="5"/>
  <c r="E80" i="5"/>
  <c r="D91" i="5"/>
  <c r="E91" i="5"/>
  <c r="D156" i="5"/>
  <c r="E156" i="5"/>
  <c r="D297" i="5"/>
  <c r="E297" i="5"/>
  <c r="D671" i="5"/>
  <c r="E671" i="5"/>
  <c r="D1223" i="5"/>
  <c r="E1223" i="5"/>
  <c r="D1237" i="5"/>
  <c r="E1237" i="5"/>
  <c r="D2625" i="5"/>
  <c r="E2625" i="5"/>
  <c r="D528" i="5"/>
  <c r="E528" i="5"/>
  <c r="D1287" i="5"/>
  <c r="E1287" i="5"/>
  <c r="D2547" i="5"/>
  <c r="E2547" i="5"/>
  <c r="D2913" i="5"/>
  <c r="E2913" i="5"/>
  <c r="D1552" i="5"/>
  <c r="E1552" i="5"/>
  <c r="D1803" i="5"/>
  <c r="E1803" i="5"/>
  <c r="D1949" i="5"/>
  <c r="E1949" i="5"/>
  <c r="D2918" i="5"/>
  <c r="E2918" i="5"/>
  <c r="D3023" i="5"/>
  <c r="E3023" i="5"/>
  <c r="D3025" i="5"/>
  <c r="E3025" i="5"/>
  <c r="D3163" i="5"/>
  <c r="E3163" i="5"/>
  <c r="D3168" i="5"/>
  <c r="E3168" i="5"/>
  <c r="D3228" i="5"/>
  <c r="E3228" i="5"/>
  <c r="D1323" i="5"/>
  <c r="E1323" i="5"/>
  <c r="D1333" i="5"/>
  <c r="E1333" i="5"/>
  <c r="D2637" i="5"/>
  <c r="E2637" i="5"/>
  <c r="D2866" i="5"/>
  <c r="E2866" i="5"/>
  <c r="D181" i="5"/>
  <c r="E181" i="5"/>
  <c r="D971" i="5"/>
  <c r="E971" i="5"/>
  <c r="D1289" i="5"/>
  <c r="E1289" i="5"/>
  <c r="D1470" i="5"/>
  <c r="E1470" i="5"/>
  <c r="D2748" i="5"/>
  <c r="E2748" i="5"/>
  <c r="D529" i="5"/>
  <c r="E529" i="5"/>
  <c r="D2540" i="5"/>
  <c r="E2540" i="5"/>
  <c r="D369" i="5"/>
  <c r="E369" i="5"/>
  <c r="D83" i="5"/>
  <c r="E83" i="5"/>
  <c r="D3223" i="5"/>
  <c r="E3223" i="5"/>
  <c r="D94" i="5"/>
  <c r="E94" i="5"/>
  <c r="D2597" i="5"/>
  <c r="E2597" i="5"/>
  <c r="D657" i="5"/>
  <c r="E657" i="5"/>
  <c r="D944" i="5"/>
  <c r="E944" i="5"/>
  <c r="D3035" i="5"/>
  <c r="E3035" i="5"/>
  <c r="D1113" i="5"/>
  <c r="E1113" i="5"/>
  <c r="D251" i="5"/>
  <c r="E251" i="5"/>
  <c r="D755" i="5"/>
  <c r="E755" i="5"/>
  <c r="D768" i="5"/>
  <c r="E768" i="5"/>
  <c r="D1082" i="5"/>
  <c r="E1082" i="5"/>
  <c r="D1294" i="5"/>
  <c r="E1294" i="5"/>
  <c r="D1298" i="5"/>
  <c r="E1298" i="5"/>
  <c r="D2563" i="5"/>
  <c r="E2563" i="5"/>
  <c r="D2564" i="5"/>
  <c r="E2564" i="5"/>
  <c r="D70" i="5"/>
  <c r="E70" i="5"/>
  <c r="D2514" i="5"/>
  <c r="E2514" i="5"/>
  <c r="D3125" i="5"/>
  <c r="E3125" i="5"/>
  <c r="D3214" i="5"/>
  <c r="E3214" i="5"/>
  <c r="D654" i="5"/>
  <c r="E654" i="5"/>
  <c r="D3211" i="5"/>
  <c r="E3211" i="5"/>
  <c r="D1959" i="5"/>
  <c r="E1959" i="5"/>
  <c r="D1961" i="5"/>
  <c r="E1961" i="5"/>
  <c r="D1462" i="5"/>
  <c r="E1462" i="5"/>
  <c r="D1944" i="5"/>
  <c r="E1944" i="5"/>
  <c r="D3132" i="5"/>
  <c r="E3132" i="5"/>
  <c r="D333" i="5"/>
  <c r="E333" i="5"/>
  <c r="D2640" i="5"/>
  <c r="E2640" i="5"/>
  <c r="D140" i="5"/>
  <c r="E140" i="5"/>
  <c r="D812" i="5"/>
  <c r="E812" i="5"/>
  <c r="D1435" i="5"/>
  <c r="E1435" i="5"/>
  <c r="D2366" i="5"/>
  <c r="E2366" i="5"/>
  <c r="D961" i="5"/>
  <c r="E961" i="5"/>
  <c r="D1519" i="5"/>
  <c r="E1519" i="5"/>
  <c r="D1722" i="5"/>
  <c r="E1722" i="5"/>
  <c r="D2334" i="5"/>
  <c r="E2334" i="5"/>
  <c r="D2676" i="5"/>
  <c r="E2676" i="5"/>
  <c r="D724" i="5"/>
  <c r="E724" i="5"/>
  <c r="D1112" i="5"/>
  <c r="E1112" i="5"/>
  <c r="D1115" i="5"/>
  <c r="E1115" i="5"/>
  <c r="D127" i="5"/>
  <c r="E127" i="5"/>
  <c r="D792" i="5"/>
  <c r="E792" i="5"/>
  <c r="D1117" i="5"/>
  <c r="E1117" i="5"/>
  <c r="D1729" i="5"/>
  <c r="E1729" i="5"/>
  <c r="D2464" i="5"/>
  <c r="E2464" i="5"/>
  <c r="D2670" i="5"/>
  <c r="E2670" i="5"/>
  <c r="D3102" i="5"/>
  <c r="E3102" i="5"/>
  <c r="D3104" i="5"/>
  <c r="E3104" i="5"/>
  <c r="D3141" i="5"/>
  <c r="E3141" i="5"/>
  <c r="D27" i="5"/>
  <c r="E27" i="5"/>
  <c r="D239" i="5"/>
  <c r="E239" i="5"/>
  <c r="D1520" i="5"/>
  <c r="E1520" i="5"/>
  <c r="D1521" i="5"/>
  <c r="E1521" i="5"/>
  <c r="D2304" i="5"/>
  <c r="E2304" i="5"/>
  <c r="D2513" i="5"/>
  <c r="E2513" i="5"/>
  <c r="D2598" i="5"/>
  <c r="E2598" i="5"/>
  <c r="D158" i="5"/>
  <c r="E158" i="5"/>
  <c r="D2465" i="5"/>
  <c r="E2465" i="5"/>
  <c r="D509" i="5"/>
  <c r="E509" i="5"/>
  <c r="D2405" i="5"/>
  <c r="E2405" i="5"/>
  <c r="D2605" i="5"/>
  <c r="E2605" i="5"/>
  <c r="D2394" i="5"/>
  <c r="E2394" i="5"/>
  <c r="D2139" i="5"/>
  <c r="E2139" i="5"/>
  <c r="D3093" i="5"/>
  <c r="E3093" i="5"/>
  <c r="D2024" i="5"/>
  <c r="E2024" i="5"/>
  <c r="D202" i="5"/>
  <c r="E202" i="5"/>
  <c r="D2595" i="5"/>
  <c r="E2595" i="5"/>
  <c r="D2720" i="5"/>
  <c r="E2720" i="5"/>
  <c r="D316" i="5"/>
  <c r="E316" i="5"/>
  <c r="D1284" i="5"/>
  <c r="E1284" i="5"/>
  <c r="D249" i="5"/>
  <c r="E249" i="5"/>
  <c r="D3210" i="5"/>
  <c r="E3210" i="5"/>
  <c r="D1153" i="5"/>
  <c r="E1153" i="5"/>
  <c r="D2013" i="5"/>
  <c r="E2013" i="5"/>
  <c r="D1139" i="5"/>
  <c r="E1139" i="5"/>
  <c r="D2869" i="5"/>
  <c r="E2869" i="5"/>
  <c r="D331" i="5"/>
  <c r="E331" i="5"/>
  <c r="D2936" i="5"/>
  <c r="E2936" i="5"/>
  <c r="D22" i="5"/>
  <c r="E22" i="5"/>
  <c r="D157" i="5"/>
  <c r="E157" i="5"/>
  <c r="D159" i="5"/>
  <c r="E159" i="5"/>
  <c r="D194" i="5"/>
  <c r="E194" i="5"/>
  <c r="D198" i="5"/>
  <c r="E198" i="5"/>
  <c r="D1701" i="5"/>
  <c r="E1701" i="5"/>
  <c r="D252" i="5"/>
  <c r="E252" i="5"/>
  <c r="D253" i="5"/>
  <c r="E253" i="5"/>
  <c r="D315" i="5"/>
  <c r="E315" i="5"/>
  <c r="D317" i="5"/>
  <c r="E317" i="5"/>
  <c r="D374" i="5"/>
  <c r="E374" i="5"/>
  <c r="D148" i="5"/>
  <c r="E148" i="5"/>
  <c r="D3232" i="5"/>
  <c r="E3232" i="5"/>
  <c r="D2171" i="5"/>
  <c r="E2171" i="5"/>
  <c r="D658" i="5"/>
  <c r="E658" i="5"/>
  <c r="D750" i="5"/>
  <c r="E750" i="5"/>
  <c r="D751" i="5"/>
  <c r="E751" i="5"/>
  <c r="D753" i="5"/>
  <c r="E753" i="5"/>
  <c r="D779" i="5"/>
  <c r="E779" i="5"/>
  <c r="D782" i="5"/>
  <c r="E782" i="5"/>
  <c r="D825" i="5"/>
  <c r="E825" i="5"/>
  <c r="D917" i="5"/>
  <c r="E917" i="5"/>
  <c r="D1481" i="5"/>
  <c r="E1481" i="5"/>
  <c r="D1503" i="5"/>
  <c r="E1503" i="5"/>
  <c r="D3212" i="5"/>
  <c r="E3212" i="5"/>
  <c r="D1761" i="5"/>
  <c r="E1761" i="5"/>
  <c r="D1814" i="5"/>
  <c r="E1814" i="5"/>
  <c r="D114" i="5"/>
  <c r="E114" i="5"/>
  <c r="D1981" i="5"/>
  <c r="E1981" i="5"/>
  <c r="D1983" i="5"/>
  <c r="E1983" i="5"/>
  <c r="D2717" i="5"/>
  <c r="E2717" i="5"/>
  <c r="D2170" i="5"/>
  <c r="E2170" i="5"/>
  <c r="D2181" i="5"/>
  <c r="E2181" i="5"/>
  <c r="D2182" i="5"/>
  <c r="E2182" i="5"/>
  <c r="D2183" i="5"/>
  <c r="E2183" i="5"/>
  <c r="D2260" i="5"/>
  <c r="E2260" i="5"/>
  <c r="D2395" i="5"/>
  <c r="E2395" i="5"/>
  <c r="D2462" i="5"/>
  <c r="E2462" i="5"/>
  <c r="D2500" i="5"/>
  <c r="E2500" i="5"/>
  <c r="D2502" i="5"/>
  <c r="E2502" i="5"/>
  <c r="D2512" i="5"/>
  <c r="E2512" i="5"/>
  <c r="D3235" i="5"/>
  <c r="E3235" i="5"/>
  <c r="D2517" i="5"/>
  <c r="E2517" i="5"/>
  <c r="D2596" i="5"/>
  <c r="E2596" i="5"/>
  <c r="D2673" i="5"/>
  <c r="E2673" i="5"/>
  <c r="D3309" i="5"/>
  <c r="E3309" i="5"/>
  <c r="D3300" i="5"/>
  <c r="E3300" i="5"/>
  <c r="D3084" i="5"/>
  <c r="E3084" i="5"/>
  <c r="D3090" i="5"/>
  <c r="E3090" i="5"/>
  <c r="D3131" i="5"/>
  <c r="E3131" i="5"/>
  <c r="D3133" i="5"/>
  <c r="E3133" i="5"/>
  <c r="D3134" i="5"/>
  <c r="E3134" i="5"/>
  <c r="D3227" i="5"/>
  <c r="E3227" i="5"/>
  <c r="D592" i="5"/>
  <c r="E592" i="5"/>
  <c r="D957" i="5"/>
  <c r="E957" i="5"/>
  <c r="D986" i="5"/>
  <c r="E986" i="5"/>
  <c r="D1697" i="5"/>
  <c r="E1697" i="5"/>
  <c r="D1829" i="5"/>
  <c r="E1829" i="5"/>
  <c r="D1835" i="5"/>
  <c r="E1835" i="5"/>
  <c r="D2014" i="5"/>
  <c r="E2014" i="5"/>
  <c r="D2175" i="5"/>
  <c r="E2175" i="5"/>
  <c r="D1487" i="5"/>
  <c r="E1487" i="5"/>
  <c r="D830" i="5"/>
  <c r="E830" i="5"/>
  <c r="D2330" i="5"/>
  <c r="E2330" i="5"/>
  <c r="D2455" i="5"/>
  <c r="E2455" i="5"/>
  <c r="D2435" i="5"/>
  <c r="E2435" i="5"/>
  <c r="D2947" i="5"/>
  <c r="E2947" i="5"/>
  <c r="D2202" i="5"/>
  <c r="E2202" i="5"/>
  <c r="D995" i="5"/>
  <c r="E995" i="5"/>
  <c r="D3049" i="5"/>
  <c r="E3049" i="5"/>
  <c r="D770" i="5"/>
  <c r="E770" i="5"/>
  <c r="D797" i="5"/>
  <c r="E797" i="5"/>
  <c r="D1432" i="5"/>
  <c r="E1432" i="5"/>
  <c r="D1834" i="5"/>
  <c r="E1834" i="5"/>
  <c r="D3002" i="5"/>
  <c r="E3002" i="5"/>
  <c r="D2529" i="5"/>
  <c r="E2529" i="5"/>
  <c r="D2028" i="5"/>
  <c r="E2028" i="5"/>
  <c r="D3008" i="5"/>
  <c r="E3008" i="5"/>
  <c r="D177" i="5"/>
  <c r="E177" i="5"/>
  <c r="D1951" i="5"/>
  <c r="E1951" i="5"/>
  <c r="D3079" i="5"/>
  <c r="E3079" i="5"/>
  <c r="D2503" i="5"/>
  <c r="E2503" i="5"/>
  <c r="D205" i="5"/>
  <c r="D784" i="5"/>
  <c r="E784" i="5"/>
  <c r="D2629" i="5"/>
  <c r="E2629" i="5"/>
  <c r="D1246" i="5"/>
  <c r="E1246" i="5"/>
  <c r="D2896" i="5"/>
  <c r="E2896" i="5"/>
  <c r="D2505" i="5"/>
  <c r="E2505" i="5"/>
  <c r="D2174" i="5"/>
  <c r="E2174" i="5"/>
  <c r="D2406" i="5"/>
  <c r="E2406" i="5"/>
  <c r="D2387" i="5"/>
  <c r="E2387" i="5"/>
  <c r="D478" i="5"/>
  <c r="E478" i="5"/>
  <c r="D1453" i="5"/>
  <c r="E1453" i="5"/>
  <c r="D2289" i="5"/>
  <c r="E2289" i="5"/>
  <c r="D2553" i="5"/>
  <c r="E2553" i="5"/>
  <c r="D3213" i="5"/>
  <c r="E3213" i="5"/>
  <c r="D2895" i="5"/>
  <c r="E2895" i="5"/>
  <c r="D1098" i="5"/>
  <c r="E1098" i="5"/>
  <c r="D3169" i="5"/>
  <c r="E3169" i="5"/>
  <c r="D1979" i="5"/>
  <c r="E1979" i="5"/>
  <c r="D2570" i="5"/>
  <c r="E2570" i="5"/>
  <c r="D163" i="5"/>
  <c r="E163" i="5"/>
  <c r="D467" i="5"/>
  <c r="E467" i="5"/>
  <c r="D2403" i="5"/>
  <c r="E2403" i="5"/>
  <c r="D2340" i="5"/>
  <c r="E2340" i="5"/>
  <c r="D956" i="5"/>
  <c r="E956" i="5"/>
  <c r="D2955" i="5"/>
  <c r="E2955" i="5"/>
  <c r="D2322" i="5"/>
  <c r="E2322" i="5"/>
  <c r="D583" i="5"/>
  <c r="E583" i="5"/>
  <c r="D1253" i="5"/>
  <c r="E1253" i="5"/>
  <c r="D2665" i="5"/>
  <c r="E2665" i="5"/>
  <c r="D1022" i="5"/>
  <c r="E1022" i="5"/>
  <c r="D2628" i="5"/>
  <c r="E2628" i="5"/>
  <c r="D2494" i="5"/>
  <c r="E2494" i="5"/>
  <c r="D625" i="5"/>
  <c r="E625" i="5"/>
  <c r="D34" i="5"/>
  <c r="E34" i="5"/>
  <c r="D2630" i="5"/>
  <c r="E2630" i="5"/>
  <c r="D1706" i="5"/>
  <c r="E1706" i="5"/>
  <c r="D291" i="5"/>
  <c r="E291" i="5"/>
  <c r="D200" i="5"/>
  <c r="E200" i="5"/>
  <c r="D481" i="5"/>
  <c r="E481" i="5"/>
  <c r="D2329" i="5"/>
  <c r="E2329" i="5"/>
  <c r="D3123" i="5"/>
  <c r="E3123" i="5"/>
  <c r="D627" i="5"/>
  <c r="E627" i="5"/>
  <c r="D226" i="5"/>
  <c r="E226" i="5"/>
  <c r="D390" i="5"/>
  <c r="E390" i="5"/>
  <c r="D1239" i="5"/>
  <c r="E1239" i="5"/>
  <c r="D1950" i="5"/>
  <c r="E1950" i="5"/>
  <c r="D196" i="5"/>
  <c r="E196" i="5"/>
  <c r="D1513" i="5"/>
  <c r="E1513" i="5"/>
  <c r="D3215" i="5"/>
  <c r="E3215" i="5"/>
  <c r="D1663" i="5"/>
  <c r="E1663" i="5"/>
  <c r="D856" i="5"/>
  <c r="E856" i="5"/>
  <c r="D628" i="5"/>
  <c r="E628" i="5"/>
  <c r="D209" i="5"/>
  <c r="E209" i="5"/>
  <c r="D243" i="5"/>
  <c r="E243" i="5"/>
  <c r="D585" i="5"/>
  <c r="E585" i="5"/>
  <c r="D752" i="5"/>
  <c r="E752" i="5"/>
  <c r="D1512" i="5"/>
  <c r="E1512" i="5"/>
  <c r="D188" i="5"/>
  <c r="E188" i="5"/>
  <c r="D203" i="5"/>
  <c r="E203" i="5"/>
  <c r="D920" i="5"/>
  <c r="E920" i="5"/>
  <c r="D1272" i="5"/>
  <c r="E1272" i="5"/>
  <c r="D2496" i="5"/>
  <c r="E2496" i="5"/>
  <c r="D723" i="5"/>
  <c r="E723" i="5"/>
  <c r="D2887" i="5"/>
  <c r="E2887" i="5"/>
  <c r="D1556" i="5"/>
  <c r="E1556" i="5"/>
  <c r="D117" i="5"/>
  <c r="E117" i="5"/>
  <c r="D1199" i="5"/>
  <c r="E1199" i="5"/>
  <c r="D3068" i="5"/>
  <c r="E3068" i="5"/>
  <c r="D3007" i="5"/>
  <c r="E3007" i="5"/>
  <c r="D677" i="5"/>
  <c r="E677" i="5"/>
  <c r="D2432" i="5"/>
  <c r="E2432" i="5"/>
  <c r="D1250" i="5"/>
  <c r="E1250" i="5"/>
  <c r="D1666" i="5"/>
  <c r="E1666" i="5"/>
  <c r="D1763" i="5"/>
  <c r="E1763" i="5"/>
  <c r="D923" i="5"/>
  <c r="E923" i="5"/>
  <c r="D220" i="5"/>
  <c r="E220" i="5"/>
  <c r="D222" i="5"/>
  <c r="E222" i="5"/>
  <c r="D2074" i="5"/>
  <c r="E2074" i="5"/>
  <c r="D2367" i="5"/>
  <c r="E2367" i="5"/>
  <c r="D2602" i="5"/>
  <c r="E2602" i="5"/>
  <c r="D2467" i="5"/>
  <c r="E2467" i="5"/>
  <c r="D3092" i="5"/>
  <c r="E3092" i="5"/>
  <c r="D1889" i="5"/>
  <c r="E1889" i="5"/>
  <c r="D90" i="5"/>
  <c r="E90" i="5"/>
  <c r="D2519" i="5"/>
  <c r="E2519" i="5"/>
  <c r="D378" i="5"/>
  <c r="E378" i="5"/>
  <c r="D482" i="5"/>
  <c r="E482" i="5"/>
  <c r="D3130" i="5"/>
  <c r="E3130" i="5"/>
  <c r="D2408" i="5"/>
  <c r="E2408" i="5"/>
  <c r="D1452" i="5"/>
  <c r="E1452" i="5"/>
  <c r="D1454" i="5"/>
  <c r="E1454" i="5"/>
  <c r="D1134" i="5"/>
  <c r="E1134" i="5"/>
  <c r="D1300" i="5"/>
  <c r="E1300" i="5"/>
  <c r="D2667" i="5"/>
  <c r="E2667" i="5"/>
  <c r="D1252" i="5"/>
  <c r="E1252" i="5"/>
  <c r="D1238" i="5"/>
  <c r="E1238" i="5"/>
  <c r="D675" i="5"/>
  <c r="E675" i="5"/>
  <c r="D225" i="5"/>
  <c r="E225" i="5"/>
  <c r="D1748" i="5"/>
  <c r="E1748" i="5"/>
  <c r="D1248" i="5"/>
  <c r="E1248" i="5"/>
  <c r="D2240" i="5"/>
  <c r="E2240" i="5"/>
  <c r="D2759" i="5"/>
  <c r="E2759" i="5"/>
  <c r="D3028" i="5"/>
  <c r="E3028" i="5"/>
  <c r="D722" i="5"/>
  <c r="E722" i="5"/>
  <c r="D2702" i="5"/>
  <c r="E2702" i="5"/>
  <c r="D2620" i="5"/>
  <c r="E2620" i="5"/>
  <c r="D1724" i="5"/>
  <c r="E1724" i="5"/>
  <c r="D1260" i="5"/>
  <c r="E1260" i="5"/>
  <c r="D201" i="5"/>
  <c r="E201" i="5"/>
  <c r="D3118" i="5"/>
  <c r="E3118" i="5"/>
  <c r="D2894" i="5"/>
  <c r="E2894" i="5"/>
  <c r="D2264" i="5"/>
  <c r="E2264" i="5"/>
  <c r="D1786" i="5"/>
  <c r="E1786" i="5"/>
  <c r="D192" i="5"/>
  <c r="E192" i="5"/>
  <c r="D1251" i="5"/>
  <c r="E1251" i="5"/>
  <c r="D725" i="5"/>
  <c r="E725" i="5"/>
  <c r="D32" i="5"/>
  <c r="E32" i="5"/>
  <c r="D3279" i="5"/>
  <c r="E3279" i="5"/>
  <c r="D1277" i="5"/>
  <c r="E1277" i="5"/>
  <c r="D2130" i="5"/>
  <c r="E2130" i="5"/>
  <c r="D313" i="5"/>
  <c r="E313" i="5"/>
  <c r="D399" i="5"/>
  <c r="E399" i="5"/>
  <c r="D832" i="5"/>
  <c r="E832" i="5"/>
  <c r="D803" i="5"/>
  <c r="E803" i="5"/>
  <c r="D2892" i="5"/>
  <c r="E2892" i="5"/>
  <c r="D180" i="5"/>
  <c r="E180" i="5"/>
  <c r="D2949" i="5"/>
  <c r="E2949" i="5"/>
  <c r="D2584" i="5"/>
  <c r="E2584" i="5"/>
  <c r="D2404" i="5"/>
  <c r="E2404" i="5"/>
  <c r="D3103" i="5"/>
  <c r="E3103" i="5"/>
  <c r="D1200" i="5"/>
  <c r="E1200" i="5"/>
  <c r="D3066" i="5"/>
  <c r="E3066" i="5"/>
  <c r="D2345" i="5"/>
  <c r="E2345" i="5"/>
  <c r="D1034" i="5"/>
  <c r="E1034" i="5"/>
  <c r="D720" i="5"/>
  <c r="E720" i="5"/>
  <c r="D708" i="5"/>
  <c r="E708" i="5"/>
  <c r="D1501" i="5"/>
  <c r="E1501" i="5"/>
  <c r="D1658" i="5"/>
  <c r="E1658" i="5"/>
  <c r="D2308" i="5"/>
  <c r="E2308" i="5"/>
  <c r="D2305" i="5"/>
  <c r="E2305" i="5"/>
  <c r="D1669" i="5"/>
  <c r="E1669" i="5"/>
  <c r="D1293" i="5"/>
  <c r="E1293" i="5"/>
  <c r="D1417" i="5"/>
  <c r="E1417" i="5"/>
  <c r="D348" i="5"/>
  <c r="E348" i="5"/>
  <c r="D373" i="5"/>
  <c r="E373" i="5"/>
  <c r="D1562" i="5"/>
  <c r="E1562" i="5"/>
  <c r="D1274" i="5"/>
  <c r="E1274" i="5"/>
  <c r="D2847" i="5"/>
  <c r="E2847" i="5"/>
  <c r="D2834" i="5"/>
  <c r="E2834" i="5"/>
  <c r="D1315" i="5"/>
  <c r="E1315" i="5"/>
  <c r="D1403" i="5"/>
  <c r="E1403" i="5"/>
  <c r="D1843" i="5"/>
  <c r="E1843" i="5"/>
  <c r="D3207" i="5"/>
  <c r="E3207" i="5"/>
  <c r="D2054" i="5"/>
  <c r="E2054" i="5"/>
  <c r="D2530" i="5"/>
  <c r="E2530" i="5"/>
  <c r="D2552" i="5"/>
  <c r="E2552" i="5"/>
  <c r="D1278" i="5"/>
  <c r="E1278" i="5"/>
  <c r="D3120" i="5"/>
  <c r="E3120" i="5"/>
  <c r="D3143" i="5"/>
  <c r="E3143" i="5"/>
  <c r="D3121" i="5"/>
  <c r="E3121" i="5"/>
  <c r="D1895" i="5"/>
  <c r="E1895" i="5"/>
  <c r="D242" i="5"/>
  <c r="E242" i="5"/>
  <c r="D596" i="5"/>
  <c r="E596" i="5"/>
  <c r="D1957" i="5"/>
  <c r="E1957" i="5"/>
  <c r="D2715" i="5"/>
  <c r="E2715" i="5"/>
  <c r="D2057" i="5"/>
  <c r="E2057" i="5"/>
  <c r="D1418" i="5"/>
  <c r="E1418" i="5"/>
  <c r="D2449" i="5"/>
  <c r="E2449" i="5"/>
  <c r="D347" i="5"/>
  <c r="E347" i="5"/>
  <c r="D1664" i="5"/>
  <c r="E1664" i="5"/>
  <c r="D3004" i="5"/>
  <c r="E3004" i="5"/>
  <c r="D2055" i="5"/>
  <c r="E2055" i="5"/>
  <c r="D3042" i="5"/>
  <c r="E3042" i="5"/>
  <c r="D167" i="5"/>
  <c r="E167" i="5"/>
  <c r="D258" i="5"/>
  <c r="E258" i="5"/>
  <c r="D1276" i="5"/>
  <c r="E1276" i="5"/>
  <c r="D499" i="5"/>
  <c r="E499" i="5"/>
  <c r="D500" i="5"/>
  <c r="E500" i="5"/>
  <c r="D1751" i="5"/>
  <c r="E1751" i="5"/>
  <c r="D1791" i="5"/>
  <c r="E1791" i="5"/>
  <c r="D1793" i="5"/>
  <c r="E1793" i="5"/>
  <c r="D1792" i="5"/>
  <c r="E1792" i="5"/>
  <c r="D1332" i="5"/>
  <c r="E1332" i="5"/>
  <c r="D1268" i="5"/>
  <c r="E1268" i="5"/>
  <c r="D1732" i="5"/>
  <c r="E1732" i="5"/>
  <c r="D2440" i="5"/>
  <c r="E2440" i="5"/>
  <c r="D852" i="5"/>
  <c r="E852" i="5"/>
  <c r="D1956" i="5"/>
  <c r="E1956" i="5"/>
  <c r="D349" i="5"/>
  <c r="E349" i="5"/>
  <c r="D1243" i="5"/>
  <c r="E1243" i="5"/>
  <c r="D2916" i="5"/>
  <c r="E2916" i="5"/>
  <c r="D2910" i="5"/>
  <c r="E2910" i="5"/>
  <c r="D1671" i="5"/>
  <c r="E1671" i="5"/>
  <c r="D3176" i="5"/>
  <c r="E3176" i="5"/>
  <c r="D477" i="5"/>
  <c r="E477" i="5"/>
  <c r="D3119" i="5"/>
  <c r="E3119" i="5"/>
  <c r="D744" i="5"/>
  <c r="E744" i="5"/>
  <c r="D1279" i="5"/>
  <c r="E1279" i="5"/>
  <c r="D1319" i="5"/>
  <c r="E1319" i="5"/>
  <c r="D777" i="5"/>
  <c r="E777" i="5"/>
  <c r="D3218" i="5"/>
  <c r="E3218" i="5"/>
  <c r="D2864" i="5"/>
  <c r="E2864" i="5"/>
  <c r="D1517" i="5"/>
  <c r="E1517" i="5"/>
  <c r="D263" i="5"/>
  <c r="E263" i="5"/>
  <c r="D176" i="5"/>
  <c r="E176" i="5"/>
  <c r="D1431" i="5"/>
  <c r="E1431" i="5"/>
  <c r="D949" i="5"/>
  <c r="E949" i="5"/>
  <c r="D285" i="5"/>
  <c r="E285" i="5"/>
  <c r="D1873" i="5"/>
  <c r="E1873" i="5"/>
  <c r="D20" i="5"/>
  <c r="E20" i="5"/>
  <c r="D1033" i="5"/>
  <c r="E1033" i="5"/>
  <c r="D1241" i="5"/>
  <c r="E1241" i="5"/>
  <c r="D1516" i="5"/>
  <c r="E1516" i="5"/>
  <c r="D1504" i="5"/>
  <c r="E1504" i="5"/>
  <c r="D1262" i="5"/>
  <c r="E1262" i="5"/>
  <c r="D2424" i="5"/>
  <c r="E2424" i="5"/>
  <c r="D230" i="5"/>
  <c r="E230" i="5"/>
  <c r="D2925" i="5"/>
  <c r="E2925" i="5"/>
  <c r="D233" i="5"/>
  <c r="E233" i="5"/>
  <c r="D3016" i="5"/>
  <c r="E3016" i="5"/>
  <c r="D1405" i="5"/>
  <c r="E1405" i="5"/>
  <c r="D2311" i="5"/>
  <c r="E2311" i="5"/>
  <c r="D389" i="5"/>
  <c r="E389" i="5"/>
  <c r="D2957" i="5"/>
  <c r="E2957" i="5"/>
  <c r="D2501" i="5"/>
  <c r="E2501" i="5"/>
  <c r="D1414" i="5"/>
  <c r="E1414" i="5"/>
  <c r="D376" i="5"/>
  <c r="E376" i="5"/>
  <c r="D1699" i="5"/>
  <c r="E1699" i="5"/>
  <c r="D1733" i="5"/>
  <c r="E1733" i="5"/>
  <c r="D3040" i="5"/>
  <c r="E3040" i="5"/>
  <c r="D2546" i="5"/>
  <c r="E2546" i="5"/>
  <c r="D2656" i="5"/>
  <c r="E2656" i="5"/>
  <c r="D749" i="5"/>
  <c r="E749" i="5"/>
  <c r="D1917" i="5"/>
  <c r="E1917" i="5"/>
  <c r="D1826" i="5"/>
  <c r="E1826" i="5"/>
  <c r="D240" i="5"/>
  <c r="E240" i="5"/>
  <c r="D2360" i="5"/>
  <c r="E2360" i="5"/>
  <c r="D3124" i="5"/>
  <c r="E3124" i="5"/>
  <c r="D238" i="5"/>
  <c r="E238" i="5"/>
  <c r="D672" i="5"/>
  <c r="E672" i="5"/>
  <c r="D2835" i="5"/>
  <c r="E2835" i="5"/>
  <c r="D166" i="5"/>
  <c r="E166" i="5"/>
  <c r="D319" i="5"/>
  <c r="E319" i="5"/>
  <c r="D2300" i="5"/>
  <c r="E2300" i="5"/>
  <c r="D2853" i="5"/>
  <c r="E2853" i="5"/>
  <c r="D232" i="5"/>
  <c r="E232" i="5"/>
  <c r="D113" i="5"/>
  <c r="E113" i="5"/>
  <c r="D2843" i="5"/>
  <c r="E2843" i="5"/>
  <c r="D168" i="5"/>
  <c r="E168" i="5"/>
  <c r="D1132" i="5"/>
  <c r="E1132" i="5"/>
  <c r="D1945" i="5"/>
  <c r="E1945" i="5"/>
  <c r="D466" i="5"/>
  <c r="E466" i="5"/>
  <c r="D1351" i="5"/>
  <c r="E1351" i="5"/>
  <c r="D1183" i="5"/>
  <c r="E1183" i="5"/>
  <c r="D597" i="5"/>
  <c r="E597" i="5"/>
  <c r="D2703" i="5"/>
  <c r="E2703" i="5"/>
  <c r="D1708" i="5"/>
  <c r="E1708" i="5"/>
  <c r="D1746" i="5"/>
  <c r="E1746" i="5"/>
  <c r="D112" i="5"/>
  <c r="E112" i="5"/>
  <c r="D1715" i="5"/>
  <c r="E1715" i="5"/>
  <c r="D1258" i="5"/>
  <c r="E1258" i="5"/>
  <c r="D2735" i="5"/>
  <c r="E2735" i="5"/>
  <c r="D1029" i="5"/>
  <c r="E1029" i="5"/>
  <c r="D321" i="5"/>
  <c r="E321" i="5"/>
  <c r="D801" i="5"/>
  <c r="E801" i="5"/>
  <c r="D1023" i="5"/>
  <c r="E1023" i="5"/>
  <c r="D1381" i="5"/>
  <c r="E1381" i="5"/>
  <c r="D2173" i="5"/>
  <c r="E2173" i="5"/>
  <c r="D2256" i="5"/>
  <c r="E2256" i="5"/>
  <c r="D2466" i="5"/>
  <c r="E2466" i="5"/>
  <c r="D3041" i="5"/>
  <c r="E3041" i="5"/>
  <c r="D498" i="5"/>
  <c r="E498" i="5"/>
  <c r="D2495" i="5"/>
  <c r="E2495" i="5"/>
  <c r="D2257" i="5"/>
  <c r="E2257" i="5"/>
  <c r="D1419" i="5"/>
  <c r="E1419" i="5"/>
  <c r="D1553" i="5"/>
  <c r="E1553" i="5"/>
  <c r="D16" i="5"/>
  <c r="E16" i="5"/>
  <c r="D2050" i="5"/>
  <c r="E2050" i="5"/>
  <c r="D1659" i="5"/>
  <c r="E1659" i="5"/>
  <c r="D1683" i="5"/>
  <c r="E1683" i="5"/>
  <c r="D3157" i="5"/>
  <c r="E3157" i="5"/>
  <c r="D1264" i="5"/>
  <c r="E1264" i="5"/>
  <c r="D781" i="5"/>
  <c r="E781" i="5"/>
  <c r="D3034" i="5"/>
  <c r="E3034" i="5"/>
  <c r="D2357" i="5"/>
  <c r="E2357" i="5"/>
  <c r="D31" i="5"/>
  <c r="E31" i="5"/>
  <c r="D1245" i="5"/>
  <c r="E1245" i="5"/>
  <c r="D1255" i="5"/>
  <c r="E1255" i="5"/>
  <c r="D2996" i="5"/>
  <c r="E2996" i="5"/>
  <c r="D1433" i="5"/>
  <c r="E1433" i="5"/>
  <c r="D1198" i="5"/>
  <c r="E1198" i="5"/>
  <c r="D2244" i="5"/>
  <c r="E2244" i="5"/>
  <c r="D2448" i="5"/>
  <c r="E2448" i="5"/>
  <c r="D1675" i="5"/>
  <c r="E1675" i="5"/>
  <c r="D1623" i="5"/>
  <c r="E1623" i="5"/>
  <c r="D1974" i="5"/>
  <c r="E1974" i="5"/>
  <c r="D2168" i="5"/>
  <c r="E2168" i="5"/>
  <c r="D1764" i="5"/>
  <c r="E1764" i="5"/>
  <c r="D2433" i="5"/>
  <c r="E2433" i="5"/>
  <c r="D286" i="5"/>
  <c r="E286" i="5"/>
  <c r="D3139" i="5"/>
  <c r="E3139" i="5"/>
  <c r="D2422" i="5"/>
  <c r="E2422" i="5"/>
  <c r="D1984" i="5"/>
  <c r="E1984" i="5"/>
  <c r="D2760" i="5"/>
  <c r="E2760" i="5"/>
  <c r="D1721" i="5"/>
  <c r="E1721" i="5"/>
  <c r="D1288" i="5"/>
  <c r="E1288" i="5"/>
  <c r="D1201" i="5"/>
  <c r="E1201" i="5"/>
  <c r="D2283" i="5"/>
  <c r="E2283" i="5"/>
  <c r="D19" i="5"/>
  <c r="E19" i="5"/>
  <c r="D1620" i="5"/>
  <c r="E1620" i="5"/>
  <c r="D143" i="5"/>
  <c r="E143" i="5"/>
  <c r="D1938" i="5"/>
  <c r="E1938" i="5"/>
  <c r="D1597" i="5"/>
  <c r="E1597" i="5"/>
  <c r="D506" i="5"/>
  <c r="E506" i="5"/>
  <c r="D1603" i="5"/>
  <c r="E1603" i="5"/>
  <c r="D1936" i="5"/>
  <c r="E1936" i="5"/>
  <c r="D87" i="5"/>
  <c r="E87" i="5"/>
  <c r="D1787" i="5"/>
  <c r="E1787" i="5"/>
  <c r="D2885" i="5"/>
  <c r="E2885" i="5"/>
  <c r="D2184" i="5"/>
  <c r="E2184" i="5"/>
  <c r="D1557" i="5"/>
  <c r="E1557" i="5"/>
  <c r="D1018" i="5"/>
  <c r="E1018" i="5"/>
  <c r="D1040" i="5"/>
  <c r="E1040" i="5"/>
  <c r="D900" i="5"/>
  <c r="E900" i="5"/>
  <c r="D365" i="5"/>
  <c r="E365" i="5"/>
  <c r="D3108" i="5"/>
  <c r="E3108" i="5"/>
  <c r="D2846" i="5"/>
  <c r="E2846" i="5"/>
  <c r="D2579" i="5"/>
  <c r="E2579" i="5"/>
  <c r="D1567" i="5"/>
  <c r="E1567" i="5"/>
  <c r="D287" i="5"/>
  <c r="E287" i="5"/>
  <c r="D218" i="5"/>
  <c r="E218" i="5"/>
  <c r="D1015" i="5"/>
  <c r="D231" i="5"/>
  <c r="E231" i="5"/>
  <c r="D362" i="5"/>
  <c r="E362" i="5"/>
  <c r="D2187" i="5"/>
  <c r="E2187" i="5"/>
  <c r="D2241" i="5"/>
  <c r="E2241" i="5"/>
  <c r="D711" i="5"/>
  <c r="E711" i="5"/>
  <c r="D1006" i="5"/>
  <c r="E1006" i="5"/>
  <c r="D1498" i="5"/>
  <c r="E1498" i="5"/>
  <c r="D2124" i="5"/>
  <c r="E2124" i="5"/>
  <c r="D1561" i="5"/>
  <c r="E1561" i="5"/>
  <c r="D1295" i="5"/>
  <c r="E1295" i="5"/>
  <c r="D1844" i="5"/>
  <c r="E1844" i="5"/>
  <c r="D1329" i="5"/>
  <c r="E1329" i="5"/>
  <c r="D2299" i="5"/>
  <c r="E2299" i="5"/>
  <c r="D1955" i="5"/>
  <c r="E1955" i="5"/>
  <c r="D2520" i="5"/>
  <c r="E2520" i="5"/>
  <c r="D2753" i="5"/>
  <c r="E2753" i="5"/>
  <c r="D2364" i="5"/>
  <c r="E2364" i="5"/>
  <c r="D990" i="5"/>
  <c r="E990" i="5"/>
  <c r="D1069" i="5"/>
  <c r="E1069" i="5"/>
  <c r="D1265" i="5"/>
  <c r="E1265" i="5"/>
  <c r="D787" i="5"/>
  <c r="E787" i="5"/>
  <c r="D2804" i="5"/>
  <c r="E2804" i="5"/>
  <c r="D2886" i="5"/>
  <c r="E2886" i="5"/>
  <c r="D2974" i="5"/>
  <c r="E2974" i="5"/>
  <c r="D2162" i="5"/>
  <c r="E2162" i="5"/>
  <c r="D2909" i="5"/>
  <c r="E2909" i="5"/>
  <c r="D2087" i="5"/>
  <c r="E2087" i="5"/>
  <c r="D1148" i="5"/>
  <c r="E1148" i="5"/>
  <c r="D2051" i="5"/>
  <c r="E2051" i="5"/>
  <c r="D2278" i="5"/>
  <c r="E2278" i="5"/>
  <c r="D1617" i="5"/>
  <c r="E1617" i="5"/>
  <c r="D1605" i="5"/>
  <c r="E1605" i="5"/>
  <c r="D1542" i="5"/>
  <c r="E1542" i="5"/>
  <c r="D1753" i="5"/>
  <c r="E1753" i="5"/>
  <c r="D89" i="5"/>
  <c r="E89" i="5"/>
  <c r="D3003" i="5"/>
  <c r="E3003" i="5"/>
  <c r="D96" i="5"/>
  <c r="E96" i="5"/>
  <c r="D2003" i="5"/>
  <c r="E2003" i="5"/>
  <c r="D1707" i="5"/>
  <c r="E1707" i="5"/>
  <c r="D849" i="5"/>
  <c r="E849" i="5"/>
  <c r="D800" i="5"/>
  <c r="E800" i="5"/>
  <c r="D340" i="5"/>
  <c r="E340" i="5"/>
  <c r="D912" i="5"/>
  <c r="E912" i="5"/>
  <c r="D2761" i="5"/>
  <c r="E2761" i="5"/>
  <c r="D2539" i="5"/>
  <c r="E2539" i="5"/>
  <c r="D303" i="5"/>
  <c r="E303" i="5"/>
  <c r="D3308" i="5"/>
  <c r="E3308" i="5"/>
  <c r="D215" i="5"/>
  <c r="E215" i="5"/>
  <c r="D1677" i="5"/>
  <c r="E1677" i="5"/>
  <c r="D421" i="5"/>
  <c r="E421" i="5"/>
  <c r="D3046" i="5"/>
  <c r="E3046" i="5"/>
  <c r="D2155" i="5"/>
  <c r="E2155" i="5"/>
  <c r="D558" i="5"/>
  <c r="E558" i="5"/>
  <c r="D860" i="5"/>
  <c r="E860" i="5"/>
  <c r="D2312" i="5"/>
  <c r="E2312" i="5"/>
  <c r="D1404" i="5"/>
  <c r="E1404" i="5"/>
  <c r="D2114" i="5"/>
  <c r="E2114" i="5"/>
  <c r="D2780" i="5"/>
  <c r="E2780" i="5"/>
  <c r="D2956" i="5"/>
  <c r="E2956" i="5"/>
  <c r="D265" i="5"/>
  <c r="E265" i="5"/>
  <c r="D1211" i="5"/>
  <c r="E1211" i="5"/>
  <c r="D3091" i="5"/>
  <c r="E3091" i="5"/>
  <c r="D1427" i="5"/>
  <c r="E1427" i="5"/>
  <c r="D111" i="5"/>
  <c r="E111" i="5"/>
  <c r="D1156" i="5"/>
  <c r="E1156" i="5"/>
  <c r="D457" i="5"/>
  <c r="E457" i="5"/>
  <c r="D1716" i="5"/>
  <c r="E1716" i="5"/>
  <c r="D155" i="5"/>
  <c r="E155" i="5"/>
  <c r="D2905" i="5"/>
  <c r="E2905" i="5"/>
  <c r="D1150" i="5"/>
  <c r="E1150" i="5"/>
  <c r="D2105" i="5"/>
  <c r="E2105" i="5"/>
  <c r="D380" i="5"/>
  <c r="E380" i="5"/>
  <c r="D866" i="5"/>
  <c r="E866" i="5"/>
  <c r="D2094" i="5"/>
  <c r="E2094" i="5"/>
  <c r="D2093" i="5"/>
  <c r="E2093" i="5"/>
  <c r="D1802" i="5"/>
  <c r="E1802" i="5"/>
  <c r="D1739" i="5"/>
  <c r="E1739" i="5"/>
  <c r="D2704" i="5"/>
  <c r="E2704" i="5"/>
  <c r="D217" i="5"/>
  <c r="E217" i="5"/>
  <c r="D598" i="5"/>
  <c r="E598" i="5"/>
  <c r="D2481" i="5"/>
  <c r="E2481" i="5"/>
  <c r="D1691" i="5"/>
  <c r="E1691" i="5"/>
  <c r="D1458" i="5"/>
  <c r="E1458" i="5"/>
  <c r="D2282" i="5"/>
  <c r="E2282" i="5"/>
  <c r="D1673" i="5"/>
  <c r="E1673" i="5"/>
  <c r="D3209" i="5"/>
  <c r="E3209" i="5"/>
  <c r="D2477" i="5"/>
  <c r="E2477" i="5"/>
  <c r="D1240" i="5"/>
  <c r="E1240" i="5"/>
  <c r="D2839" i="5"/>
  <c r="E2839" i="5"/>
  <c r="D2067" i="5"/>
  <c r="E2067" i="5"/>
  <c r="D1152" i="5"/>
  <c r="E1152" i="5"/>
  <c r="D288" i="5"/>
  <c r="E288" i="5"/>
  <c r="D2159" i="5"/>
  <c r="E2159" i="5"/>
  <c r="D2106" i="5"/>
  <c r="E2106" i="5"/>
  <c r="D1681" i="5"/>
  <c r="E1681" i="5"/>
  <c r="D456" i="5"/>
  <c r="E456" i="5"/>
  <c r="D2739" i="5"/>
  <c r="E2739" i="5"/>
  <c r="D1772" i="5"/>
  <c r="E1772" i="5"/>
  <c r="D1865" i="5"/>
  <c r="E1865" i="5"/>
  <c r="D3181" i="5"/>
  <c r="E3181" i="5"/>
  <c r="D3067" i="5"/>
  <c r="E3067" i="5"/>
  <c r="D2127" i="5"/>
  <c r="E2127" i="5"/>
  <c r="D3100" i="5"/>
  <c r="E3100" i="5"/>
  <c r="D3229" i="5"/>
  <c r="E3229" i="5"/>
  <c r="D3182" i="5"/>
  <c r="E3182" i="5"/>
  <c r="D309" i="5"/>
  <c r="E309" i="5"/>
  <c r="D2098" i="5"/>
  <c r="E2098" i="5"/>
  <c r="D1205" i="5"/>
  <c r="E1205" i="5"/>
  <c r="D379" i="5"/>
  <c r="E379" i="5"/>
  <c r="D383" i="5"/>
  <c r="E383" i="5"/>
  <c r="D1450" i="5"/>
  <c r="E1450" i="5"/>
  <c r="D2859" i="5"/>
  <c r="E2859" i="5"/>
  <c r="D837" i="5"/>
  <c r="E837" i="5"/>
  <c r="D3063" i="5"/>
  <c r="E3063" i="5"/>
  <c r="D2119" i="5"/>
  <c r="E2119" i="5"/>
  <c r="D1703" i="5"/>
  <c r="E1703" i="5"/>
  <c r="D2373" i="5"/>
  <c r="E2373" i="5"/>
  <c r="D357" i="5"/>
  <c r="E357" i="5"/>
  <c r="D568" i="5"/>
  <c r="E568" i="5"/>
  <c r="D385" i="5"/>
  <c r="E385" i="5"/>
  <c r="D802" i="5"/>
  <c r="E802" i="5"/>
  <c r="D983" i="5"/>
  <c r="E983" i="5"/>
  <c r="D2580" i="5"/>
  <c r="E2580" i="5"/>
  <c r="D1775" i="5"/>
  <c r="E1775" i="5"/>
  <c r="D453" i="5"/>
  <c r="E453" i="5"/>
  <c r="D1923" i="5"/>
  <c r="E1923" i="5"/>
  <c r="D1144" i="5"/>
  <c r="E1144" i="5"/>
  <c r="D1130" i="5"/>
  <c r="E1130" i="5"/>
  <c r="D13" i="5"/>
  <c r="E13" i="5"/>
  <c r="D1095" i="5"/>
  <c r="E1095" i="5"/>
  <c r="D1737" i="5"/>
  <c r="E1737" i="5"/>
  <c r="D772" i="5"/>
  <c r="E772" i="5"/>
  <c r="D2008" i="5"/>
  <c r="E2008" i="5"/>
  <c r="D1774" i="5"/>
  <c r="E1774" i="5"/>
  <c r="D1204" i="5"/>
  <c r="E1204" i="5"/>
  <c r="D2585" i="5"/>
  <c r="E2585" i="5"/>
  <c r="D2143" i="5"/>
  <c r="E2143" i="5"/>
  <c r="D3000" i="5"/>
  <c r="E3000" i="5"/>
  <c r="D93" i="5"/>
  <c r="E93" i="5"/>
  <c r="D1438" i="5"/>
  <c r="E1438" i="5"/>
  <c r="D959" i="5"/>
  <c r="E959" i="5"/>
  <c r="D2354" i="5"/>
  <c r="E2354" i="5"/>
  <c r="D9" i="5"/>
  <c r="E9" i="5"/>
  <c r="D2145" i="5"/>
  <c r="E2145" i="5"/>
  <c r="D927" i="5"/>
  <c r="E927" i="5"/>
  <c r="D234" i="5"/>
  <c r="E234" i="5"/>
  <c r="D2991" i="5"/>
  <c r="E2991" i="5"/>
  <c r="D1344" i="5"/>
  <c r="E1344" i="5"/>
  <c r="D2577" i="5"/>
  <c r="E2577" i="5"/>
  <c r="D2979" i="5"/>
  <c r="E2979" i="5"/>
  <c r="D2587" i="5"/>
  <c r="E2587" i="5"/>
  <c r="D2309" i="5"/>
  <c r="E2309" i="5"/>
  <c r="D2767" i="5"/>
  <c r="E2767" i="5"/>
  <c r="D2654" i="5"/>
  <c r="E2654" i="5"/>
  <c r="D2434" i="5"/>
  <c r="E2434" i="5"/>
  <c r="D846" i="5"/>
  <c r="E846" i="5"/>
  <c r="D1346" i="5"/>
  <c r="E1346" i="5"/>
  <c r="D2442" i="5"/>
  <c r="E2442" i="5"/>
  <c r="D270" i="5"/>
  <c r="E270" i="5"/>
  <c r="D647" i="5"/>
  <c r="E647" i="5"/>
  <c r="D706" i="5"/>
  <c r="E706" i="5"/>
  <c r="D2774" i="5"/>
  <c r="E2774" i="5"/>
  <c r="D1147" i="5"/>
  <c r="E1147" i="5"/>
  <c r="D3033" i="5"/>
  <c r="E3033" i="5"/>
  <c r="D2291" i="5"/>
  <c r="E2291" i="5"/>
  <c r="D2755" i="5"/>
  <c r="E2755" i="5"/>
  <c r="D451" i="5"/>
  <c r="E451" i="5"/>
  <c r="D2158" i="5"/>
  <c r="E2158" i="5"/>
  <c r="D1207" i="5"/>
  <c r="E1207" i="5"/>
  <c r="D2515" i="5"/>
  <c r="E2515" i="5"/>
  <c r="D2876" i="5"/>
  <c r="E2876" i="5"/>
  <c r="D1953" i="5"/>
  <c r="E1953" i="5"/>
  <c r="D1782" i="5"/>
  <c r="E1782" i="5"/>
  <c r="D1892" i="5"/>
  <c r="E1892" i="5"/>
  <c r="D1345" i="5"/>
  <c r="E1345" i="5"/>
  <c r="D1401" i="5"/>
  <c r="E1401" i="5"/>
  <c r="D1515" i="5"/>
  <c r="E1515" i="5"/>
  <c r="D1657" i="5"/>
  <c r="E1657" i="5"/>
  <c r="D1415" i="5"/>
  <c r="E1415" i="5"/>
  <c r="D2714" i="5"/>
  <c r="E2714" i="5"/>
  <c r="D915" i="5"/>
  <c r="E915" i="5"/>
  <c r="D2361" i="5"/>
  <c r="E2361" i="5"/>
  <c r="D384" i="5"/>
  <c r="E384" i="5"/>
  <c r="D1500" i="5"/>
  <c r="E1500" i="5"/>
  <c r="D1874" i="5"/>
  <c r="E1874" i="5"/>
  <c r="D826" i="5"/>
  <c r="E826" i="5"/>
  <c r="D778" i="5"/>
  <c r="E778" i="5"/>
  <c r="D2777" i="5"/>
  <c r="E2777" i="5"/>
  <c r="D2499" i="5"/>
  <c r="E2499" i="5"/>
  <c r="D914" i="5"/>
  <c r="E914" i="5"/>
  <c r="D2810" i="5"/>
  <c r="E2810" i="5"/>
  <c r="D1437" i="5"/>
  <c r="E1437" i="5"/>
  <c r="D228" i="5"/>
  <c r="E228" i="5"/>
  <c r="D2805" i="5"/>
  <c r="E2805" i="5"/>
  <c r="D521" i="5"/>
  <c r="E521" i="5"/>
  <c r="D2752" i="5"/>
  <c r="E2752" i="5"/>
  <c r="D2751" i="5"/>
  <c r="E2751" i="5"/>
  <c r="D2833" i="5"/>
  <c r="E2833" i="5"/>
  <c r="D2538" i="5"/>
  <c r="E2538" i="5"/>
  <c r="D2858" i="5"/>
  <c r="E2858" i="5"/>
  <c r="D2857" i="5"/>
  <c r="E2857" i="5"/>
  <c r="D1321" i="5"/>
  <c r="E1321" i="5"/>
  <c r="D1925" i="5"/>
  <c r="E1925" i="5"/>
  <c r="D1546" i="5"/>
  <c r="E1546" i="5"/>
  <c r="D904" i="5"/>
  <c r="E904" i="5"/>
  <c r="D1213" i="5"/>
  <c r="E1213" i="5"/>
  <c r="D589" i="5"/>
  <c r="E589" i="5"/>
  <c r="D3161" i="5"/>
  <c r="E3161" i="5"/>
  <c r="D2826" i="5"/>
  <c r="E2826" i="5"/>
  <c r="D2457" i="5"/>
  <c r="E2457" i="5"/>
  <c r="D3010" i="5"/>
  <c r="E3010" i="5"/>
  <c r="D2488" i="5"/>
  <c r="E2488" i="5"/>
  <c r="D120" i="5"/>
  <c r="E120" i="5"/>
  <c r="D2189" i="5"/>
  <c r="E2189" i="5"/>
  <c r="D1878" i="5"/>
  <c r="E1878" i="5"/>
  <c r="D2469" i="5"/>
  <c r="E2469" i="5"/>
  <c r="D3199" i="5"/>
  <c r="E3199" i="5"/>
  <c r="D190" i="5"/>
  <c r="E190" i="5"/>
  <c r="D1877" i="5"/>
  <c r="E1877" i="5"/>
  <c r="D2578" i="5"/>
  <c r="E2578" i="5"/>
  <c r="D419" i="5"/>
  <c r="E419" i="5"/>
  <c r="D553" i="5"/>
  <c r="E553" i="5"/>
  <c r="D439" i="5"/>
  <c r="E439" i="5"/>
  <c r="D123" i="5"/>
  <c r="E123" i="5"/>
  <c r="D1672" i="5"/>
  <c r="E1672" i="5"/>
  <c r="D3200" i="5"/>
  <c r="E3200" i="5"/>
  <c r="D124" i="5"/>
  <c r="E124" i="5"/>
  <c r="D495" i="5"/>
  <c r="E495" i="5"/>
  <c r="D1717" i="5"/>
  <c r="E1717" i="5"/>
  <c r="D1592" i="5"/>
  <c r="E1592" i="5"/>
  <c r="D1991" i="5"/>
  <c r="E1991" i="5"/>
  <c r="D115" i="5"/>
  <c r="E115" i="5"/>
  <c r="D2073" i="5"/>
  <c r="E2073" i="5"/>
  <c r="D1527" i="5"/>
  <c r="E1527" i="5"/>
  <c r="D569" i="5"/>
  <c r="E569" i="5"/>
  <c r="D1660" i="5"/>
  <c r="E1660" i="5"/>
  <c r="D2619" i="5"/>
  <c r="E2619" i="5"/>
  <c r="D434" i="5"/>
  <c r="E434" i="5"/>
  <c r="D894" i="5"/>
  <c r="E894" i="5"/>
  <c r="D2935" i="5"/>
  <c r="E2935" i="5"/>
  <c r="D1539" i="5"/>
  <c r="E1539" i="5"/>
  <c r="D3047" i="5"/>
  <c r="E3047" i="5"/>
  <c r="D2719" i="5"/>
  <c r="E2719" i="5"/>
  <c r="D798" i="5"/>
  <c r="E798" i="5"/>
  <c r="D2993" i="5"/>
  <c r="E2993" i="5"/>
  <c r="D2764" i="5"/>
  <c r="E2764" i="5"/>
  <c r="D3286" i="5"/>
  <c r="E3286" i="5"/>
  <c r="D443" i="5"/>
  <c r="E443" i="5"/>
  <c r="D2740" i="5"/>
  <c r="E2740" i="5"/>
  <c r="D3239" i="5"/>
  <c r="E3239" i="5"/>
  <c r="D950" i="5"/>
  <c r="E950" i="5"/>
  <c r="D854" i="5"/>
  <c r="E854" i="5"/>
  <c r="D1065" i="5"/>
  <c r="E1065" i="5"/>
  <c r="D396" i="5"/>
  <c r="E396" i="5"/>
  <c r="D82" i="5"/>
  <c r="E82" i="5"/>
  <c r="D1727" i="5"/>
  <c r="E1727" i="5"/>
  <c r="D2438" i="5"/>
  <c r="E2438" i="5"/>
  <c r="D3027" i="5"/>
  <c r="E3027" i="5"/>
  <c r="D1049" i="5"/>
  <c r="E1049" i="5"/>
  <c r="D1311" i="5"/>
  <c r="E1311" i="5"/>
  <c r="D1505" i="5"/>
  <c r="E1505" i="5"/>
  <c r="D1256" i="5"/>
  <c r="E1256" i="5"/>
  <c r="D162" i="5"/>
  <c r="E162" i="5"/>
  <c r="D1719" i="5"/>
  <c r="E1719" i="5"/>
  <c r="D169" i="5"/>
  <c r="E169" i="5"/>
  <c r="D1767" i="5"/>
  <c r="E1767" i="5"/>
  <c r="D791" i="5"/>
  <c r="E791" i="5"/>
  <c r="D2362" i="5"/>
  <c r="E2362" i="5"/>
  <c r="D77" i="5"/>
  <c r="E77" i="5"/>
  <c r="D2436" i="5"/>
  <c r="E2436" i="5"/>
  <c r="D842" i="5"/>
  <c r="E842" i="5"/>
  <c r="D149" i="5"/>
  <c r="E149" i="5"/>
  <c r="D2230" i="5"/>
  <c r="E2230" i="5"/>
  <c r="D1168" i="5"/>
  <c r="E1168" i="5"/>
  <c r="D3150" i="5"/>
  <c r="E3150" i="5"/>
  <c r="D1076" i="5"/>
  <c r="E1076" i="5"/>
  <c r="D515" i="5"/>
  <c r="E515" i="5"/>
  <c r="D614" i="5"/>
  <c r="E614" i="5"/>
  <c r="D1137" i="5"/>
  <c r="E1137" i="5"/>
  <c r="D483" i="5"/>
  <c r="E483" i="5"/>
  <c r="D862" i="5"/>
  <c r="E862" i="5"/>
  <c r="D187" i="5"/>
  <c r="E187" i="5"/>
  <c r="D2229" i="5"/>
  <c r="E2229" i="5"/>
  <c r="D2898" i="5"/>
  <c r="E2898" i="5"/>
  <c r="D3148" i="5"/>
  <c r="E3148" i="5"/>
  <c r="D2867" i="5"/>
  <c r="E2867" i="5"/>
  <c r="D703" i="5"/>
  <c r="E703" i="5"/>
  <c r="D668" i="5"/>
  <c r="E668" i="5"/>
  <c r="D2343" i="5"/>
  <c r="E2343" i="5"/>
  <c r="D823" i="5"/>
  <c r="E823" i="5"/>
  <c r="D870" i="5"/>
  <c r="E870" i="5"/>
  <c r="D175" i="5"/>
  <c r="D514" i="5"/>
  <c r="E514" i="5"/>
  <c r="D3147" i="5"/>
  <c r="E3147" i="5"/>
  <c r="D3071" i="5"/>
  <c r="E3071" i="5"/>
  <c r="D3069" i="5"/>
  <c r="E3069" i="5"/>
  <c r="D3149" i="5"/>
  <c r="E3149" i="5"/>
  <c r="D810" i="5"/>
  <c r="E810" i="5"/>
  <c r="D1050" i="5"/>
  <c r="E1050" i="5"/>
  <c r="D1109" i="5"/>
  <c r="E1109" i="5"/>
  <c r="D775" i="5"/>
  <c r="D408" i="5"/>
  <c r="E408" i="5"/>
  <c r="D3152" i="5"/>
  <c r="E3152" i="5"/>
  <c r="D3153" i="5"/>
  <c r="E3153" i="5"/>
  <c r="D2316" i="5"/>
  <c r="E2316" i="5"/>
  <c r="D841" i="5"/>
  <c r="E841" i="5"/>
  <c r="D1161" i="5"/>
  <c r="E1161" i="5"/>
  <c r="D2687" i="5"/>
  <c r="E2687" i="5"/>
  <c r="D1133" i="5"/>
  <c r="E1133" i="5"/>
  <c r="D1192" i="5"/>
  <c r="E1192" i="5"/>
  <c r="D3142" i="5"/>
  <c r="E3142" i="5"/>
  <c r="D621" i="5"/>
  <c r="E621" i="5"/>
  <c r="D2315" i="5"/>
  <c r="E2315" i="5"/>
  <c r="D489" i="5"/>
  <c r="E489" i="5"/>
  <c r="D1296" i="5"/>
  <c r="E1296" i="5"/>
  <c r="D1997" i="5"/>
  <c r="E1997" i="5"/>
  <c r="D1971" i="5"/>
  <c r="E1971" i="5"/>
  <c r="D1825" i="5"/>
  <c r="E1825" i="5"/>
  <c r="D266" i="5"/>
  <c r="E266" i="5"/>
  <c r="D99" i="5"/>
  <c r="E99" i="5"/>
  <c r="D1067" i="5"/>
  <c r="E1067" i="5"/>
  <c r="D1114" i="5"/>
  <c r="E1114" i="5"/>
  <c r="D546" i="5"/>
  <c r="E546" i="5"/>
  <c r="D1157" i="5"/>
  <c r="E1157" i="5"/>
  <c r="D3015" i="5"/>
  <c r="E3015" i="5"/>
  <c r="D2164" i="5"/>
  <c r="E2164" i="5"/>
  <c r="D2325" i="5"/>
  <c r="E2325" i="5"/>
  <c r="D292" i="5"/>
  <c r="E292" i="5"/>
  <c r="D2884" i="5"/>
  <c r="E2884" i="5"/>
  <c r="D2883" i="5"/>
  <c r="E2883" i="5"/>
  <c r="D1799" i="5"/>
  <c r="E1799" i="5"/>
  <c r="D2890" i="5"/>
  <c r="E2890" i="5"/>
  <c r="D587" i="5"/>
  <c r="E587" i="5"/>
  <c r="D1595" i="5"/>
  <c r="E1595" i="5"/>
  <c r="D2756" i="5"/>
  <c r="E2756" i="5"/>
  <c r="D366" i="5"/>
  <c r="E366" i="5"/>
  <c r="D1860" i="5"/>
  <c r="E1860" i="5"/>
  <c r="D50" i="5"/>
  <c r="E50" i="5"/>
  <c r="D1849" i="5"/>
  <c r="E1849" i="5"/>
  <c r="D584" i="5"/>
  <c r="E584" i="5"/>
  <c r="D2893" i="5"/>
  <c r="E2893" i="5"/>
  <c r="D2235" i="5"/>
  <c r="E2235" i="5"/>
  <c r="D979" i="5"/>
  <c r="E979" i="5"/>
  <c r="D121" i="5"/>
  <c r="E121" i="5"/>
  <c r="D122" i="5"/>
  <c r="E122" i="5"/>
  <c r="D306" i="5"/>
  <c r="E306" i="5"/>
  <c r="D1138" i="5"/>
  <c r="E1138" i="5"/>
  <c r="D2528" i="5"/>
  <c r="E2528" i="5"/>
  <c r="D49" i="5"/>
  <c r="E49" i="5"/>
  <c r="D1226" i="5"/>
  <c r="E1226" i="5"/>
  <c r="D420" i="5"/>
  <c r="E420" i="5"/>
  <c r="D2314" i="5"/>
  <c r="E2314" i="5"/>
  <c r="D2186" i="5"/>
  <c r="E2186" i="5"/>
  <c r="D1602" i="5"/>
  <c r="E1602" i="5"/>
  <c r="D2262" i="5"/>
  <c r="E2262" i="5"/>
  <c r="D3206" i="5"/>
  <c r="E3206" i="5"/>
  <c r="D1392" i="5"/>
  <c r="E1392" i="5"/>
  <c r="D2954" i="5"/>
  <c r="E2954" i="5"/>
  <c r="D1871" i="5"/>
  <c r="E1871" i="5"/>
  <c r="D1977" i="5"/>
  <c r="E1977" i="5"/>
  <c r="D79" i="5"/>
  <c r="E79" i="5"/>
  <c r="D76" i="5"/>
  <c r="E76" i="5"/>
  <c r="D1563" i="5"/>
  <c r="E1563" i="5"/>
  <c r="D1863" i="5"/>
  <c r="E1863" i="5"/>
  <c r="D346" i="5"/>
  <c r="E346" i="5"/>
  <c r="D2861" i="5"/>
  <c r="E2861" i="5"/>
  <c r="D3258" i="5"/>
  <c r="E3258" i="5"/>
  <c r="D3162" i="5"/>
  <c r="E3162" i="5"/>
  <c r="D616" i="5"/>
  <c r="E616" i="5"/>
  <c r="D1064" i="5"/>
  <c r="E1064" i="5"/>
  <c r="D3203" i="5"/>
  <c r="E3203" i="5"/>
  <c r="D742" i="5"/>
  <c r="E742" i="5"/>
  <c r="D898" i="5"/>
  <c r="E898" i="5"/>
  <c r="D1203" i="5"/>
  <c r="E1203" i="5"/>
  <c r="D1096" i="5"/>
  <c r="E1096" i="5"/>
  <c r="D3171" i="5"/>
  <c r="E3171" i="5"/>
  <c r="D135" i="5"/>
  <c r="E135" i="5"/>
  <c r="D3096" i="5"/>
  <c r="E3096" i="5"/>
  <c r="D2068" i="5"/>
  <c r="E2068" i="5"/>
  <c r="D925" i="5"/>
  <c r="E925" i="5"/>
  <c r="D617" i="5"/>
  <c r="E617" i="5"/>
  <c r="D615" i="5"/>
  <c r="E615" i="5"/>
  <c r="D2860" i="5"/>
  <c r="E2860" i="5"/>
  <c r="D1604" i="5"/>
  <c r="E1604" i="5"/>
  <c r="D1072" i="5"/>
  <c r="E1072" i="5"/>
  <c r="D1952" i="5"/>
  <c r="E1952" i="5"/>
  <c r="D1457" i="5"/>
  <c r="E1457" i="5"/>
  <c r="D1929" i="5"/>
  <c r="E1929" i="5"/>
  <c r="D2808" i="5"/>
  <c r="E2808" i="5"/>
  <c r="D538" i="5"/>
  <c r="E538" i="5"/>
  <c r="D3155" i="5"/>
  <c r="E3155" i="5"/>
  <c r="D2854" i="5"/>
  <c r="E2854" i="5"/>
  <c r="D2813" i="5"/>
  <c r="E2813" i="5"/>
  <c r="D1941" i="5"/>
  <c r="E1941" i="5"/>
  <c r="D1524" i="5"/>
  <c r="E1524" i="5"/>
  <c r="D2862" i="5"/>
  <c r="E2862" i="5"/>
  <c r="D1299" i="5"/>
  <c r="E1299" i="5"/>
  <c r="D1005" i="5"/>
  <c r="E1005" i="5"/>
  <c r="D1642" i="5"/>
  <c r="E1642" i="5"/>
  <c r="D480" i="5"/>
  <c r="E480" i="5"/>
  <c r="D2537" i="5"/>
  <c r="E2537" i="5"/>
  <c r="D2341" i="5"/>
  <c r="E2341" i="5"/>
  <c r="D1228" i="5"/>
  <c r="E1228" i="5"/>
  <c r="D3204" i="5"/>
  <c r="E3204" i="5"/>
  <c r="D2085" i="5"/>
  <c r="E2085" i="5"/>
  <c r="D2498" i="5"/>
  <c r="E2498" i="5"/>
  <c r="D2441" i="5"/>
  <c r="E2441" i="5"/>
  <c r="D1446" i="5"/>
  <c r="E1446" i="5"/>
  <c r="D1447" i="5"/>
  <c r="E1447" i="5"/>
  <c r="D2948" i="5"/>
  <c r="E2948" i="5"/>
  <c r="D2669" i="5"/>
  <c r="E2669" i="5"/>
  <c r="D1070" i="5"/>
  <c r="E1070" i="5"/>
  <c r="D2855" i="5"/>
  <c r="E2855" i="5"/>
  <c r="D2674" i="5"/>
  <c r="E2674" i="5"/>
  <c r="D1643" i="5"/>
  <c r="E1643" i="5"/>
  <c r="D1128" i="5"/>
  <c r="E1128" i="5"/>
  <c r="D1644" i="5"/>
  <c r="E1644" i="5"/>
  <c r="D1646" i="5"/>
  <c r="E1646" i="5"/>
  <c r="D738" i="5"/>
  <c r="E738" i="5"/>
  <c r="D1127" i="5"/>
  <c r="E1127" i="5"/>
  <c r="D1227" i="5"/>
  <c r="E1227" i="5"/>
  <c r="D3089" i="5"/>
  <c r="E3089" i="5"/>
  <c r="D1891" i="5"/>
  <c r="E1891" i="5"/>
  <c r="D2423" i="5"/>
  <c r="E2423" i="5"/>
  <c r="D2369" i="5"/>
  <c r="E2369" i="5"/>
  <c r="D2321" i="5"/>
  <c r="E2321" i="5"/>
  <c r="D3073" i="5"/>
  <c r="E3073" i="5"/>
  <c r="D2272" i="5"/>
  <c r="E2272" i="5"/>
  <c r="D1143" i="5"/>
  <c r="E1143" i="5"/>
  <c r="D3202" i="5"/>
  <c r="E3202" i="5"/>
  <c r="D2138" i="5"/>
  <c r="E2138" i="5"/>
  <c r="D1866" i="5"/>
  <c r="E1866" i="5"/>
  <c r="D2815" i="5"/>
  <c r="E2815" i="5"/>
  <c r="D98" i="5"/>
  <c r="E98" i="5"/>
  <c r="D804" i="5"/>
  <c r="E804" i="5"/>
  <c r="D1336" i="5"/>
  <c r="E1336" i="5"/>
  <c r="D39" i="5"/>
  <c r="E39" i="5"/>
  <c r="D1992" i="5"/>
  <c r="E1992" i="5"/>
  <c r="D2733" i="5"/>
  <c r="E2733" i="5"/>
  <c r="D3114" i="5"/>
  <c r="E3114" i="5"/>
  <c r="D2684" i="5"/>
  <c r="E2684" i="5"/>
  <c r="D1187" i="5"/>
  <c r="E1187" i="5"/>
  <c r="D2850" i="5"/>
  <c r="E2850" i="5"/>
  <c r="D2646" i="5"/>
  <c r="E2646" i="5"/>
  <c r="D1645" i="5"/>
  <c r="E1645" i="5"/>
  <c r="D2688" i="5"/>
  <c r="E2688" i="5"/>
  <c r="D2951" i="5"/>
  <c r="E2951" i="5"/>
  <c r="D2227" i="5"/>
  <c r="D2779" i="5"/>
  <c r="E2779" i="5"/>
  <c r="D293" i="5"/>
  <c r="E293" i="5"/>
  <c r="D2666" i="5"/>
  <c r="E2666" i="5"/>
  <c r="D674" i="5"/>
  <c r="E674" i="5"/>
  <c r="D2027" i="5"/>
  <c r="E2027" i="5"/>
  <c r="D739" i="5"/>
  <c r="E739" i="5"/>
  <c r="D3044" i="5"/>
  <c r="E3044" i="5"/>
  <c r="D635" i="5"/>
  <c r="E635" i="5"/>
  <c r="D978" i="5"/>
  <c r="E978" i="5"/>
  <c r="D116" i="5"/>
  <c r="E116" i="5"/>
  <c r="D1041" i="5"/>
  <c r="E1041" i="5"/>
  <c r="D1347" i="5"/>
  <c r="E1347" i="5"/>
  <c r="D1633" i="5"/>
  <c r="E1633" i="5"/>
  <c r="D1946" i="5"/>
  <c r="E1946" i="5"/>
  <c r="D1947" i="5"/>
  <c r="E1947" i="5"/>
  <c r="D948" i="5"/>
  <c r="E948" i="5"/>
  <c r="D3189" i="5"/>
  <c r="E3189" i="5"/>
  <c r="D844" i="5"/>
  <c r="E844" i="5"/>
  <c r="D2310" i="5"/>
  <c r="E2310" i="5"/>
  <c r="D2990" i="5"/>
  <c r="E2990" i="5"/>
  <c r="D952" i="5"/>
  <c r="E952" i="5"/>
  <c r="D1335" i="5"/>
  <c r="E1335" i="5"/>
  <c r="D548" i="5"/>
  <c r="E548" i="5"/>
  <c r="D1884" i="5"/>
  <c r="E1884" i="5"/>
  <c r="D2900" i="5"/>
  <c r="E2900" i="5"/>
  <c r="D1472" i="5"/>
  <c r="E1472" i="5"/>
  <c r="D1564" i="5"/>
  <c r="E1564" i="5"/>
  <c r="D2388" i="5"/>
  <c r="E2388" i="5"/>
  <c r="D276" i="5"/>
  <c r="E276" i="5"/>
  <c r="D2695" i="5"/>
  <c r="E2695" i="5"/>
  <c r="D2506" i="5"/>
  <c r="E2506" i="5"/>
  <c r="D274" i="5"/>
  <c r="E274" i="5"/>
  <c r="D2899" i="5"/>
  <c r="E2899" i="5"/>
  <c r="D1980" i="5"/>
  <c r="E1980" i="5"/>
  <c r="D1851" i="5"/>
  <c r="E1851" i="5"/>
  <c r="D304" i="5"/>
  <c r="E304" i="5"/>
  <c r="D2269" i="5"/>
  <c r="E2269" i="5"/>
  <c r="D125" i="5"/>
  <c r="E125" i="5"/>
  <c r="D981" i="5"/>
  <c r="E981" i="5"/>
  <c r="D982" i="5"/>
  <c r="E982" i="5"/>
  <c r="D2296" i="5"/>
  <c r="E2296" i="5"/>
  <c r="D1591" i="5"/>
  <c r="E1591" i="5"/>
  <c r="D1537" i="5"/>
  <c r="E1537" i="5"/>
  <c r="D736" i="5"/>
  <c r="E736" i="5"/>
  <c r="D2307" i="5"/>
  <c r="E2307" i="5"/>
  <c r="D1266" i="5"/>
  <c r="E1266" i="5"/>
  <c r="D2750" i="5"/>
  <c r="E2750" i="5"/>
  <c r="D669" i="5"/>
  <c r="E669" i="5"/>
  <c r="D2004" i="5"/>
  <c r="E2004" i="5"/>
  <c r="D634" i="5"/>
  <c r="E634" i="5"/>
  <c r="D991" i="5"/>
  <c r="E991" i="5"/>
  <c r="D636" i="5"/>
  <c r="E636" i="5"/>
  <c r="D926" i="5"/>
  <c r="E926" i="5"/>
  <c r="D1665" i="5"/>
  <c r="E1665" i="5"/>
  <c r="D977" i="5"/>
  <c r="E977" i="5"/>
  <c r="D913" i="5"/>
  <c r="E913" i="5"/>
  <c r="D931" i="5"/>
  <c r="E931" i="5"/>
  <c r="D2126" i="5"/>
  <c r="E2126" i="5"/>
  <c r="D1565" i="5"/>
  <c r="E1565" i="5"/>
  <c r="D2444" i="5"/>
  <c r="E2444" i="5"/>
  <c r="D2129" i="5"/>
  <c r="E2129" i="5"/>
  <c r="D1566" i="5"/>
  <c r="E1566" i="5"/>
  <c r="D1224" i="5"/>
  <c r="E1224" i="5"/>
  <c r="D601" i="5"/>
  <c r="E601" i="5"/>
  <c r="D2965" i="5"/>
  <c r="E2965" i="5"/>
  <c r="D450" i="5"/>
  <c r="E450" i="5"/>
  <c r="D1164" i="5"/>
  <c r="E1164" i="5"/>
  <c r="D2891" i="5"/>
  <c r="E2891" i="5"/>
  <c r="D109" i="5"/>
  <c r="E109" i="5"/>
  <c r="D582" i="5"/>
  <c r="E582" i="5"/>
  <c r="D3179" i="5"/>
  <c r="E3179" i="5"/>
  <c r="D1682" i="5"/>
  <c r="E1682" i="5"/>
  <c r="D2588" i="5"/>
  <c r="E2588" i="5"/>
  <c r="D310" i="5"/>
  <c r="E310" i="5"/>
  <c r="D2911" i="5"/>
  <c r="E2911" i="5"/>
  <c r="D1352" i="5"/>
  <c r="E1352" i="5"/>
  <c r="D3097" i="5"/>
  <c r="E3097" i="5"/>
  <c r="D741" i="5"/>
  <c r="E741" i="5"/>
  <c r="D2730" i="5"/>
  <c r="E2730" i="5"/>
  <c r="D2355" i="5"/>
  <c r="E2355" i="5"/>
  <c r="D3039" i="5"/>
  <c r="E3039" i="5"/>
  <c r="D2368" i="5"/>
  <c r="E2368" i="5"/>
  <c r="D3178" i="5"/>
  <c r="E3178" i="5"/>
  <c r="D2134" i="5"/>
  <c r="E2134" i="5"/>
  <c r="D771" i="5"/>
  <c r="E771" i="5"/>
  <c r="D958" i="5"/>
  <c r="E958" i="5"/>
  <c r="D715" i="5"/>
  <c r="E715" i="5"/>
  <c r="D1136" i="5"/>
  <c r="E1136" i="5"/>
  <c r="D2238" i="5"/>
  <c r="E2238" i="5"/>
  <c r="D3101" i="5"/>
  <c r="E3101" i="5"/>
  <c r="D3259" i="5"/>
  <c r="E3259" i="5"/>
  <c r="D1210" i="5"/>
  <c r="E1210" i="5"/>
  <c r="D2772" i="5"/>
  <c r="E2772" i="5"/>
  <c r="D1066" i="5"/>
  <c r="E1066" i="5"/>
  <c r="D3019" i="5"/>
  <c r="E3019" i="5"/>
  <c r="D3018" i="5"/>
  <c r="E3018" i="5"/>
  <c r="D3020" i="5"/>
  <c r="E3020" i="5"/>
  <c r="D2023" i="5"/>
  <c r="E2023" i="5"/>
  <c r="D410" i="5"/>
  <c r="E410" i="5"/>
  <c r="D878" i="5"/>
  <c r="E878" i="5"/>
  <c r="D1209" i="5"/>
  <c r="E1209" i="5"/>
  <c r="D540" i="5"/>
  <c r="E540" i="5"/>
  <c r="D2692" i="5"/>
  <c r="E2692" i="5"/>
  <c r="D1409" i="5"/>
  <c r="E1409" i="5"/>
  <c r="D2852" i="5"/>
  <c r="E2852" i="5"/>
  <c r="D707" i="5"/>
  <c r="E707" i="5"/>
  <c r="D2301" i="5"/>
  <c r="E2301" i="5"/>
  <c r="D1302" i="5"/>
  <c r="E1302" i="5"/>
  <c r="D807" i="5"/>
  <c r="E807" i="5"/>
  <c r="D3078" i="5"/>
  <c r="E3078" i="5"/>
  <c r="D608" i="5"/>
  <c r="E608" i="5"/>
  <c r="D1355" i="5"/>
  <c r="E1355" i="5"/>
  <c r="D3122" i="5"/>
  <c r="E3122" i="5"/>
  <c r="D3017" i="5"/>
  <c r="E3017" i="5"/>
  <c r="D2482" i="5"/>
  <c r="E2482" i="5"/>
  <c r="D988" i="5"/>
  <c r="E988" i="5"/>
  <c r="D879" i="5"/>
  <c r="E879" i="5"/>
  <c r="D2901" i="5"/>
  <c r="E2901" i="5"/>
  <c r="D2274" i="5"/>
  <c r="E2274" i="5"/>
  <c r="D2271" i="5"/>
  <c r="E2271" i="5"/>
  <c r="D2079" i="5"/>
  <c r="E2079" i="5"/>
  <c r="D2348" i="5"/>
  <c r="E2348" i="5"/>
  <c r="D1928" i="5"/>
  <c r="E1928" i="5"/>
  <c r="D1353" i="5"/>
  <c r="E1353" i="5"/>
  <c r="D1744" i="5"/>
  <c r="E1744" i="5"/>
  <c r="D1365" i="5"/>
  <c r="E1365" i="5"/>
  <c r="D1366" i="5"/>
  <c r="E1366" i="5"/>
  <c r="D1075" i="5"/>
  <c r="E1075" i="5"/>
  <c r="D2830" i="5"/>
  <c r="E2830" i="5"/>
  <c r="D857" i="5"/>
  <c r="E857" i="5"/>
  <c r="D2116" i="5"/>
  <c r="E2116" i="5"/>
  <c r="D796" i="5"/>
  <c r="E796" i="5"/>
  <c r="D1651" i="5"/>
  <c r="E1651" i="5"/>
  <c r="D2487" i="5"/>
  <c r="E2487" i="5"/>
  <c r="D1750" i="5"/>
  <c r="E1750" i="5"/>
  <c r="D829" i="5"/>
  <c r="E829" i="5"/>
  <c r="D2573" i="5"/>
  <c r="E2573" i="5"/>
  <c r="D141" i="5"/>
  <c r="E141" i="5"/>
  <c r="D776" i="5"/>
  <c r="E776" i="5"/>
  <c r="D15" i="5"/>
  <c r="E15" i="5"/>
  <c r="D1338" i="5"/>
  <c r="E1338" i="5"/>
  <c r="D2346" i="5"/>
  <c r="E2346" i="5"/>
  <c r="D2802" i="5"/>
  <c r="E2802" i="5"/>
  <c r="D808" i="5"/>
  <c r="E808" i="5"/>
  <c r="D2533" i="5"/>
  <c r="E2533" i="5"/>
  <c r="D1770" i="5"/>
  <c r="E1770" i="5"/>
  <c r="D851" i="5"/>
  <c r="E851" i="5"/>
  <c r="D1769" i="5"/>
  <c r="E1769" i="5"/>
  <c r="D541" i="5"/>
  <c r="E541" i="5"/>
  <c r="D1934" i="5"/>
  <c r="E1934" i="5"/>
  <c r="D1662" i="5"/>
  <c r="E1662" i="5"/>
  <c r="D1412" i="5"/>
  <c r="E1412" i="5"/>
  <c r="D1165" i="5"/>
  <c r="E1165" i="5"/>
  <c r="D326" i="5"/>
  <c r="E326" i="5"/>
  <c r="D312" i="5"/>
  <c r="E312" i="5"/>
  <c r="D1408" i="5"/>
  <c r="E1408" i="5"/>
  <c r="D1653" i="5"/>
  <c r="E1653" i="5"/>
  <c r="D254" i="5"/>
  <c r="E254" i="5"/>
  <c r="D793" i="5"/>
  <c r="E793" i="5"/>
  <c r="D794" i="5"/>
  <c r="E794" i="5"/>
  <c r="D472" i="5"/>
  <c r="E472" i="5"/>
  <c r="D2741" i="5"/>
  <c r="E2741" i="5"/>
  <c r="D1559" i="5"/>
  <c r="E1559" i="5"/>
  <c r="D204" i="5"/>
  <c r="E204" i="5"/>
  <c r="D795" i="5"/>
  <c r="E795" i="5"/>
  <c r="D858" i="5"/>
  <c r="E858" i="5"/>
  <c r="D1071" i="5"/>
  <c r="E1071" i="5"/>
  <c r="D2122" i="5"/>
  <c r="E2122" i="5"/>
  <c r="D2851" i="5"/>
  <c r="E2851" i="5"/>
  <c r="D3241" i="5"/>
  <c r="E3241" i="5"/>
  <c r="D350" i="5"/>
  <c r="E350" i="5"/>
  <c r="D3085" i="5"/>
  <c r="E3085" i="5"/>
  <c r="D1062" i="5"/>
  <c r="E1062" i="5"/>
  <c r="D570" i="5"/>
  <c r="E570" i="5"/>
  <c r="D1004" i="5"/>
  <c r="E1004" i="5"/>
  <c r="D1416" i="5"/>
  <c r="E1416" i="5"/>
  <c r="D1661" i="5"/>
  <c r="E1661" i="5"/>
  <c r="D1894" i="5"/>
  <c r="E1894" i="5"/>
  <c r="D2166" i="5"/>
  <c r="E2166" i="5"/>
  <c r="D3165" i="5"/>
  <c r="E3165" i="5"/>
  <c r="D64" i="5"/>
  <c r="E64" i="5"/>
  <c r="D2242" i="5"/>
  <c r="E2242" i="5"/>
  <c r="D1011" i="5"/>
  <c r="E1011" i="5"/>
  <c r="D2601" i="5"/>
  <c r="E2601" i="5"/>
  <c r="D2696" i="5"/>
  <c r="E2696" i="5"/>
  <c r="D2297" i="5"/>
  <c r="E2297" i="5"/>
  <c r="D2950" i="5"/>
  <c r="E2950" i="5"/>
  <c r="D2437" i="5"/>
  <c r="E2437" i="5"/>
  <c r="D630" i="5"/>
  <c r="E630" i="5"/>
  <c r="D2342" i="5"/>
  <c r="E2342" i="5"/>
  <c r="D964" i="5"/>
  <c r="E964" i="5"/>
  <c r="D673" i="5"/>
  <c r="E673" i="5"/>
  <c r="D2064" i="5"/>
  <c r="E2064" i="5"/>
  <c r="D2532" i="5"/>
  <c r="E2532" i="5"/>
  <c r="D2572" i="5"/>
  <c r="E2572" i="5"/>
  <c r="D646" i="5"/>
  <c r="E646" i="5"/>
  <c r="D216" i="5"/>
  <c r="E216" i="5"/>
  <c r="D1730" i="5"/>
  <c r="E1730" i="5"/>
  <c r="D1443" i="5"/>
  <c r="E1443" i="5"/>
  <c r="D2188" i="5"/>
  <c r="E2188" i="5"/>
  <c r="D2352" i="5"/>
  <c r="E2352" i="5"/>
  <c r="D799" i="5"/>
  <c r="E799" i="5"/>
  <c r="D843" i="5"/>
  <c r="E843" i="5"/>
  <c r="D3191" i="5"/>
  <c r="E3191" i="5"/>
  <c r="D1882" i="5"/>
  <c r="E1882" i="5"/>
  <c r="D275" i="5"/>
  <c r="E275" i="5"/>
  <c r="D767" i="5"/>
  <c r="E767" i="5"/>
  <c r="D3174" i="5"/>
  <c r="E3174" i="5"/>
  <c r="D2525" i="5"/>
  <c r="E2525" i="5"/>
  <c r="D2825" i="5"/>
  <c r="E2825" i="5"/>
  <c r="D1549" i="5"/>
  <c r="E1549" i="5"/>
  <c r="D2535" i="5"/>
  <c r="E2535" i="5"/>
  <c r="D1879" i="5"/>
  <c r="E1879" i="5"/>
  <c r="D853" i="5"/>
  <c r="E853" i="5"/>
  <c r="D2599" i="5"/>
  <c r="E2599" i="5"/>
  <c r="D2066" i="5"/>
  <c r="E2066" i="5"/>
  <c r="D2524" i="5"/>
  <c r="E2524" i="5"/>
  <c r="D2737" i="5"/>
  <c r="E2737" i="5"/>
  <c r="D2908" i="5"/>
  <c r="E2908" i="5"/>
  <c r="D3205" i="5"/>
  <c r="E3205" i="5"/>
  <c r="D2754" i="5"/>
  <c r="E2754" i="5"/>
  <c r="D1532" i="5"/>
  <c r="E1532" i="5"/>
  <c r="D559" i="5"/>
  <c r="E559" i="5"/>
  <c r="D951" i="5"/>
  <c r="E951" i="5"/>
  <c r="D2978" i="5"/>
  <c r="E2978" i="5"/>
  <c r="D811" i="5"/>
  <c r="E811" i="5"/>
  <c r="D2863" i="5"/>
  <c r="E2863" i="5"/>
  <c r="D1869" i="5"/>
  <c r="E1869" i="5"/>
  <c r="D2582" i="5"/>
  <c r="E2582" i="5"/>
  <c r="D2" i="5"/>
  <c r="E2" i="5"/>
  <c r="D3" i="5"/>
  <c r="E3" i="5"/>
  <c r="D1197" i="5"/>
  <c r="E1197" i="5"/>
  <c r="D1880" i="5"/>
  <c r="E1880" i="5"/>
  <c r="D2924" i="5"/>
  <c r="E2924" i="5"/>
  <c r="D1411" i="5"/>
  <c r="E1411" i="5"/>
  <c r="D1384" i="5"/>
  <c r="E1384" i="5"/>
  <c r="D1407" i="5"/>
  <c r="E1407" i="5"/>
  <c r="D1434" i="5"/>
  <c r="E1434" i="5"/>
  <c r="D3175" i="5"/>
  <c r="E3175" i="5"/>
  <c r="D813" i="5"/>
  <c r="E813" i="5"/>
  <c r="D2386" i="5"/>
  <c r="E2386" i="5"/>
  <c r="D150" i="5"/>
  <c r="E150" i="5"/>
  <c r="D1406" i="5"/>
  <c r="E1406" i="5"/>
  <c r="D3193" i="5"/>
  <c r="E3193" i="5"/>
  <c r="D1594" i="5"/>
  <c r="E1594" i="5"/>
  <c r="D702" i="5"/>
  <c r="E702" i="5"/>
  <c r="D1236" i="5"/>
  <c r="E1236" i="5"/>
  <c r="D170" i="5"/>
  <c r="E170" i="5"/>
  <c r="D2270" i="5"/>
  <c r="E2270" i="5"/>
  <c r="D1396" i="5"/>
  <c r="E1396" i="5"/>
  <c r="D244" i="5"/>
  <c r="E244" i="5"/>
  <c r="D1060" i="5"/>
  <c r="E1060" i="5"/>
  <c r="D1693" i="5"/>
  <c r="E1693" i="5"/>
  <c r="D1864" i="5"/>
  <c r="E1864" i="5"/>
  <c r="D632" i="5"/>
  <c r="E632" i="5"/>
  <c r="D2648" i="5"/>
  <c r="E2648" i="5"/>
  <c r="D2784" i="5"/>
  <c r="E2784" i="5"/>
  <c r="D1059" i="5"/>
  <c r="E1059" i="5"/>
  <c r="D1214" i="5"/>
  <c r="E1214" i="5"/>
  <c r="D2144" i="5"/>
  <c r="E2144" i="5"/>
  <c r="D2167" i="5"/>
  <c r="E2167" i="5"/>
  <c r="D2439" i="5"/>
  <c r="E2439" i="5"/>
  <c r="D1445" i="5"/>
  <c r="E1445" i="5"/>
  <c r="D1762" i="5"/>
  <c r="E1762" i="5"/>
  <c r="D3284" i="5"/>
  <c r="E3284" i="5"/>
  <c r="D2015" i="5"/>
  <c r="E2015" i="5"/>
  <c r="D2677" i="5"/>
  <c r="E2677" i="5"/>
  <c r="D2680" i="5"/>
  <c r="E2680" i="5"/>
  <c r="D63" i="5"/>
  <c r="E63" i="5"/>
  <c r="D780" i="5"/>
  <c r="E780" i="5"/>
  <c r="D1783" i="5"/>
  <c r="E1783" i="5"/>
  <c r="D1314" i="5"/>
  <c r="E1314" i="5"/>
  <c r="D1900" i="5"/>
  <c r="E1900" i="5"/>
  <c r="D2903" i="5"/>
  <c r="E2903" i="5"/>
  <c r="D629" i="5"/>
  <c r="E629" i="5"/>
  <c r="D2111" i="5"/>
  <c r="E2111" i="5"/>
  <c r="D2080" i="5"/>
  <c r="E2080" i="5"/>
  <c r="D2081" i="5"/>
  <c r="E2081" i="5"/>
  <c r="D2091" i="5"/>
  <c r="E2091" i="5"/>
  <c r="D1578" i="5"/>
  <c r="E1578" i="5"/>
  <c r="D1838" i="5"/>
  <c r="E1838" i="5"/>
  <c r="D2581" i="5"/>
  <c r="E2581" i="5"/>
  <c r="D2690" i="5"/>
  <c r="E2690" i="5"/>
  <c r="D2059" i="5"/>
  <c r="E2059" i="5"/>
  <c r="D3290" i="5"/>
  <c r="E3290" i="5"/>
  <c r="D3306" i="5"/>
  <c r="E3306" i="5"/>
  <c r="D1868" i="5"/>
  <c r="E1868" i="5"/>
  <c r="D1275" i="5"/>
  <c r="E1275" i="5"/>
  <c r="D2101" i="5"/>
  <c r="E2101" i="5"/>
  <c r="D2944" i="5"/>
  <c r="E2944" i="5"/>
  <c r="D18" i="5"/>
  <c r="E18" i="5"/>
  <c r="D1881" i="5"/>
  <c r="E1881" i="5"/>
  <c r="D1924" i="5"/>
  <c r="E1924" i="5"/>
  <c r="D21" i="5"/>
  <c r="E21" i="5"/>
  <c r="D2926" i="5"/>
  <c r="E2926" i="5"/>
  <c r="D695" i="5"/>
  <c r="E695" i="5"/>
  <c r="D2213" i="5"/>
  <c r="E2213" i="5"/>
  <c r="D2215" i="5"/>
  <c r="E2215" i="5"/>
  <c r="D834" i="5"/>
  <c r="E834" i="5"/>
  <c r="D3156" i="5"/>
  <c r="E3156" i="5"/>
  <c r="D1426" i="5"/>
  <c r="E1426" i="5"/>
  <c r="D3253" i="5"/>
  <c r="E3253" i="5"/>
  <c r="D809" i="5"/>
  <c r="E809" i="5"/>
  <c r="D595" i="5"/>
  <c r="E595" i="5"/>
  <c r="D3013" i="5"/>
  <c r="E3013" i="5"/>
  <c r="D502" i="5"/>
  <c r="E502" i="5"/>
  <c r="D2651" i="5"/>
  <c r="E2651" i="5"/>
  <c r="D2452" i="5"/>
  <c r="E2452" i="5"/>
  <c r="D1896" i="5"/>
  <c r="E1896" i="5"/>
  <c r="D2527" i="5"/>
  <c r="E2527" i="5"/>
  <c r="D1939" i="5"/>
  <c r="E1939" i="5"/>
  <c r="D1371" i="5"/>
  <c r="E1371" i="5"/>
  <c r="D697" i="5"/>
  <c r="E697" i="5"/>
  <c r="D151" i="5"/>
  <c r="E151" i="5"/>
  <c r="D922" i="5"/>
  <c r="E922" i="5"/>
  <c r="D1385" i="5"/>
  <c r="E1385" i="5"/>
  <c r="D2203" i="5"/>
  <c r="E2203" i="5"/>
  <c r="D890" i="5"/>
  <c r="E890" i="5"/>
  <c r="D942" i="5"/>
  <c r="E942" i="5"/>
  <c r="D224" i="5"/>
  <c r="E224" i="5"/>
  <c r="D1817" i="5"/>
  <c r="E1817" i="5"/>
  <c r="D461" i="5"/>
  <c r="E461" i="5"/>
  <c r="D1184" i="5"/>
  <c r="E1184" i="5"/>
  <c r="D1420" i="5"/>
  <c r="E1420" i="5"/>
  <c r="D1486" i="5"/>
  <c r="E1486" i="5"/>
  <c r="D1173" i="5"/>
  <c r="E1173" i="5"/>
  <c r="D2034" i="5"/>
  <c r="E2034" i="5"/>
  <c r="D2118" i="5"/>
  <c r="E2118" i="5"/>
  <c r="D3081" i="5"/>
  <c r="E3081" i="5"/>
  <c r="D2428" i="5"/>
  <c r="E2428" i="5"/>
  <c r="D719" i="5"/>
  <c r="E719" i="5"/>
  <c r="D2542" i="5"/>
  <c r="E2542" i="5"/>
  <c r="D449" i="5"/>
  <c r="E449" i="5"/>
  <c r="D962" i="5"/>
  <c r="E962" i="5"/>
  <c r="D1423" i="5"/>
  <c r="E1423" i="5"/>
  <c r="D524" i="5"/>
  <c r="E524" i="5"/>
  <c r="D259" i="5"/>
  <c r="E259" i="5"/>
  <c r="D2056" i="5"/>
  <c r="E2056" i="5"/>
  <c r="D2567" i="5"/>
  <c r="E2567" i="5"/>
  <c r="D1461" i="5"/>
  <c r="E1461" i="5"/>
  <c r="D824" i="5"/>
  <c r="E824" i="5"/>
  <c r="D1518" i="5"/>
  <c r="E1518" i="5"/>
  <c r="D1280" i="5"/>
  <c r="E1280" i="5"/>
  <c r="D1039" i="5"/>
  <c r="E1039" i="5"/>
  <c r="D1695" i="5"/>
  <c r="E1695" i="5"/>
  <c r="D2381" i="5"/>
  <c r="E2381" i="5"/>
  <c r="D2645" i="5"/>
  <c r="E2645" i="5"/>
  <c r="D2888" i="5"/>
  <c r="E2888" i="5"/>
  <c r="D1235" i="5"/>
  <c r="E1235" i="5"/>
  <c r="D3269" i="5"/>
  <c r="E3269" i="5"/>
  <c r="D2615" i="5"/>
  <c r="E2615" i="5"/>
  <c r="D1170" i="5"/>
  <c r="E1170" i="5"/>
  <c r="D2033" i="5"/>
  <c r="E2033" i="5"/>
  <c r="D2041" i="5"/>
  <c r="E2041" i="5"/>
  <c r="D525" i="5"/>
  <c r="E525" i="5"/>
  <c r="D430" i="5"/>
  <c r="E430" i="5"/>
  <c r="D1359" i="5"/>
  <c r="E1359" i="5"/>
  <c r="D344" i="5"/>
  <c r="E344" i="5"/>
  <c r="D307" i="5"/>
  <c r="E307" i="5"/>
  <c r="D119" i="5"/>
  <c r="E119" i="5"/>
  <c r="D1910" i="5"/>
  <c r="E1910" i="5"/>
  <c r="D1848" i="5"/>
  <c r="E1848" i="5"/>
  <c r="D2647" i="5"/>
  <c r="E2647" i="5"/>
  <c r="D2236" i="5"/>
  <c r="E2236" i="5"/>
  <c r="D2421" i="5"/>
  <c r="E2421" i="5"/>
  <c r="D2022" i="5"/>
  <c r="E2022" i="5"/>
  <c r="D1492" i="5"/>
  <c r="E1492" i="5"/>
  <c r="D460" i="5"/>
  <c r="E460" i="5"/>
  <c r="D1755" i="5"/>
  <c r="E1755" i="5"/>
  <c r="D1756" i="5"/>
  <c r="E1756" i="5"/>
  <c r="D1965" i="5"/>
  <c r="E1965" i="5"/>
  <c r="D2113" i="5"/>
  <c r="E2113" i="5"/>
  <c r="D2208" i="5"/>
  <c r="E2208" i="5"/>
  <c r="D872" i="5"/>
  <c r="E872" i="5"/>
  <c r="D2849" i="5"/>
  <c r="E2849" i="5"/>
  <c r="D3111" i="5"/>
  <c r="E3111" i="5"/>
  <c r="D2140" i="5"/>
  <c r="E2140" i="5"/>
  <c r="D59" i="5"/>
  <c r="E59" i="5"/>
  <c r="D1451" i="5"/>
  <c r="E1451" i="5"/>
  <c r="D193" i="5"/>
  <c r="E193" i="5"/>
  <c r="D1872" i="5"/>
  <c r="E1872" i="5"/>
  <c r="D1026" i="5"/>
  <c r="E1026" i="5"/>
  <c r="D1360" i="5"/>
  <c r="E1360" i="5"/>
  <c r="D134" i="5"/>
  <c r="E134" i="5"/>
  <c r="D2939" i="5"/>
  <c r="E2939" i="5"/>
  <c r="D886" i="5"/>
  <c r="E886" i="5"/>
  <c r="D1569" i="5"/>
  <c r="E1569" i="5"/>
  <c r="D1572" i="5"/>
  <c r="E1572" i="5"/>
  <c r="D2156" i="5"/>
  <c r="E2156" i="5"/>
  <c r="D2239" i="5"/>
  <c r="E2239" i="5"/>
  <c r="D2693" i="5"/>
  <c r="E2693" i="5"/>
  <c r="D1705" i="5"/>
  <c r="E1705" i="5"/>
  <c r="D36" i="5"/>
  <c r="E36" i="5"/>
  <c r="D418" i="5"/>
  <c r="E418" i="5"/>
  <c r="D414" i="5"/>
  <c r="E414" i="5"/>
  <c r="D415" i="5"/>
  <c r="E415" i="5"/>
  <c r="D404" i="5"/>
  <c r="E404" i="5"/>
  <c r="D2318" i="5"/>
  <c r="E2318" i="5"/>
  <c r="D3190" i="5"/>
  <c r="E3190" i="5"/>
  <c r="D1171" i="5"/>
  <c r="E1171" i="5"/>
  <c r="D599" i="5"/>
  <c r="E599" i="5"/>
  <c r="D602" i="5"/>
  <c r="E602" i="5"/>
  <c r="D603" i="5"/>
  <c r="E603" i="5"/>
  <c r="D1225" i="5"/>
  <c r="E1225" i="5"/>
  <c r="D1752" i="5"/>
  <c r="E1752" i="5"/>
  <c r="D1845" i="5"/>
  <c r="E1845" i="5"/>
  <c r="D3154" i="5"/>
  <c r="E3154" i="5"/>
  <c r="D2154" i="5"/>
  <c r="E2154" i="5"/>
  <c r="D2191" i="5"/>
  <c r="E2191" i="5"/>
  <c r="D2247" i="5"/>
  <c r="E2247" i="5"/>
  <c r="D2544" i="5"/>
  <c r="E2544" i="5"/>
  <c r="D469" i="5"/>
  <c r="E469" i="5"/>
  <c r="D2865" i="5"/>
  <c r="E2865" i="5"/>
  <c r="D3144" i="5"/>
  <c r="E3144" i="5"/>
  <c r="D1582" i="5"/>
  <c r="E1582" i="5"/>
  <c r="D867" i="5"/>
  <c r="E867" i="5"/>
  <c r="D1176" i="5"/>
  <c r="E1176" i="5"/>
  <c r="D1191" i="5"/>
  <c r="E1191" i="5"/>
  <c r="D272" i="5"/>
  <c r="E272" i="5"/>
  <c r="D364" i="5"/>
  <c r="E364" i="5"/>
  <c r="D1174" i="5"/>
  <c r="E1174" i="5"/>
  <c r="D567" i="5"/>
  <c r="E567" i="5"/>
  <c r="D2413" i="5"/>
  <c r="E2413" i="5"/>
  <c r="D1035" i="5"/>
  <c r="E1035" i="5"/>
  <c r="D2763" i="5"/>
  <c r="E2763" i="5"/>
  <c r="D885" i="5"/>
  <c r="E885" i="5"/>
  <c r="D2721" i="5"/>
  <c r="E2721" i="5"/>
  <c r="D2414" i="5"/>
  <c r="E2414" i="5"/>
  <c r="D1482" i="5"/>
  <c r="E1482" i="5"/>
  <c r="D1263" i="5"/>
  <c r="E1263" i="5"/>
  <c r="D1231" i="5"/>
  <c r="E1231" i="5"/>
  <c r="D511" i="5"/>
  <c r="E511" i="5"/>
  <c r="D1958" i="5"/>
  <c r="E1958" i="5"/>
  <c r="D2636" i="5"/>
  <c r="E2636" i="5"/>
  <c r="D523" i="5"/>
  <c r="E523" i="5"/>
  <c r="D2415" i="5"/>
  <c r="E2415" i="5"/>
  <c r="D965" i="5"/>
  <c r="E965" i="5"/>
  <c r="D2223" i="5"/>
  <c r="E2223" i="5"/>
  <c r="D1441" i="5"/>
  <c r="E1441" i="5"/>
  <c r="D2249" i="5"/>
  <c r="E2249" i="5"/>
  <c r="D26" i="5"/>
  <c r="E26" i="5"/>
  <c r="D100" i="5"/>
  <c r="E100" i="5"/>
  <c r="D717" i="5"/>
  <c r="E717" i="5"/>
  <c r="D875" i="5"/>
  <c r="E875" i="5"/>
  <c r="D930" i="5"/>
  <c r="E930" i="5"/>
  <c r="D1425" i="5"/>
  <c r="E1425" i="5"/>
  <c r="D2043" i="5"/>
  <c r="E2043" i="5"/>
  <c r="D2261" i="5"/>
  <c r="E2261" i="5"/>
  <c r="D322" i="5"/>
  <c r="E322" i="5"/>
  <c r="D690" i="5"/>
  <c r="E690" i="5"/>
  <c r="D1680" i="5"/>
  <c r="E1680" i="5"/>
  <c r="D626" i="5"/>
  <c r="E626" i="5"/>
  <c r="D2555" i="5"/>
  <c r="E2555" i="5"/>
  <c r="D1220" i="5"/>
  <c r="E1220" i="5"/>
  <c r="D1044" i="5"/>
  <c r="E1044" i="5"/>
  <c r="D989" i="5"/>
  <c r="E989" i="5"/>
  <c r="D3029" i="5"/>
  <c r="E3029" i="5"/>
  <c r="D2868" i="5"/>
  <c r="E2868" i="5"/>
  <c r="D455" i="5"/>
  <c r="E455" i="5"/>
  <c r="D2557" i="5"/>
  <c r="E2557" i="5"/>
  <c r="D74" i="5"/>
  <c r="E74" i="5"/>
  <c r="D1615" i="5"/>
  <c r="E1615" i="5"/>
  <c r="D3201" i="5"/>
  <c r="E3201" i="5"/>
  <c r="D2874" i="5"/>
  <c r="E2874" i="5"/>
  <c r="D591" i="5"/>
  <c r="E591" i="5"/>
  <c r="D305" i="5"/>
  <c r="E305" i="5"/>
  <c r="D2817" i="5"/>
  <c r="E2817" i="5"/>
  <c r="D1927" i="5"/>
  <c r="E1927" i="5"/>
  <c r="D1776" i="5"/>
  <c r="E1776" i="5"/>
  <c r="D278" i="5"/>
  <c r="E278" i="5"/>
  <c r="D332" i="5"/>
  <c r="E332" i="5"/>
  <c r="D2035" i="5"/>
  <c r="E2035" i="5"/>
  <c r="D1099" i="5"/>
  <c r="E1099" i="5"/>
  <c r="D850" i="5"/>
  <c r="E850" i="5"/>
  <c r="D1847" i="5"/>
  <c r="E1847" i="5"/>
  <c r="D2590" i="5"/>
  <c r="E2590" i="5"/>
  <c r="D3112" i="5"/>
  <c r="E3112" i="5"/>
  <c r="D131" i="5"/>
  <c r="E131" i="5"/>
  <c r="D1828" i="5"/>
  <c r="E1828" i="5"/>
  <c r="D2224" i="5"/>
  <c r="E2224" i="5"/>
  <c r="D1129" i="5"/>
  <c r="E1129" i="5"/>
  <c r="D2626" i="5"/>
  <c r="E2626" i="5"/>
  <c r="D1580" i="5"/>
  <c r="E1580" i="5"/>
  <c r="D1857" i="5"/>
  <c r="E1857" i="5"/>
  <c r="D2046" i="5"/>
  <c r="E2046" i="5"/>
  <c r="D1809" i="5"/>
  <c r="E1809" i="5"/>
  <c r="D54" i="5"/>
  <c r="E54" i="5"/>
  <c r="D700" i="5"/>
  <c r="E700" i="5"/>
  <c r="D2112" i="5"/>
  <c r="E2112" i="5"/>
  <c r="D2789" i="5"/>
  <c r="E2789" i="5"/>
  <c r="D1179" i="5"/>
  <c r="E1179" i="5"/>
  <c r="D372" i="5"/>
  <c r="E372" i="5"/>
  <c r="D2474" i="5"/>
  <c r="E2474" i="5"/>
  <c r="D1883" i="5"/>
  <c r="E1883" i="5"/>
  <c r="D2475" i="5"/>
  <c r="E2475" i="5"/>
  <c r="D2622" i="5"/>
  <c r="E2622" i="5"/>
  <c r="D1159" i="5"/>
  <c r="E1159" i="5"/>
  <c r="D682" i="5"/>
  <c r="E682" i="5"/>
  <c r="D1118" i="5"/>
  <c r="E1118" i="5"/>
  <c r="D941" i="5"/>
  <c r="E941" i="5"/>
  <c r="D3197" i="5"/>
  <c r="E3197" i="5"/>
  <c r="D681" i="5"/>
  <c r="E681" i="5"/>
  <c r="D737" i="5"/>
  <c r="E737" i="5"/>
  <c r="D1897" i="5"/>
  <c r="E1897" i="5"/>
  <c r="D2199" i="5"/>
  <c r="E2199" i="5"/>
  <c r="D685" i="5"/>
  <c r="E685" i="5"/>
  <c r="D2922" i="5"/>
  <c r="E2922" i="5"/>
  <c r="D2831" i="5"/>
  <c r="E2831" i="5"/>
  <c r="D1913" i="5"/>
  <c r="E1913" i="5"/>
  <c r="D492" i="5"/>
  <c r="E492" i="5"/>
  <c r="D491" i="5"/>
  <c r="E491" i="5"/>
  <c r="D464" i="5"/>
  <c r="E464" i="5"/>
  <c r="D1904" i="5"/>
  <c r="E1904" i="5"/>
  <c r="D2800" i="5"/>
  <c r="E2800" i="5"/>
  <c r="D994" i="5"/>
  <c r="E994" i="5"/>
  <c r="D102" i="5"/>
  <c r="E102" i="5"/>
  <c r="D2796" i="5"/>
  <c r="E2796" i="5"/>
  <c r="D3196" i="5"/>
  <c r="E3196" i="5"/>
  <c r="D652" i="5"/>
  <c r="E652" i="5"/>
  <c r="D1017" i="5"/>
  <c r="E1017" i="5"/>
  <c r="D103" i="5"/>
  <c r="E103" i="5"/>
  <c r="D1647" i="5"/>
  <c r="E1647" i="5"/>
  <c r="D1180" i="5"/>
  <c r="E1180" i="5"/>
  <c r="D110" i="5"/>
  <c r="E110" i="5"/>
  <c r="D46" i="5"/>
  <c r="E46" i="5"/>
  <c r="D3048" i="5"/>
  <c r="E3048" i="5"/>
  <c r="D1649" i="5"/>
  <c r="E1649" i="5"/>
  <c r="D1741" i="5"/>
  <c r="E1741" i="5"/>
  <c r="D2193" i="5"/>
  <c r="E2193" i="5"/>
  <c r="D2201" i="5"/>
  <c r="E2201" i="5"/>
  <c r="D37" i="5"/>
  <c r="E37" i="5"/>
  <c r="D267" i="5"/>
  <c r="E267" i="5"/>
  <c r="D3192" i="5"/>
  <c r="E3192" i="5"/>
  <c r="D683" i="5"/>
  <c r="E683" i="5"/>
  <c r="D1780" i="5"/>
  <c r="E1780" i="5"/>
  <c r="D1915" i="5"/>
  <c r="E1915" i="5"/>
  <c r="D3216" i="5"/>
  <c r="E3216" i="5"/>
  <c r="D2623" i="5"/>
  <c r="E2623" i="5"/>
  <c r="D1765" i="5"/>
  <c r="E1765" i="5"/>
  <c r="D7" i="5"/>
  <c r="E7" i="5"/>
  <c r="D14" i="5"/>
  <c r="E14" i="5"/>
  <c r="D1914" i="5"/>
  <c r="E1914" i="5"/>
  <c r="D1249" i="5"/>
  <c r="E1249" i="5"/>
  <c r="D1899" i="5"/>
  <c r="E1899" i="5"/>
  <c r="D246" i="5"/>
  <c r="E246" i="5"/>
  <c r="D6" i="5"/>
  <c r="E6" i="5"/>
  <c r="D1094" i="5"/>
  <c r="E1094" i="5"/>
  <c r="D493" i="5"/>
  <c r="E493" i="5"/>
  <c r="D1916" i="5"/>
  <c r="E1916" i="5"/>
  <c r="D314" i="5"/>
  <c r="E314" i="5"/>
  <c r="D2483" i="5"/>
  <c r="E2483" i="5"/>
  <c r="D474" i="5"/>
  <c r="E474" i="5"/>
  <c r="D3009" i="5"/>
  <c r="E3009" i="5"/>
  <c r="D1779" i="5"/>
  <c r="E1779" i="5"/>
  <c r="D454" i="5"/>
  <c r="E454" i="5"/>
  <c r="D1489" i="5"/>
  <c r="E1489" i="5"/>
  <c r="D394" i="5"/>
  <c r="E394" i="5"/>
  <c r="D1422" i="5"/>
  <c r="E1422" i="5"/>
  <c r="D1309" i="5"/>
  <c r="E1309" i="5"/>
  <c r="D907" i="5"/>
  <c r="E907" i="5"/>
  <c r="D1428" i="5"/>
  <c r="E1428" i="5"/>
  <c r="D1377" i="5"/>
  <c r="E1377" i="5"/>
  <c r="D1383" i="5"/>
  <c r="E1383" i="5"/>
  <c r="D429" i="5"/>
  <c r="E429" i="5"/>
  <c r="D1362" i="5"/>
  <c r="E1362" i="5"/>
  <c r="D916" i="5"/>
  <c r="E916" i="5"/>
  <c r="D1998" i="5"/>
  <c r="E1998" i="5"/>
  <c r="D2445" i="5"/>
  <c r="E2445" i="5"/>
  <c r="D128" i="5"/>
  <c r="E128" i="5"/>
  <c r="D1440" i="5"/>
  <c r="E1440" i="5"/>
  <c r="D75" i="5"/>
  <c r="E75" i="5"/>
  <c r="D2977" i="5"/>
  <c r="E2977" i="5"/>
  <c r="D2600" i="5"/>
  <c r="E2600" i="5"/>
  <c r="D488" i="5"/>
  <c r="E488" i="5"/>
  <c r="D154" i="5"/>
  <c r="E154" i="5"/>
  <c r="D2280" i="5"/>
  <c r="E2280" i="5"/>
  <c r="D1859" i="5"/>
  <c r="E1859" i="5"/>
  <c r="D352" i="5"/>
  <c r="E352" i="5"/>
  <c r="D356" i="5"/>
  <c r="E356" i="5"/>
  <c r="D508" i="5"/>
  <c r="E508" i="5"/>
  <c r="D1511" i="5"/>
  <c r="E1511" i="5"/>
  <c r="D191" i="5"/>
  <c r="E191" i="5"/>
  <c r="D974" i="5"/>
  <c r="E974" i="5"/>
  <c r="D2745" i="5"/>
  <c r="E2745" i="5"/>
  <c r="D479" i="5"/>
  <c r="E479" i="5"/>
  <c r="D1334" i="5"/>
  <c r="E1334" i="5"/>
  <c r="D353" i="5"/>
  <c r="E353" i="5"/>
  <c r="D358" i="5"/>
  <c r="E358" i="5"/>
  <c r="D1912" i="5"/>
  <c r="E1912" i="5"/>
  <c r="D229" i="5"/>
  <c r="E229" i="5"/>
  <c r="D3135" i="5"/>
  <c r="E3135" i="5"/>
  <c r="D579" i="5"/>
  <c r="E579" i="5"/>
  <c r="D2192" i="5"/>
  <c r="E2192" i="5"/>
  <c r="D1540" i="5"/>
  <c r="E1540" i="5"/>
  <c r="D3074" i="5"/>
  <c r="E3074" i="5"/>
  <c r="D1375" i="5"/>
  <c r="E1375" i="5"/>
  <c r="D2550" i="5"/>
  <c r="E2550" i="5"/>
  <c r="D2337" i="5"/>
  <c r="E2337" i="5"/>
  <c r="D1364" i="5"/>
  <c r="E1364" i="5"/>
  <c r="D1967" i="5"/>
  <c r="E1967" i="5"/>
  <c r="D1327" i="5"/>
  <c r="E1327" i="5"/>
  <c r="D1908" i="5"/>
  <c r="E1908" i="5"/>
  <c r="D901" i="5"/>
  <c r="E901" i="5"/>
  <c r="D1172" i="5"/>
  <c r="E1172" i="5"/>
  <c r="D1055" i="5"/>
  <c r="E1055" i="5"/>
  <c r="D2920" i="5"/>
  <c r="E2920" i="5"/>
  <c r="D2358" i="5"/>
  <c r="E2358" i="5"/>
  <c r="D1576" i="5"/>
  <c r="E1576" i="5"/>
  <c r="D1588" i="5"/>
  <c r="E1588" i="5"/>
  <c r="D1985" i="5"/>
  <c r="E1985" i="5"/>
  <c r="D338" i="5"/>
  <c r="E338" i="5"/>
  <c r="D2231" i="5"/>
  <c r="E2231" i="5"/>
  <c r="D659" i="5"/>
  <c r="E659" i="5"/>
  <c r="D1382" i="5"/>
  <c r="E1382" i="5"/>
  <c r="D2792" i="5"/>
  <c r="E2792" i="5"/>
  <c r="D908" i="5"/>
  <c r="E908" i="5"/>
  <c r="D2323" i="5"/>
  <c r="E2323" i="5"/>
  <c r="D689" i="5"/>
  <c r="E689" i="5"/>
  <c r="D2416" i="5"/>
  <c r="E2416" i="5"/>
  <c r="D902" i="5"/>
  <c r="E902" i="5"/>
  <c r="D2273" i="5"/>
  <c r="E2273" i="5"/>
  <c r="D84" i="5"/>
  <c r="E84" i="5"/>
  <c r="D2036" i="5"/>
  <c r="E2036" i="5"/>
  <c r="D256" i="5"/>
  <c r="E256" i="5"/>
  <c r="D1387" i="5"/>
  <c r="E1387" i="5"/>
  <c r="D3243" i="5"/>
  <c r="E3243" i="5"/>
  <c r="D47" i="5"/>
  <c r="E47" i="5"/>
  <c r="D1254" i="5"/>
  <c r="E1254" i="5"/>
  <c r="D1638" i="5"/>
  <c r="E1638" i="5"/>
  <c r="D1587" i="5"/>
  <c r="E1587" i="5"/>
  <c r="D2151" i="5"/>
  <c r="E2151" i="5"/>
  <c r="D1313" i="5"/>
  <c r="E1313" i="5"/>
  <c r="D968" i="5"/>
  <c r="E968" i="5"/>
  <c r="D1856" i="5"/>
  <c r="E1856" i="5"/>
  <c r="D1906" i="5"/>
  <c r="E1906" i="5"/>
  <c r="D1494" i="5"/>
  <c r="E1494" i="5"/>
  <c r="D1740" i="5"/>
  <c r="E1740" i="5"/>
  <c r="D2798" i="5"/>
  <c r="E2798" i="5"/>
  <c r="D1821" i="5"/>
  <c r="E1821" i="5"/>
  <c r="D2153" i="5"/>
  <c r="E2153" i="5"/>
  <c r="D171" i="5"/>
  <c r="E171" i="5"/>
  <c r="D88" i="5"/>
  <c r="E88" i="5"/>
  <c r="D975" i="5"/>
  <c r="E975" i="5"/>
  <c r="D2998" i="5"/>
  <c r="E2998" i="5"/>
  <c r="D1496" i="5"/>
  <c r="E1496" i="5"/>
  <c r="D3249" i="5"/>
  <c r="E3249" i="5"/>
  <c r="D53" i="5"/>
  <c r="E53" i="5"/>
  <c r="D444" i="5"/>
  <c r="E444" i="5"/>
  <c r="D1361" i="5"/>
  <c r="E1361" i="5"/>
  <c r="D2109" i="5"/>
  <c r="E2109" i="5"/>
  <c r="D576" i="5"/>
  <c r="E576" i="5"/>
  <c r="D445" i="5"/>
  <c r="E445" i="5"/>
  <c r="D1509" i="5"/>
  <c r="D1523" i="5"/>
  <c r="E1523" i="5"/>
  <c r="D257" i="5"/>
  <c r="E257" i="5"/>
  <c r="D2430" i="5"/>
  <c r="E2430" i="5"/>
  <c r="D277" i="5"/>
  <c r="E277" i="5"/>
  <c r="D1612" i="5"/>
  <c r="E1612" i="5"/>
  <c r="D12" i="5"/>
  <c r="E12" i="5"/>
  <c r="D2221" i="5"/>
  <c r="E2221" i="5"/>
  <c r="D1738" i="5"/>
  <c r="E1738" i="5"/>
  <c r="D1622" i="5"/>
  <c r="E1622" i="5"/>
  <c r="D1688" i="5"/>
  <c r="E1688" i="5"/>
  <c r="D1357" i="5"/>
  <c r="E1357" i="5"/>
  <c r="D1771" i="5"/>
  <c r="E1771" i="5"/>
  <c r="D1679" i="5"/>
  <c r="E1679" i="5"/>
  <c r="D577" i="5"/>
  <c r="E577" i="5"/>
  <c r="D2771" i="5"/>
  <c r="E2771" i="5"/>
  <c r="D1463" i="5"/>
  <c r="E1463" i="5"/>
  <c r="D3238" i="5"/>
  <c r="E3238" i="5"/>
  <c r="D2426" i="5"/>
  <c r="E2426" i="5"/>
  <c r="D891" i="5"/>
  <c r="E891" i="5"/>
  <c r="D840" i="5"/>
  <c r="E840" i="5"/>
  <c r="D2459" i="5"/>
  <c r="E2459" i="5"/>
  <c r="D1100" i="5"/>
  <c r="E1100" i="5"/>
  <c r="D235" i="5"/>
  <c r="E235" i="5"/>
  <c r="D2713" i="5"/>
  <c r="E2713" i="5"/>
  <c r="D1499" i="5"/>
  <c r="E1499" i="5"/>
  <c r="D2997" i="5"/>
  <c r="E2997" i="5"/>
  <c r="D3267" i="5"/>
  <c r="E3267" i="5"/>
  <c r="D1322" i="5"/>
  <c r="E1322" i="5"/>
  <c r="D2906" i="5"/>
  <c r="D2279" i="5"/>
  <c r="E2279" i="5"/>
  <c r="D600" i="5"/>
  <c r="E600" i="5"/>
  <c r="D1846" i="5"/>
  <c r="E1846" i="5"/>
  <c r="D2521" i="5"/>
  <c r="E2521" i="5"/>
  <c r="D2108" i="5"/>
  <c r="E2108" i="5"/>
  <c r="D1861" i="5"/>
  <c r="E1861" i="5"/>
  <c r="D2736" i="5"/>
  <c r="E2736" i="5"/>
  <c r="D1583" i="5"/>
  <c r="E1583" i="5"/>
  <c r="D2946" i="5"/>
  <c r="E2946" i="5"/>
  <c r="D827" i="5"/>
  <c r="E827" i="5"/>
  <c r="D966" i="5"/>
  <c r="E966" i="5"/>
  <c r="D1233" i="5"/>
  <c r="E1233" i="5"/>
  <c r="D1903" i="5"/>
  <c r="E1903" i="5"/>
  <c r="D3305" i="5"/>
  <c r="E3305" i="5"/>
  <c r="D433" i="5"/>
  <c r="E433" i="5"/>
  <c r="D3126" i="5"/>
  <c r="E3126" i="5"/>
  <c r="D1324" i="5"/>
  <c r="E1324" i="5"/>
  <c r="D2070" i="5"/>
  <c r="E2070" i="5"/>
  <c r="D2200" i="5"/>
  <c r="E2200" i="5"/>
  <c r="D1596" i="5"/>
  <c r="E1596" i="5"/>
  <c r="D2115" i="5"/>
  <c r="E2115" i="5"/>
  <c r="D81" i="5"/>
  <c r="E81" i="5"/>
  <c r="D1606" i="5"/>
  <c r="E1606" i="5"/>
  <c r="D1573" i="5"/>
  <c r="E1573" i="5"/>
  <c r="D1175" i="5"/>
  <c r="E1175" i="5"/>
  <c r="D343" i="5"/>
  <c r="E343" i="5"/>
  <c r="D1122" i="5"/>
  <c r="D1273" i="5"/>
  <c r="E1273" i="5"/>
  <c r="D1689" i="5"/>
  <c r="D199" i="5"/>
  <c r="E199" i="5"/>
  <c r="D1477" i="5"/>
  <c r="E1477" i="5"/>
  <c r="D3021" i="5"/>
  <c r="E3021" i="5"/>
  <c r="D3261" i="5"/>
  <c r="E3261" i="5"/>
  <c r="D899" i="5"/>
  <c r="E899" i="5"/>
  <c r="D2172" i="5"/>
  <c r="E2172" i="5"/>
  <c r="D2791" i="5"/>
  <c r="E2791" i="5"/>
  <c r="D2781" i="5"/>
  <c r="E2781" i="5"/>
  <c r="D1247" i="5"/>
  <c r="E1247" i="5"/>
  <c r="D1222" i="5"/>
  <c r="E1222" i="5"/>
  <c r="D1091" i="5"/>
  <c r="E1091" i="5"/>
  <c r="D1656" i="5"/>
  <c r="E1656" i="5"/>
  <c r="D1720" i="5"/>
  <c r="E1720" i="5"/>
  <c r="D2078" i="5"/>
  <c r="D4" i="5"/>
  <c r="E4" i="5"/>
  <c r="D3265" i="5"/>
  <c r="E3265" i="5"/>
  <c r="D1932" i="5"/>
  <c r="E1932" i="5"/>
  <c r="D1007" i="5"/>
  <c r="E1007" i="5"/>
  <c r="D44" i="5"/>
  <c r="E44" i="5"/>
  <c r="D1711" i="5"/>
  <c r="E1711" i="5"/>
  <c r="D873" i="5"/>
  <c r="E873" i="5"/>
  <c r="D2712" i="5"/>
  <c r="D413" i="5"/>
  <c r="E413" i="5"/>
  <c r="D2960" i="5"/>
  <c r="E2960" i="5"/>
  <c r="D1990" i="5"/>
  <c r="E1990" i="5"/>
  <c r="D311" i="5"/>
  <c r="E311" i="5"/>
  <c r="D2016" i="5"/>
  <c r="E2016" i="5"/>
  <c r="D1993" i="5"/>
  <c r="E1993" i="5"/>
  <c r="D1797" i="5"/>
  <c r="E1797" i="5"/>
  <c r="D2030" i="5"/>
  <c r="E2030" i="5"/>
  <c r="D1815" i="5"/>
  <c r="E1815" i="5"/>
  <c r="D2661" i="5"/>
  <c r="E2661" i="5"/>
  <c r="D2088" i="5"/>
  <c r="D1601" i="5"/>
  <c r="E1601" i="5"/>
  <c r="D2927" i="5"/>
  <c r="E2927" i="5"/>
  <c r="D828" i="5"/>
  <c r="E828" i="5"/>
  <c r="D1032" i="5"/>
  <c r="E1032" i="5"/>
  <c r="D2966" i="5"/>
  <c r="E2966" i="5"/>
  <c r="D2219" i="5"/>
  <c r="E2219" i="5"/>
  <c r="D2963" i="5"/>
  <c r="E2963" i="5"/>
  <c r="D95" i="5"/>
  <c r="E95" i="5"/>
  <c r="D2217" i="5"/>
  <c r="E2217" i="5"/>
  <c r="D1902" i="5"/>
  <c r="E1902" i="5"/>
  <c r="D2391" i="5"/>
  <c r="E2391" i="5"/>
  <c r="D3285" i="5"/>
  <c r="E3285" i="5"/>
  <c r="D3177" i="5"/>
  <c r="E3177" i="5"/>
  <c r="D2089" i="5"/>
  <c r="E2089" i="5"/>
  <c r="D2275" i="5"/>
  <c r="E2275" i="5"/>
  <c r="D2401" i="5"/>
  <c r="E2401" i="5"/>
  <c r="D3062" i="5"/>
  <c r="E3062" i="5"/>
  <c r="D2277" i="5"/>
  <c r="E2277" i="5"/>
  <c r="D1890" i="5"/>
  <c r="E1890" i="5"/>
  <c r="D126" i="5"/>
  <c r="E126" i="5"/>
  <c r="D2961" i="5"/>
  <c r="E2961" i="5"/>
  <c r="D1777" i="5"/>
  <c r="E1777" i="5"/>
  <c r="D2801" i="5"/>
  <c r="E2801" i="5"/>
  <c r="D1696" i="5"/>
  <c r="E1696" i="5"/>
  <c r="D395" i="5"/>
  <c r="E395" i="5"/>
  <c r="D409" i="5"/>
  <c r="E409" i="5"/>
  <c r="D1804" i="5"/>
  <c r="E1804" i="5"/>
  <c r="D2198" i="5"/>
  <c r="E2198" i="5"/>
  <c r="D1219" i="5"/>
  <c r="E1219" i="5"/>
  <c r="D2218" i="5"/>
  <c r="E2218" i="5"/>
  <c r="D342" i="5"/>
  <c r="E342" i="5"/>
  <c r="D186" i="5"/>
  <c r="E186" i="5"/>
  <c r="D2446" i="5"/>
  <c r="E2446" i="5"/>
  <c r="D2204" i="5"/>
  <c r="E2204" i="5"/>
  <c r="D1960" i="5"/>
  <c r="E1960" i="5"/>
  <c r="D2328" i="5"/>
  <c r="E2328" i="5"/>
  <c r="D61" i="5"/>
  <c r="E61" i="5"/>
  <c r="D2504" i="5"/>
  <c r="E2504" i="5"/>
  <c r="D441" i="5"/>
  <c r="E441" i="5"/>
  <c r="D760" i="5"/>
  <c r="E760" i="5"/>
  <c r="D769" i="5"/>
  <c r="E769" i="5"/>
  <c r="D2359" i="5"/>
  <c r="E2359" i="5"/>
  <c r="D2945" i="5"/>
  <c r="E2945" i="5"/>
  <c r="D2548" i="5"/>
  <c r="E2548" i="5"/>
  <c r="D1988" i="5"/>
  <c r="E1988" i="5"/>
  <c r="D2526" i="5"/>
  <c r="E2526" i="5"/>
  <c r="D1963" i="5"/>
  <c r="E1963" i="5"/>
  <c r="D2604" i="5"/>
  <c r="E2604" i="5"/>
  <c r="D1818" i="5"/>
  <c r="D2084" i="5"/>
  <c r="E2084" i="5"/>
  <c r="D2522" i="5"/>
  <c r="E2522" i="5"/>
  <c r="D3083" i="5"/>
  <c r="E3083" i="5"/>
  <c r="D3086" i="5"/>
  <c r="E3086" i="5"/>
  <c r="D919" i="5"/>
  <c r="E919" i="5"/>
  <c r="D1996" i="5"/>
  <c r="E1996" i="5"/>
  <c r="D921" i="5"/>
  <c r="E921" i="5"/>
  <c r="D892" i="5"/>
  <c r="E892" i="5"/>
  <c r="D2976" i="5"/>
  <c r="E2976" i="5"/>
  <c r="D712" i="5"/>
  <c r="E712" i="5"/>
  <c r="D1301" i="5"/>
  <c r="E1301" i="5"/>
  <c r="D1937" i="5"/>
  <c r="E1937" i="5"/>
  <c r="D1508" i="5"/>
  <c r="E1508" i="5"/>
  <c r="D2765" i="5"/>
  <c r="E2765" i="5"/>
  <c r="D1216" i="5"/>
  <c r="E1216" i="5"/>
  <c r="D1410" i="5"/>
  <c r="E1410" i="5"/>
  <c r="D1676" i="5"/>
  <c r="E1676" i="5"/>
  <c r="D1812" i="5"/>
  <c r="E1812" i="5"/>
  <c r="D1982" i="5"/>
  <c r="E1982" i="5"/>
  <c r="D2848" i="5"/>
  <c r="E2848" i="5"/>
  <c r="D1261" i="5"/>
  <c r="E1261" i="5"/>
  <c r="D1310" i="5"/>
  <c r="E1310" i="5"/>
  <c r="D2490" i="5"/>
  <c r="E2490" i="5"/>
  <c r="D1271" i="5"/>
  <c r="E1271" i="5"/>
  <c r="D2425" i="5"/>
  <c r="E2425" i="5"/>
  <c r="D2762" i="5"/>
  <c r="E2762" i="5"/>
  <c r="D2770" i="5"/>
  <c r="E2770" i="5"/>
  <c r="D214" i="5"/>
  <c r="E214" i="5"/>
  <c r="D1598" i="5"/>
  <c r="E1598" i="5"/>
  <c r="D501" i="5"/>
  <c r="E501" i="5"/>
  <c r="D1558" i="5"/>
  <c r="E1558" i="5"/>
  <c r="D2497" i="5"/>
  <c r="E2497" i="5"/>
  <c r="D2510" i="5"/>
  <c r="E2510" i="5"/>
  <c r="D2507" i="5"/>
  <c r="E2507" i="5"/>
  <c r="D2443" i="5"/>
  <c r="E2443" i="5"/>
  <c r="D3140" i="5"/>
  <c r="E3140" i="5"/>
  <c r="D2989" i="5"/>
  <c r="E2989" i="5"/>
  <c r="D3005" i="5"/>
  <c r="E3005" i="5"/>
  <c r="D2333" i="5"/>
  <c r="E2333" i="5"/>
  <c r="D2657" i="5"/>
  <c r="E2657" i="5"/>
  <c r="D2633" i="5"/>
  <c r="E2633" i="5"/>
  <c r="D1400" i="5"/>
  <c r="E1400" i="5"/>
  <c r="D2233" i="5"/>
  <c r="E2233" i="5"/>
  <c r="D2298" i="5"/>
  <c r="E2298" i="5"/>
  <c r="D2313" i="5"/>
  <c r="E2313" i="5"/>
  <c r="D2668" i="5"/>
  <c r="E2668" i="5"/>
  <c r="D1413" i="5"/>
  <c r="E1413" i="5"/>
  <c r="D2206" i="5"/>
  <c r="E2206" i="5"/>
  <c r="D236" i="5"/>
  <c r="E236" i="5"/>
  <c r="D2374" i="5"/>
  <c r="E2374" i="5"/>
  <c r="D1350" i="5"/>
  <c r="E1350" i="5"/>
  <c r="D237" i="5"/>
  <c r="E237" i="5"/>
  <c r="D2376" i="5"/>
  <c r="E2376" i="5"/>
  <c r="D2994" i="5"/>
  <c r="E2994" i="5"/>
  <c r="D1030" i="5"/>
  <c r="E1030" i="5"/>
  <c r="D1166" i="5"/>
  <c r="E1166" i="5"/>
  <c r="D1167" i="5"/>
  <c r="E1167" i="5"/>
  <c r="D2185" i="5"/>
  <c r="E2185" i="5"/>
  <c r="D463" i="5"/>
  <c r="E463" i="5"/>
  <c r="D2631" i="5"/>
  <c r="E2631" i="5"/>
  <c r="D24" i="5"/>
  <c r="E24" i="5"/>
  <c r="D2306" i="5"/>
  <c r="E2306" i="5"/>
  <c r="D637" i="5"/>
  <c r="E637" i="5"/>
  <c r="D1178" i="5"/>
  <c r="E1178" i="5"/>
  <c r="D442" i="5"/>
  <c r="E442" i="5"/>
  <c r="D446" i="5"/>
  <c r="E446" i="5"/>
  <c r="D1354" i="5"/>
  <c r="E1354" i="5"/>
  <c r="D2583" i="5"/>
  <c r="E2583" i="5"/>
  <c r="D1398" i="5"/>
  <c r="E1398" i="5"/>
  <c r="D2371" i="5"/>
  <c r="E2371" i="5"/>
  <c r="D2614" i="5"/>
  <c r="E2614" i="5"/>
  <c r="D2832" i="5"/>
  <c r="E2832" i="5"/>
  <c r="D58" i="5"/>
  <c r="E58" i="5"/>
  <c r="D861" i="5"/>
  <c r="E861" i="5"/>
  <c r="D1570" i="5"/>
  <c r="E1570" i="5"/>
  <c r="D473" i="5"/>
  <c r="E473" i="5"/>
  <c r="D1013" i="5"/>
  <c r="E1013" i="5"/>
  <c r="D2662" i="5"/>
  <c r="E2662" i="5"/>
  <c r="D865" i="5"/>
  <c r="E865" i="5"/>
  <c r="D2163" i="5"/>
  <c r="E2163" i="5"/>
  <c r="D1841" i="5"/>
  <c r="E1841" i="5"/>
  <c r="D1987" i="5"/>
  <c r="E1987" i="5"/>
  <c r="D2083" i="5"/>
  <c r="E2083" i="5"/>
  <c r="D3014" i="5"/>
  <c r="E3014" i="5"/>
  <c r="D2732" i="5"/>
  <c r="E2732" i="5"/>
  <c r="D2161" i="5"/>
  <c r="E2161" i="5"/>
  <c r="D2160" i="5"/>
  <c r="E2160" i="5"/>
  <c r="D1648" i="5"/>
  <c r="E1648" i="5"/>
  <c r="D2142" i="5"/>
  <c r="E2142" i="5"/>
  <c r="D108" i="5"/>
  <c r="E108" i="5"/>
  <c r="D485" i="5"/>
  <c r="E485" i="5"/>
  <c r="D2967" i="5"/>
  <c r="E2967" i="5"/>
  <c r="D1898" i="5"/>
  <c r="E1898" i="5"/>
  <c r="D97" i="5"/>
  <c r="E97" i="5"/>
  <c r="D2196" i="5"/>
  <c r="E2196" i="5"/>
  <c r="D2349" i="5"/>
  <c r="E2349" i="5"/>
  <c r="D2351" i="5"/>
  <c r="E2351" i="5"/>
  <c r="D1806" i="5"/>
  <c r="E1806" i="5"/>
  <c r="D281" i="5"/>
  <c r="E281" i="5"/>
  <c r="D3164" i="5"/>
  <c r="E3164" i="5"/>
  <c r="D1042" i="5"/>
  <c r="E1042" i="5"/>
  <c r="D939" i="5"/>
  <c r="E939" i="5"/>
  <c r="D1759" i="5"/>
  <c r="E1759" i="5"/>
  <c r="D1525" i="5"/>
  <c r="E1525" i="5"/>
  <c r="D3276" i="5"/>
  <c r="E3276" i="5"/>
  <c r="D1391" i="5"/>
  <c r="E1391" i="5"/>
  <c r="D1921" i="5"/>
  <c r="E1921" i="5"/>
  <c r="D1922" i="5"/>
  <c r="E1922" i="5"/>
  <c r="D2148" i="5"/>
  <c r="E2148" i="5"/>
  <c r="D836" i="5"/>
  <c r="E836" i="5"/>
  <c r="D2102" i="5"/>
  <c r="E2102" i="5"/>
  <c r="D1544" i="5"/>
  <c r="E1544" i="5"/>
  <c r="D2103" i="5"/>
  <c r="E2103" i="5"/>
  <c r="D1543" i="5"/>
  <c r="E1543" i="5"/>
  <c r="D1154" i="5"/>
  <c r="E1154" i="5"/>
  <c r="D2476" i="5"/>
  <c r="E2476" i="5"/>
  <c r="D2104" i="5"/>
  <c r="E2104" i="5"/>
  <c r="D2829" i="5"/>
  <c r="E2829" i="5"/>
  <c r="D1374" i="5"/>
  <c r="E1374" i="5"/>
  <c r="D1370" i="5"/>
  <c r="E1370" i="5"/>
  <c r="D2970" i="5"/>
  <c r="E2970" i="5"/>
  <c r="D1429" i="5"/>
  <c r="E1429" i="5"/>
  <c r="D1369" i="5"/>
  <c r="E1369" i="5"/>
  <c r="D855" i="5"/>
  <c r="E855" i="5"/>
  <c r="D609" i="5"/>
  <c r="E609" i="5"/>
  <c r="D361" i="5"/>
  <c r="E361" i="5"/>
  <c r="D1003" i="5"/>
  <c r="E1003" i="5"/>
  <c r="D940" i="5"/>
  <c r="E940" i="5"/>
  <c r="D2809" i="5"/>
  <c r="E2809" i="5"/>
  <c r="D1149" i="5"/>
  <c r="E1149" i="5"/>
  <c r="D1920" i="5"/>
  <c r="E1920" i="5"/>
  <c r="D2350" i="5"/>
  <c r="E2350" i="5"/>
  <c r="D2975" i="5"/>
  <c r="E2975" i="5"/>
  <c r="D261" i="5"/>
  <c r="E261" i="5"/>
  <c r="D1474" i="5"/>
  <c r="E1474" i="5"/>
  <c r="D3001" i="5"/>
  <c r="E3001" i="5"/>
  <c r="D2319" i="5"/>
  <c r="E2319" i="5"/>
  <c r="D2141" i="5"/>
  <c r="E2141" i="5"/>
  <c r="D329" i="5"/>
  <c r="E329" i="5"/>
  <c r="D1388" i="5"/>
  <c r="E1388" i="5"/>
  <c r="D1389" i="5"/>
  <c r="E1389" i="5"/>
  <c r="D936" i="5"/>
  <c r="E936" i="5"/>
  <c r="D2812" i="5"/>
  <c r="E2812" i="5"/>
  <c r="D2149" i="5"/>
  <c r="E2149" i="5"/>
  <c r="D1393" i="5"/>
  <c r="E1393" i="5"/>
  <c r="D2786" i="5"/>
  <c r="E2786" i="5"/>
  <c r="D1555" i="5"/>
  <c r="E1555" i="5"/>
  <c r="D1476" i="5"/>
  <c r="E1476" i="5"/>
  <c r="D1475" i="5"/>
  <c r="E1475" i="5"/>
  <c r="D2077" i="5"/>
  <c r="E2077" i="5"/>
  <c r="D2150" i="5"/>
  <c r="E2150" i="5"/>
  <c r="D1151" i="5"/>
  <c r="E1151" i="5"/>
  <c r="D142" i="5"/>
  <c r="E142" i="5"/>
  <c r="D1484" i="5"/>
  <c r="E1484" i="5"/>
  <c r="D1123" i="5"/>
  <c r="E1123" i="5"/>
  <c r="D2566" i="5"/>
  <c r="E2566" i="5"/>
  <c r="D1073" i="5"/>
  <c r="E1073" i="5"/>
  <c r="D960" i="5"/>
  <c r="E960" i="5"/>
  <c r="D822" i="5"/>
  <c r="E822" i="5"/>
  <c r="D2872" i="5"/>
  <c r="E2872" i="5"/>
  <c r="D1124" i="5"/>
  <c r="E1124" i="5"/>
  <c r="D906" i="5"/>
  <c r="E906" i="5"/>
  <c r="D1108" i="5"/>
  <c r="E1108" i="5"/>
  <c r="D642" i="5"/>
  <c r="E642" i="5"/>
  <c r="D562" i="5"/>
  <c r="E562" i="5"/>
  <c r="D1577" i="5"/>
  <c r="E1577" i="5"/>
  <c r="D387" i="5"/>
  <c r="E387" i="5"/>
  <c r="D1087" i="5"/>
  <c r="E1087" i="5"/>
  <c r="D644" i="5"/>
  <c r="E644" i="5"/>
  <c r="D1077" i="5"/>
  <c r="E1077" i="5"/>
  <c r="D888" i="5"/>
  <c r="E888" i="5"/>
  <c r="D2370" i="5"/>
  <c r="E2370" i="5"/>
  <c r="D1074" i="5"/>
  <c r="E1074" i="5"/>
  <c r="D1795" i="5"/>
  <c r="E1795" i="5"/>
  <c r="D1063" i="5"/>
  <c r="E1063" i="5"/>
  <c r="D1061" i="5"/>
  <c r="E1061" i="5"/>
  <c r="D1001" i="5"/>
  <c r="E1001" i="5"/>
  <c r="D698" i="5"/>
  <c r="E698" i="5"/>
  <c r="D1052" i="5"/>
  <c r="E1052" i="5"/>
  <c r="D3117" i="5"/>
  <c r="E3117" i="5"/>
  <c r="D1051" i="5"/>
  <c r="E1051" i="5"/>
  <c r="D3128" i="5"/>
  <c r="E3128" i="5"/>
  <c r="D2675" i="5"/>
  <c r="E2675" i="5"/>
  <c r="D1686" i="5"/>
  <c r="E1686" i="5"/>
  <c r="D1331" i="5"/>
  <c r="E1331" i="5"/>
  <c r="D2659" i="5"/>
  <c r="E2659" i="5"/>
  <c r="D1194" i="5"/>
  <c r="E1194" i="5"/>
  <c r="D1790" i="5"/>
  <c r="E1790" i="5"/>
  <c r="D2147" i="5"/>
  <c r="E2147" i="5"/>
  <c r="D1824" i="5"/>
  <c r="E1824" i="5"/>
  <c r="D2743" i="5"/>
  <c r="E2743" i="5"/>
  <c r="D2790" i="5"/>
  <c r="E2790" i="5"/>
  <c r="D1169" i="5"/>
  <c r="E1169" i="5"/>
  <c r="D2782" i="5"/>
  <c r="E2782" i="5"/>
  <c r="D2969" i="5"/>
  <c r="E2969" i="5"/>
  <c r="D993" i="5"/>
  <c r="E993" i="5"/>
  <c r="D2710" i="5"/>
  <c r="E2710" i="5"/>
  <c r="D2107" i="5"/>
  <c r="E2107" i="5"/>
  <c r="D833" i="5"/>
  <c r="E833" i="5"/>
  <c r="D2461" i="5"/>
  <c r="E2461" i="5"/>
  <c r="D3280" i="5"/>
  <c r="E3280" i="5"/>
  <c r="D1743" i="5"/>
  <c r="E1743" i="5"/>
  <c r="D1973" i="5"/>
  <c r="E1973" i="5"/>
  <c r="D835" i="5"/>
  <c r="E835" i="5"/>
  <c r="D806" i="5"/>
  <c r="E806" i="5"/>
  <c r="D1668" i="5"/>
  <c r="E1668" i="5"/>
  <c r="D1502" i="5"/>
  <c r="E1502" i="5"/>
  <c r="D2398" i="5"/>
  <c r="E2398" i="5"/>
  <c r="D648" i="5"/>
  <c r="E648" i="5"/>
  <c r="D2356" i="5"/>
  <c r="E2356" i="5"/>
  <c r="D1704" i="5"/>
  <c r="E1704" i="5"/>
  <c r="D145" i="5"/>
  <c r="E145" i="5"/>
  <c r="D2879" i="5"/>
  <c r="E2879" i="5"/>
  <c r="D2135" i="5"/>
  <c r="E2135" i="5"/>
  <c r="D2383" i="5"/>
  <c r="E2383" i="5"/>
  <c r="D3075" i="5"/>
  <c r="E3075" i="5"/>
  <c r="D3188" i="5"/>
  <c r="E3188" i="5"/>
  <c r="D651" i="5"/>
  <c r="E651" i="5"/>
  <c r="D2363" i="5"/>
  <c r="E2363" i="5"/>
  <c r="D1025" i="5"/>
  <c r="E1025" i="5"/>
  <c r="D2536" i="5"/>
  <c r="E2536" i="5"/>
  <c r="D1710" i="5"/>
  <c r="E1710" i="5"/>
  <c r="D2128" i="5"/>
  <c r="E2128" i="5"/>
  <c r="D2559" i="5"/>
  <c r="E2559" i="5"/>
  <c r="D2136" i="5"/>
  <c r="E2136" i="5"/>
  <c r="D1788" i="5"/>
  <c r="E1788" i="5"/>
  <c r="D2123" i="5"/>
  <c r="E2123" i="5"/>
  <c r="D2132" i="5"/>
  <c r="E2132" i="5"/>
  <c r="D1758" i="5"/>
  <c r="E1758" i="5"/>
  <c r="D1684" i="5"/>
  <c r="E1684" i="5"/>
  <c r="D522" i="5"/>
  <c r="E522" i="5"/>
  <c r="D1379" i="5"/>
  <c r="E1379" i="5"/>
  <c r="D2776" i="5"/>
  <c r="E2776" i="5"/>
  <c r="D2985" i="5"/>
  <c r="E2985" i="5"/>
  <c r="D3070" i="5"/>
  <c r="E3070" i="5"/>
  <c r="D947" i="5"/>
  <c r="E947" i="5"/>
  <c r="D264" i="5"/>
  <c r="E264" i="5"/>
  <c r="D2608" i="5"/>
  <c r="E2608" i="5"/>
  <c r="D448" i="5"/>
  <c r="E448" i="5"/>
  <c r="D2709" i="5"/>
  <c r="E2709" i="5"/>
  <c r="D211" i="5"/>
  <c r="E211" i="5"/>
  <c r="D604" i="5"/>
  <c r="E604" i="5"/>
  <c r="D3095" i="5"/>
  <c r="E3095" i="5"/>
  <c r="D2882" i="5"/>
  <c r="E2882" i="5"/>
  <c r="D1789" i="5"/>
  <c r="E1789" i="5"/>
  <c r="D594" i="5"/>
  <c r="E594" i="5"/>
  <c r="D182" i="5"/>
  <c r="E182" i="5"/>
  <c r="D2988" i="5"/>
  <c r="E2988" i="5"/>
  <c r="D2396" i="5"/>
  <c r="E2396" i="5"/>
  <c r="D325" i="5"/>
  <c r="E325" i="5"/>
  <c r="D327" i="5"/>
  <c r="E327" i="5"/>
  <c r="D324" i="5"/>
  <c r="E324" i="5"/>
  <c r="D905" i="5"/>
  <c r="E905" i="5"/>
  <c r="D1399" i="5"/>
  <c r="E1399" i="5"/>
  <c r="D2237" i="5"/>
  <c r="E2237" i="5"/>
  <c r="D2607" i="5"/>
  <c r="E2607" i="5"/>
  <c r="D2190" i="5"/>
  <c r="E2190" i="5"/>
  <c r="D2294" i="5"/>
  <c r="E2294" i="5"/>
  <c r="D3230" i="5"/>
  <c r="E3230" i="5"/>
  <c r="D3076" i="5"/>
  <c r="E3076" i="5"/>
  <c r="D398" i="5"/>
  <c r="E398" i="5"/>
  <c r="D1725" i="5"/>
  <c r="E1725" i="5"/>
  <c r="D2650" i="5"/>
  <c r="E2650" i="5"/>
  <c r="D2941" i="5"/>
  <c r="E2941" i="5"/>
  <c r="D2194" i="5"/>
  <c r="E2194" i="5"/>
  <c r="D3225" i="5"/>
  <c r="E3225" i="5"/>
  <c r="D3080" i="5"/>
  <c r="E3080" i="5"/>
  <c r="D2400" i="5"/>
  <c r="D2290" i="5"/>
  <c r="E2290" i="5"/>
  <c r="D2980" i="5"/>
  <c r="E2980" i="5"/>
  <c r="D3278" i="5"/>
  <c r="E3278" i="5"/>
  <c r="D2205" i="5"/>
  <c r="E2205" i="5"/>
  <c r="D452" i="5"/>
  <c r="E452" i="5"/>
  <c r="D227" i="5"/>
  <c r="E227" i="5"/>
  <c r="D2082" i="5"/>
  <c r="E2082" i="5"/>
  <c r="D3270" i="5"/>
  <c r="D3217" i="5"/>
  <c r="E3217" i="5"/>
  <c r="D2382" i="5"/>
  <c r="E2382" i="5"/>
  <c r="D2152" i="5"/>
  <c r="E2152" i="5"/>
  <c r="D195" i="5"/>
  <c r="E195" i="5"/>
  <c r="D3303" i="5"/>
  <c r="E3303" i="5"/>
  <c r="D2973" i="5"/>
  <c r="E2973" i="5"/>
  <c r="D2554" i="5"/>
  <c r="E2554" i="5"/>
  <c r="D2253" i="5"/>
  <c r="D2097" i="5"/>
  <c r="E2097" i="5"/>
  <c r="D2968" i="5"/>
  <c r="E2968" i="5"/>
  <c r="D2429" i="5"/>
  <c r="E2429" i="5"/>
  <c r="D197" i="5"/>
  <c r="E197" i="5"/>
  <c r="D883" i="5"/>
  <c r="E883" i="5"/>
  <c r="D1483" i="5"/>
  <c r="E1483" i="5"/>
  <c r="D762" i="5"/>
  <c r="E762" i="5"/>
  <c r="D3272" i="5"/>
  <c r="E3272" i="5"/>
  <c r="D43" i="5"/>
  <c r="E43" i="5"/>
  <c r="D2252" i="5"/>
  <c r="D2392" i="5"/>
  <c r="E2392" i="5"/>
  <c r="D1390" i="5"/>
  <c r="D2062" i="5"/>
  <c r="E2062" i="5"/>
  <c r="D2638" i="5"/>
  <c r="E2638" i="5"/>
  <c r="D3087" i="5"/>
  <c r="E3087" i="5"/>
  <c r="D1372" i="5"/>
  <c r="E1372" i="5"/>
  <c r="D1810" i="5"/>
  <c r="E1810" i="5"/>
  <c r="D1816" i="5"/>
  <c r="E1816" i="5"/>
  <c r="D2556" i="5"/>
  <c r="E2556" i="5"/>
  <c r="D435" i="5"/>
  <c r="E435" i="5"/>
  <c r="D552" i="5"/>
  <c r="E552" i="5"/>
  <c r="D2794" i="5"/>
  <c r="E2794" i="5"/>
  <c r="D3050" i="5"/>
  <c r="E3050" i="5"/>
  <c r="D663" i="5"/>
  <c r="E663" i="5"/>
  <c r="D757" i="5"/>
  <c r="E757" i="5"/>
  <c r="D972" i="5"/>
  <c r="E972" i="5"/>
  <c r="D984" i="5"/>
  <c r="E984" i="5"/>
  <c r="D1342" i="5"/>
  <c r="E1342" i="5"/>
  <c r="D1343" i="5"/>
  <c r="E1343" i="5"/>
  <c r="D1126" i="5"/>
  <c r="E1126" i="5"/>
  <c r="D2775" i="5"/>
  <c r="E2775" i="5"/>
  <c r="D3115" i="5"/>
  <c r="E3115" i="5"/>
  <c r="D740" i="5"/>
  <c r="E740" i="5"/>
  <c r="D1966" i="5"/>
  <c r="E1966" i="5"/>
  <c r="D868" i="5"/>
  <c r="E868" i="5"/>
  <c r="D2981" i="5"/>
  <c r="E2981" i="5"/>
  <c r="D2234" i="5"/>
  <c r="E2234" i="5"/>
  <c r="D1160" i="5"/>
  <c r="E1160" i="5"/>
  <c r="D1125" i="5"/>
  <c r="E1125" i="5"/>
  <c r="D3180" i="5"/>
  <c r="E3180" i="5"/>
  <c r="D3186" i="5"/>
  <c r="E3186" i="5"/>
  <c r="D3187" i="5"/>
  <c r="E3187" i="5"/>
  <c r="D761" i="5"/>
  <c r="E761" i="5"/>
  <c r="D607" i="5"/>
  <c r="E607" i="5"/>
  <c r="D1968" i="5"/>
  <c r="E1968" i="5"/>
  <c r="D386" i="5"/>
  <c r="E386" i="5"/>
  <c r="D1397" i="5"/>
  <c r="E1397" i="5"/>
  <c r="D766" i="5"/>
  <c r="E766" i="5"/>
  <c r="D1876" i="5"/>
  <c r="E1876" i="5"/>
  <c r="D1875" i="5"/>
  <c r="E1875" i="5"/>
  <c r="D62" i="5"/>
  <c r="E62" i="5"/>
  <c r="D2075" i="5"/>
  <c r="E2075" i="5"/>
  <c r="D2076" i="5"/>
  <c r="E2076" i="5"/>
  <c r="D161" i="5"/>
  <c r="E161" i="5"/>
  <c r="D1101" i="5"/>
  <c r="E1101" i="5"/>
  <c r="D3226" i="5"/>
  <c r="E3226" i="5"/>
  <c r="D2052" i="5"/>
  <c r="E2052" i="5"/>
  <c r="D1195" i="5"/>
  <c r="E1195" i="5"/>
  <c r="D1402" i="5"/>
  <c r="E1402" i="5"/>
  <c r="D2489" i="5"/>
  <c r="E2489" i="5"/>
  <c r="D526" i="5"/>
  <c r="E526" i="5"/>
  <c r="D3234" i="5"/>
  <c r="E3234" i="5"/>
  <c r="D2902" i="5"/>
  <c r="E2902" i="5"/>
  <c r="D1449" i="5"/>
  <c r="E1449" i="5"/>
  <c r="D1078" i="5"/>
  <c r="E1078" i="5"/>
  <c r="D2246" i="5"/>
  <c r="E2246" i="5"/>
  <c r="D2251" i="5"/>
  <c r="E2251" i="5"/>
  <c r="D160" i="5"/>
  <c r="E160" i="5"/>
  <c r="D2146" i="5"/>
  <c r="E2146" i="5"/>
  <c r="D208" i="5"/>
  <c r="E208" i="5"/>
  <c r="D2372" i="5"/>
  <c r="E2372" i="5"/>
  <c r="D2125" i="5"/>
  <c r="E2125" i="5"/>
  <c r="D2744" i="5"/>
  <c r="E2744" i="5"/>
  <c r="D743" i="5"/>
  <c r="E743" i="5"/>
  <c r="D1190" i="5"/>
  <c r="E1190" i="5"/>
  <c r="D1102" i="5"/>
  <c r="E1102" i="5"/>
  <c r="D1068" i="5"/>
  <c r="E1068" i="5"/>
  <c r="D2586" i="5"/>
  <c r="E2586" i="5"/>
  <c r="D1155" i="5"/>
  <c r="E1155" i="5"/>
  <c r="D2281" i="5"/>
  <c r="E2281" i="5"/>
  <c r="D2819" i="5"/>
  <c r="E2819" i="5"/>
  <c r="D2873" i="5"/>
  <c r="E2873" i="5"/>
  <c r="D173" i="5"/>
  <c r="E173" i="5"/>
  <c r="D223" i="5"/>
  <c r="E223" i="5"/>
  <c r="D1363" i="5"/>
  <c r="E1363" i="5"/>
  <c r="D590" i="5"/>
  <c r="E590" i="5"/>
  <c r="D2642" i="5"/>
  <c r="E2642" i="5"/>
  <c r="D3231" i="5"/>
  <c r="E3231" i="5"/>
  <c r="D392" i="5"/>
  <c r="E392" i="5"/>
  <c r="D2639" i="5"/>
  <c r="E2639" i="5"/>
  <c r="D2390" i="5"/>
  <c r="E2390" i="5"/>
  <c r="D1766" i="5"/>
  <c r="E1766" i="5"/>
  <c r="D2037" i="5"/>
  <c r="E2037" i="5"/>
  <c r="D2450" i="5"/>
  <c r="E2450" i="5"/>
  <c r="D2207" i="5"/>
  <c r="E2207" i="5"/>
  <c r="D2044" i="5"/>
  <c r="E2044" i="5"/>
  <c r="D221" i="5"/>
  <c r="E221" i="5"/>
  <c r="D2635" i="5"/>
  <c r="E2635" i="5"/>
  <c r="D1901" i="5"/>
  <c r="E1901" i="5"/>
  <c r="D2095" i="5"/>
  <c r="E2095" i="5"/>
  <c r="D2096" i="5"/>
  <c r="E2096" i="5"/>
  <c r="D2953" i="5"/>
  <c r="E2953" i="5"/>
  <c r="D2042" i="5"/>
  <c r="E2042" i="5"/>
  <c r="D884" i="5"/>
  <c r="E884" i="5"/>
  <c r="D2375" i="5"/>
  <c r="E2375" i="5"/>
  <c r="D427" i="5"/>
  <c r="E427" i="5"/>
  <c r="D1497" i="5"/>
  <c r="E1497" i="5"/>
  <c r="D2038" i="5"/>
  <c r="E2038" i="5"/>
  <c r="D1742" i="5"/>
  <c r="E1742" i="5"/>
  <c r="D1221" i="5"/>
  <c r="E1221" i="5"/>
  <c r="D2220" i="5"/>
  <c r="E2220" i="5"/>
  <c r="D67" i="5"/>
  <c r="E67" i="5"/>
  <c r="D2799" i="5"/>
  <c r="E2799" i="5"/>
  <c r="D341" i="5"/>
  <c r="E341" i="5"/>
  <c r="D1456" i="5"/>
  <c r="E1456" i="5"/>
  <c r="D2807" i="5"/>
  <c r="E2807" i="5"/>
  <c r="D1459" i="5"/>
  <c r="E1459" i="5"/>
  <c r="D1911" i="5"/>
  <c r="E1911" i="5"/>
  <c r="D2795" i="5"/>
  <c r="E2795" i="5"/>
  <c r="D1907" i="5"/>
  <c r="E1907" i="5"/>
  <c r="D2797" i="5"/>
  <c r="E2797" i="5"/>
  <c r="D1196" i="5"/>
  <c r="E1196" i="5"/>
  <c r="D438" i="5"/>
  <c r="E438" i="5"/>
  <c r="D2117" i="5"/>
  <c r="E2117" i="5"/>
  <c r="D2045" i="5"/>
  <c r="E2045" i="5"/>
  <c r="D417" i="5"/>
  <c r="E417" i="5"/>
  <c r="D3183" i="5"/>
  <c r="E3183" i="5"/>
  <c r="D1796" i="5"/>
  <c r="E1796" i="5"/>
  <c r="D1757" i="5"/>
  <c r="E1757" i="5"/>
  <c r="D2856" i="5"/>
  <c r="E2856" i="5"/>
  <c r="D1581" i="5"/>
  <c r="E1581" i="5"/>
  <c r="D2092" i="5"/>
  <c r="E2092" i="5"/>
  <c r="D645" i="5"/>
  <c r="E645" i="5"/>
  <c r="D1702" i="5"/>
  <c r="E1702" i="5"/>
  <c r="D2479" i="5"/>
  <c r="E2479" i="5"/>
  <c r="D1819" i="5"/>
  <c r="E1819" i="5"/>
  <c r="D432" i="5"/>
  <c r="E432" i="5"/>
  <c r="D1024" i="5"/>
  <c r="E1024" i="5"/>
  <c r="D3088" i="5"/>
  <c r="E3088" i="5"/>
  <c r="D2641" i="5"/>
  <c r="E2641" i="5"/>
  <c r="D2211" i="5"/>
  <c r="E2211" i="5"/>
  <c r="D874" i="5"/>
  <c r="E874" i="5"/>
  <c r="D2007" i="5"/>
  <c r="E2007" i="5"/>
  <c r="D2209" i="5"/>
  <c r="E2209" i="5"/>
  <c r="D1442" i="5"/>
  <c r="E1442" i="5"/>
  <c r="D2480" i="5"/>
  <c r="E2480" i="5"/>
  <c r="D889" i="5"/>
  <c r="E889" i="5"/>
  <c r="D1131" i="5"/>
  <c r="E1131" i="5"/>
  <c r="D1637" i="5"/>
  <c r="E1637" i="5"/>
  <c r="D345" i="5"/>
  <c r="E345" i="5"/>
  <c r="D847" i="5"/>
  <c r="E847" i="5"/>
  <c r="D2698" i="5"/>
  <c r="E2698" i="5"/>
  <c r="D863" i="5"/>
  <c r="E863" i="5"/>
  <c r="D2472" i="5"/>
  <c r="E2472" i="5"/>
  <c r="D718" i="5"/>
  <c r="E718" i="5"/>
  <c r="D1632" i="5"/>
  <c r="E1632" i="5"/>
  <c r="D1526" i="5"/>
  <c r="E1526" i="5"/>
  <c r="D295" i="5"/>
  <c r="E295" i="5"/>
  <c r="D1092" i="5"/>
  <c r="E1092" i="5"/>
  <c r="D1093" i="5"/>
  <c r="E1093" i="5"/>
  <c r="D465" i="5"/>
  <c r="E465" i="5"/>
  <c r="D1976" i="5"/>
  <c r="E1976" i="5"/>
  <c r="D1579" i="5"/>
  <c r="E1579" i="5"/>
  <c r="D505" i="5"/>
  <c r="E505" i="5"/>
  <c r="D1367" i="5"/>
  <c r="E1367" i="5"/>
  <c r="D2447" i="5"/>
  <c r="E2447" i="5"/>
  <c r="D1282" i="5"/>
  <c r="E1282" i="5"/>
  <c r="D2731" i="5"/>
  <c r="E2731" i="5"/>
  <c r="D679" i="5"/>
  <c r="E679" i="5"/>
  <c r="D1574" i="5"/>
  <c r="E1574" i="5"/>
  <c r="D2613" i="5"/>
  <c r="E2613" i="5"/>
  <c r="D2758" i="5"/>
  <c r="E2758" i="5"/>
  <c r="D893" i="5"/>
  <c r="E893" i="5"/>
  <c r="D1212" i="5"/>
  <c r="E1212" i="5"/>
  <c r="D943" i="5"/>
  <c r="E943" i="5"/>
  <c r="D299" i="5"/>
  <c r="E299" i="5"/>
  <c r="D300" i="5"/>
  <c r="E300" i="5"/>
  <c r="D693" i="5"/>
  <c r="E693" i="5"/>
  <c r="D3105" i="5"/>
  <c r="E3105" i="5"/>
  <c r="D1714" i="5"/>
  <c r="E1714" i="5"/>
  <c r="D1538" i="5"/>
  <c r="E1538" i="5"/>
  <c r="D1919" i="5"/>
  <c r="E1919" i="5"/>
  <c r="D1182" i="5"/>
  <c r="E1182" i="5"/>
  <c r="D1785" i="5"/>
  <c r="E1785" i="5"/>
  <c r="D2814" i="5"/>
  <c r="E2814" i="5"/>
  <c r="D1545" i="5"/>
  <c r="E1545" i="5"/>
  <c r="D1918" i="5"/>
  <c r="E1918" i="5"/>
  <c r="D1177" i="5"/>
  <c r="E1177" i="5"/>
  <c r="D2921" i="5"/>
  <c r="E2921" i="5"/>
  <c r="D2660" i="5"/>
  <c r="E2660" i="5"/>
  <c r="D1975" i="5"/>
  <c r="E1975" i="5"/>
  <c r="D764" i="5"/>
  <c r="E764" i="5"/>
  <c r="D864" i="5"/>
  <c r="E864" i="5"/>
  <c r="D416" i="5"/>
  <c r="E416" i="5"/>
  <c r="D1308" i="5"/>
  <c r="E1308" i="5"/>
  <c r="D1162" i="5"/>
  <c r="E1162" i="5"/>
  <c r="D2276" i="5"/>
  <c r="E2276" i="5"/>
  <c r="D1820" i="5"/>
  <c r="E1820" i="5"/>
  <c r="D2845" i="5"/>
  <c r="E2845" i="5"/>
  <c r="D2197" i="5"/>
  <c r="E2197" i="5"/>
  <c r="D1141" i="5"/>
  <c r="E1141" i="5"/>
  <c r="D2399" i="5"/>
  <c r="E2399" i="5"/>
  <c r="D2417" i="5"/>
  <c r="E2417" i="5"/>
  <c r="D25" i="5"/>
  <c r="E25" i="5"/>
  <c r="D650" i="5"/>
  <c r="E650" i="5"/>
  <c r="D560" i="5"/>
  <c r="E560" i="5"/>
  <c r="D676" i="5"/>
  <c r="E676" i="5"/>
  <c r="D2032" i="5"/>
  <c r="E2032" i="5"/>
  <c r="D1285" i="5"/>
  <c r="E1285" i="5"/>
  <c r="D1016" i="5"/>
  <c r="E1016" i="5"/>
  <c r="D1674" i="5"/>
  <c r="E1674" i="5"/>
  <c r="D2418" i="5"/>
  <c r="E2418" i="5"/>
  <c r="D33" i="5"/>
  <c r="E33" i="5"/>
  <c r="D653" i="5"/>
  <c r="E653" i="5"/>
  <c r="D2133" i="5"/>
  <c r="E2133" i="5"/>
  <c r="D664" i="5"/>
  <c r="E664" i="5"/>
  <c r="D1358" i="5"/>
  <c r="E1358" i="5"/>
  <c r="D2534" i="5"/>
  <c r="E2534" i="5"/>
  <c r="D437" i="5"/>
  <c r="E437" i="5"/>
  <c r="D2766" i="5"/>
  <c r="E2766" i="5"/>
  <c r="D882" i="5"/>
  <c r="E882" i="5"/>
  <c r="D2746" i="5"/>
  <c r="E2746" i="5"/>
  <c r="D1734" i="5"/>
  <c r="E1734" i="5"/>
  <c r="D2327" i="5"/>
  <c r="E2327" i="5"/>
  <c r="D2025" i="5"/>
  <c r="E2025" i="5"/>
  <c r="D476" i="5"/>
  <c r="E476" i="5"/>
  <c r="D296" i="5"/>
  <c r="E296" i="5"/>
  <c r="D1008" i="5"/>
  <c r="E1008" i="5"/>
  <c r="D255" i="5"/>
  <c r="E255" i="5"/>
  <c r="D955" i="5"/>
  <c r="E955" i="5"/>
  <c r="D1038" i="5"/>
  <c r="E1038" i="5"/>
  <c r="D2214" i="5"/>
  <c r="E2214" i="5"/>
  <c r="D670" i="5"/>
  <c r="E670" i="5"/>
  <c r="D2729" i="5"/>
  <c r="E2729" i="5"/>
  <c r="D271" i="5"/>
  <c r="E271" i="5"/>
  <c r="D1386" i="5"/>
  <c r="E1386" i="5"/>
  <c r="D2551" i="5"/>
  <c r="E2551" i="5"/>
  <c r="D1784" i="5"/>
  <c r="E1784" i="5"/>
  <c r="D72" i="5"/>
  <c r="E72" i="5"/>
  <c r="D136" i="5"/>
  <c r="E136" i="5"/>
  <c r="D3159" i="5"/>
  <c r="E3159" i="5"/>
  <c r="D2377" i="5"/>
  <c r="E2377" i="5"/>
  <c r="D1994" i="5"/>
  <c r="E1994" i="5"/>
  <c r="D104" i="5"/>
  <c r="E104" i="5"/>
  <c r="D371" i="5"/>
  <c r="E371" i="5"/>
  <c r="D105" i="5"/>
  <c r="E105" i="5"/>
  <c r="D1531" i="5"/>
  <c r="E1531" i="5"/>
  <c r="D880" i="5"/>
  <c r="E880" i="5"/>
  <c r="D2722" i="5"/>
  <c r="E2722" i="5"/>
  <c r="D178" i="5"/>
  <c r="E178" i="5"/>
  <c r="D680" i="5"/>
  <c r="E680" i="5"/>
  <c r="D3077" i="5"/>
  <c r="E3077" i="5"/>
  <c r="D179" i="5"/>
  <c r="E179" i="5"/>
  <c r="D11" i="5"/>
  <c r="E11" i="5"/>
  <c r="D2904" i="5"/>
  <c r="E2904" i="5"/>
  <c r="D2558" i="5"/>
  <c r="E2558" i="5"/>
  <c r="D1142" i="5"/>
  <c r="E1142" i="5"/>
  <c r="D1083" i="5"/>
  <c r="E1083" i="5"/>
  <c r="D1926" i="5"/>
  <c r="E1926" i="5"/>
  <c r="D1045" i="5"/>
  <c r="E1045" i="5"/>
  <c r="D339" i="5"/>
  <c r="E339" i="5"/>
  <c r="D73" i="5"/>
  <c r="E73" i="5"/>
  <c r="D2040" i="5"/>
  <c r="E2040" i="5"/>
  <c r="D1736" i="5"/>
  <c r="E1736" i="5"/>
  <c r="D2844" i="5"/>
  <c r="E2844" i="5"/>
  <c r="D691" i="5"/>
  <c r="E691" i="5"/>
  <c r="D692" i="5"/>
  <c r="E692" i="5"/>
  <c r="D245" i="5"/>
  <c r="E245" i="5"/>
  <c r="D1650" i="5"/>
  <c r="E1650" i="5"/>
  <c r="D504" i="5"/>
  <c r="E504" i="5"/>
  <c r="D138" i="5"/>
  <c r="E138" i="5"/>
  <c r="D268" i="5"/>
  <c r="E268" i="5"/>
  <c r="D210" i="5"/>
  <c r="E210" i="5"/>
  <c r="D447" i="5"/>
  <c r="E447" i="5"/>
  <c r="D2157" i="5"/>
  <c r="E2157" i="5"/>
  <c r="D3082" i="5"/>
  <c r="E3082" i="5"/>
  <c r="D3038" i="5"/>
  <c r="E3038" i="5"/>
  <c r="D129" i="5"/>
  <c r="E129" i="5"/>
  <c r="D377" i="5"/>
  <c r="E377" i="5"/>
  <c r="D1628" i="5"/>
  <c r="E1628" i="5"/>
  <c r="D2594" i="5"/>
  <c r="E2594" i="5"/>
  <c r="D1621" i="5"/>
  <c r="E1621" i="5"/>
  <c r="D503" i="5"/>
  <c r="E503" i="5"/>
  <c r="D1613" i="5"/>
  <c r="E1613" i="5"/>
  <c r="D1610" i="5"/>
  <c r="E1610" i="5"/>
  <c r="D1627" i="5"/>
  <c r="E1627" i="5"/>
  <c r="D1607" i="5"/>
  <c r="E1607" i="5"/>
  <c r="D1954" i="5"/>
  <c r="E1954" i="5"/>
  <c r="D970" i="5"/>
  <c r="E970" i="5"/>
  <c r="D359" i="5"/>
  <c r="E359" i="5"/>
  <c r="D360" i="5"/>
  <c r="E360" i="5"/>
  <c r="D354" i="5"/>
  <c r="E354" i="5"/>
  <c r="D2672" i="5"/>
  <c r="E2672" i="5"/>
  <c r="D3151" i="5"/>
  <c r="E3151" i="5"/>
  <c r="D686" i="5"/>
  <c r="E686" i="5"/>
  <c r="D2288" i="5"/>
  <c r="E2288" i="5"/>
  <c r="D207" i="5"/>
  <c r="E207" i="5"/>
  <c r="D2545" i="5"/>
  <c r="E2545" i="5"/>
  <c r="D2686" i="5"/>
  <c r="E2686" i="5"/>
  <c r="D2823" i="5"/>
  <c r="E2823" i="5"/>
  <c r="D241" i="5"/>
  <c r="E241" i="5"/>
  <c r="D2840" i="5"/>
  <c r="E2840" i="5"/>
  <c r="D1608" i="5"/>
  <c r="E1608" i="5"/>
  <c r="D3222" i="5"/>
  <c r="E3222" i="5"/>
  <c r="D1292" i="5"/>
  <c r="E1292" i="5"/>
  <c r="D401" i="5"/>
  <c r="E401" i="5"/>
  <c r="D2549" i="5"/>
  <c r="E2549" i="5"/>
  <c r="D2326" i="5"/>
  <c r="E2326" i="5"/>
  <c r="D400" i="5"/>
  <c r="E400" i="5"/>
  <c r="D1020" i="5"/>
  <c r="E1020" i="5"/>
  <c r="D1465" i="5"/>
  <c r="E1465" i="5"/>
  <c r="D3012" i="5"/>
  <c r="E3012" i="5"/>
  <c r="D909" i="5"/>
  <c r="E909" i="5"/>
  <c r="D2561" i="5"/>
  <c r="E2561" i="5"/>
  <c r="D1468" i="5"/>
  <c r="E1468" i="5"/>
  <c r="D881" i="5"/>
  <c r="E881" i="5"/>
  <c r="D2212" i="5"/>
  <c r="E2212" i="5"/>
  <c r="D2409" i="5"/>
  <c r="E2409" i="5"/>
  <c r="D1088" i="5"/>
  <c r="E1088" i="5"/>
  <c r="D1614" i="5"/>
  <c r="E1614" i="5"/>
  <c r="D2917" i="5"/>
  <c r="E2917" i="5"/>
  <c r="D2338" i="5"/>
  <c r="E2338" i="5"/>
  <c r="D2914" i="5"/>
  <c r="E2914" i="5"/>
  <c r="D1801" i="5"/>
  <c r="E1801" i="5"/>
  <c r="D2267" i="5"/>
  <c r="E2267" i="5"/>
  <c r="D269" i="5"/>
  <c r="E269" i="5"/>
  <c r="D754" i="5"/>
  <c r="E754" i="5"/>
  <c r="D871" i="5"/>
  <c r="E871" i="5"/>
  <c r="D294" i="5"/>
  <c r="E294" i="5"/>
  <c r="D1584" i="5"/>
  <c r="E1584" i="5"/>
  <c r="D2473" i="5"/>
  <c r="E2473" i="5"/>
  <c r="D876" i="5"/>
  <c r="E876" i="5"/>
  <c r="D2478" i="5"/>
  <c r="E2478" i="5"/>
  <c r="D2742" i="5"/>
  <c r="E2742" i="5"/>
  <c r="D2320" i="5"/>
  <c r="E2320" i="5"/>
  <c r="D1378" i="5"/>
  <c r="E1378" i="5"/>
  <c r="D3072" i="5"/>
  <c r="E3072" i="5"/>
  <c r="D729" i="5"/>
  <c r="E729" i="5"/>
  <c r="D1368" i="5"/>
  <c r="E1368" i="5"/>
  <c r="D1188" i="5"/>
  <c r="E1188" i="5"/>
  <c r="D2265" i="5"/>
  <c r="E2265" i="5"/>
  <c r="D1206" i="5"/>
  <c r="E1206" i="5"/>
  <c r="D2928" i="5"/>
  <c r="E2928" i="5"/>
  <c r="D1852" i="5"/>
  <c r="E1852" i="5"/>
  <c r="D2787" i="5"/>
  <c r="E2787" i="5"/>
  <c r="D2747" i="5"/>
  <c r="E2747" i="5"/>
  <c r="D3109" i="5"/>
  <c r="E3109" i="5"/>
  <c r="D1600" i="5"/>
  <c r="E1600" i="5"/>
  <c r="D2749" i="5"/>
  <c r="E2749" i="5"/>
  <c r="D2734" i="5"/>
  <c r="E2734" i="5"/>
  <c r="D1931" i="5"/>
  <c r="D2603" i="5"/>
  <c r="E2603" i="5"/>
  <c r="D3251" i="5"/>
  <c r="E3251" i="5"/>
  <c r="D3252" i="5"/>
  <c r="E3252" i="5"/>
  <c r="D731" i="5"/>
  <c r="E731" i="5"/>
  <c r="D2962" i="5"/>
  <c r="E2962" i="5"/>
  <c r="D2934" i="5"/>
  <c r="E2934" i="5"/>
  <c r="D1464" i="5"/>
  <c r="E1464" i="5"/>
  <c r="D2942" i="5"/>
  <c r="E2942" i="5"/>
  <c r="D1854" i="5"/>
  <c r="D1905" i="5"/>
  <c r="D1586" i="5"/>
  <c r="D107" i="5"/>
  <c r="E107" i="5"/>
  <c r="D2964" i="5"/>
  <c r="E2964" i="5"/>
  <c r="D459" i="5"/>
  <c r="E459" i="5"/>
  <c r="D2379" i="5"/>
  <c r="E2379" i="5"/>
  <c r="D3233" i="5"/>
  <c r="E3233" i="5"/>
  <c r="D3273" i="5"/>
  <c r="D3283" i="5"/>
  <c r="E3283" i="5"/>
  <c r="D57" i="5"/>
  <c r="D1467" i="5"/>
  <c r="E1467" i="5"/>
  <c r="D539" i="5"/>
  <c r="D3271" i="5"/>
  <c r="E3271" i="5"/>
  <c r="D1356" i="5"/>
  <c r="E1356" i="5"/>
  <c r="D1798" i="5"/>
  <c r="D859" i="5"/>
  <c r="D2842" i="5"/>
  <c r="E2842" i="5"/>
  <c r="D1853" i="5"/>
  <c r="E1853" i="5"/>
  <c r="D3094" i="5"/>
  <c r="E3094" i="5"/>
  <c r="D2099" i="5"/>
  <c r="D3268" i="5"/>
  <c r="E3268" i="5"/>
  <c r="D656" i="5"/>
  <c r="E656" i="5"/>
  <c r="D219" i="5"/>
  <c r="E219" i="5"/>
  <c r="D3167" i="5"/>
  <c r="E3167" i="5"/>
  <c r="D1972" i="5"/>
  <c r="E1972" i="5"/>
  <c r="D3288" i="5"/>
  <c r="E3288" i="5"/>
  <c r="D1611" i="5"/>
  <c r="E1611" i="5"/>
  <c r="D391" i="5"/>
  <c r="D2009" i="5"/>
  <c r="E2009" i="5"/>
  <c r="D2952" i="5"/>
  <c r="E2952" i="5"/>
  <c r="D3263" i="5"/>
  <c r="E3263" i="5"/>
  <c r="D574" i="5"/>
  <c r="E574" i="5"/>
  <c r="D3257" i="5"/>
  <c r="E3257" i="5"/>
  <c r="D1670" i="5"/>
  <c r="E1670" i="5"/>
  <c r="D2959" i="5"/>
  <c r="E2959" i="5"/>
  <c r="D2493" i="5"/>
  <c r="E2493" i="5"/>
  <c r="D42" i="5"/>
  <c r="E42" i="5"/>
  <c r="D38" i="5"/>
  <c r="E38" i="5"/>
  <c r="D367" i="5"/>
  <c r="E367" i="5"/>
  <c r="D3262" i="5"/>
  <c r="E3262" i="5"/>
  <c r="D3264" i="5"/>
  <c r="E3264" i="5"/>
  <c r="D172" i="5"/>
  <c r="E172" i="5"/>
  <c r="D3304" i="5"/>
  <c r="E3304" i="5"/>
  <c r="D2017" i="5"/>
  <c r="E2017" i="5"/>
  <c r="D2664" i="5"/>
  <c r="E2664" i="5"/>
  <c r="D774" i="5"/>
  <c r="E774" i="5"/>
  <c r="D3287" i="5"/>
  <c r="E3287" i="5"/>
  <c r="D3307" i="5"/>
  <c r="E3307" i="5"/>
  <c r="D3194" i="5"/>
  <c r="E3194" i="5"/>
  <c r="D1694" i="5"/>
  <c r="D1754" i="5"/>
  <c r="E1754" i="5"/>
  <c r="D1813" i="5"/>
  <c r="E1813" i="5"/>
  <c r="D3289" i="5"/>
  <c r="E3289" i="5"/>
  <c r="D3260" i="5"/>
  <c r="E3260" i="5"/>
  <c r="G1709" i="5"/>
  <c r="G2332" i="5"/>
  <c r="G726" i="5"/>
  <c r="G2331" i="5"/>
  <c r="G2706" i="5"/>
  <c r="G618" i="5"/>
  <c r="G153" i="5"/>
  <c r="G831" i="5"/>
  <c r="G1628" i="5"/>
  <c r="G2594" i="5"/>
  <c r="Q656" i="5" l="1"/>
  <c r="Q2099" i="5"/>
  <c r="Q2603" i="5"/>
  <c r="Q859" i="5"/>
  <c r="Q1754" i="5"/>
  <c r="Q3308" i="5"/>
  <c r="Q3307" i="5"/>
  <c r="Q3306" i="5"/>
  <c r="Q3305" i="5"/>
  <c r="Q3261" i="5"/>
  <c r="Q3194" i="5"/>
  <c r="Q3304" i="5"/>
  <c r="Q3303" i="5"/>
  <c r="Q1440" i="5"/>
  <c r="Q1931" i="5"/>
  <c r="Q3048" i="5"/>
  <c r="Q3290" i="5"/>
  <c r="Q3288" i="5"/>
  <c r="Q3287" i="5"/>
  <c r="Q3286" i="5"/>
  <c r="Q3285" i="5"/>
  <c r="Q3001" i="5"/>
  <c r="Q3280" i="5"/>
  <c r="Q3279" i="5"/>
  <c r="Q2975" i="5"/>
  <c r="Q3276" i="5"/>
  <c r="Q3272" i="5"/>
  <c r="Q3167" i="5"/>
  <c r="Q3270" i="5"/>
  <c r="Q3269" i="5"/>
  <c r="Q3268" i="5"/>
  <c r="Q3267" i="5"/>
  <c r="Q3094" i="5"/>
  <c r="Q2801" i="5"/>
  <c r="Q3265" i="5"/>
  <c r="Q3271" i="5"/>
  <c r="Q3264" i="5"/>
  <c r="Q2391" i="5"/>
  <c r="Q3262" i="5"/>
  <c r="Q3283" i="5"/>
  <c r="Q1532" i="5"/>
  <c r="Q3259" i="5"/>
  <c r="Q3258" i="5"/>
  <c r="Q3257" i="5"/>
  <c r="Q2736" i="5"/>
  <c r="Q3254" i="5"/>
  <c r="Q2934" i="5"/>
  <c r="Q2962" i="5"/>
  <c r="Q3252" i="5"/>
  <c r="Q3251" i="5"/>
  <c r="Q3249" i="5"/>
  <c r="Q3248" i="5"/>
  <c r="Q2780" i="5"/>
  <c r="Q2734" i="5"/>
  <c r="Q2561" i="5"/>
  <c r="Q3246" i="5"/>
  <c r="Q3063" i="5"/>
  <c r="Q3243" i="5"/>
  <c r="Q2928" i="5"/>
  <c r="Q1206" i="5"/>
  <c r="Q2265" i="5"/>
  <c r="Q1188" i="5"/>
  <c r="Q1368" i="5"/>
  <c r="Q729" i="5"/>
  <c r="Q3072" i="5"/>
  <c r="Q1378" i="5"/>
  <c r="Q2320" i="5"/>
  <c r="Q2742" i="5"/>
  <c r="Q2478" i="5"/>
  <c r="Q876" i="5"/>
  <c r="Q2473" i="5"/>
  <c r="Q1584" i="5"/>
  <c r="Q294" i="5"/>
  <c r="Q871" i="5"/>
  <c r="Q754" i="5"/>
  <c r="Q269" i="5"/>
  <c r="Q2267" i="5"/>
  <c r="Q1801" i="5"/>
  <c r="Q2914" i="5"/>
  <c r="Q2338" i="5"/>
  <c r="Q2917" i="5"/>
  <c r="Q1614" i="5"/>
  <c r="Q1088" i="5"/>
  <c r="Q2409" i="5"/>
  <c r="Q2212" i="5"/>
  <c r="Q881" i="5"/>
  <c r="Q1468" i="5"/>
  <c r="Q3225" i="5"/>
  <c r="Q909" i="5"/>
  <c r="Q3012" i="5"/>
  <c r="Q1465" i="5"/>
  <c r="Q1020" i="5"/>
  <c r="Q400" i="5"/>
  <c r="Q2326" i="5"/>
  <c r="Q2549" i="5"/>
  <c r="Q401" i="5"/>
  <c r="Q1292" i="5"/>
  <c r="Q3222" i="5"/>
  <c r="Q1608" i="5"/>
  <c r="Q2840" i="5"/>
  <c r="Q241" i="5"/>
  <c r="Q2823" i="5"/>
  <c r="Q2686" i="5"/>
  <c r="Q2545" i="5"/>
  <c r="Q207" i="5"/>
  <c r="Q2288" i="5"/>
  <c r="Q686" i="5"/>
  <c r="Q3151" i="5"/>
  <c r="Q2672" i="5"/>
  <c r="Q354" i="5"/>
  <c r="Q360" i="5"/>
  <c r="Q359" i="5"/>
  <c r="Q970" i="5"/>
  <c r="Q1954" i="5"/>
  <c r="Q1607" i="5"/>
  <c r="Q1627" i="5"/>
  <c r="Q1610" i="5"/>
  <c r="Q1613" i="5"/>
  <c r="Q503" i="5"/>
  <c r="Q1621" i="5"/>
  <c r="Q2594" i="5"/>
  <c r="Q1628" i="5"/>
  <c r="Q377" i="5"/>
  <c r="Q129" i="5"/>
  <c r="Q3038" i="5"/>
  <c r="Q3082" i="5"/>
  <c r="Q2157" i="5"/>
  <c r="Q447" i="5"/>
  <c r="Q210" i="5"/>
  <c r="Q268" i="5"/>
  <c r="Q138" i="5"/>
  <c r="Q504" i="5"/>
  <c r="Q1650" i="5"/>
  <c r="Q245" i="5"/>
  <c r="Q692" i="5"/>
  <c r="Q691" i="5"/>
  <c r="Q2844" i="5"/>
  <c r="Q1736" i="5"/>
  <c r="Q2040" i="5"/>
  <c r="Q73" i="5"/>
  <c r="Q339" i="5"/>
  <c r="Q1045" i="5"/>
  <c r="Q1926" i="5"/>
  <c r="Q1083" i="5"/>
  <c r="Q1142" i="5"/>
  <c r="Q2558" i="5"/>
  <c r="Q2904" i="5"/>
  <c r="Q11" i="5"/>
  <c r="Q179" i="5"/>
  <c r="Q3077" i="5"/>
  <c r="Q680" i="5"/>
  <c r="Q178" i="5"/>
  <c r="Q2722" i="5"/>
  <c r="Q880" i="5"/>
  <c r="Q1531" i="5"/>
  <c r="Q105" i="5"/>
  <c r="Q371" i="5"/>
  <c r="Q104" i="5"/>
  <c r="Q1994" i="5"/>
  <c r="Q2377" i="5"/>
  <c r="Q3159" i="5"/>
  <c r="Q136" i="5"/>
  <c r="Q72" i="5"/>
  <c r="Q1784" i="5"/>
  <c r="Q2551" i="5"/>
  <c r="Q1386" i="5"/>
  <c r="Q271" i="5"/>
  <c r="Q2729" i="5"/>
  <c r="Q670" i="5"/>
  <c r="Q2214" i="5"/>
  <c r="Q1038" i="5"/>
  <c r="Q955" i="5"/>
  <c r="Q255" i="5"/>
  <c r="Q2378" i="5"/>
  <c r="Q1008" i="5"/>
  <c r="Q296" i="5"/>
  <c r="Q476" i="5"/>
  <c r="Q2025" i="5"/>
  <c r="Q2327" i="5"/>
  <c r="Q1734" i="5"/>
  <c r="Q2746" i="5"/>
  <c r="Q882" i="5"/>
  <c r="Q2766" i="5"/>
  <c r="Q437" i="5"/>
  <c r="Q2534" i="5"/>
  <c r="Q1358" i="5"/>
  <c r="Q664" i="5"/>
  <c r="Q2133" i="5"/>
  <c r="Q653" i="5"/>
  <c r="Q33" i="5"/>
  <c r="Q2418" i="5"/>
  <c r="Q1674" i="5"/>
  <c r="Q1016" i="5"/>
  <c r="Q1285" i="5"/>
  <c r="Q2032" i="5"/>
  <c r="Q676" i="5"/>
  <c r="Q560" i="5"/>
  <c r="Q650" i="5"/>
  <c r="Q25" i="5"/>
  <c r="Q2417" i="5"/>
  <c r="Q2399" i="5"/>
  <c r="Q1141" i="5"/>
  <c r="Q2197" i="5"/>
  <c r="Q2845" i="5"/>
  <c r="Q1820" i="5"/>
  <c r="Q2276" i="5"/>
  <c r="Q1162" i="5"/>
  <c r="Q1308" i="5"/>
  <c r="Q416" i="5"/>
  <c r="Q864" i="5"/>
  <c r="Q764" i="5"/>
  <c r="Q1975" i="5"/>
  <c r="Q2660" i="5"/>
  <c r="Q2921" i="5"/>
  <c r="Q1177" i="5"/>
  <c r="Q1918" i="5"/>
  <c r="Q1545" i="5"/>
  <c r="Q2814" i="5"/>
  <c r="Q1785" i="5"/>
  <c r="Q1182" i="5"/>
  <c r="Q1919" i="5"/>
  <c r="Q1538" i="5"/>
  <c r="Q1714" i="5"/>
  <c r="Q3105" i="5"/>
  <c r="Q693" i="5"/>
  <c r="Q300" i="5"/>
  <c r="Q299" i="5"/>
  <c r="Q943" i="5"/>
  <c r="Q1212" i="5"/>
  <c r="Q893" i="5"/>
  <c r="Q2758" i="5"/>
  <c r="Q2613" i="5"/>
  <c r="Q1574" i="5"/>
  <c r="Q679" i="5"/>
  <c r="Q2731" i="5"/>
  <c r="Q1282" i="5"/>
  <c r="Q2447" i="5"/>
  <c r="Q1367" i="5"/>
  <c r="Q505" i="5"/>
  <c r="Q1579" i="5"/>
  <c r="Q1976" i="5"/>
  <c r="Q465" i="5"/>
  <c r="Q1093" i="5"/>
  <c r="Q1092" i="5"/>
  <c r="Q295" i="5"/>
  <c r="Q1526" i="5"/>
  <c r="Q1632" i="5"/>
  <c r="Q718" i="5"/>
  <c r="Q2472" i="5"/>
  <c r="Q863" i="5"/>
  <c r="Q2698" i="5"/>
  <c r="Q847" i="5"/>
  <c r="Q345" i="5"/>
  <c r="Q1637" i="5"/>
  <c r="Q1131" i="5"/>
  <c r="Q889" i="5"/>
  <c r="Q2480" i="5"/>
  <c r="Q1442" i="5"/>
  <c r="Q2209" i="5"/>
  <c r="Q2007" i="5"/>
  <c r="Q874" i="5"/>
  <c r="Q2211" i="5"/>
  <c r="Q2641" i="5"/>
  <c r="Q3088" i="5"/>
  <c r="Q3263" i="5"/>
  <c r="Q432" i="5"/>
  <c r="Q1819" i="5"/>
  <c r="Q2479" i="5"/>
  <c r="Q1702" i="5"/>
  <c r="Q645" i="5"/>
  <c r="Q2092" i="5"/>
  <c r="Q1581" i="5"/>
  <c r="Q2856" i="5"/>
  <c r="Q1757" i="5"/>
  <c r="Q1796" i="5"/>
  <c r="Q3183" i="5"/>
  <c r="Q417" i="5"/>
  <c r="Q2045" i="5"/>
  <c r="Q2117" i="5"/>
  <c r="Q438" i="5"/>
  <c r="Q1196" i="5"/>
  <c r="Q2797" i="5"/>
  <c r="Q1907" i="5"/>
  <c r="Q2795" i="5"/>
  <c r="Q1911" i="5"/>
  <c r="Q1459" i="5"/>
  <c r="Q2807" i="5"/>
  <c r="Q1456" i="5"/>
  <c r="Q341" i="5"/>
  <c r="Q2799" i="5"/>
  <c r="Q67" i="5"/>
  <c r="Q2220" i="5"/>
  <c r="Q1221" i="5"/>
  <c r="Q1742" i="5"/>
  <c r="Q2038" i="5"/>
  <c r="Q1497" i="5"/>
  <c r="Q427" i="5"/>
  <c r="Q884" i="5"/>
  <c r="Q2042" i="5"/>
  <c r="Q2953" i="5"/>
  <c r="Q2096" i="5"/>
  <c r="Q2095" i="5"/>
  <c r="Q1901" i="5"/>
  <c r="Q2635" i="5"/>
  <c r="Q221" i="5"/>
  <c r="Q2044" i="5"/>
  <c r="Q2207" i="5"/>
  <c r="Q2450" i="5"/>
  <c r="Q2037" i="5"/>
  <c r="Q1766" i="5"/>
  <c r="Q2390" i="5"/>
  <c r="Q2639" i="5"/>
  <c r="Q392" i="5"/>
  <c r="Q3231" i="5"/>
  <c r="Q2642" i="5"/>
  <c r="Q590" i="5"/>
  <c r="Q1363" i="5"/>
  <c r="Q223" i="5"/>
  <c r="Q173" i="5"/>
  <c r="Q2873" i="5"/>
  <c r="Q2819" i="5"/>
  <c r="Q2281" i="5"/>
  <c r="Q1155" i="5"/>
  <c r="Q2586" i="5"/>
  <c r="Q1068" i="5"/>
  <c r="Q1102" i="5"/>
  <c r="Q1190" i="5"/>
  <c r="Q743" i="5"/>
  <c r="Q2744" i="5"/>
  <c r="Q2125" i="5"/>
  <c r="Q2372" i="5"/>
  <c r="Q208" i="5"/>
  <c r="Q3260" i="5"/>
  <c r="Q2146" i="5"/>
  <c r="Q160" i="5"/>
  <c r="Q2251" i="5"/>
  <c r="Q2246" i="5"/>
  <c r="Q1078" i="5"/>
  <c r="Q1449" i="5"/>
  <c r="Q2902" i="5"/>
  <c r="Q3234" i="5"/>
  <c r="Q526" i="5"/>
  <c r="Q2489" i="5"/>
  <c r="Q1402" i="5"/>
  <c r="Q1195" i="5"/>
  <c r="Q2052" i="5"/>
  <c r="Q3226" i="5"/>
  <c r="Q1101" i="5"/>
  <c r="Q161" i="5"/>
  <c r="Q2076" i="5"/>
  <c r="Q2075" i="5"/>
  <c r="Q62" i="5"/>
  <c r="Q1875" i="5"/>
  <c r="Q1876" i="5"/>
  <c r="Q766" i="5"/>
  <c r="Q1397" i="5"/>
  <c r="Q386" i="5"/>
  <c r="Q1968" i="5"/>
  <c r="Q607" i="5"/>
  <c r="Q761" i="5"/>
  <c r="Q3187" i="5"/>
  <c r="Q3186" i="5"/>
  <c r="Q3180" i="5"/>
  <c r="Q1125" i="5"/>
  <c r="Q1160" i="5"/>
  <c r="Q2234" i="5"/>
  <c r="Q2981" i="5"/>
  <c r="Q868" i="5"/>
  <c r="Q1966" i="5"/>
  <c r="Q740" i="5"/>
  <c r="Q3115" i="5"/>
  <c r="Q2775" i="5"/>
  <c r="Q1126" i="5"/>
  <c r="Q1343" i="5"/>
  <c r="Q1342" i="5"/>
  <c r="Q984" i="5"/>
  <c r="Q972" i="5"/>
  <c r="Q757" i="5"/>
  <c r="Q663" i="5"/>
  <c r="Q3253" i="5"/>
  <c r="Q2794" i="5"/>
  <c r="Q3212" i="5"/>
  <c r="Q3209" i="5"/>
  <c r="Q2430" i="5"/>
  <c r="Q3197" i="5"/>
  <c r="Q3196" i="5"/>
  <c r="Q3154" i="5"/>
  <c r="Q3087" i="5"/>
  <c r="Q2749" i="5"/>
  <c r="Q3135" i="5"/>
  <c r="Q3080" i="5"/>
  <c r="Q2638" i="5"/>
  <c r="Q1600" i="5"/>
  <c r="Q3217" i="5"/>
  <c r="Q2314" i="5"/>
  <c r="Q3109" i="5"/>
  <c r="Q883" i="5"/>
  <c r="Q2252" i="5"/>
  <c r="Q2429" i="5"/>
  <c r="Q2968" i="5"/>
  <c r="Q3014" i="5"/>
  <c r="Q2554" i="5"/>
  <c r="Q3273" i="5"/>
  <c r="Q1798" i="5"/>
  <c r="Q2977" i="5"/>
  <c r="Q2906" i="5"/>
  <c r="Q2973" i="5"/>
  <c r="Q2382" i="5"/>
  <c r="Q1322" i="5"/>
  <c r="Q2959" i="5"/>
  <c r="Q2952" i="5"/>
  <c r="Q2951" i="5"/>
  <c r="Q2944" i="5"/>
  <c r="Q2939" i="5"/>
  <c r="Q3278" i="5"/>
  <c r="Q2980" i="5"/>
  <c r="Q2789" i="5"/>
  <c r="Q2787" i="5"/>
  <c r="Q2017" i="5"/>
  <c r="Q2194" i="5"/>
  <c r="Q2941" i="5"/>
  <c r="Q2650" i="5"/>
  <c r="Q1725" i="5"/>
  <c r="Q398" i="5"/>
  <c r="Q3076" i="5"/>
  <c r="Q3230" i="5"/>
  <c r="Q2294" i="5"/>
  <c r="Q2607" i="5"/>
  <c r="Q1399" i="5"/>
  <c r="Q905" i="5"/>
  <c r="Q324" i="5"/>
  <c r="Q327" i="5"/>
  <c r="Q325" i="5"/>
  <c r="Q2396" i="5"/>
  <c r="Q2988" i="5"/>
  <c r="Q182" i="5"/>
  <c r="Q594" i="5"/>
  <c r="Q1789" i="5"/>
  <c r="Q2882" i="5"/>
  <c r="Q3095" i="5"/>
  <c r="Q604" i="5"/>
  <c r="Q211" i="5"/>
  <c r="Q2709" i="5"/>
  <c r="Q448" i="5"/>
  <c r="Q2608" i="5"/>
  <c r="Q264" i="5"/>
  <c r="Q947" i="5"/>
  <c r="Q3070" i="5"/>
  <c r="Q2985" i="5"/>
  <c r="Q2776" i="5"/>
  <c r="Q1379" i="5"/>
  <c r="Q522" i="5"/>
  <c r="Q1684" i="5"/>
  <c r="Q1758" i="5"/>
  <c r="Q2132" i="5"/>
  <c r="Q2123" i="5"/>
  <c r="Q1788" i="5"/>
  <c r="Q2136" i="5"/>
  <c r="Q2559" i="5"/>
  <c r="Q2128" i="5"/>
  <c r="Q1710" i="5"/>
  <c r="Q2536" i="5"/>
  <c r="Q1025" i="5"/>
  <c r="Q2363" i="5"/>
  <c r="Q651" i="5"/>
  <c r="Q3188" i="5"/>
  <c r="Q3075" i="5"/>
  <c r="Q2383" i="5"/>
  <c r="Q2135" i="5"/>
  <c r="Q2879" i="5"/>
  <c r="Q145" i="5"/>
  <c r="Q1704" i="5"/>
  <c r="Q2356" i="5"/>
  <c r="Q648" i="5"/>
  <c r="Q2398" i="5"/>
  <c r="Q2733" i="5"/>
  <c r="Q1668" i="5"/>
  <c r="Q806" i="5"/>
  <c r="Q835" i="5"/>
  <c r="Q2702" i="5"/>
  <c r="Q1743" i="5"/>
  <c r="Q2664" i="5"/>
  <c r="Q2461" i="5"/>
  <c r="Q833" i="5"/>
  <c r="Q2107" i="5"/>
  <c r="Q2710" i="5"/>
  <c r="Q993" i="5"/>
  <c r="Q2969" i="5"/>
  <c r="Q2782" i="5"/>
  <c r="Q1169" i="5"/>
  <c r="Q2790" i="5"/>
  <c r="Q2743" i="5"/>
  <c r="Q1824" i="5"/>
  <c r="Q2147" i="5"/>
  <c r="Q1790" i="5"/>
  <c r="Q1194" i="5"/>
  <c r="Q2659" i="5"/>
  <c r="Q1331" i="5"/>
  <c r="Q1686" i="5"/>
  <c r="Q2675" i="5"/>
  <c r="Q3128" i="5"/>
  <c r="Q1051" i="5"/>
  <c r="Q3117" i="5"/>
  <c r="Q1052" i="5"/>
  <c r="Q698" i="5"/>
  <c r="Q1001" i="5"/>
  <c r="Q1061" i="5"/>
  <c r="Q1063" i="5"/>
  <c r="Q1795" i="5"/>
  <c r="Q1074" i="5"/>
  <c r="Q2370" i="5"/>
  <c r="Q888" i="5"/>
  <c r="Q1077" i="5"/>
  <c r="Q644" i="5"/>
  <c r="Q1087" i="5"/>
  <c r="Q387" i="5"/>
  <c r="Q1577" i="5"/>
  <c r="Q562" i="5"/>
  <c r="Q642" i="5"/>
  <c r="Q1108" i="5"/>
  <c r="Q906" i="5"/>
  <c r="Q1124" i="5"/>
  <c r="Q2872" i="5"/>
  <c r="Q822" i="5"/>
  <c r="Q960" i="5"/>
  <c r="Q1073" i="5"/>
  <c r="Q2566" i="5"/>
  <c r="Q1123" i="5"/>
  <c r="Q1484" i="5"/>
  <c r="Q142" i="5"/>
  <c r="Q1151" i="5"/>
  <c r="Q2150" i="5"/>
  <c r="Q2077" i="5"/>
  <c r="Q1475" i="5"/>
  <c r="Q1476" i="5"/>
  <c r="Q1555" i="5"/>
  <c r="Q2786" i="5"/>
  <c r="Q1393" i="5"/>
  <c r="Q2149" i="5"/>
  <c r="Q2812" i="5"/>
  <c r="Q936" i="5"/>
  <c r="Q1389" i="5"/>
  <c r="Q1388" i="5"/>
  <c r="Q329" i="5"/>
  <c r="Q2141" i="5"/>
  <c r="Q2319" i="5"/>
  <c r="Q1474" i="5"/>
  <c r="Q261" i="5"/>
  <c r="Q2350" i="5"/>
  <c r="Q1920" i="5"/>
  <c r="Q1149" i="5"/>
  <c r="Q2809" i="5"/>
  <c r="Q940" i="5"/>
  <c r="Q1003" i="5"/>
  <c r="Q361" i="5"/>
  <c r="Q609" i="5"/>
  <c r="Q855" i="5"/>
  <c r="Q1369" i="5"/>
  <c r="Q1429" i="5"/>
  <c r="Q2970" i="5"/>
  <c r="Q1370" i="5"/>
  <c r="Q1374" i="5"/>
  <c r="Q2829" i="5"/>
  <c r="Q2104" i="5"/>
  <c r="Q2476" i="5"/>
  <c r="Q1154" i="5"/>
  <c r="Q1543" i="5"/>
  <c r="Q2103" i="5"/>
  <c r="Q1544" i="5"/>
  <c r="Q2102" i="5"/>
  <c r="Q836" i="5"/>
  <c r="Q2148" i="5"/>
  <c r="Q1922" i="5"/>
  <c r="Q1921" i="5"/>
  <c r="Q1391" i="5"/>
  <c r="Q1586" i="5"/>
  <c r="Q1525" i="5"/>
  <c r="Q1898" i="5"/>
  <c r="Q939" i="5"/>
  <c r="Q1042" i="5"/>
  <c r="Q3164" i="5"/>
  <c r="Q281" i="5"/>
  <c r="Q2508" i="5"/>
  <c r="Q2351" i="5"/>
  <c r="Q2349" i="5"/>
  <c r="Q1857" i="5"/>
  <c r="Q97" i="5"/>
  <c r="Q2493" i="5"/>
  <c r="Q2967" i="5"/>
  <c r="Q485" i="5"/>
  <c r="Q108" i="5"/>
  <c r="Q2142" i="5"/>
  <c r="Q1648" i="5"/>
  <c r="Q2160" i="5"/>
  <c r="Q2161" i="5"/>
  <c r="Q2732" i="5"/>
  <c r="Q1973" i="5"/>
  <c r="Q2083" i="5"/>
  <c r="Q1987" i="5"/>
  <c r="Q1841" i="5"/>
  <c r="Q2163" i="5"/>
  <c r="Q865" i="5"/>
  <c r="Q2662" i="5"/>
  <c r="Q2445" i="5"/>
  <c r="Q473" i="5"/>
  <c r="Q1570" i="5"/>
  <c r="Q861" i="5"/>
  <c r="Q58" i="5"/>
  <c r="Q2832" i="5"/>
  <c r="Q2614" i="5"/>
  <c r="Q2371" i="5"/>
  <c r="Q1398" i="5"/>
  <c r="Q2583" i="5"/>
  <c r="Q1354" i="5"/>
  <c r="Q446" i="5"/>
  <c r="Q442" i="5"/>
  <c r="Q1178" i="5"/>
  <c r="Q637" i="5"/>
  <c r="Q2306" i="5"/>
  <c r="Q24" i="5"/>
  <c r="Q2631" i="5"/>
  <c r="Q463" i="5"/>
  <c r="Q2185" i="5"/>
  <c r="Q1167" i="5"/>
  <c r="Q1166" i="5"/>
  <c r="Q1030" i="5"/>
  <c r="Q2994" i="5"/>
  <c r="Q2376" i="5"/>
  <c r="Q237" i="5"/>
  <c r="Q1350" i="5"/>
  <c r="Q2374" i="5"/>
  <c r="Q236" i="5"/>
  <c r="Q2206" i="5"/>
  <c r="Q1413" i="5"/>
  <c r="Q2668" i="5"/>
  <c r="Q2313" i="5"/>
  <c r="Q2298" i="5"/>
  <c r="Q2233" i="5"/>
  <c r="Q1400" i="5"/>
  <c r="Q2633" i="5"/>
  <c r="Q2657" i="5"/>
  <c r="Q2333" i="5"/>
  <c r="Q3005" i="5"/>
  <c r="Q2989" i="5"/>
  <c r="Q3140" i="5"/>
  <c r="Q2443" i="5"/>
  <c r="Q2507" i="5"/>
  <c r="Q2510" i="5"/>
  <c r="Q2497" i="5"/>
  <c r="Q1558" i="5"/>
  <c r="Q501" i="5"/>
  <c r="Q1598" i="5"/>
  <c r="Q214" i="5"/>
  <c r="Q2770" i="5"/>
  <c r="Q2762" i="5"/>
  <c r="Q2425" i="5"/>
  <c r="Q1271" i="5"/>
  <c r="Q2490" i="5"/>
  <c r="Q1310" i="5"/>
  <c r="Q1261" i="5"/>
  <c r="Q2848" i="5"/>
  <c r="Q1982" i="5"/>
  <c r="Q1812" i="5"/>
  <c r="Q1676" i="5"/>
  <c r="Q1410" i="5"/>
  <c r="Q1216" i="5"/>
  <c r="Q2765" i="5"/>
  <c r="Q1508" i="5"/>
  <c r="Q1937" i="5"/>
  <c r="Q1301" i="5"/>
  <c r="Q712" i="5"/>
  <c r="Q2976" i="5"/>
  <c r="Q892" i="5"/>
  <c r="Q921" i="5"/>
  <c r="Q1996" i="5"/>
  <c r="Q919" i="5"/>
  <c r="Q3086" i="5"/>
  <c r="Q3083" i="5"/>
  <c r="Q2522" i="5"/>
  <c r="Q2426" i="5"/>
  <c r="Q2082" i="5"/>
  <c r="Q2604" i="5"/>
  <c r="Q1963" i="5"/>
  <c r="Q2526" i="5"/>
  <c r="Q2548" i="5"/>
  <c r="Q2945" i="5"/>
  <c r="Q2359" i="5"/>
  <c r="Q769" i="5"/>
  <c r="Q760" i="5"/>
  <c r="Q441" i="5"/>
  <c r="Q2504" i="5"/>
  <c r="Q61" i="5"/>
  <c r="Q2328" i="5"/>
  <c r="Q1960" i="5"/>
  <c r="Q2495" i="5"/>
  <c r="Q2446" i="5"/>
  <c r="Q1905" i="5"/>
  <c r="Q342" i="5"/>
  <c r="Q2218" i="5"/>
  <c r="Q2400" i="5"/>
  <c r="Q2198" i="5"/>
  <c r="Q1804" i="5"/>
  <c r="Q1783" i="5"/>
  <c r="Q1759" i="5"/>
  <c r="Q1696" i="5"/>
  <c r="Q1854" i="5"/>
  <c r="Q1777" i="5"/>
  <c r="Q2961" i="5"/>
  <c r="Q126" i="5"/>
  <c r="Q1890" i="5"/>
  <c r="Q2277" i="5"/>
  <c r="Q3062" i="5"/>
  <c r="Q2401" i="5"/>
  <c r="Q2275" i="5"/>
  <c r="Q2089" i="5"/>
  <c r="Q3177" i="5"/>
  <c r="Q2204" i="5"/>
  <c r="Q2202" i="5"/>
  <c r="Q1902" i="5"/>
  <c r="Q2217" i="5"/>
  <c r="Q95" i="5"/>
  <c r="Q2963" i="5"/>
  <c r="Q2219" i="5"/>
  <c r="Q2966" i="5"/>
  <c r="Q1032" i="5"/>
  <c r="Q828" i="5"/>
  <c r="Q2927" i="5"/>
  <c r="Q2195" i="5"/>
  <c r="Q228" i="5"/>
  <c r="Q2661" i="5"/>
  <c r="Q2097" i="5"/>
  <c r="Q1797" i="5"/>
  <c r="Q1993" i="5"/>
  <c r="Q2016" i="5"/>
  <c r="Q2088" i="5"/>
  <c r="Q2084" i="5"/>
  <c r="Q2960" i="5"/>
  <c r="Q2062" i="5"/>
  <c r="Q2712" i="5"/>
  <c r="Q873" i="5"/>
  <c r="Q1711" i="5"/>
  <c r="Q57" i="5"/>
  <c r="Q2056" i="5"/>
  <c r="Q1932" i="5"/>
  <c r="Q1694" i="5"/>
  <c r="Q4" i="5"/>
  <c r="Q756" i="5"/>
  <c r="Q1720" i="5"/>
  <c r="Q1656" i="5"/>
  <c r="Q1091" i="5"/>
  <c r="Q1222" i="5"/>
  <c r="Q1247" i="5"/>
  <c r="Q2781" i="5"/>
  <c r="Q2791" i="5"/>
  <c r="Q2172" i="5"/>
  <c r="Q899" i="5"/>
  <c r="Q2030" i="5"/>
  <c r="Q3021" i="5"/>
  <c r="Q1477" i="5"/>
  <c r="Q1992" i="5"/>
  <c r="Q1990" i="5"/>
  <c r="Q1985" i="5"/>
  <c r="Q343" i="5"/>
  <c r="Q1175" i="5"/>
  <c r="Q1573" i="5"/>
  <c r="Q1606" i="5"/>
  <c r="Q81" i="5"/>
  <c r="Q2115" i="5"/>
  <c r="Q2200" i="5"/>
  <c r="Q2070" i="5"/>
  <c r="Q1324" i="5"/>
  <c r="Q3126" i="5"/>
  <c r="Q433" i="5"/>
  <c r="Q1980" i="5"/>
  <c r="Q1903" i="5"/>
  <c r="Q1233" i="5"/>
  <c r="Q966" i="5"/>
  <c r="Q827" i="5"/>
  <c r="Q2946" i="5"/>
  <c r="Q1972" i="5"/>
  <c r="Q1861" i="5"/>
  <c r="Q2108" i="5"/>
  <c r="Q2521" i="5"/>
  <c r="Q1846" i="5"/>
  <c r="Q1522" i="5"/>
  <c r="Q2279" i="5"/>
  <c r="Q1943" i="5"/>
  <c r="Q1934" i="5"/>
  <c r="Q3010" i="5"/>
  <c r="Q2997" i="5"/>
  <c r="Q1499" i="5"/>
  <c r="Q2713" i="5"/>
  <c r="Q235" i="5"/>
  <c r="Q1900" i="5"/>
  <c r="Q2459" i="5"/>
  <c r="Q840" i="5"/>
  <c r="Q1859" i="5"/>
  <c r="Q891" i="5"/>
  <c r="Q3238" i="5"/>
  <c r="Q1463" i="5"/>
  <c r="Q2771" i="5"/>
  <c r="Q577" i="5"/>
  <c r="Q1679" i="5"/>
  <c r="Q1771" i="5"/>
  <c r="Q1357" i="5"/>
  <c r="Q1688" i="5"/>
  <c r="Q1622" i="5"/>
  <c r="Q1738" i="5"/>
  <c r="Q2221" i="5"/>
  <c r="Q12" i="5"/>
  <c r="Q1612" i="5"/>
  <c r="Q277" i="5"/>
  <c r="Q1852" i="5"/>
  <c r="Q257" i="5"/>
  <c r="Q1523" i="5"/>
  <c r="Q1843" i="5"/>
  <c r="Q445" i="5"/>
  <c r="Q1818" i="5"/>
  <c r="Q2109" i="5"/>
  <c r="Q1817" i="5"/>
  <c r="Q444" i="5"/>
  <c r="Q53" i="5"/>
  <c r="Q1670" i="5"/>
  <c r="Q1496" i="5"/>
  <c r="Q2998" i="5"/>
  <c r="Q975" i="5"/>
  <c r="Q88" i="5"/>
  <c r="Q171" i="5"/>
  <c r="Q2153" i="5"/>
  <c r="Q1821" i="5"/>
  <c r="Q2798" i="5"/>
  <c r="Q1494" i="5"/>
  <c r="Q1906" i="5"/>
  <c r="Q1856" i="5"/>
  <c r="Q1813" i="5"/>
  <c r="Q1313" i="5"/>
  <c r="Q2151" i="5"/>
  <c r="Q1587" i="5"/>
  <c r="Q1638" i="5"/>
  <c r="Q1254" i="5"/>
  <c r="Q47" i="5"/>
  <c r="Q1372" i="5"/>
  <c r="Q1387" i="5"/>
  <c r="Q1806" i="5"/>
  <c r="Q2036" i="5"/>
  <c r="Q84" i="5"/>
  <c r="Q2273" i="5"/>
  <c r="Q902" i="5"/>
  <c r="Q2416" i="5"/>
  <c r="Q689" i="5"/>
  <c r="Q2323" i="5"/>
  <c r="Q908" i="5"/>
  <c r="Q2792" i="5"/>
  <c r="Q1382" i="5"/>
  <c r="Q659" i="5"/>
  <c r="Q2231" i="5"/>
  <c r="Q338" i="5"/>
  <c r="Q1776" i="5"/>
  <c r="Q1588" i="5"/>
  <c r="Q1576" i="5"/>
  <c r="Q2358" i="5"/>
  <c r="Q2920" i="5"/>
  <c r="Q1055" i="5"/>
  <c r="Q1172" i="5"/>
  <c r="Q901" i="5"/>
  <c r="Q1908" i="5"/>
  <c r="Q1327" i="5"/>
  <c r="Q1967" i="5"/>
  <c r="Q1364" i="5"/>
  <c r="Q2337" i="5"/>
  <c r="Q2550" i="5"/>
  <c r="Q1375" i="5"/>
  <c r="Q3074" i="5"/>
  <c r="Q1540" i="5"/>
  <c r="Q2192" i="5"/>
  <c r="Q1775" i="5"/>
  <c r="Q1740" i="5"/>
  <c r="Q229" i="5"/>
  <c r="Q1912" i="5"/>
  <c r="Q358" i="5"/>
  <c r="Q353" i="5"/>
  <c r="Q1334" i="5"/>
  <c r="Q479" i="5"/>
  <c r="Q2745" i="5"/>
  <c r="Q974" i="5"/>
  <c r="Q191" i="5"/>
  <c r="Q1511" i="5"/>
  <c r="Q508" i="5"/>
  <c r="Q356" i="5"/>
  <c r="Q352" i="5"/>
  <c r="Q1273" i="5"/>
  <c r="Q2280" i="5"/>
  <c r="Q154" i="5"/>
  <c r="Q488" i="5"/>
  <c r="Q2600" i="5"/>
  <c r="Q1264" i="5"/>
  <c r="Q75" i="5"/>
  <c r="Q1705" i="5"/>
  <c r="Q128" i="5"/>
  <c r="Q1689" i="5"/>
  <c r="Q1998" i="5"/>
  <c r="Q916" i="5"/>
  <c r="Q1362" i="5"/>
  <c r="Q429" i="5"/>
  <c r="Q1383" i="5"/>
  <c r="Q1377" i="5"/>
  <c r="Q1428" i="5"/>
  <c r="Q907" i="5"/>
  <c r="Q1309" i="5"/>
  <c r="Q1422" i="5"/>
  <c r="Q394" i="5"/>
  <c r="Q1489" i="5"/>
  <c r="Q539" i="5"/>
  <c r="Q1779" i="5"/>
  <c r="Q3009" i="5"/>
  <c r="Q474" i="5"/>
  <c r="Q2483" i="5"/>
  <c r="Q314" i="5"/>
  <c r="Q1916" i="5"/>
  <c r="Q493" i="5"/>
  <c r="Q1094" i="5"/>
  <c r="Q1611" i="5"/>
  <c r="Q246" i="5"/>
  <c r="Q1899" i="5"/>
  <c r="Q1249" i="5"/>
  <c r="Q1217" i="5"/>
  <c r="E1217" i="5"/>
  <c r="D1217" i="5"/>
  <c r="Q14" i="5"/>
  <c r="Q7" i="5"/>
  <c r="Q1765" i="5"/>
  <c r="Q2623" i="5"/>
  <c r="Q3216" i="5"/>
  <c r="Q1915" i="5"/>
  <c r="Q1780" i="5"/>
  <c r="Q683" i="5"/>
  <c r="Q3192" i="5"/>
  <c r="Q267" i="5"/>
  <c r="Q37" i="5"/>
  <c r="Q2201" i="5"/>
  <c r="Q2193" i="5"/>
  <c r="Q1741" i="5"/>
  <c r="Q1649" i="5"/>
  <c r="Q1601" i="5"/>
  <c r="Q46" i="5"/>
  <c r="Q110" i="5"/>
  <c r="Q1180" i="5"/>
  <c r="Q1647" i="5"/>
  <c r="Q103" i="5"/>
  <c r="Q1017" i="5"/>
  <c r="Q1582" i="5"/>
  <c r="Q789" i="5"/>
  <c r="Q2796" i="5"/>
  <c r="Q102" i="5"/>
  <c r="Q994" i="5"/>
  <c r="Q2800" i="5"/>
  <c r="Q1904" i="5"/>
  <c r="Q464" i="5"/>
  <c r="Q491" i="5"/>
  <c r="Q492" i="5"/>
  <c r="Q1913" i="5"/>
  <c r="Q2831" i="5"/>
  <c r="Q2922" i="5"/>
  <c r="Q685" i="5"/>
  <c r="Q2199" i="5"/>
  <c r="Q1897" i="5"/>
  <c r="Q737" i="5"/>
  <c r="Q681" i="5"/>
  <c r="Q1100" i="5"/>
  <c r="Q1509" i="5"/>
  <c r="Q1118" i="5"/>
  <c r="Q682" i="5"/>
  <c r="Q1159" i="5"/>
  <c r="Q2622" i="5"/>
  <c r="Q2475" i="5"/>
  <c r="Q1883" i="5"/>
  <c r="Q2474" i="5"/>
  <c r="Q372" i="5"/>
  <c r="Q1179" i="5"/>
  <c r="Q1502" i="5"/>
  <c r="Q2112" i="5"/>
  <c r="Q700" i="5"/>
  <c r="Q54" i="5"/>
  <c r="Q1809" i="5"/>
  <c r="Q2046" i="5"/>
  <c r="Q1483" i="5"/>
  <c r="Q1580" i="5"/>
  <c r="Q2626" i="5"/>
  <c r="Q1390" i="5"/>
  <c r="Q2224" i="5"/>
  <c r="Q1828" i="5"/>
  <c r="Q131" i="5"/>
  <c r="Q3112" i="5"/>
  <c r="Q2590" i="5"/>
  <c r="Q1847" i="5"/>
  <c r="Q850" i="5"/>
  <c r="Q1099" i="5"/>
  <c r="Q2035" i="5"/>
  <c r="Q332" i="5"/>
  <c r="Q278" i="5"/>
  <c r="Q1927" i="5"/>
  <c r="Q2817" i="5"/>
  <c r="Q305" i="5"/>
  <c r="Q591" i="5"/>
  <c r="Q2874" i="5"/>
  <c r="Q3201" i="5"/>
  <c r="Q1615" i="5"/>
  <c r="Q74" i="5"/>
  <c r="Q2557" i="5"/>
  <c r="Q455" i="5"/>
  <c r="Q2868" i="5"/>
  <c r="Q3029" i="5"/>
  <c r="Q989" i="5"/>
  <c r="Q1044" i="5"/>
  <c r="Q1220" i="5"/>
  <c r="Q2555" i="5"/>
  <c r="Q1013" i="5"/>
  <c r="Q1680" i="5"/>
  <c r="Q690" i="5"/>
  <c r="Q322" i="5"/>
  <c r="Q2261" i="5"/>
  <c r="Q2043" i="5"/>
  <c r="Q1425" i="5"/>
  <c r="Q930" i="5"/>
  <c r="Q875" i="5"/>
  <c r="Q717" i="5"/>
  <c r="Q100" i="5"/>
  <c r="Q26" i="5"/>
  <c r="Q2249" i="5"/>
  <c r="Q1441" i="5"/>
  <c r="Q2223" i="5"/>
  <c r="Q965" i="5"/>
  <c r="Q2415" i="5"/>
  <c r="Q523" i="5"/>
  <c r="Q2636" i="5"/>
  <c r="Q1958" i="5"/>
  <c r="Q511" i="5"/>
  <c r="Q1231" i="5"/>
  <c r="Q1263" i="5"/>
  <c r="Q1482" i="5"/>
  <c r="Q2414" i="5"/>
  <c r="Q2721" i="5"/>
  <c r="Q885" i="5"/>
  <c r="Q2763" i="5"/>
  <c r="Q2413" i="5"/>
  <c r="Q1461" i="5"/>
  <c r="Q1174" i="5"/>
  <c r="Q364" i="5"/>
  <c r="Q272" i="5"/>
  <c r="Q1191" i="5"/>
  <c r="Q1176" i="5"/>
  <c r="Q867" i="5"/>
  <c r="Q1467" i="5"/>
  <c r="Q3144" i="5"/>
  <c r="Q2865" i="5"/>
  <c r="Q1421" i="5"/>
  <c r="Q2544" i="5"/>
  <c r="Q2247" i="5"/>
  <c r="Q2191" i="5"/>
  <c r="Q2154" i="5"/>
  <c r="Q1361" i="5"/>
  <c r="Q1845" i="5"/>
  <c r="Q1752" i="5"/>
  <c r="Q1225" i="5"/>
  <c r="Q603" i="5"/>
  <c r="Q602" i="5"/>
  <c r="Q599" i="5"/>
  <c r="Q1171" i="5"/>
  <c r="Q3190" i="5"/>
  <c r="Q2318" i="5"/>
  <c r="Q404" i="5"/>
  <c r="Q415" i="5"/>
  <c r="Q414" i="5"/>
  <c r="Q418" i="5"/>
  <c r="Q2171" i="5"/>
  <c r="Q626" i="5"/>
  <c r="Q2693" i="5"/>
  <c r="Q2239" i="5"/>
  <c r="Q2156" i="5"/>
  <c r="Q1234" i="5"/>
  <c r="Q1572" i="5"/>
  <c r="Q1569" i="5"/>
  <c r="Q886" i="5"/>
  <c r="Q1224" i="5"/>
  <c r="Q134" i="5"/>
  <c r="Q1360" i="5"/>
  <c r="Q1026" i="5"/>
  <c r="Q1872" i="5"/>
  <c r="Q193" i="5"/>
  <c r="Q1451" i="5"/>
  <c r="Q59" i="5"/>
  <c r="Q2140" i="5"/>
  <c r="Q3111" i="5"/>
  <c r="Q2849" i="5"/>
  <c r="Q872" i="5"/>
  <c r="Q2208" i="5"/>
  <c r="Q2113" i="5"/>
  <c r="Q1965" i="5"/>
  <c r="Q1756" i="5"/>
  <c r="Q1755" i="5"/>
  <c r="Q460" i="5"/>
  <c r="Q1492" i="5"/>
  <c r="Q2022" i="5"/>
  <c r="Q2421" i="5"/>
  <c r="Q2236" i="5"/>
  <c r="Q2647" i="5"/>
  <c r="Q1848" i="5"/>
  <c r="Q1910" i="5"/>
  <c r="Q119" i="5"/>
  <c r="Q307" i="5"/>
  <c r="Q344" i="5"/>
  <c r="Q1359" i="5"/>
  <c r="Q430" i="5"/>
  <c r="Q525" i="5"/>
  <c r="Q2041" i="5"/>
  <c r="Q2033" i="5"/>
  <c r="Q1170" i="5"/>
  <c r="Q2615" i="5"/>
  <c r="Q1157" i="5"/>
  <c r="Q1235" i="5"/>
  <c r="Q2888" i="5"/>
  <c r="Q2645" i="5"/>
  <c r="Q2381" i="5"/>
  <c r="Q1695" i="5"/>
  <c r="Q1039" i="5"/>
  <c r="Q1280" i="5"/>
  <c r="Q1518" i="5"/>
  <c r="Q824" i="5"/>
  <c r="Q775" i="5"/>
  <c r="Q2567" i="5"/>
  <c r="Q1135" i="5"/>
  <c r="Q259" i="5"/>
  <c r="Q524" i="5"/>
  <c r="Q1423" i="5"/>
  <c r="Q962" i="5"/>
  <c r="Q449" i="5"/>
  <c r="Q2542" i="5"/>
  <c r="Q719" i="5"/>
  <c r="Q2428" i="5"/>
  <c r="Q3081" i="5"/>
  <c r="Q2118" i="5"/>
  <c r="Q2034" i="5"/>
  <c r="Q1173" i="5"/>
  <c r="Q1486" i="5"/>
  <c r="Q1420" i="5"/>
  <c r="Q1185" i="5"/>
  <c r="Q1184" i="5"/>
  <c r="Q461" i="5"/>
  <c r="Q1132" i="5"/>
  <c r="Q224" i="5"/>
  <c r="Q942" i="5"/>
  <c r="Q890" i="5"/>
  <c r="Q2203" i="5"/>
  <c r="Q1385" i="5"/>
  <c r="Q922" i="5"/>
  <c r="Q151" i="5"/>
  <c r="Q697" i="5"/>
  <c r="Q1371" i="5"/>
  <c r="Q1939" i="5"/>
  <c r="Q2527" i="5"/>
  <c r="Q1896" i="5"/>
  <c r="Q2452" i="5"/>
  <c r="Q2651" i="5"/>
  <c r="Q502" i="5"/>
  <c r="Q3013" i="5"/>
  <c r="Q595" i="5"/>
  <c r="Q809" i="5"/>
  <c r="Q1111" i="5"/>
  <c r="Q1426" i="5"/>
  <c r="Q3156" i="5"/>
  <c r="Q834" i="5"/>
  <c r="Q2215" i="5"/>
  <c r="Q2213" i="5"/>
  <c r="Q695" i="5"/>
  <c r="Q2926" i="5"/>
  <c r="Q21" i="5"/>
  <c r="Q1924" i="5"/>
  <c r="Q1881" i="5"/>
  <c r="Q18" i="5"/>
  <c r="Q3284" i="5"/>
  <c r="Q2101" i="5"/>
  <c r="Q1275" i="5"/>
  <c r="Q1868" i="5"/>
  <c r="Q1219" i="5"/>
  <c r="Q2152" i="5"/>
  <c r="Q2059" i="5"/>
  <c r="Q2690" i="5"/>
  <c r="Q2581" i="5"/>
  <c r="Q1838" i="5"/>
  <c r="Q1578" i="5"/>
  <c r="Q2091" i="5"/>
  <c r="Q2081" i="5"/>
  <c r="Q2080" i="5"/>
  <c r="Q2111" i="5"/>
  <c r="Q629" i="5"/>
  <c r="Q2903" i="5"/>
  <c r="Q2196" i="5"/>
  <c r="Q1314" i="5"/>
  <c r="Q780" i="5"/>
  <c r="Q968" i="5"/>
  <c r="Q2680" i="5"/>
  <c r="Q2677" i="5"/>
  <c r="Q2015" i="5"/>
  <c r="Q2078" i="5"/>
  <c r="Q1762" i="5"/>
  <c r="Q1445" i="5"/>
  <c r="Q2439" i="5"/>
  <c r="Q2167" i="5"/>
  <c r="Q2144" i="5"/>
  <c r="Q1214" i="5"/>
  <c r="Q1059" i="5"/>
  <c r="Q2784" i="5"/>
  <c r="Q2648" i="5"/>
  <c r="Q632" i="5"/>
  <c r="Q1864" i="5"/>
  <c r="Q1693" i="5"/>
  <c r="Q1060" i="5"/>
  <c r="Q244" i="5"/>
  <c r="Q1396" i="5"/>
  <c r="Q2270" i="5"/>
  <c r="Q170" i="5"/>
  <c r="Q1236" i="5"/>
  <c r="Q702" i="5"/>
  <c r="Q1594" i="5"/>
  <c r="Q3193" i="5"/>
  <c r="Q1406" i="5"/>
  <c r="Q150" i="5"/>
  <c r="Q2386" i="5"/>
  <c r="Q813" i="5"/>
  <c r="Q3175" i="5"/>
  <c r="Q1434" i="5"/>
  <c r="Q1407" i="5"/>
  <c r="Q1384" i="5"/>
  <c r="Q1411" i="5"/>
  <c r="Q2924" i="5"/>
  <c r="Q1880" i="5"/>
  <c r="Q1197" i="5"/>
  <c r="Q3" i="5"/>
  <c r="Q2" i="5"/>
  <c r="Q2582" i="5"/>
  <c r="Q1869" i="5"/>
  <c r="Q2863" i="5"/>
  <c r="Q811" i="5"/>
  <c r="Q2978" i="5"/>
  <c r="Q951" i="5"/>
  <c r="Q964" i="5"/>
  <c r="Q956" i="5"/>
  <c r="Q2754" i="5"/>
  <c r="Q3205" i="5"/>
  <c r="Q2908" i="5"/>
  <c r="Q2737" i="5"/>
  <c r="Q2524" i="5"/>
  <c r="Q2066" i="5"/>
  <c r="Q2599" i="5"/>
  <c r="Q853" i="5"/>
  <c r="Q1879" i="5"/>
  <c r="Q2535" i="5"/>
  <c r="Q1549" i="5"/>
  <c r="Q2825" i="5"/>
  <c r="Q2525" i="5"/>
  <c r="Q3174" i="5"/>
  <c r="Q767" i="5"/>
  <c r="Q275" i="5"/>
  <c r="Q1882" i="5"/>
  <c r="Q3191" i="5"/>
  <c r="Q843" i="5"/>
  <c r="Q799" i="5"/>
  <c r="Q2352" i="5"/>
  <c r="Q2188" i="5"/>
  <c r="Q1443" i="5"/>
  <c r="Q1730" i="5"/>
  <c r="Q216" i="5"/>
  <c r="Q646" i="5"/>
  <c r="Q2572" i="5"/>
  <c r="Q2532" i="5"/>
  <c r="Q2064" i="5"/>
  <c r="Q673" i="5"/>
  <c r="Q941" i="5"/>
  <c r="Q2342" i="5"/>
  <c r="Q630" i="5"/>
  <c r="Q2437" i="5"/>
  <c r="Q2950" i="5"/>
  <c r="Q2297" i="5"/>
  <c r="Q2696" i="5"/>
  <c r="Q2601" i="5"/>
  <c r="Q1011" i="5"/>
  <c r="Q2242" i="5"/>
  <c r="Q64" i="5"/>
  <c r="Q3165" i="5"/>
  <c r="Q2166" i="5"/>
  <c r="Q1894" i="5"/>
  <c r="Q1661" i="5"/>
  <c r="Q1416" i="5"/>
  <c r="Q1004" i="5"/>
  <c r="Q570" i="5"/>
  <c r="Q1062" i="5"/>
  <c r="Q3085" i="5"/>
  <c r="Q350" i="5"/>
  <c r="Q3241" i="5"/>
  <c r="Q2851" i="5"/>
  <c r="Q2122" i="5"/>
  <c r="Q1071" i="5"/>
  <c r="Q858" i="5"/>
  <c r="Q795" i="5"/>
  <c r="Q652" i="5"/>
  <c r="Q1559" i="5"/>
  <c r="Q2741" i="5"/>
  <c r="Q472" i="5"/>
  <c r="Q794" i="5"/>
  <c r="Q793" i="5"/>
  <c r="Q254" i="5"/>
  <c r="Q1653" i="5"/>
  <c r="Q1408" i="5"/>
  <c r="Q312" i="5"/>
  <c r="Q326" i="5"/>
  <c r="Q1165" i="5"/>
  <c r="Q1412" i="5"/>
  <c r="Q1662" i="5"/>
  <c r="Q2227" i="5"/>
  <c r="Q541" i="5"/>
  <c r="Q1769" i="5"/>
  <c r="Q851" i="5"/>
  <c r="Q1770" i="5"/>
  <c r="Q2533" i="5"/>
  <c r="Q808" i="5"/>
  <c r="Q2802" i="5"/>
  <c r="Q2346" i="5"/>
  <c r="Q1338" i="5"/>
  <c r="Q15" i="5"/>
  <c r="Q600" i="5"/>
  <c r="Q141" i="5"/>
  <c r="Q2573" i="5"/>
  <c r="Q829" i="5"/>
  <c r="Q1750" i="5"/>
  <c r="Q2487" i="5"/>
  <c r="Q1651" i="5"/>
  <c r="Q796" i="5"/>
  <c r="Q2116" i="5"/>
  <c r="Q857" i="5"/>
  <c r="Q2830" i="5"/>
  <c r="Q1075" i="5"/>
  <c r="Q1366" i="5"/>
  <c r="Q1365" i="5"/>
  <c r="Q1744" i="5"/>
  <c r="Q1353" i="5"/>
  <c r="Q1928" i="5"/>
  <c r="Q2348" i="5"/>
  <c r="Q2079" i="5"/>
  <c r="Q2271" i="5"/>
  <c r="Q2274" i="5"/>
  <c r="Q2901" i="5"/>
  <c r="Q879" i="5"/>
  <c r="Q988" i="5"/>
  <c r="Q2482" i="5"/>
  <c r="Q3017" i="5"/>
  <c r="Q3122" i="5"/>
  <c r="Q1355" i="5"/>
  <c r="Q608" i="5"/>
  <c r="Q3078" i="5"/>
  <c r="Q807" i="5"/>
  <c r="Q1302" i="5"/>
  <c r="Q2301" i="5"/>
  <c r="Q707" i="5"/>
  <c r="Q2852" i="5"/>
  <c r="Q1409" i="5"/>
  <c r="Q2692" i="5"/>
  <c r="Q540" i="5"/>
  <c r="Q1209" i="5"/>
  <c r="Q878" i="5"/>
  <c r="Q410" i="5"/>
  <c r="Q2023" i="5"/>
  <c r="Q3020" i="5"/>
  <c r="Q3018" i="5"/>
  <c r="Q3019" i="5"/>
  <c r="Q1066" i="5"/>
  <c r="Q2772" i="5"/>
  <c r="Q1210" i="5"/>
  <c r="Q923" i="5"/>
  <c r="Q3101" i="5"/>
  <c r="Q2238" i="5"/>
  <c r="Q1136" i="5"/>
  <c r="Q715" i="5"/>
  <c r="Q958" i="5"/>
  <c r="Q771" i="5"/>
  <c r="Q2134" i="5"/>
  <c r="Q3178" i="5"/>
  <c r="Q2368" i="5"/>
  <c r="Q3039" i="5"/>
  <c r="Q2355" i="5"/>
  <c r="Q2730" i="5"/>
  <c r="Q741" i="5"/>
  <c r="Q3097" i="5"/>
  <c r="Q1352" i="5"/>
  <c r="Q2911" i="5"/>
  <c r="Q310" i="5"/>
  <c r="Q2588" i="5"/>
  <c r="Q1682" i="5"/>
  <c r="Q3179" i="5"/>
  <c r="Q582" i="5"/>
  <c r="Q109" i="5"/>
  <c r="Q2891" i="5"/>
  <c r="Q1164" i="5"/>
  <c r="Q450" i="5"/>
  <c r="Q2965" i="5"/>
  <c r="Q3275" i="5"/>
  <c r="Q774" i="5"/>
  <c r="Q1566" i="5"/>
  <c r="Q2129" i="5"/>
  <c r="Q2444" i="5"/>
  <c r="Q1565" i="5"/>
  <c r="Q2126" i="5"/>
  <c r="Q931" i="5"/>
  <c r="Q913" i="5"/>
  <c r="Q977" i="5"/>
  <c r="Q1665" i="5"/>
  <c r="Q926" i="5"/>
  <c r="Q636" i="5"/>
  <c r="Q991" i="5"/>
  <c r="Q634" i="5"/>
  <c r="Q2004" i="5"/>
  <c r="Q669" i="5"/>
  <c r="Q1031" i="5"/>
  <c r="Q2750" i="5"/>
  <c r="Q1266" i="5"/>
  <c r="Q2307" i="5"/>
  <c r="Q736" i="5"/>
  <c r="Q1537" i="5"/>
  <c r="Q1591" i="5"/>
  <c r="Q2296" i="5"/>
  <c r="Q982" i="5"/>
  <c r="Q981" i="5"/>
  <c r="Q125" i="5"/>
  <c r="Q2269" i="5"/>
  <c r="Q304" i="5"/>
  <c r="Q1851" i="5"/>
  <c r="Q579" i="5"/>
  <c r="Q2899" i="5"/>
  <c r="Q274" i="5"/>
  <c r="Q2506" i="5"/>
  <c r="Q2695" i="5"/>
  <c r="Q276" i="5"/>
  <c r="Q2388" i="5"/>
  <c r="Q1564" i="5"/>
  <c r="Q1472" i="5"/>
  <c r="Q2900" i="5"/>
  <c r="Q1884" i="5"/>
  <c r="Q548" i="5"/>
  <c r="Q1335" i="5"/>
  <c r="Q952" i="5"/>
  <c r="Q2990" i="5"/>
  <c r="Q2310" i="5"/>
  <c r="Q844" i="5"/>
  <c r="Q3189" i="5"/>
  <c r="Q948" i="5"/>
  <c r="Q1947" i="5"/>
  <c r="Q1946" i="5"/>
  <c r="Q1633" i="5"/>
  <c r="Q1347" i="5"/>
  <c r="Q1041" i="5"/>
  <c r="Q116" i="5"/>
  <c r="Q978" i="5"/>
  <c r="Q635" i="5"/>
  <c r="Q3044" i="5"/>
  <c r="Q739" i="5"/>
  <c r="Q2027" i="5"/>
  <c r="Q674" i="5"/>
  <c r="Q2666" i="5"/>
  <c r="Q293" i="5"/>
  <c r="Q2779" i="5"/>
  <c r="Q805" i="5"/>
  <c r="Q186" i="5"/>
  <c r="Q2688" i="5"/>
  <c r="Q1645" i="5"/>
  <c r="Q2646" i="5"/>
  <c r="Q2850" i="5"/>
  <c r="Q1187" i="5"/>
  <c r="Q2684" i="5"/>
  <c r="Q3114" i="5"/>
  <c r="Q788" i="5"/>
  <c r="Q776" i="5"/>
  <c r="Q39" i="5"/>
  <c r="Q1336" i="5"/>
  <c r="Q804" i="5"/>
  <c r="Q98" i="5"/>
  <c r="Q2815" i="5"/>
  <c r="Q1866" i="5"/>
  <c r="Q2138" i="5"/>
  <c r="Q3202" i="5"/>
  <c r="Q1143" i="5"/>
  <c r="Q2272" i="5"/>
  <c r="Q3073" i="5"/>
  <c r="Q2321" i="5"/>
  <c r="Q2369" i="5"/>
  <c r="Q2423" i="5"/>
  <c r="Q1891" i="5"/>
  <c r="Q3089" i="5"/>
  <c r="Q1227" i="5"/>
  <c r="Q1127" i="5"/>
  <c r="Q738" i="5"/>
  <c r="Q1646" i="5"/>
  <c r="Q1644" i="5"/>
  <c r="Q1128" i="5"/>
  <c r="Q1643" i="5"/>
  <c r="Q2674" i="5"/>
  <c r="Q2855" i="5"/>
  <c r="Q1070" i="5"/>
  <c r="Q2669" i="5"/>
  <c r="Q2948" i="5"/>
  <c r="Q1447" i="5"/>
  <c r="Q1446" i="5"/>
  <c r="Q2441" i="5"/>
  <c r="Q2498" i="5"/>
  <c r="Q2085" i="5"/>
  <c r="Q3204" i="5"/>
  <c r="Q1228" i="5"/>
  <c r="Q2341" i="5"/>
  <c r="Q2537" i="5"/>
  <c r="Q480" i="5"/>
  <c r="Q1642" i="5"/>
  <c r="Q1005" i="5"/>
  <c r="Q1299" i="5"/>
  <c r="Q2862" i="5"/>
  <c r="Q1524" i="5"/>
  <c r="Q1941" i="5"/>
  <c r="Q2813" i="5"/>
  <c r="Q2854" i="5"/>
  <c r="Q3155" i="5"/>
  <c r="Q538" i="5"/>
  <c r="Q2808" i="5"/>
  <c r="Q1929" i="5"/>
  <c r="Q1457" i="5"/>
  <c r="Q1952" i="5"/>
  <c r="Q1072" i="5"/>
  <c r="Q1604" i="5"/>
  <c r="Q2860" i="5"/>
  <c r="Q615" i="5"/>
  <c r="Q617" i="5"/>
  <c r="Q925" i="5"/>
  <c r="Q2068" i="5"/>
  <c r="Q3096" i="5"/>
  <c r="Q135" i="5"/>
  <c r="Q3171" i="5"/>
  <c r="Q1096" i="5"/>
  <c r="Q1203" i="5"/>
  <c r="Q898" i="5"/>
  <c r="Q742" i="5"/>
  <c r="Q3203" i="5"/>
  <c r="Q1064" i="5"/>
  <c r="Q616" i="5"/>
  <c r="Q3162" i="5"/>
  <c r="Q219" i="5"/>
  <c r="Q2861" i="5"/>
  <c r="Q346" i="5"/>
  <c r="Q1863" i="5"/>
  <c r="Q1563" i="5"/>
  <c r="Q76" i="5"/>
  <c r="Q79" i="5"/>
  <c r="Q1977" i="5"/>
  <c r="Q1871" i="5"/>
  <c r="Q2954" i="5"/>
  <c r="Q1392" i="5"/>
  <c r="Q3206" i="5"/>
  <c r="Q2262" i="5"/>
  <c r="Q1602" i="5"/>
  <c r="Q2186" i="5"/>
  <c r="Q762" i="5"/>
  <c r="Q420" i="5"/>
  <c r="Q1226" i="5"/>
  <c r="Q49" i="5"/>
  <c r="Q2528" i="5"/>
  <c r="Q1138" i="5"/>
  <c r="Q306" i="5"/>
  <c r="Q122" i="5"/>
  <c r="Q121" i="5"/>
  <c r="Q979" i="5"/>
  <c r="Q2235" i="5"/>
  <c r="Q2893" i="5"/>
  <c r="Q584" i="5"/>
  <c r="Q1849" i="5"/>
  <c r="Q50" i="5"/>
  <c r="Q1860" i="5"/>
  <c r="Q366" i="5"/>
  <c r="Q2756" i="5"/>
  <c r="Q1595" i="5"/>
  <c r="Q587" i="5"/>
  <c r="Q2890" i="5"/>
  <c r="Q1799" i="5"/>
  <c r="Q2883" i="5"/>
  <c r="Q2884" i="5"/>
  <c r="Q1122" i="5"/>
  <c r="Q292" i="5"/>
  <c r="Q2325" i="5"/>
  <c r="Q2164" i="5"/>
  <c r="Q3015" i="5"/>
  <c r="Q546" i="5"/>
  <c r="Q1114" i="5"/>
  <c r="Q1067" i="5"/>
  <c r="Q99" i="5"/>
  <c r="Q266" i="5"/>
  <c r="Q1825" i="5"/>
  <c r="Q1971" i="5"/>
  <c r="Q1997" i="5"/>
  <c r="Q1296" i="5"/>
  <c r="Q489" i="5"/>
  <c r="Q2315" i="5"/>
  <c r="Q621" i="5"/>
  <c r="Q3142" i="5"/>
  <c r="Q1192" i="5"/>
  <c r="Q1133" i="5"/>
  <c r="Q2687" i="5"/>
  <c r="Q1161" i="5"/>
  <c r="Q841" i="5"/>
  <c r="Q2316" i="5"/>
  <c r="Q3153" i="5"/>
  <c r="Q3152" i="5"/>
  <c r="Q408" i="5"/>
  <c r="Q1109" i="5"/>
  <c r="Q1050" i="5"/>
  <c r="Q810" i="5"/>
  <c r="Q3149" i="5"/>
  <c r="Q3069" i="5"/>
  <c r="Q3071" i="5"/>
  <c r="Q3147" i="5"/>
  <c r="Q514" i="5"/>
  <c r="Q870" i="5"/>
  <c r="Q823" i="5"/>
  <c r="Q2343" i="5"/>
  <c r="Q668" i="5"/>
  <c r="Q703" i="5"/>
  <c r="Q2867" i="5"/>
  <c r="Q3148" i="5"/>
  <c r="Q2898" i="5"/>
  <c r="Q2229" i="5"/>
  <c r="Q187" i="5"/>
  <c r="Q862" i="5"/>
  <c r="Q483" i="5"/>
  <c r="Q1137" i="5"/>
  <c r="Q614" i="5"/>
  <c r="Q515" i="5"/>
  <c r="Q1076" i="5"/>
  <c r="Q3150" i="5"/>
  <c r="Q1168" i="5"/>
  <c r="Q2230" i="5"/>
  <c r="Q149" i="5"/>
  <c r="Q842" i="5"/>
  <c r="Q2436" i="5"/>
  <c r="Q77" i="5"/>
  <c r="Q2362" i="5"/>
  <c r="Q791" i="5"/>
  <c r="Q1767" i="5"/>
  <c r="Q169" i="5"/>
  <c r="Q1719" i="5"/>
  <c r="Q162" i="5"/>
  <c r="Q1256" i="5"/>
  <c r="Q1505" i="5"/>
  <c r="Q1311" i="5"/>
  <c r="Q1049" i="5"/>
  <c r="Q3027" i="5"/>
  <c r="Q2438" i="5"/>
  <c r="Q1727" i="5"/>
  <c r="Q82" i="5"/>
  <c r="Q396" i="5"/>
  <c r="Q1065" i="5"/>
  <c r="Q854" i="5"/>
  <c r="Q950" i="5"/>
  <c r="Q3239" i="5"/>
  <c r="Q2740" i="5"/>
  <c r="Q443" i="5"/>
  <c r="Q2764" i="5"/>
  <c r="Q2993" i="5"/>
  <c r="Q798" i="5"/>
  <c r="Q2719" i="5"/>
  <c r="Q3047" i="5"/>
  <c r="Q1539" i="5"/>
  <c r="Q2935" i="5"/>
  <c r="Q894" i="5"/>
  <c r="Q434" i="5"/>
  <c r="Q2619" i="5"/>
  <c r="Q1660" i="5"/>
  <c r="Q569" i="5"/>
  <c r="Q1527" i="5"/>
  <c r="Q2073" i="5"/>
  <c r="Q115" i="5"/>
  <c r="Q1991" i="5"/>
  <c r="Q1592" i="5"/>
  <c r="Q1717" i="5"/>
  <c r="Q495" i="5"/>
  <c r="Q124" i="5"/>
  <c r="Q3200" i="5"/>
  <c r="Q1672" i="5"/>
  <c r="Q123" i="5"/>
  <c r="Q439" i="5"/>
  <c r="Q553" i="5"/>
  <c r="Q419" i="5"/>
  <c r="Q2578" i="5"/>
  <c r="Q1877" i="5"/>
  <c r="Q190" i="5"/>
  <c r="Q3199" i="5"/>
  <c r="Q2469" i="5"/>
  <c r="Q1878" i="5"/>
  <c r="Q2189" i="5"/>
  <c r="Q120" i="5"/>
  <c r="Q2488" i="5"/>
  <c r="Q413" i="5"/>
  <c r="Q2457" i="5"/>
  <c r="Q2826" i="5"/>
  <c r="Q3161" i="5"/>
  <c r="Q589" i="5"/>
  <c r="Q1213" i="5"/>
  <c r="Q904" i="5"/>
  <c r="Q1546" i="5"/>
  <c r="Q1925" i="5"/>
  <c r="Q1321" i="5"/>
  <c r="Q2857" i="5"/>
  <c r="Q2858" i="5"/>
  <c r="Q2538" i="5"/>
  <c r="Q2833" i="5"/>
  <c r="Q2751" i="5"/>
  <c r="Q2752" i="5"/>
  <c r="Q521" i="5"/>
  <c r="Q2805" i="5"/>
  <c r="Q1437" i="5"/>
  <c r="Q2810" i="5"/>
  <c r="Q914" i="5"/>
  <c r="Q2499" i="5"/>
  <c r="Q2777" i="5"/>
  <c r="Q778" i="5"/>
  <c r="Q826" i="5"/>
  <c r="Q1874" i="5"/>
  <c r="Q1500" i="5"/>
  <c r="Q384" i="5"/>
  <c r="Q2361" i="5"/>
  <c r="Q915" i="5"/>
  <c r="Q2714" i="5"/>
  <c r="Q1415" i="5"/>
  <c r="Q1657" i="5"/>
  <c r="Q1515" i="5"/>
  <c r="Q1401" i="5"/>
  <c r="Q1345" i="5"/>
  <c r="Q1892" i="5"/>
  <c r="Q1782" i="5"/>
  <c r="Q1953" i="5"/>
  <c r="Q2876" i="5"/>
  <c r="Q2515" i="5"/>
  <c r="Q1207" i="5"/>
  <c r="Q2158" i="5"/>
  <c r="Q451" i="5"/>
  <c r="Q2755" i="5"/>
  <c r="Q2291" i="5"/>
  <c r="Q3033" i="5"/>
  <c r="Q1147" i="5"/>
  <c r="Q2774" i="5"/>
  <c r="Q706" i="5"/>
  <c r="Q647" i="5"/>
  <c r="Q270" i="5"/>
  <c r="Q2442" i="5"/>
  <c r="Q1346" i="5"/>
  <c r="Q846" i="5"/>
  <c r="Q2434" i="5"/>
  <c r="Q2654" i="5"/>
  <c r="Q2767" i="5"/>
  <c r="Q2309" i="5"/>
  <c r="Q2587" i="5"/>
  <c r="Q2979" i="5"/>
  <c r="Q2577" i="5"/>
  <c r="Q1344" i="5"/>
  <c r="Q2991" i="5"/>
  <c r="Q234" i="5"/>
  <c r="Q927" i="5"/>
  <c r="Q2145" i="5"/>
  <c r="Q9" i="5"/>
  <c r="Q2354" i="5"/>
  <c r="Q959" i="5"/>
  <c r="Q1438" i="5"/>
  <c r="Q93" i="5"/>
  <c r="Q3000" i="5"/>
  <c r="Q2143" i="5"/>
  <c r="Q2585" i="5"/>
  <c r="Q1204" i="5"/>
  <c r="Q1774" i="5"/>
  <c r="Q2008" i="5"/>
  <c r="Q772" i="5"/>
  <c r="Q1737" i="5"/>
  <c r="Q1095" i="5"/>
  <c r="Q13" i="5"/>
  <c r="Q1130" i="5"/>
  <c r="Q1144" i="5"/>
  <c r="Q1923" i="5"/>
  <c r="Q453" i="5"/>
  <c r="Q2580" i="5"/>
  <c r="Q983" i="5"/>
  <c r="Q802" i="5"/>
  <c r="Q385" i="5"/>
  <c r="Q568" i="5"/>
  <c r="Q357" i="5"/>
  <c r="Q2373" i="5"/>
  <c r="Q1703" i="5"/>
  <c r="Q2119" i="5"/>
  <c r="Q777" i="5"/>
  <c r="Q837" i="5"/>
  <c r="Q2859" i="5"/>
  <c r="Q1450" i="5"/>
  <c r="Q383" i="5"/>
  <c r="Q379" i="5"/>
  <c r="Q1205" i="5"/>
  <c r="Q2098" i="5"/>
  <c r="Q309" i="5"/>
  <c r="Q3182" i="5"/>
  <c r="Q3229" i="5"/>
  <c r="Q3100" i="5"/>
  <c r="Q2127" i="5"/>
  <c r="Q3067" i="5"/>
  <c r="Q3181" i="5"/>
  <c r="Q1865" i="5"/>
  <c r="Q1772" i="5"/>
  <c r="Q2739" i="5"/>
  <c r="Q456" i="5"/>
  <c r="Q1681" i="5"/>
  <c r="Q2106" i="5"/>
  <c r="Q2159" i="5"/>
  <c r="Q288" i="5"/>
  <c r="Q1152" i="5"/>
  <c r="Q2067" i="5"/>
  <c r="Q2839" i="5"/>
  <c r="Q1240" i="5"/>
  <c r="Q2477" i="5"/>
  <c r="Q452" i="5"/>
  <c r="Q1673" i="5"/>
  <c r="Q2282" i="5"/>
  <c r="Q1458" i="5"/>
  <c r="Q1691" i="5"/>
  <c r="Q2481" i="5"/>
  <c r="Q598" i="5"/>
  <c r="Q217" i="5"/>
  <c r="Q2704" i="5"/>
  <c r="Q1739" i="5"/>
  <c r="Q1802" i="5"/>
  <c r="Q2093" i="5"/>
  <c r="Q2094" i="5"/>
  <c r="Q866" i="5"/>
  <c r="Q380" i="5"/>
  <c r="Q2105" i="5"/>
  <c r="Q1150" i="5"/>
  <c r="Q2905" i="5"/>
  <c r="Q155" i="5"/>
  <c r="Q1716" i="5"/>
  <c r="Q457" i="5"/>
  <c r="Q1156" i="5"/>
  <c r="Q111" i="5"/>
  <c r="Q1427" i="5"/>
  <c r="Q3091" i="5"/>
  <c r="Q1211" i="5"/>
  <c r="Q265" i="5"/>
  <c r="Q2956" i="5"/>
  <c r="Q409" i="5"/>
  <c r="Q2114" i="5"/>
  <c r="Q1404" i="5"/>
  <c r="Q2312" i="5"/>
  <c r="Q860" i="5"/>
  <c r="Q558" i="5"/>
  <c r="Q2155" i="5"/>
  <c r="Q3046" i="5"/>
  <c r="Q421" i="5"/>
  <c r="Q1677" i="5"/>
  <c r="Q215" i="5"/>
  <c r="Q395" i="5"/>
  <c r="Q303" i="5"/>
  <c r="Q2539" i="5"/>
  <c r="Q2761" i="5"/>
  <c r="Q912" i="5"/>
  <c r="Q800" i="5"/>
  <c r="Q849" i="5"/>
  <c r="Q1707" i="5"/>
  <c r="Q2003" i="5"/>
  <c r="Q96" i="5"/>
  <c r="Q3003" i="5"/>
  <c r="Q89" i="5"/>
  <c r="Q1753" i="5"/>
  <c r="Q1542" i="5"/>
  <c r="Q1605" i="5"/>
  <c r="Q1617" i="5"/>
  <c r="Q2278" i="5"/>
  <c r="Q2051" i="5"/>
  <c r="Q1148" i="5"/>
  <c r="Q2087" i="5"/>
  <c r="Q2909" i="5"/>
  <c r="Q2162" i="5"/>
  <c r="Q2974" i="5"/>
  <c r="Q2886" i="5"/>
  <c r="Q2804" i="5"/>
  <c r="Q787" i="5"/>
  <c r="Q1265" i="5"/>
  <c r="Q1069" i="5"/>
  <c r="Q990" i="5"/>
  <c r="Q2364" i="5"/>
  <c r="Q2753" i="5"/>
  <c r="Q2520" i="5"/>
  <c r="Q1955" i="5"/>
  <c r="Q2299" i="5"/>
  <c r="Q1329" i="5"/>
  <c r="Q1844" i="5"/>
  <c r="Q1295" i="5"/>
  <c r="Q1561" i="5"/>
  <c r="Q2124" i="5"/>
  <c r="Q1498" i="5"/>
  <c r="Q1006" i="5"/>
  <c r="Q711" i="5"/>
  <c r="Q2241" i="5"/>
  <c r="Q2187" i="5"/>
  <c r="Q362" i="5"/>
  <c r="Q231" i="5"/>
  <c r="Q1015" i="5"/>
  <c r="Q218" i="5"/>
  <c r="Q287" i="5"/>
  <c r="Q1567" i="5"/>
  <c r="Q2579" i="5"/>
  <c r="Q2846" i="5"/>
  <c r="Q3108" i="5"/>
  <c r="Q365" i="5"/>
  <c r="Q900" i="5"/>
  <c r="Q1040" i="5"/>
  <c r="Q1018" i="5"/>
  <c r="Q1557" i="5"/>
  <c r="Q2184" i="5"/>
  <c r="Q2885" i="5"/>
  <c r="Q1787" i="5"/>
  <c r="Q87" i="5"/>
  <c r="Q1936" i="5"/>
  <c r="Q1603" i="5"/>
  <c r="Q506" i="5"/>
  <c r="Q1597" i="5"/>
  <c r="Q1938" i="5"/>
  <c r="Q391" i="5"/>
  <c r="Q1620" i="5"/>
  <c r="Q19" i="5"/>
  <c r="Q2283" i="5"/>
  <c r="Q1201" i="5"/>
  <c r="Q1288" i="5"/>
  <c r="Q1721" i="5"/>
  <c r="Q2760" i="5"/>
  <c r="Q1984" i="5"/>
  <c r="Q2422" i="5"/>
  <c r="Q3139" i="5"/>
  <c r="Q286" i="5"/>
  <c r="Q2433" i="5"/>
  <c r="Q1764" i="5"/>
  <c r="Q2168" i="5"/>
  <c r="Q1974" i="5"/>
  <c r="Q1623" i="5"/>
  <c r="Q1675" i="5"/>
  <c r="Q2448" i="5"/>
  <c r="Q2244" i="5"/>
  <c r="Q1198" i="5"/>
  <c r="Q1433" i="5"/>
  <c r="Q2996" i="5"/>
  <c r="Q1255" i="5"/>
  <c r="Q1245" i="5"/>
  <c r="Q367" i="5"/>
  <c r="Q2357" i="5"/>
  <c r="Q3034" i="5"/>
  <c r="Q781" i="5"/>
  <c r="Q256" i="5"/>
  <c r="Q3157" i="5"/>
  <c r="Q1683" i="5"/>
  <c r="Q1659" i="5"/>
  <c r="Q2050" i="5"/>
  <c r="Q16" i="5"/>
  <c r="Q1553" i="5"/>
  <c r="Q1419" i="5"/>
  <c r="Q2257" i="5"/>
  <c r="Q227" i="5"/>
  <c r="Q498" i="5"/>
  <c r="Q3041" i="5"/>
  <c r="Q2466" i="5"/>
  <c r="Q2256" i="5"/>
  <c r="Q2173" i="5"/>
  <c r="Q1381" i="5"/>
  <c r="Q1023" i="5"/>
  <c r="Q801" i="5"/>
  <c r="Q321" i="5"/>
  <c r="Q1029" i="5"/>
  <c r="Q2735" i="5"/>
  <c r="Q1258" i="5"/>
  <c r="Q1715" i="5"/>
  <c r="Q112" i="5"/>
  <c r="Q1746" i="5"/>
  <c r="Q1708" i="5"/>
  <c r="Q2703" i="5"/>
  <c r="Q597" i="5"/>
  <c r="Q1183" i="5"/>
  <c r="Q1351" i="5"/>
  <c r="Q466" i="5"/>
  <c r="Q1945" i="5"/>
  <c r="Q311" i="5"/>
  <c r="Q168" i="5"/>
  <c r="Q2843" i="5"/>
  <c r="Q113" i="5"/>
  <c r="Q232" i="5"/>
  <c r="Q2853" i="5"/>
  <c r="Q2300" i="5"/>
  <c r="Q319" i="5"/>
  <c r="Q166" i="5"/>
  <c r="Q2835" i="5"/>
  <c r="Q672" i="5"/>
  <c r="Q238" i="5"/>
  <c r="Q3124" i="5"/>
  <c r="Q2360" i="5"/>
  <c r="Q240" i="5"/>
  <c r="Q1826" i="5"/>
  <c r="Q1917" i="5"/>
  <c r="Q749" i="5"/>
  <c r="Q2656" i="5"/>
  <c r="Q2546" i="5"/>
  <c r="Q3040" i="5"/>
  <c r="Q1733" i="5"/>
  <c r="Q1699" i="5"/>
  <c r="Q376" i="5"/>
  <c r="Q1414" i="5"/>
  <c r="Q2501" i="5"/>
  <c r="Q2957" i="5"/>
  <c r="Q389" i="5"/>
  <c r="Q2311" i="5"/>
  <c r="Q1405" i="5"/>
  <c r="Q3016" i="5"/>
  <c r="Q233" i="5"/>
  <c r="Q2925" i="5"/>
  <c r="Q2424" i="5"/>
  <c r="Q1262" i="5"/>
  <c r="Q1504" i="5"/>
  <c r="Q1516" i="5"/>
  <c r="Q1241" i="5"/>
  <c r="Q1033" i="5"/>
  <c r="Q20" i="5"/>
  <c r="Q1873" i="5"/>
  <c r="Q285" i="5"/>
  <c r="Q949" i="5"/>
  <c r="Q1431" i="5"/>
  <c r="Q176" i="5"/>
  <c r="Q263" i="5"/>
  <c r="Q1517" i="5"/>
  <c r="Q2864" i="5"/>
  <c r="Q3218" i="5"/>
  <c r="Q242" i="5"/>
  <c r="Q1319" i="5"/>
  <c r="Q1279" i="5"/>
  <c r="Q744" i="5"/>
  <c r="Q3119" i="5"/>
  <c r="Q477" i="5"/>
  <c r="Q3176" i="5"/>
  <c r="Q1671" i="5"/>
  <c r="Q2910" i="5"/>
  <c r="Q2916" i="5"/>
  <c r="Q1243" i="5"/>
  <c r="Q349" i="5"/>
  <c r="Q1956" i="5"/>
  <c r="Q852" i="5"/>
  <c r="Q2440" i="5"/>
  <c r="Q1732" i="5"/>
  <c r="Q1268" i="5"/>
  <c r="Q1332" i="5"/>
  <c r="Q1792" i="5"/>
  <c r="Q1793" i="5"/>
  <c r="Q1791" i="5"/>
  <c r="Q1751" i="5"/>
  <c r="Q500" i="5"/>
  <c r="Q499" i="5"/>
  <c r="Q1276" i="5"/>
  <c r="Q258" i="5"/>
  <c r="Q167" i="5"/>
  <c r="Q3042" i="5"/>
  <c r="Q2055" i="5"/>
  <c r="Q3004" i="5"/>
  <c r="Q1664" i="5"/>
  <c r="Q347" i="5"/>
  <c r="Q2449" i="5"/>
  <c r="Q1418" i="5"/>
  <c r="Q2057" i="5"/>
  <c r="Q2715" i="5"/>
  <c r="Q1957" i="5"/>
  <c r="Q596" i="5"/>
  <c r="Q1098" i="5"/>
  <c r="Q1895" i="5"/>
  <c r="Q3121" i="5"/>
  <c r="Q3143" i="5"/>
  <c r="Q3120" i="5"/>
  <c r="Q1278" i="5"/>
  <c r="Q2552" i="5"/>
  <c r="Q2530" i="5"/>
  <c r="Q2054" i="5"/>
  <c r="Q3207" i="5"/>
  <c r="Q226" i="5"/>
  <c r="Q1403" i="5"/>
  <c r="Q1315" i="5"/>
  <c r="Q2834" i="5"/>
  <c r="Q2847" i="5"/>
  <c r="Q1274" i="5"/>
  <c r="Q1562" i="5"/>
  <c r="Q373" i="5"/>
  <c r="Q348" i="5"/>
  <c r="Q1417" i="5"/>
  <c r="Q1293" i="5"/>
  <c r="Q1669" i="5"/>
  <c r="Q2305" i="5"/>
  <c r="Q2308" i="5"/>
  <c r="Q1658" i="5"/>
  <c r="Q1501" i="5"/>
  <c r="Q708" i="5"/>
  <c r="Q720" i="5"/>
  <c r="Q1034" i="5"/>
  <c r="Q2345" i="5"/>
  <c r="Q3066" i="5"/>
  <c r="Q1200" i="5"/>
  <c r="Q3103" i="5"/>
  <c r="Q2404" i="5"/>
  <c r="Q2584" i="5"/>
  <c r="Q2949" i="5"/>
  <c r="Q180" i="5"/>
  <c r="Q2892" i="5"/>
  <c r="Q803" i="5"/>
  <c r="Q832" i="5"/>
  <c r="Q399" i="5"/>
  <c r="Q313" i="5"/>
  <c r="Q2130" i="5"/>
  <c r="Q1277" i="5"/>
  <c r="Q2253" i="5"/>
  <c r="Q32" i="5"/>
  <c r="Q725" i="5"/>
  <c r="Q1251" i="5"/>
  <c r="Q192" i="5"/>
  <c r="Q1786" i="5"/>
  <c r="Q2264" i="5"/>
  <c r="Q2894" i="5"/>
  <c r="Q3118" i="5"/>
  <c r="Q201" i="5"/>
  <c r="Q1260" i="5"/>
  <c r="Q1724" i="5"/>
  <c r="Q2620" i="5"/>
  <c r="Q204" i="5"/>
  <c r="Q722" i="5"/>
  <c r="Q3028" i="5"/>
  <c r="Q2759" i="5"/>
  <c r="Q2240" i="5"/>
  <c r="Q1248" i="5"/>
  <c r="Q1748" i="5"/>
  <c r="Q225" i="5"/>
  <c r="Q675" i="5"/>
  <c r="Q1238" i="5"/>
  <c r="Q1252" i="5"/>
  <c r="Q2667" i="5"/>
  <c r="Q1300" i="5"/>
  <c r="Q1134" i="5"/>
  <c r="Q1454" i="5"/>
  <c r="Q1452" i="5"/>
  <c r="Q2408" i="5"/>
  <c r="Q3130" i="5"/>
  <c r="Q482" i="5"/>
  <c r="Q378" i="5"/>
  <c r="Q2519" i="5"/>
  <c r="Q90" i="5"/>
  <c r="Q1889" i="5"/>
  <c r="Q3092" i="5"/>
  <c r="Q2467" i="5"/>
  <c r="Q2602" i="5"/>
  <c r="Q2367" i="5"/>
  <c r="Q2074" i="5"/>
  <c r="Q222" i="5"/>
  <c r="Q220" i="5"/>
  <c r="Q1763" i="5"/>
  <c r="Q1666" i="5"/>
  <c r="Q1250" i="5"/>
  <c r="Q2432" i="5"/>
  <c r="Q175" i="5"/>
  <c r="Q3007" i="5"/>
  <c r="Q3068" i="5"/>
  <c r="Q1199" i="5"/>
  <c r="Q117" i="5"/>
  <c r="Q1556" i="5"/>
  <c r="Q2887" i="5"/>
  <c r="Q723" i="5"/>
  <c r="Q2496" i="5"/>
  <c r="Q1272" i="5"/>
  <c r="Q920" i="5"/>
  <c r="Q203" i="5"/>
  <c r="Q188" i="5"/>
  <c r="Q1512" i="5"/>
  <c r="Q752" i="5"/>
  <c r="Q585" i="5"/>
  <c r="Q243" i="5"/>
  <c r="Q209" i="5"/>
  <c r="Q628" i="5"/>
  <c r="Q856" i="5"/>
  <c r="Q1663" i="5"/>
  <c r="Q3215" i="5"/>
  <c r="Q1513" i="5"/>
  <c r="Q196" i="5"/>
  <c r="Q1950" i="5"/>
  <c r="Q1239" i="5"/>
  <c r="Q390" i="5"/>
  <c r="Q199" i="5"/>
  <c r="Q627" i="5"/>
  <c r="Q3123" i="5"/>
  <c r="Q2329" i="5"/>
  <c r="Q481" i="5"/>
  <c r="Q200" i="5"/>
  <c r="Q291" i="5"/>
  <c r="Q1706" i="5"/>
  <c r="Q2630" i="5"/>
  <c r="Q34" i="5"/>
  <c r="Q625" i="5"/>
  <c r="Q2494" i="5"/>
  <c r="Q2628" i="5"/>
  <c r="Q1022" i="5"/>
  <c r="Q2665" i="5"/>
  <c r="Q1253" i="5"/>
  <c r="Q583" i="5"/>
  <c r="Q2322" i="5"/>
  <c r="Q2955" i="5"/>
  <c r="Q197" i="5"/>
  <c r="Q2340" i="5"/>
  <c r="Q2403" i="5"/>
  <c r="Q467" i="5"/>
  <c r="Q163" i="5"/>
  <c r="Q2570" i="5"/>
  <c r="Q1979" i="5"/>
  <c r="Q3169" i="5"/>
  <c r="Q1914" i="5"/>
  <c r="Q2895" i="5"/>
  <c r="Q3213" i="5"/>
  <c r="Q2553" i="5"/>
  <c r="Q2289" i="5"/>
  <c r="Q1453" i="5"/>
  <c r="Q478" i="5"/>
  <c r="Q2387" i="5"/>
  <c r="Q2406" i="5"/>
  <c r="Q2174" i="5"/>
  <c r="Q2505" i="5"/>
  <c r="Q2896" i="5"/>
  <c r="Q1246" i="5"/>
  <c r="Q2629" i="5"/>
  <c r="Q784" i="5"/>
  <c r="Q205" i="5"/>
  <c r="Q2503" i="5"/>
  <c r="Q3079" i="5"/>
  <c r="Q1951" i="5"/>
  <c r="Q177" i="5"/>
  <c r="Q3008" i="5"/>
  <c r="Q2028" i="5"/>
  <c r="Q2529" i="5"/>
  <c r="Q3002" i="5"/>
  <c r="Q1834" i="5"/>
  <c r="Q1432" i="5"/>
  <c r="Q797" i="5"/>
  <c r="Q770" i="5"/>
  <c r="Q3049" i="5"/>
  <c r="Q995" i="5"/>
  <c r="Q195" i="5"/>
  <c r="Q2947" i="5"/>
  <c r="Q2435" i="5"/>
  <c r="Q2455" i="5"/>
  <c r="Q2330" i="5"/>
  <c r="Q830" i="5"/>
  <c r="Q1487" i="5"/>
  <c r="Q2175" i="5"/>
  <c r="Q2014" i="5"/>
  <c r="Q1835" i="5"/>
  <c r="Q1829" i="5"/>
  <c r="Q1697" i="5"/>
  <c r="Q986" i="5"/>
  <c r="Q957" i="5"/>
  <c r="Q592" i="5"/>
  <c r="Q3227" i="5"/>
  <c r="Q3134" i="5"/>
  <c r="Q3133" i="5"/>
  <c r="Q3131" i="5"/>
  <c r="Q3090" i="5"/>
  <c r="Q3084" i="5"/>
  <c r="Q3300" i="5"/>
  <c r="Q172" i="5"/>
  <c r="Q2673" i="5"/>
  <c r="Q2596" i="5"/>
  <c r="Q2517" i="5"/>
  <c r="Q3235" i="5"/>
  <c r="Q2512" i="5"/>
  <c r="Q2502" i="5"/>
  <c r="Q2500" i="5"/>
  <c r="Q2462" i="5"/>
  <c r="Q2395" i="5"/>
  <c r="Q2260" i="5"/>
  <c r="Q2183" i="5"/>
  <c r="Q2182" i="5"/>
  <c r="Q2181" i="5"/>
  <c r="Q2170" i="5"/>
  <c r="Q2717" i="5"/>
  <c r="Q1983" i="5"/>
  <c r="Q1981" i="5"/>
  <c r="Q114" i="5"/>
  <c r="Q1814" i="5"/>
  <c r="Q1761" i="5"/>
  <c r="Q107" i="5"/>
  <c r="Q1503" i="5"/>
  <c r="Q1481" i="5"/>
  <c r="Q917" i="5"/>
  <c r="Q825" i="5"/>
  <c r="Q782" i="5"/>
  <c r="Q779" i="5"/>
  <c r="Q753" i="5"/>
  <c r="Q751" i="5"/>
  <c r="Q750" i="5"/>
  <c r="Q658" i="5"/>
  <c r="Q143" i="5"/>
  <c r="Q3232" i="5"/>
  <c r="Q148" i="5"/>
  <c r="Q374" i="5"/>
  <c r="Q317" i="5"/>
  <c r="Q315" i="5"/>
  <c r="Q253" i="5"/>
  <c r="Q252" i="5"/>
  <c r="Q1701" i="5"/>
  <c r="Q198" i="5"/>
  <c r="Q194" i="5"/>
  <c r="Q159" i="5"/>
  <c r="Q157" i="5"/>
  <c r="Q22" i="5"/>
  <c r="Q2936" i="5"/>
  <c r="Q331" i="5"/>
  <c r="Q2869" i="5"/>
  <c r="Q1139" i="5"/>
  <c r="Q2013" i="5"/>
  <c r="Q1153" i="5"/>
  <c r="Q3210" i="5"/>
  <c r="Q249" i="5"/>
  <c r="Q1284" i="5"/>
  <c r="Q316" i="5"/>
  <c r="Q2720" i="5"/>
  <c r="Q2595" i="5"/>
  <c r="Q63" i="5"/>
  <c r="Q2024" i="5"/>
  <c r="Q3093" i="5"/>
  <c r="Q2139" i="5"/>
  <c r="Q2394" i="5"/>
  <c r="Q2605" i="5"/>
  <c r="Q2405" i="5"/>
  <c r="Q509" i="5"/>
  <c r="Q2465" i="5"/>
  <c r="Q158" i="5"/>
  <c r="Q2598" i="5"/>
  <c r="Q2513" i="5"/>
  <c r="Q2304" i="5"/>
  <c r="Q1521" i="5"/>
  <c r="Q1520" i="5"/>
  <c r="Q239" i="5"/>
  <c r="Q27" i="5"/>
  <c r="Q3141" i="5"/>
  <c r="Q3104" i="5"/>
  <c r="Q3102" i="5"/>
  <c r="Q2670" i="5"/>
  <c r="Q2464" i="5"/>
  <c r="Q1729" i="5"/>
  <c r="Q1117" i="5"/>
  <c r="Q792" i="5"/>
  <c r="Q127" i="5"/>
  <c r="Q1115" i="5"/>
  <c r="Q1112" i="5"/>
  <c r="Q724" i="5"/>
  <c r="Q2676" i="5"/>
  <c r="Q2334" i="5"/>
  <c r="Q1722" i="5"/>
  <c r="Q1519" i="5"/>
  <c r="Q961" i="5"/>
  <c r="Q2366" i="5"/>
  <c r="Q1435" i="5"/>
  <c r="Q812" i="5"/>
  <c r="Q140" i="5"/>
  <c r="Q2640" i="5"/>
  <c r="Q333" i="5"/>
  <c r="Q3132" i="5"/>
  <c r="Q1944" i="5"/>
  <c r="Q1462" i="5"/>
  <c r="Q1961" i="5"/>
  <c r="Q1959" i="5"/>
  <c r="Q3211" i="5"/>
  <c r="Q654" i="5"/>
  <c r="Q3214" i="5"/>
  <c r="Q3125" i="5"/>
  <c r="Q2514" i="5"/>
  <c r="Q70" i="5"/>
  <c r="Q2564" i="5"/>
  <c r="Q2563" i="5"/>
  <c r="Q1298" i="5"/>
  <c r="Q1294" i="5"/>
  <c r="Q1082" i="5"/>
  <c r="Q768" i="5"/>
  <c r="Q755" i="5"/>
  <c r="Q251" i="5"/>
  <c r="Q1113" i="5"/>
  <c r="Q3035" i="5"/>
  <c r="Q944" i="5"/>
  <c r="Q657" i="5"/>
  <c r="Q2597" i="5"/>
  <c r="Q94" i="5"/>
  <c r="Q3223" i="5"/>
  <c r="Q83" i="5"/>
  <c r="Q369" i="5"/>
  <c r="Q2540" i="5"/>
  <c r="Q529" i="5"/>
  <c r="Q2748" i="5"/>
  <c r="Q1470" i="5"/>
  <c r="Q1289" i="5"/>
  <c r="Q971" i="5"/>
  <c r="Q181" i="5"/>
  <c r="Q2866" i="5"/>
  <c r="Q2637" i="5"/>
  <c r="Q1333" i="5"/>
  <c r="Q1323" i="5"/>
  <c r="Q3228" i="5"/>
  <c r="Q3168" i="5"/>
  <c r="Q3163" i="5"/>
  <c r="Q3025" i="5"/>
  <c r="Q3023" i="5"/>
  <c r="Q2918" i="5"/>
  <c r="Q1949" i="5"/>
  <c r="Q1803" i="5"/>
  <c r="Q1552" i="5"/>
  <c r="Q2913" i="5"/>
  <c r="Q2547" i="5"/>
  <c r="Q1287" i="5"/>
  <c r="Q528" i="5"/>
  <c r="Q2625" i="5"/>
  <c r="Q1237" i="5"/>
  <c r="Q1223" i="5"/>
  <c r="Q671" i="5"/>
  <c r="Q297" i="5"/>
  <c r="Q156" i="5"/>
  <c r="Q91" i="5"/>
  <c r="Q80" i="5"/>
  <c r="Q2411" i="5"/>
  <c r="Q2972" i="5"/>
  <c r="Q2284" i="5"/>
  <c r="Q773" i="5"/>
  <c r="Q2919" i="5"/>
  <c r="Q2915" i="5"/>
  <c r="Q997" i="5"/>
  <c r="Q666" i="5"/>
  <c r="Q2912" i="5"/>
  <c r="Q2877" i="5"/>
  <c r="Q790" i="5"/>
  <c r="Q164" i="5"/>
  <c r="Q71" i="5"/>
  <c r="Q2531" i="5"/>
  <c r="Q1778" i="5"/>
  <c r="Q1625" i="5"/>
  <c r="Q2984" i="5"/>
  <c r="Q1624" i="5"/>
  <c r="Q1047" i="5"/>
  <c r="Q945" i="5"/>
  <c r="Q536" i="5"/>
  <c r="Q2938" i="5"/>
  <c r="Q2523" i="5"/>
  <c r="Q1084" i="5"/>
  <c r="Q946" i="5"/>
  <c r="Q2937" i="5"/>
  <c r="Q1326" i="5"/>
  <c r="Q705" i="5"/>
  <c r="Q2593" i="5"/>
  <c r="Q897" i="5"/>
  <c r="Q896" i="5"/>
  <c r="Q85" i="5"/>
  <c r="Q1618" i="5"/>
  <c r="Q2575" i="5"/>
  <c r="Q1291" i="5"/>
  <c r="Q2090" i="5"/>
  <c r="Q935" i="5"/>
  <c r="Q1303" i="5"/>
  <c r="Q1304" i="5"/>
  <c r="Q1933" i="5"/>
  <c r="Q2565" i="5"/>
  <c r="Q2410" i="5"/>
  <c r="Q403" i="5"/>
  <c r="Q1858" i="5"/>
  <c r="Q2971" i="5"/>
  <c r="Q1551" i="5"/>
  <c r="Q2681" i="5"/>
  <c r="Q640" i="5"/>
  <c r="Q999" i="5"/>
  <c r="Q2486" i="5"/>
  <c r="Q8" i="5"/>
  <c r="Q2484" i="5"/>
  <c r="Q2268" i="5"/>
  <c r="Q1731" i="5"/>
  <c r="Q1629" i="5"/>
  <c r="Q2624" i="5"/>
  <c r="Q328" i="5"/>
  <c r="Q2897" i="5"/>
  <c r="Q1444" i="5"/>
  <c r="Q3045" i="5"/>
  <c r="Q1781" i="5"/>
  <c r="Q605" i="5"/>
  <c r="Q133" i="5"/>
  <c r="Q2609" i="5"/>
  <c r="Q2010" i="5"/>
  <c r="Q2048" i="5"/>
  <c r="Q1120" i="5"/>
  <c r="Q2243" i="5"/>
  <c r="Q3129" i="5"/>
  <c r="Q3136" i="5"/>
  <c r="Q1267" i="5"/>
  <c r="Q748" i="5"/>
  <c r="Q973" i="5"/>
  <c r="Q2176" i="5"/>
  <c r="Q1962" i="5"/>
  <c r="Q2671" i="5"/>
  <c r="Q2485" i="5"/>
  <c r="Q1533" i="5"/>
  <c r="Q406" i="5"/>
  <c r="Q1480" i="5"/>
  <c r="Q2001" i="5"/>
  <c r="Q3138" i="5"/>
  <c r="Q3031" i="5"/>
  <c r="Q2302" i="5"/>
  <c r="Q405" i="5"/>
  <c r="Q2222" i="5"/>
  <c r="Q869" i="5"/>
  <c r="Q370" i="5"/>
  <c r="Q2065" i="5"/>
  <c r="Q2049" i="5"/>
  <c r="Q819" i="5"/>
  <c r="Q1297" i="5"/>
  <c r="Q2518" i="5"/>
  <c r="Q1619" i="5"/>
  <c r="Q507" i="5"/>
  <c r="Q2002" i="5"/>
  <c r="Q1089" i="5"/>
  <c r="Q1242" i="5"/>
  <c r="Q355" i="5"/>
  <c r="Q3224" i="5"/>
  <c r="Q2612" i="5"/>
  <c r="Q1631" i="5"/>
  <c r="Q1830" i="5"/>
  <c r="Q1286" i="5"/>
  <c r="Q976" i="5"/>
  <c r="Q564" i="5"/>
  <c r="Q1723" i="5"/>
  <c r="Q1307" i="5"/>
  <c r="Q1306" i="5"/>
  <c r="Q411" i="5"/>
  <c r="Q2303" i="5"/>
  <c r="Q1257" i="5"/>
  <c r="Q3032" i="5"/>
  <c r="Q2258" i="5"/>
  <c r="Q1726" i="5"/>
  <c r="Q1713" i="5"/>
  <c r="Q818" i="5"/>
  <c r="Q1978" i="5"/>
  <c r="Q2982" i="5"/>
  <c r="Q1491" i="5"/>
  <c r="Q2627" i="5"/>
  <c r="Q2086" i="5"/>
  <c r="Q44" i="5"/>
  <c r="Q895" i="5"/>
  <c r="Q1685" i="5"/>
  <c r="Q1833" i="5"/>
  <c r="Q987" i="5"/>
  <c r="Q2451" i="5"/>
  <c r="Q289" i="5"/>
  <c r="Q1807" i="5"/>
  <c r="Q1281" i="5"/>
  <c r="Q298" i="5"/>
  <c r="Q1490" i="5"/>
  <c r="Q938" i="5"/>
  <c r="Q3030" i="5"/>
  <c r="Q1507" i="5"/>
  <c r="Q1749" i="5"/>
  <c r="Q185" i="5"/>
  <c r="Q2053" i="5"/>
  <c r="Q2983" i="5"/>
  <c r="Q2871" i="5"/>
  <c r="Q1514" i="5"/>
  <c r="Q1626" i="5"/>
  <c r="Q1728" i="5"/>
  <c r="Q1630" i="5"/>
  <c r="Q2610" i="5"/>
  <c r="Q2632" i="5"/>
  <c r="Q2259" i="5"/>
  <c r="Q412" i="5"/>
  <c r="Q1870" i="5"/>
  <c r="Q1328" i="5"/>
  <c r="Q2644" i="5"/>
  <c r="Q290" i="5"/>
  <c r="Q494" i="5"/>
  <c r="Q996" i="5"/>
  <c r="Q2757" i="5"/>
  <c r="Q759" i="5"/>
  <c r="Q1837" i="5"/>
  <c r="Q2923" i="5"/>
  <c r="Q336" i="5"/>
  <c r="Q2724" i="5"/>
  <c r="Q1181" i="5"/>
  <c r="Q1312" i="5"/>
  <c r="Q2995" i="5"/>
  <c r="Q101" i="5"/>
  <c r="Q1832" i="5"/>
  <c r="Q302" i="5"/>
  <c r="Q2616" i="5"/>
  <c r="Q1831" i="5"/>
  <c r="Q2576" i="5"/>
  <c r="Q2663" i="5"/>
  <c r="Q301" i="5"/>
  <c r="Q189" i="5"/>
  <c r="Q183" i="5"/>
  <c r="Q68" i="5"/>
  <c r="Q2943" i="5"/>
  <c r="Q2286" i="5"/>
  <c r="Q1510" i="5"/>
  <c r="Q470" i="5"/>
  <c r="Q51" i="5"/>
  <c r="Q468" i="5"/>
  <c r="Q1283" i="5"/>
  <c r="Q566" i="5"/>
  <c r="Q1893" i="5"/>
  <c r="Q1935" i="5"/>
  <c r="Q1547" i="5"/>
  <c r="Q3172" i="5"/>
  <c r="Q758" i="5"/>
  <c r="Q785" i="5"/>
  <c r="Q783" i="5"/>
  <c r="Q3011" i="5"/>
  <c r="Q1747" i="5"/>
  <c r="Q2266" i="5"/>
  <c r="Q43" i="5"/>
  <c r="Q1479" i="5"/>
  <c r="Q639" i="5"/>
  <c r="Q3024" i="5"/>
  <c r="Q496" i="5"/>
  <c r="Q2870" i="5"/>
  <c r="Q2263" i="5"/>
  <c r="Q1687" i="5"/>
  <c r="Q40" i="5"/>
  <c r="Q667" i="5"/>
  <c r="Q2335" i="5"/>
  <c r="Q575" i="5"/>
  <c r="Q2700" i="5"/>
  <c r="Q532" i="5"/>
  <c r="Q2699" i="5"/>
  <c r="Q534" i="5"/>
  <c r="Q1942" i="5"/>
  <c r="Q92" i="5"/>
  <c r="Q985" i="5"/>
  <c r="Q527" i="5"/>
  <c r="Q41" i="5"/>
  <c r="Q1469" i="5"/>
  <c r="Q1471" i="5"/>
  <c r="Q402" i="5"/>
  <c r="Q530" i="5"/>
  <c r="Q2020" i="5"/>
  <c r="Q2336" i="5"/>
  <c r="Q624" i="5"/>
  <c r="Q1436" i="5"/>
  <c r="Q1548" i="5"/>
  <c r="Q497" i="5"/>
  <c r="Q1193" i="5"/>
  <c r="Q3113" i="5"/>
  <c r="Q641" i="5"/>
  <c r="Q56" i="5"/>
  <c r="Q2177" i="5"/>
  <c r="Q2682" i="5"/>
  <c r="Q52" i="5"/>
  <c r="Q2718" i="5"/>
  <c r="Q423" i="5"/>
  <c r="Q422" i="5"/>
  <c r="Q1107" i="5"/>
  <c r="Q2471" i="5"/>
  <c r="Q484" i="5"/>
  <c r="Q2716" i="5"/>
  <c r="Q2180" i="5"/>
  <c r="Q2179" i="5"/>
  <c r="Q2769" i="5"/>
  <c r="Q820" i="5"/>
  <c r="Q1836" i="5"/>
  <c r="Q424" i="5"/>
  <c r="Q2169" i="5"/>
  <c r="Q2178" i="5"/>
  <c r="Q2061" i="5"/>
  <c r="Q2685" i="5"/>
  <c r="Q1270" i="5"/>
  <c r="Q1269" i="5"/>
  <c r="Q3173" i="5"/>
  <c r="Q2063" i="5"/>
  <c r="Q1811" i="5"/>
  <c r="Q1690" i="5"/>
  <c r="Q184" i="5"/>
  <c r="Q821" i="5"/>
  <c r="Q816" i="5"/>
  <c r="Q746" i="5"/>
  <c r="Q1305" i="5"/>
  <c r="Q2058" i="5"/>
  <c r="Q2574" i="5"/>
  <c r="Q815" i="5"/>
  <c r="Q638" i="5"/>
  <c r="Q578" i="5"/>
  <c r="Q2456" i="5"/>
  <c r="Q2005" i="5"/>
  <c r="Q118" i="5"/>
  <c r="Q2611" i="5"/>
  <c r="Q2255" i="5"/>
  <c r="Q38" i="5"/>
  <c r="Q2878" i="5"/>
  <c r="Q747" i="5"/>
  <c r="Q533" i="5"/>
  <c r="Q3198" i="5"/>
  <c r="Q817" i="5"/>
  <c r="Q643" i="5"/>
  <c r="Q35" i="5"/>
  <c r="Q2285" i="5"/>
  <c r="Q2621" i="5"/>
  <c r="Q2683" i="5"/>
  <c r="Q531" i="5"/>
  <c r="Q1760" i="5"/>
  <c r="Q1529" i="5"/>
  <c r="Q1530" i="5"/>
  <c r="Q814" i="5"/>
  <c r="Q1090" i="5"/>
  <c r="Q2617" i="5"/>
  <c r="Q573" i="5"/>
  <c r="Q571" i="5"/>
  <c r="Q1528" i="5"/>
  <c r="Q36" i="5"/>
  <c r="Q31" i="5"/>
  <c r="Q2019" i="5"/>
  <c r="Q3170" i="5"/>
  <c r="Q5" i="5"/>
  <c r="Q622" i="5"/>
  <c r="Q334" i="5"/>
  <c r="Q3098" i="5"/>
  <c r="Q1259" i="5"/>
  <c r="Q512" i="5"/>
  <c r="Q250" i="5"/>
  <c r="Q106" i="5"/>
  <c r="Q2827" i="5"/>
  <c r="Q248" i="5"/>
  <c r="Q2248" i="5"/>
  <c r="Q29" i="5"/>
  <c r="Q2678" i="5"/>
  <c r="Q721" i="5"/>
  <c r="Q2420" i="5"/>
  <c r="Q1698" i="5"/>
  <c r="Q563" i="5"/>
  <c r="Q2562" i="5"/>
  <c r="Q727" i="5"/>
  <c r="Q877" i="5"/>
  <c r="Q2018" i="5"/>
  <c r="Q1079" i="5"/>
  <c r="Q2568" i="5"/>
  <c r="Q213" i="5"/>
  <c r="Q3166" i="5"/>
  <c r="Q542" i="5"/>
  <c r="Q1999" i="5"/>
  <c r="Q2419" i="5"/>
  <c r="Q212" i="5"/>
  <c r="Q848" i="5"/>
  <c r="Q247" i="5"/>
  <c r="Q1654" i="5"/>
  <c r="Q2165" i="5"/>
  <c r="Q845" i="5"/>
  <c r="Q3026" i="5"/>
  <c r="Q10" i="5"/>
  <c r="Q1969" i="5"/>
  <c r="Q3106" i="5"/>
  <c r="Q704" i="5"/>
  <c r="Q547" i="5"/>
  <c r="Q2021" i="5"/>
  <c r="Q2836" i="5"/>
  <c r="Q2875" i="5"/>
  <c r="Q2071" i="5"/>
  <c r="Q1867" i="5"/>
  <c r="Q606" i="5"/>
  <c r="Q3146" i="5"/>
  <c r="Q593" i="5"/>
  <c r="Q2653" i="5"/>
  <c r="Q1349" i="5"/>
  <c r="Q1012" i="5"/>
  <c r="Q1735" i="5"/>
  <c r="Q1745" i="5"/>
  <c r="Q786" i="5"/>
  <c r="Q320" i="5"/>
  <c r="Q1712" i="5"/>
  <c r="Q992" i="5"/>
  <c r="Q1394" i="5"/>
  <c r="Q556" i="5"/>
  <c r="Q3110" i="5"/>
  <c r="Q132" i="5"/>
  <c r="Q549" i="5"/>
  <c r="Q6" i="5"/>
  <c r="Q330" i="5"/>
  <c r="Q2100" i="5"/>
  <c r="Q2933" i="5"/>
  <c r="Q3145" i="5"/>
  <c r="Q1086" i="5"/>
  <c r="Q1970" i="5"/>
  <c r="Q280" i="5"/>
  <c r="Q2047" i="5"/>
  <c r="Q2569" i="5"/>
  <c r="Q262" i="5"/>
  <c r="Q2225" i="5"/>
  <c r="Q2816" i="5"/>
  <c r="Q273" i="5"/>
  <c r="Q1318" i="5"/>
  <c r="Q431" i="5"/>
  <c r="Q1488" i="5"/>
  <c r="Q903" i="5"/>
  <c r="Q687" i="5"/>
  <c r="Q2811" i="5"/>
  <c r="Q137" i="5"/>
  <c r="Q2818" i="5"/>
  <c r="Q1186" i="5"/>
  <c r="Q688" i="5"/>
  <c r="Q2783" i="5"/>
  <c r="Q1823" i="5"/>
  <c r="Q2295" i="5"/>
  <c r="Q3116" i="5"/>
  <c r="Q1081" i="5"/>
  <c r="Q388" i="5"/>
  <c r="Q1862" i="5"/>
  <c r="Q2344" i="5"/>
  <c r="Q475" i="5"/>
  <c r="Q1014" i="5"/>
  <c r="Q543" i="5"/>
  <c r="Q929" i="5"/>
  <c r="Q701" i="5"/>
  <c r="Q1773" i="5"/>
  <c r="Q1158" i="5"/>
  <c r="Q2012" i="5"/>
  <c r="Q2011" i="5"/>
  <c r="Q1768" i="5"/>
  <c r="Q3107" i="5"/>
  <c r="Q565" i="5"/>
  <c r="Q1995" i="5"/>
  <c r="Q1989" i="5"/>
  <c r="Q1058" i="5"/>
  <c r="Q1339" i="5"/>
  <c r="Q1554" i="5"/>
  <c r="Q2694" i="5"/>
  <c r="Q2725" i="5"/>
  <c r="Q1641" i="5"/>
  <c r="Q2589" i="5"/>
  <c r="Q934" i="5"/>
  <c r="Q1430" i="5"/>
  <c r="Q2317" i="5"/>
  <c r="Q980" i="5"/>
  <c r="Q397" i="5"/>
  <c r="Q1718" i="5"/>
  <c r="Q1822" i="5"/>
  <c r="Q2511" i="5"/>
  <c r="Q146" i="5"/>
  <c r="Q1057" i="5"/>
  <c r="Q2822" i="5"/>
  <c r="Q1145" i="5"/>
  <c r="Q612" i="5"/>
  <c r="Q610" i="5"/>
  <c r="Q147" i="5"/>
  <c r="Q2385" i="5"/>
  <c r="Q2708" i="5"/>
  <c r="Q2707" i="5"/>
  <c r="Q2412" i="5"/>
  <c r="Q1850" i="5"/>
  <c r="Q284" i="5"/>
  <c r="Q279" i="5"/>
  <c r="Q1054" i="5"/>
  <c r="Q1053" i="5"/>
  <c r="Q2723" i="5"/>
  <c r="Q283" i="5"/>
  <c r="Q520" i="5"/>
  <c r="Q2726" i="5"/>
  <c r="Q2880" i="5"/>
  <c r="Q1640" i="5"/>
  <c r="Q588" i="5"/>
  <c r="Q611" i="5"/>
  <c r="Q2292" i="5"/>
  <c r="Q2131" i="5"/>
  <c r="Q2785" i="5"/>
  <c r="Q728" i="5"/>
  <c r="Q551" i="5"/>
  <c r="Q932" i="5"/>
  <c r="Q838" i="5"/>
  <c r="Q3099" i="5"/>
  <c r="Q2293" i="5"/>
  <c r="Q1027" i="5"/>
  <c r="Q1341" i="5"/>
  <c r="Q78" i="5"/>
  <c r="Q937" i="5"/>
  <c r="Q1948" i="5"/>
  <c r="Q1700" i="5"/>
  <c r="Q381" i="5"/>
  <c r="Q2470" i="5"/>
  <c r="Q1218" i="5"/>
  <c r="Q2454" i="5"/>
  <c r="Q1010" i="5"/>
  <c r="Q2245" i="5"/>
  <c r="Q665" i="5"/>
  <c r="Q2069" i="5"/>
  <c r="Q1348" i="5"/>
  <c r="Q517" i="5"/>
  <c r="Q1290" i="5"/>
  <c r="Q516" i="5"/>
  <c r="Q28" i="5"/>
  <c r="Q260" i="5"/>
  <c r="Q1794" i="5"/>
  <c r="Q1800" i="5"/>
  <c r="Q713" i="5"/>
  <c r="Q967" i="5"/>
  <c r="Q1808" i="5"/>
  <c r="Q1009" i="5"/>
  <c r="Q1202" i="5"/>
  <c r="Q557" i="5"/>
  <c r="Q282" i="5"/>
  <c r="Q2705" i="5"/>
  <c r="Q2655" i="5"/>
  <c r="Q2384" i="5"/>
  <c r="Q1316" i="5"/>
  <c r="Q2837" i="5"/>
  <c r="Q2907" i="5"/>
  <c r="Q2821" i="5"/>
  <c r="Q1337" i="5"/>
  <c r="Q2560" i="5"/>
  <c r="Q2365" i="5"/>
  <c r="Q139" i="5"/>
  <c r="Q318" i="5"/>
  <c r="Q2679" i="5"/>
  <c r="Q393" i="5"/>
  <c r="Q519" i="5"/>
  <c r="Q1085" i="5"/>
  <c r="Q1037" i="5"/>
  <c r="Q928" i="5"/>
  <c r="Q1097" i="5"/>
  <c r="Q165" i="5"/>
  <c r="Q2324" i="5"/>
  <c r="Q1840" i="5"/>
  <c r="Q561" i="5"/>
  <c r="Q554" i="5"/>
  <c r="Q555" i="5"/>
  <c r="Q1593" i="5"/>
  <c r="Q1940" i="5"/>
  <c r="Q2689" i="5"/>
  <c r="Q2120" i="5"/>
  <c r="Q426" i="5"/>
  <c r="Q2881" i="5"/>
  <c r="Q2788" i="5"/>
  <c r="Q2824" i="5"/>
  <c r="Q1080" i="5"/>
  <c r="Q30" i="5"/>
  <c r="Q2838" i="5"/>
  <c r="Q1119" i="5"/>
  <c r="Q2727" i="5"/>
  <c r="Q1888" i="5"/>
  <c r="Q1886" i="5"/>
  <c r="Q550" i="5"/>
  <c r="Q1019" i="5"/>
  <c r="Q3160" i="5"/>
  <c r="Q1930" i="5"/>
  <c r="Q2634" i="5"/>
  <c r="Q2606" i="5"/>
  <c r="Q2697" i="5"/>
  <c r="Q2029" i="5"/>
  <c r="Q3137" i="5"/>
  <c r="Q518" i="5"/>
  <c r="Q535" i="5"/>
  <c r="Q714" i="5"/>
  <c r="Q2121" i="5"/>
  <c r="Q2803" i="5"/>
  <c r="Q661" i="5"/>
  <c r="Q613" i="5"/>
  <c r="Q17" i="5"/>
  <c r="Q1887" i="5"/>
  <c r="Q544" i="5"/>
  <c r="Q1885" i="5"/>
  <c r="Q619" i="5"/>
  <c r="Q662" i="5"/>
  <c r="Q953" i="5"/>
  <c r="Q1493" i="5"/>
  <c r="Q735" i="5"/>
  <c r="Q733" i="5"/>
  <c r="Q2492" i="5"/>
  <c r="Q2353" i="5"/>
  <c r="Q1317" i="5"/>
  <c r="Q623" i="5"/>
  <c r="Q2110" i="5"/>
  <c r="Q3219" i="5"/>
  <c r="Q3221" i="5"/>
  <c r="Q3220" i="5"/>
  <c r="Q2339" i="5"/>
  <c r="Q2458" i="5"/>
  <c r="Q1827" i="5"/>
  <c r="Q1106" i="5"/>
  <c r="Q1146" i="5"/>
  <c r="Q1002" i="5"/>
  <c r="Q933" i="5"/>
  <c r="Q696" i="5"/>
  <c r="Q86" i="5"/>
  <c r="Q510" i="5"/>
  <c r="Q2491" i="5"/>
  <c r="Q1652" i="5"/>
  <c r="Q1229" i="5"/>
  <c r="Q2691" i="5"/>
  <c r="Q1105" i="5"/>
  <c r="Q1655" i="5"/>
  <c r="Q2591" i="5"/>
  <c r="Q2072" i="5"/>
  <c r="Q620" i="5"/>
  <c r="Q2711" i="5"/>
  <c r="Q2728" i="5"/>
  <c r="Q2649" i="5"/>
  <c r="Q368" i="5"/>
  <c r="Q1048" i="5"/>
  <c r="Q2431" i="5"/>
  <c r="Q699" i="5"/>
  <c r="Q763" i="5"/>
  <c r="E763" i="5"/>
  <c r="D763" i="5"/>
  <c r="Q1340" i="5"/>
  <c r="E1340" i="5"/>
  <c r="D1340" i="5"/>
  <c r="Q831" i="5"/>
  <c r="E831" i="5"/>
  <c r="D831" i="5"/>
  <c r="Q153" i="5"/>
  <c r="E153" i="5"/>
  <c r="D153" i="5"/>
  <c r="Q618" i="5"/>
  <c r="E618" i="5"/>
  <c r="D618" i="5"/>
  <c r="Q2706" i="5"/>
  <c r="E2706" i="5"/>
  <c r="D2706" i="5"/>
  <c r="Q2331" i="5"/>
  <c r="E2331" i="5"/>
  <c r="D2331" i="5"/>
  <c r="Q726" i="5"/>
  <c r="E726" i="5"/>
  <c r="D726" i="5"/>
  <c r="Q2332" i="5"/>
  <c r="E2332" i="5"/>
  <c r="D2332" i="5"/>
  <c r="Q1709" i="5"/>
  <c r="E1709" i="5"/>
  <c r="D1709" i="5"/>
  <c r="Q2460" i="5"/>
  <c r="G2460" i="5"/>
  <c r="E2460" i="5"/>
  <c r="D2460" i="5"/>
  <c r="O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Microsoft Office</author>
  </authors>
  <commentList>
    <comment ref="G1" authorId="0" shapeId="0" xr:uid="{00000000-0006-0000-0000-000001000000}">
      <text>
        <r>
          <rPr>
            <sz val="10"/>
            <color rgb="FF000000"/>
            <rFont val="Calibri"/>
            <family val="2"/>
          </rPr>
          <t xml:space="preserve">Incluídos en ingreso neto
</t>
        </r>
        <r>
          <rPr>
            <sz val="10"/>
            <color rgb="FF000000"/>
            <rFont val="Calibri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C2" authorId="0" shapeId="0" xr:uid="{57A7AE0B-A58D-2141-83F3-5558FE42E28B}">
      <text>
        <r>
          <rPr>
            <sz val="10"/>
            <color rgb="FF000000"/>
            <rFont val="Tahoma"/>
            <family val="2"/>
          </rPr>
          <t>Base</t>
        </r>
      </text>
    </comment>
    <comment ref="D2" authorId="0" shapeId="0" xr:uid="{060176F2-2449-4F44-8785-23EDFC35E824}">
      <text>
        <r>
          <rPr>
            <sz val="10"/>
            <color rgb="FF000000"/>
            <rFont val="Tahoma"/>
            <family val="2"/>
          </rPr>
          <t>Base</t>
        </r>
      </text>
    </comment>
    <comment ref="E2" authorId="0" shapeId="0" xr:uid="{65C96F30-8E60-6C41-9758-A29B171BA178}">
      <text>
        <r>
          <rPr>
            <sz val="10"/>
            <color rgb="FF000000"/>
            <rFont val="Tahoma"/>
            <family val="2"/>
          </rPr>
          <t>Base</t>
        </r>
      </text>
    </comment>
    <comment ref="F2" authorId="0" shapeId="0" xr:uid="{DCF038CC-365E-DD44-8E8A-3DEDE7E68413}">
      <text>
        <r>
          <rPr>
            <sz val="10"/>
            <color rgb="FF000000"/>
            <rFont val="Tahoma"/>
            <family val="2"/>
          </rPr>
          <t>Base</t>
        </r>
      </text>
    </comment>
    <comment ref="I2" authorId="0" shapeId="0" xr:uid="{85502F28-6B19-894F-884E-9AEDEEE0B766}">
      <text>
        <r>
          <rPr>
            <sz val="10"/>
            <color rgb="FF000000"/>
            <rFont val="Tahoma"/>
            <family val="2"/>
          </rPr>
          <t>Base</t>
        </r>
      </text>
    </comment>
    <comment ref="J2" authorId="0" shapeId="0" xr:uid="{509952F9-E388-FB4C-93E0-3D087557577E}">
      <text>
        <r>
          <rPr>
            <sz val="10"/>
            <color rgb="FF000000"/>
            <rFont val="Tahoma"/>
            <family val="2"/>
          </rPr>
          <t>Base</t>
        </r>
      </text>
    </comment>
    <comment ref="K2" authorId="0" shapeId="0" xr:uid="{585D73B5-7DD8-BF4F-A397-0EF67364CFEE}">
      <text>
        <r>
          <rPr>
            <sz val="10"/>
            <color rgb="FF000000"/>
            <rFont val="Tahoma"/>
            <family val="2"/>
          </rPr>
          <t>Base</t>
        </r>
      </text>
    </comment>
    <comment ref="L2" authorId="0" shapeId="0" xr:uid="{9E3015A7-C1C0-2F46-8441-84B216C5BF1D}">
      <text>
        <r>
          <rPr>
            <sz val="10"/>
            <color rgb="FF000000"/>
            <rFont val="Tahoma"/>
            <family val="2"/>
          </rPr>
          <t>Base</t>
        </r>
      </text>
    </comment>
    <comment ref="M2" authorId="0" shapeId="0" xr:uid="{ABE17A6A-370D-A643-A3EA-8979E582C813}">
      <text>
        <r>
          <rPr>
            <sz val="10"/>
            <color rgb="FF000000"/>
            <rFont val="Tahoma"/>
            <family val="2"/>
          </rPr>
          <t>Base</t>
        </r>
      </text>
    </comment>
    <comment ref="N2" authorId="0" shapeId="0" xr:uid="{D98906C5-3B9E-CD4E-B2AA-0EE078768BD1}">
      <text>
        <r>
          <rPr>
            <sz val="10"/>
            <color rgb="FF000000"/>
            <rFont val="Tahoma"/>
            <family val="2"/>
          </rPr>
          <t>Base</t>
        </r>
      </text>
    </comment>
    <comment ref="O2" authorId="0" shapeId="0" xr:uid="{A8046EA0-2742-C149-B148-DBEBB46D1E09}">
      <text>
        <r>
          <rPr>
            <sz val="10"/>
            <color rgb="FF000000"/>
            <rFont val="Tahoma"/>
            <family val="2"/>
          </rPr>
          <t>Base</t>
        </r>
      </text>
    </comment>
    <comment ref="P2" authorId="0" shapeId="0" xr:uid="{D3D71310-C4F3-6242-BFAD-50495AE25CDA}">
      <text>
        <r>
          <rPr>
            <sz val="10"/>
            <color rgb="FF000000"/>
            <rFont val="Tahoma"/>
            <family val="2"/>
          </rPr>
          <t>Base</t>
        </r>
      </text>
    </comment>
    <comment ref="C3" authorId="0" shapeId="0" xr:uid="{7CD9ABBE-EB0A-6741-A146-95D57661EA4E}">
      <text>
        <r>
          <rPr>
            <sz val="10"/>
            <color rgb="FF000000"/>
            <rFont val="Tahoma"/>
            <family val="2"/>
          </rPr>
          <t>Base</t>
        </r>
      </text>
    </comment>
    <comment ref="D3" authorId="0" shapeId="0" xr:uid="{5429550E-0F12-2140-B7B6-66F24F8E567F}">
      <text>
        <r>
          <rPr>
            <sz val="10"/>
            <color rgb="FF000000"/>
            <rFont val="Tahoma"/>
            <family val="2"/>
          </rPr>
          <t>Base</t>
        </r>
      </text>
    </comment>
    <comment ref="E3" authorId="0" shapeId="0" xr:uid="{5D21A914-FF43-414F-82FC-00CA0E6D3791}">
      <text>
        <r>
          <rPr>
            <sz val="10"/>
            <color rgb="FF000000"/>
            <rFont val="Tahoma"/>
            <family val="2"/>
          </rPr>
          <t>Base</t>
        </r>
      </text>
    </comment>
    <comment ref="F3" authorId="0" shapeId="0" xr:uid="{3A16C1EA-E24D-D04B-A35F-8F89FC49CF75}">
      <text>
        <r>
          <rPr>
            <sz val="10"/>
            <color rgb="FF000000"/>
            <rFont val="Tahoma"/>
            <family val="2"/>
          </rPr>
          <t>Base</t>
        </r>
      </text>
    </comment>
    <comment ref="I3" authorId="0" shapeId="0" xr:uid="{B459E6A6-7507-A141-8967-1E8BAA2A2E2F}">
      <text>
        <r>
          <rPr>
            <sz val="10"/>
            <color rgb="FF000000"/>
            <rFont val="Tahoma"/>
            <family val="2"/>
          </rPr>
          <t>Base</t>
        </r>
      </text>
    </comment>
    <comment ref="J3" authorId="0" shapeId="0" xr:uid="{0109B451-018F-934E-AE24-380A9283F8BF}">
      <text>
        <r>
          <rPr>
            <sz val="10"/>
            <color rgb="FF000000"/>
            <rFont val="Tahoma"/>
            <family val="2"/>
          </rPr>
          <t>Base</t>
        </r>
      </text>
    </comment>
    <comment ref="K3" authorId="0" shapeId="0" xr:uid="{4719283C-0F3C-9443-B3D7-70D1D77EBFC0}">
      <text>
        <r>
          <rPr>
            <sz val="10"/>
            <color rgb="FF000000"/>
            <rFont val="Tahoma"/>
            <family val="2"/>
          </rPr>
          <t>Base</t>
        </r>
      </text>
    </comment>
    <comment ref="L3" authorId="0" shapeId="0" xr:uid="{93804370-9C08-7D4A-B4B1-19A792C932A8}">
      <text>
        <r>
          <rPr>
            <sz val="10"/>
            <color rgb="FF000000"/>
            <rFont val="Tahoma"/>
            <family val="2"/>
          </rPr>
          <t>Base</t>
        </r>
      </text>
    </comment>
    <comment ref="M3" authorId="0" shapeId="0" xr:uid="{58AC081A-E771-6A48-83E3-2E7C5F99F694}">
      <text>
        <r>
          <rPr>
            <sz val="10"/>
            <color rgb="FF000000"/>
            <rFont val="Tahoma"/>
            <family val="2"/>
          </rPr>
          <t>Base</t>
        </r>
      </text>
    </comment>
    <comment ref="N3" authorId="0" shapeId="0" xr:uid="{F62A9259-2C02-684E-87EF-26CF3583A422}">
      <text>
        <r>
          <rPr>
            <sz val="10"/>
            <color rgb="FF000000"/>
            <rFont val="Tahoma"/>
            <family val="2"/>
          </rPr>
          <t>Base</t>
        </r>
      </text>
    </comment>
    <comment ref="O3" authorId="0" shapeId="0" xr:uid="{62A1079C-5A41-CA48-BDD8-7634F6C15BB5}">
      <text>
        <r>
          <rPr>
            <sz val="10"/>
            <color rgb="FF000000"/>
            <rFont val="Tahoma"/>
            <family val="2"/>
          </rPr>
          <t>Base</t>
        </r>
      </text>
    </comment>
    <comment ref="P3" authorId="0" shapeId="0" xr:uid="{EC97F044-E0E0-9047-A115-5EE7151CBAA5}">
      <text>
        <r>
          <rPr>
            <sz val="10"/>
            <color rgb="FF000000"/>
            <rFont val="Tahoma"/>
            <family val="2"/>
          </rPr>
          <t>Base</t>
        </r>
      </text>
    </comment>
    <comment ref="C4" authorId="0" shapeId="0" xr:uid="{1E8F2864-929F-DB4E-9A92-42887E263110}">
      <text>
        <r>
          <rPr>
            <sz val="10"/>
            <color rgb="FF000000"/>
            <rFont val="Tahoma"/>
            <family val="2"/>
          </rPr>
          <t>Base</t>
        </r>
      </text>
    </comment>
    <comment ref="D4" authorId="0" shapeId="0" xr:uid="{E295C2E3-0321-9540-846A-810F5ABF4E71}">
      <text>
        <r>
          <rPr>
            <sz val="10"/>
            <color rgb="FF000000"/>
            <rFont val="Tahoma"/>
            <family val="2"/>
          </rPr>
          <t>Base</t>
        </r>
      </text>
    </comment>
    <comment ref="E4" authorId="0" shapeId="0" xr:uid="{4AE91020-4195-4846-9A61-361E5CA3510E}">
      <text>
        <r>
          <rPr>
            <sz val="10"/>
            <color rgb="FF000000"/>
            <rFont val="Tahoma"/>
            <family val="2"/>
          </rPr>
          <t>Base</t>
        </r>
      </text>
    </comment>
    <comment ref="F4" authorId="0" shapeId="0" xr:uid="{FBBBAA45-5BA7-4148-A19B-DD6EC3851D2A}">
      <text>
        <r>
          <rPr>
            <sz val="10"/>
            <color rgb="FF000000"/>
            <rFont val="Tahoma"/>
            <family val="2"/>
          </rPr>
          <t>Base</t>
        </r>
      </text>
    </comment>
    <comment ref="I4" authorId="0" shapeId="0" xr:uid="{54252EAB-3CE0-3647-8191-CD96C52D83AE}">
      <text>
        <r>
          <rPr>
            <sz val="10"/>
            <color rgb="FF000000"/>
            <rFont val="Tahoma"/>
            <family val="2"/>
          </rPr>
          <t>Base</t>
        </r>
      </text>
    </comment>
    <comment ref="J4" authorId="0" shapeId="0" xr:uid="{3E75FAE1-6BC8-6840-A30B-3001C70BB00E}">
      <text>
        <r>
          <rPr>
            <sz val="10"/>
            <color rgb="FF000000"/>
            <rFont val="Tahoma"/>
            <family val="2"/>
          </rPr>
          <t>Base</t>
        </r>
      </text>
    </comment>
    <comment ref="K4" authorId="0" shapeId="0" xr:uid="{88EB3DD8-27EC-4B4C-952F-88FDEBE6AC15}">
      <text>
        <r>
          <rPr>
            <sz val="10"/>
            <color rgb="FF000000"/>
            <rFont val="Tahoma"/>
            <family val="2"/>
          </rPr>
          <t>Base</t>
        </r>
      </text>
    </comment>
    <comment ref="L4" authorId="0" shapeId="0" xr:uid="{4E0EC364-C83C-DF48-B9B3-9555FC83E1D0}">
      <text>
        <r>
          <rPr>
            <sz val="10"/>
            <color rgb="FF000000"/>
            <rFont val="Tahoma"/>
            <family val="2"/>
          </rPr>
          <t>Base</t>
        </r>
      </text>
    </comment>
    <comment ref="M4" authorId="0" shapeId="0" xr:uid="{13EDC052-E6E4-FD4F-837A-B53D11F99A06}">
      <text>
        <r>
          <rPr>
            <sz val="10"/>
            <color rgb="FF000000"/>
            <rFont val="Tahoma"/>
            <family val="2"/>
          </rPr>
          <t>Base</t>
        </r>
      </text>
    </comment>
    <comment ref="N4" authorId="0" shapeId="0" xr:uid="{1C835B93-8361-C448-AD30-33873FDD6639}">
      <text>
        <r>
          <rPr>
            <sz val="10"/>
            <color rgb="FF000000"/>
            <rFont val="Tahoma"/>
            <family val="2"/>
          </rPr>
          <t>Base</t>
        </r>
      </text>
    </comment>
    <comment ref="O4" authorId="0" shapeId="0" xr:uid="{DFE0E26F-8505-6B45-8B17-2D7DFC908C67}">
      <text>
        <r>
          <rPr>
            <sz val="10"/>
            <color rgb="FF000000"/>
            <rFont val="Tahoma"/>
            <family val="2"/>
          </rPr>
          <t>Base</t>
        </r>
      </text>
    </comment>
    <comment ref="P4" authorId="0" shapeId="0" xr:uid="{809B4C8A-D385-9041-8B6B-7B6F9A417CFD}">
      <text>
        <r>
          <rPr>
            <sz val="10"/>
            <color rgb="FF000000"/>
            <rFont val="Tahoma"/>
            <family val="2"/>
          </rPr>
          <t>Base</t>
        </r>
      </text>
    </comment>
    <comment ref="C5" authorId="0" shapeId="0" xr:uid="{31ED4474-7809-E44A-95D8-7A2467A8FD9D}">
      <text>
        <r>
          <rPr>
            <sz val="10"/>
            <color rgb="FF000000"/>
            <rFont val="Tahoma"/>
            <family val="2"/>
          </rPr>
          <t>Base</t>
        </r>
      </text>
    </comment>
    <comment ref="D5" authorId="0" shapeId="0" xr:uid="{881FE935-DE5B-CB4B-95BA-11B0A3EAC22D}">
      <text>
        <r>
          <rPr>
            <sz val="10"/>
            <color rgb="FF000000"/>
            <rFont val="Tahoma"/>
            <family val="2"/>
          </rPr>
          <t>Base</t>
        </r>
      </text>
    </comment>
    <comment ref="E5" authorId="0" shapeId="0" xr:uid="{23822724-3662-FF45-9B60-C6843F01C1D5}">
      <text>
        <r>
          <rPr>
            <sz val="10"/>
            <color rgb="FF000000"/>
            <rFont val="Tahoma"/>
            <family val="2"/>
          </rPr>
          <t>Base</t>
        </r>
      </text>
    </comment>
    <comment ref="F5" authorId="0" shapeId="0" xr:uid="{C7636103-0FDD-EC49-A5C7-D68A608F85E3}">
      <text>
        <r>
          <rPr>
            <sz val="10"/>
            <color rgb="FF000000"/>
            <rFont val="Tahoma"/>
            <family val="2"/>
          </rPr>
          <t>Base</t>
        </r>
      </text>
    </comment>
    <comment ref="I5" authorId="0" shapeId="0" xr:uid="{4B1026DD-39CA-EA4F-979B-EEFEAE8F1927}">
      <text>
        <r>
          <rPr>
            <sz val="10"/>
            <color rgb="FF000000"/>
            <rFont val="Tahoma"/>
            <family val="2"/>
          </rPr>
          <t>Base</t>
        </r>
      </text>
    </comment>
    <comment ref="J5" authorId="0" shapeId="0" xr:uid="{A4EB19C3-151C-794A-9423-3EA481DD03E4}">
      <text>
        <r>
          <rPr>
            <sz val="10"/>
            <color rgb="FF000000"/>
            <rFont val="Tahoma"/>
            <family val="2"/>
          </rPr>
          <t>Base</t>
        </r>
      </text>
    </comment>
    <comment ref="K5" authorId="0" shapeId="0" xr:uid="{345C1F6E-A6D1-5248-89E6-3D9F856D6E50}">
      <text>
        <r>
          <rPr>
            <sz val="10"/>
            <color rgb="FF000000"/>
            <rFont val="Tahoma"/>
            <family val="2"/>
          </rPr>
          <t>Base</t>
        </r>
      </text>
    </comment>
    <comment ref="L5" authorId="0" shapeId="0" xr:uid="{7C5AA800-A3CD-E54C-A698-AA9A59478775}">
      <text>
        <r>
          <rPr>
            <sz val="10"/>
            <color rgb="FF000000"/>
            <rFont val="Tahoma"/>
            <family val="2"/>
          </rPr>
          <t>Base</t>
        </r>
      </text>
    </comment>
    <comment ref="M5" authorId="0" shapeId="0" xr:uid="{56947EAF-ACB1-B244-9FD4-C81B41A12157}">
      <text>
        <r>
          <rPr>
            <sz val="10"/>
            <color rgb="FF000000"/>
            <rFont val="Tahoma"/>
            <family val="2"/>
          </rPr>
          <t>Reloj</t>
        </r>
      </text>
    </comment>
    <comment ref="N5" authorId="0" shapeId="0" xr:uid="{9BA456D6-F3B6-EE40-96CC-EC03CE81105A}">
      <text>
        <r>
          <rPr>
            <sz val="10"/>
            <color rgb="FF000000"/>
            <rFont val="Tahoma"/>
            <family val="2"/>
          </rPr>
          <t>Reloj</t>
        </r>
      </text>
    </comment>
    <comment ref="O5" authorId="0" shapeId="0" xr:uid="{6F3DBB9B-FA2E-9B46-8092-C71BE8466B74}">
      <text>
        <r>
          <rPr>
            <sz val="10"/>
            <color rgb="FF000000"/>
            <rFont val="Tahoma"/>
            <family val="2"/>
          </rPr>
          <t>Base</t>
        </r>
      </text>
    </comment>
    <comment ref="P5" authorId="0" shapeId="0" xr:uid="{087191BE-13F3-FC46-9B00-EE8CF82C822C}">
      <text>
        <r>
          <rPr>
            <sz val="10"/>
            <color rgb="FF000000"/>
            <rFont val="Tahoma"/>
            <family val="2"/>
          </rPr>
          <t>Base</t>
        </r>
      </text>
    </comment>
    <comment ref="C6" authorId="0" shapeId="0" xr:uid="{B522CD17-6D94-654B-9553-35B84059C6DB}">
      <text>
        <r>
          <rPr>
            <sz val="10"/>
            <color rgb="FF000000"/>
            <rFont val="Tahoma"/>
            <family val="2"/>
          </rPr>
          <t>Base</t>
        </r>
      </text>
    </comment>
    <comment ref="D6" authorId="0" shapeId="0" xr:uid="{F00A0956-BA19-F24A-9595-DCA59ED64A83}">
      <text>
        <r>
          <rPr>
            <sz val="10"/>
            <color rgb="FF000000"/>
            <rFont val="Tahoma"/>
            <family val="2"/>
          </rPr>
          <t>Base</t>
        </r>
      </text>
    </comment>
    <comment ref="E6" authorId="0" shapeId="0" xr:uid="{171C006C-B16C-C747-8586-3A7CD632082C}">
      <text>
        <r>
          <rPr>
            <sz val="10"/>
            <color rgb="FF000000"/>
            <rFont val="Tahoma"/>
            <family val="2"/>
          </rPr>
          <t>Base</t>
        </r>
      </text>
    </comment>
    <comment ref="F6" authorId="0" shapeId="0" xr:uid="{D5991B15-C2DC-0049-A5B4-71501C3340D9}">
      <text>
        <r>
          <rPr>
            <sz val="10"/>
            <color rgb="FF000000"/>
            <rFont val="Tahoma"/>
            <family val="2"/>
          </rPr>
          <t>Base</t>
        </r>
      </text>
    </comment>
    <comment ref="I6" authorId="0" shapeId="0" xr:uid="{B0FDF71E-39CA-614D-A232-C304CFB42794}">
      <text>
        <r>
          <rPr>
            <sz val="10"/>
            <color rgb="FF000000"/>
            <rFont val="Tahoma"/>
            <family val="2"/>
          </rPr>
          <t>Base</t>
        </r>
      </text>
    </comment>
    <comment ref="J6" authorId="0" shapeId="0" xr:uid="{C388EDC3-844B-264B-9A11-A01207CFC47E}">
      <text>
        <r>
          <rPr>
            <sz val="10"/>
            <color rgb="FF000000"/>
            <rFont val="Tahoma"/>
            <family val="2"/>
          </rPr>
          <t>Base</t>
        </r>
      </text>
    </comment>
    <comment ref="K6" authorId="0" shapeId="0" xr:uid="{6CF09B9C-AC7A-CB4C-A54A-C59169C8BD98}">
      <text>
        <r>
          <rPr>
            <sz val="10"/>
            <color rgb="FF000000"/>
            <rFont val="Tahoma"/>
            <family val="2"/>
          </rPr>
          <t>Base</t>
        </r>
      </text>
    </comment>
    <comment ref="L6" authorId="0" shapeId="0" xr:uid="{4092EB32-1D78-3C4A-8154-8426048FC4A0}">
      <text>
        <r>
          <rPr>
            <sz val="10"/>
            <color rgb="FF000000"/>
            <rFont val="Tahoma"/>
            <family val="2"/>
          </rPr>
          <t>Base</t>
        </r>
      </text>
    </comment>
    <comment ref="M6" authorId="0" shapeId="0" xr:uid="{0C004E6D-E7D5-8044-8355-C149E505115B}">
      <text>
        <r>
          <rPr>
            <sz val="10"/>
            <color rgb="FF000000"/>
            <rFont val="Tahoma"/>
            <family val="2"/>
          </rPr>
          <t>Base</t>
        </r>
      </text>
    </comment>
    <comment ref="N6" authorId="0" shapeId="0" xr:uid="{79181589-848C-5A4F-AB5C-85270CB8310C}">
      <text>
        <r>
          <rPr>
            <sz val="10"/>
            <color rgb="FF000000"/>
            <rFont val="Tahoma"/>
            <family val="2"/>
          </rPr>
          <t>Base</t>
        </r>
      </text>
    </comment>
    <comment ref="O6" authorId="0" shapeId="0" xr:uid="{593609AE-C490-B142-955C-48E5DCB55D8A}">
      <text>
        <r>
          <rPr>
            <sz val="10"/>
            <color rgb="FF000000"/>
            <rFont val="Tahoma"/>
            <family val="2"/>
          </rPr>
          <t>Base</t>
        </r>
      </text>
    </comment>
    <comment ref="P6" authorId="0" shapeId="0" xr:uid="{E866234A-5AF1-E54F-92FA-5BF6DB03D6FD}">
      <text>
        <r>
          <rPr>
            <sz val="10"/>
            <color rgb="FF000000"/>
            <rFont val="Tahoma"/>
            <family val="2"/>
          </rPr>
          <t>Base</t>
        </r>
      </text>
    </comment>
    <comment ref="C7" authorId="0" shapeId="0" xr:uid="{C93B8FF0-2507-0046-A1A5-F284887E2FA9}">
      <text>
        <r>
          <rPr>
            <sz val="10"/>
            <color rgb="FF000000"/>
            <rFont val="Tahoma"/>
            <family val="2"/>
          </rPr>
          <t>Base</t>
        </r>
      </text>
    </comment>
    <comment ref="D7" authorId="0" shapeId="0" xr:uid="{C96F1289-EADC-5F46-9BBC-862BC29283D6}">
      <text>
        <r>
          <rPr>
            <sz val="10"/>
            <color rgb="FF000000"/>
            <rFont val="Tahoma"/>
            <family val="2"/>
          </rPr>
          <t>Base</t>
        </r>
      </text>
    </comment>
    <comment ref="E7" authorId="0" shapeId="0" xr:uid="{24AB90F1-7764-EC42-AD4A-9AA7E6171E4E}">
      <text>
        <r>
          <rPr>
            <sz val="10"/>
            <color rgb="FF000000"/>
            <rFont val="Tahoma"/>
            <family val="2"/>
          </rPr>
          <t>Base</t>
        </r>
      </text>
    </comment>
    <comment ref="F7" authorId="0" shapeId="0" xr:uid="{A991DA87-13FB-E743-AF0A-435D53798EBF}">
      <text>
        <r>
          <rPr>
            <sz val="10"/>
            <color rgb="FF000000"/>
            <rFont val="Tahoma"/>
            <family val="2"/>
          </rPr>
          <t>Base</t>
        </r>
      </text>
    </comment>
    <comment ref="I7" authorId="0" shapeId="0" xr:uid="{58063C28-0E74-7148-A13C-A1AF7B335032}">
      <text>
        <r>
          <rPr>
            <sz val="10"/>
            <color rgb="FF000000"/>
            <rFont val="Tahoma"/>
            <family val="2"/>
          </rPr>
          <t>Base</t>
        </r>
      </text>
    </comment>
    <comment ref="J7" authorId="0" shapeId="0" xr:uid="{BF3A0917-E02C-504A-8BF5-069F9FFA2339}">
      <text>
        <r>
          <rPr>
            <sz val="10"/>
            <color rgb="FF000000"/>
            <rFont val="Tahoma"/>
            <family val="2"/>
          </rPr>
          <t>Base</t>
        </r>
      </text>
    </comment>
    <comment ref="K7" authorId="0" shapeId="0" xr:uid="{C14EB730-B202-004C-868E-BF163468FBBB}">
      <text>
        <r>
          <rPr>
            <sz val="10"/>
            <color rgb="FF000000"/>
            <rFont val="Tahoma"/>
            <family val="2"/>
          </rPr>
          <t>Base</t>
        </r>
      </text>
    </comment>
    <comment ref="L7" authorId="0" shapeId="0" xr:uid="{E21B9A6B-12E3-5A48-B2FE-192CCCCC0F29}">
      <text>
        <r>
          <rPr>
            <sz val="10"/>
            <color rgb="FF000000"/>
            <rFont val="Tahoma"/>
            <family val="2"/>
          </rPr>
          <t>Base</t>
        </r>
      </text>
    </comment>
    <comment ref="M7" authorId="0" shapeId="0" xr:uid="{88284CAD-7A2E-1143-A521-021EA8BB8C99}">
      <text>
        <r>
          <rPr>
            <sz val="10"/>
            <color rgb="FF000000"/>
            <rFont val="Tahoma"/>
            <family val="2"/>
          </rPr>
          <t>Base</t>
        </r>
      </text>
    </comment>
    <comment ref="N7" authorId="0" shapeId="0" xr:uid="{A1D67EBE-A467-674D-B3AC-A0CC0ED2B979}">
      <text>
        <r>
          <rPr>
            <sz val="10"/>
            <color rgb="FF000000"/>
            <rFont val="Tahoma"/>
            <family val="2"/>
          </rPr>
          <t>Base</t>
        </r>
      </text>
    </comment>
    <comment ref="O7" authorId="0" shapeId="0" xr:uid="{78E4C484-DA83-2B4B-96A1-7D52116D618B}">
      <text>
        <r>
          <rPr>
            <sz val="10"/>
            <color rgb="FF000000"/>
            <rFont val="Tahoma"/>
            <family val="2"/>
          </rPr>
          <t>Base</t>
        </r>
      </text>
    </comment>
    <comment ref="P7" authorId="0" shapeId="0" xr:uid="{DA5FB2D8-1C24-8F4E-A128-04C5B7678DED}">
      <text>
        <r>
          <rPr>
            <sz val="10"/>
            <color rgb="FF000000"/>
            <rFont val="Tahoma"/>
            <family val="2"/>
          </rPr>
          <t>Base</t>
        </r>
      </text>
    </comment>
    <comment ref="C8" authorId="0" shapeId="0" xr:uid="{649394E8-D11C-D247-A1C7-670275222122}">
      <text>
        <r>
          <rPr>
            <sz val="10"/>
            <color rgb="FF000000"/>
            <rFont val="Tahoma"/>
            <family val="2"/>
          </rPr>
          <t>Base</t>
        </r>
      </text>
    </comment>
    <comment ref="D8" authorId="0" shapeId="0" xr:uid="{EB96CD59-2250-6C4F-B694-5FAB208711B6}">
      <text>
        <r>
          <rPr>
            <sz val="10"/>
            <color rgb="FF000000"/>
            <rFont val="Tahoma"/>
            <family val="2"/>
          </rPr>
          <t>Base</t>
        </r>
      </text>
    </comment>
    <comment ref="E8" authorId="0" shapeId="0" xr:uid="{4DC02855-4504-3C46-8E20-59C3C5C1C33D}">
      <text>
        <r>
          <rPr>
            <sz val="10"/>
            <color rgb="FF000000"/>
            <rFont val="Tahoma"/>
            <family val="2"/>
          </rPr>
          <t>Base</t>
        </r>
      </text>
    </comment>
    <comment ref="F8" authorId="0" shapeId="0" xr:uid="{4BF441FA-E912-1947-B378-C98DA4A91B92}">
      <text>
        <r>
          <rPr>
            <sz val="10"/>
            <color rgb="FF000000"/>
            <rFont val="Tahoma"/>
            <family val="2"/>
          </rPr>
          <t>Base</t>
        </r>
      </text>
    </comment>
    <comment ref="I8" authorId="0" shapeId="0" xr:uid="{595375B1-DD03-8449-B16D-DCD8C484F33B}">
      <text>
        <r>
          <rPr>
            <sz val="10"/>
            <color rgb="FF000000"/>
            <rFont val="Tahoma"/>
            <family val="2"/>
          </rPr>
          <t>Base</t>
        </r>
      </text>
    </comment>
    <comment ref="J8" authorId="0" shapeId="0" xr:uid="{86B842B5-7AD5-0241-ACD9-694E89DBE2CE}">
      <text>
        <r>
          <rPr>
            <sz val="10"/>
            <color rgb="FF000000"/>
            <rFont val="Tahoma"/>
            <family val="2"/>
          </rPr>
          <t>Base</t>
        </r>
      </text>
    </comment>
    <comment ref="K8" authorId="0" shapeId="0" xr:uid="{8E2FBEDA-CC5D-3540-BFDC-EE77BB0AB253}">
      <text>
        <r>
          <rPr>
            <sz val="10"/>
            <color rgb="FF000000"/>
            <rFont val="Tahoma"/>
            <family val="2"/>
          </rPr>
          <t>Base</t>
        </r>
      </text>
    </comment>
    <comment ref="L8" authorId="0" shapeId="0" xr:uid="{F6E02DE2-899D-BD4A-AC66-2BCE364DA43F}">
      <text>
        <r>
          <rPr>
            <sz val="10"/>
            <color rgb="FF000000"/>
            <rFont val="Tahoma"/>
            <family val="2"/>
          </rPr>
          <t>Base</t>
        </r>
      </text>
    </comment>
    <comment ref="M8" authorId="0" shapeId="0" xr:uid="{B33C888F-0EC1-5246-AA2D-D06D7DEDC38D}">
      <text>
        <r>
          <rPr>
            <sz val="10"/>
            <color rgb="FF000000"/>
            <rFont val="Tahoma"/>
            <family val="2"/>
          </rPr>
          <t>Base</t>
        </r>
      </text>
    </comment>
    <comment ref="N8" authorId="0" shapeId="0" xr:uid="{29314F29-8058-8F4B-9887-DF4E6C147191}">
      <text>
        <r>
          <rPr>
            <sz val="10"/>
            <color rgb="FF000000"/>
            <rFont val="Tahoma"/>
            <family val="2"/>
          </rPr>
          <t>Base</t>
        </r>
      </text>
    </comment>
    <comment ref="O8" authorId="0" shapeId="0" xr:uid="{BF96E217-9779-9D40-9A5A-4E78EC8D6059}">
      <text>
        <r>
          <rPr>
            <sz val="10"/>
            <color rgb="FF000000"/>
            <rFont val="Tahoma"/>
            <family val="2"/>
          </rPr>
          <t>Base</t>
        </r>
      </text>
    </comment>
    <comment ref="P8" authorId="0" shapeId="0" xr:uid="{58C80096-6C82-C14A-A0F5-7B22379267C9}">
      <text>
        <r>
          <rPr>
            <sz val="10"/>
            <color rgb="FF000000"/>
            <rFont val="Tahoma"/>
            <family val="2"/>
          </rPr>
          <t>Base</t>
        </r>
      </text>
    </comment>
    <comment ref="C9" authorId="0" shapeId="0" xr:uid="{2AF988DB-82A0-AF49-8ED2-E4F76929D2D9}">
      <text>
        <r>
          <rPr>
            <sz val="10"/>
            <color rgb="FF000000"/>
            <rFont val="Tahoma"/>
            <family val="2"/>
          </rPr>
          <t>Base</t>
        </r>
      </text>
    </comment>
    <comment ref="D9" authorId="0" shapeId="0" xr:uid="{43077F4D-920B-A643-82C9-9E79783981C1}">
      <text>
        <r>
          <rPr>
            <sz val="10"/>
            <color rgb="FF000000"/>
            <rFont val="Tahoma"/>
            <family val="2"/>
          </rPr>
          <t>Base</t>
        </r>
      </text>
    </comment>
    <comment ref="E9" authorId="0" shapeId="0" xr:uid="{B0DA7567-B596-4146-9681-A5724EEBFF6A}">
      <text>
        <r>
          <rPr>
            <sz val="10"/>
            <color rgb="FF000000"/>
            <rFont val="Tahoma"/>
            <family val="2"/>
          </rPr>
          <t>Base</t>
        </r>
      </text>
    </comment>
    <comment ref="F9" authorId="0" shapeId="0" xr:uid="{A259D53C-195D-CB45-97B4-F8B2662701C7}">
      <text>
        <r>
          <rPr>
            <sz val="10"/>
            <color rgb="FF000000"/>
            <rFont val="Tahoma"/>
            <family val="2"/>
          </rPr>
          <t>Base</t>
        </r>
      </text>
    </comment>
    <comment ref="I9" authorId="0" shapeId="0" xr:uid="{772DAEC0-DE6C-6543-9004-7E6F1DFE91DC}">
      <text>
        <r>
          <rPr>
            <sz val="10"/>
            <color rgb="FF000000"/>
            <rFont val="Tahoma"/>
            <family val="2"/>
          </rPr>
          <t>Base</t>
        </r>
      </text>
    </comment>
    <comment ref="J9" authorId="0" shapeId="0" xr:uid="{F25AA8A5-C7A1-0B4A-BAC3-62E5F48D1A46}">
      <text>
        <r>
          <rPr>
            <sz val="10"/>
            <color rgb="FF000000"/>
            <rFont val="Tahoma"/>
            <family val="2"/>
          </rPr>
          <t>Base</t>
        </r>
      </text>
    </comment>
    <comment ref="K9" authorId="0" shapeId="0" xr:uid="{E926CF4D-1AD9-5848-A47F-FA7A512DC83B}">
      <text>
        <r>
          <rPr>
            <sz val="10"/>
            <color rgb="FF000000"/>
            <rFont val="Tahoma"/>
            <family val="2"/>
          </rPr>
          <t>Base</t>
        </r>
      </text>
    </comment>
    <comment ref="L9" authorId="0" shapeId="0" xr:uid="{053BF0B8-7E14-304A-9627-65518B5D0657}">
      <text>
        <r>
          <rPr>
            <sz val="10"/>
            <color rgb="FF000000"/>
            <rFont val="Tahoma"/>
            <family val="2"/>
          </rPr>
          <t>Base</t>
        </r>
      </text>
    </comment>
    <comment ref="M9" authorId="0" shapeId="0" xr:uid="{2D4EEF95-4DE3-9341-BACA-0B7BF9B3DDC6}">
      <text>
        <r>
          <rPr>
            <sz val="10"/>
            <color rgb="FF000000"/>
            <rFont val="Tahoma"/>
            <family val="2"/>
          </rPr>
          <t>Base</t>
        </r>
      </text>
    </comment>
    <comment ref="N9" authorId="0" shapeId="0" xr:uid="{7C0F6063-2527-F743-9529-D86B28289BA6}">
      <text>
        <r>
          <rPr>
            <sz val="10"/>
            <color rgb="FF000000"/>
            <rFont val="Tahoma"/>
            <family val="2"/>
          </rPr>
          <t>Base</t>
        </r>
      </text>
    </comment>
    <comment ref="O9" authorId="0" shapeId="0" xr:uid="{4CDE2481-8564-AD42-B9DE-9B64D4A75E43}">
      <text>
        <r>
          <rPr>
            <sz val="10"/>
            <color rgb="FF000000"/>
            <rFont val="Tahoma"/>
            <family val="2"/>
          </rPr>
          <t>Base</t>
        </r>
      </text>
    </comment>
    <comment ref="P9" authorId="0" shapeId="0" xr:uid="{85F7DF8E-B641-834F-8E48-16AADFB90E0F}">
      <text>
        <r>
          <rPr>
            <sz val="10"/>
            <color rgb="FF000000"/>
            <rFont val="Tahoma"/>
            <family val="2"/>
          </rPr>
          <t>Base</t>
        </r>
      </text>
    </comment>
    <comment ref="C10" authorId="0" shapeId="0" xr:uid="{B090212A-B761-284A-AB5C-5A70BA90A579}">
      <text>
        <r>
          <rPr>
            <sz val="10"/>
            <color rgb="FF000000"/>
            <rFont val="Tahoma"/>
            <family val="2"/>
          </rPr>
          <t>Base</t>
        </r>
      </text>
    </comment>
    <comment ref="D10" authorId="0" shapeId="0" xr:uid="{A60FF794-A98C-4844-80FD-A20B2135920C}">
      <text>
        <r>
          <rPr>
            <sz val="10"/>
            <color rgb="FF000000"/>
            <rFont val="Tahoma"/>
            <family val="2"/>
          </rPr>
          <t>Base</t>
        </r>
      </text>
    </comment>
    <comment ref="E10" authorId="0" shapeId="0" xr:uid="{A5FCE2D9-F403-5541-9B71-4A0FA36B0FD7}">
      <text>
        <r>
          <rPr>
            <sz val="10"/>
            <color rgb="FF000000"/>
            <rFont val="Tahoma"/>
            <family val="2"/>
          </rPr>
          <t>Base</t>
        </r>
      </text>
    </comment>
    <comment ref="F10" authorId="0" shapeId="0" xr:uid="{D3730ADD-6422-1E40-9474-2939B89E0B92}">
      <text>
        <r>
          <rPr>
            <sz val="10"/>
            <color rgb="FF000000"/>
            <rFont val="Tahoma"/>
            <family val="2"/>
          </rPr>
          <t>Base</t>
        </r>
      </text>
    </comment>
    <comment ref="I10" authorId="0" shapeId="0" xr:uid="{97904F6F-6A19-6440-AD87-0EAFBC981785}">
      <text>
        <r>
          <rPr>
            <sz val="10"/>
            <color rgb="FF000000"/>
            <rFont val="Tahoma"/>
            <family val="2"/>
          </rPr>
          <t>Base</t>
        </r>
      </text>
    </comment>
    <comment ref="J10" authorId="0" shapeId="0" xr:uid="{26898FD6-EB11-444E-B826-9357AEBFEE0A}">
      <text>
        <r>
          <rPr>
            <sz val="10"/>
            <color rgb="FF000000"/>
            <rFont val="Tahoma"/>
            <family val="2"/>
          </rPr>
          <t>Base</t>
        </r>
      </text>
    </comment>
    <comment ref="K10" authorId="0" shapeId="0" xr:uid="{B06FDB0B-2340-F246-994A-26B1697225E7}">
      <text>
        <r>
          <rPr>
            <sz val="10"/>
            <color rgb="FF000000"/>
            <rFont val="Tahoma"/>
            <family val="2"/>
          </rPr>
          <t>Base</t>
        </r>
      </text>
    </comment>
    <comment ref="L10" authorId="0" shapeId="0" xr:uid="{5B609AB2-1F82-AF46-A980-24F94A312324}">
      <text>
        <r>
          <rPr>
            <sz val="10"/>
            <color rgb="FF000000"/>
            <rFont val="Tahoma"/>
            <family val="2"/>
          </rPr>
          <t>Base</t>
        </r>
      </text>
    </comment>
    <comment ref="M10" authorId="0" shapeId="0" xr:uid="{B73EA759-3DB3-3D42-A3A4-3CC5275D8915}">
      <text>
        <r>
          <rPr>
            <sz val="10"/>
            <color rgb="FF000000"/>
            <rFont val="Tahoma"/>
            <family val="2"/>
          </rPr>
          <t>Base</t>
        </r>
      </text>
    </comment>
    <comment ref="N10" authorId="0" shapeId="0" xr:uid="{0A329BF6-067A-6C42-BD02-BA453D772367}">
      <text>
        <r>
          <rPr>
            <sz val="10"/>
            <color rgb="FF000000"/>
            <rFont val="Tahoma"/>
            <family val="2"/>
          </rPr>
          <t>Base</t>
        </r>
      </text>
    </comment>
    <comment ref="O10" authorId="0" shapeId="0" xr:uid="{FC07D7F7-690D-0B46-9856-90AC6F8AA23C}">
      <text>
        <r>
          <rPr>
            <sz val="10"/>
            <color rgb="FF000000"/>
            <rFont val="Tahoma"/>
            <family val="2"/>
          </rPr>
          <t>Base</t>
        </r>
      </text>
    </comment>
    <comment ref="P10" authorId="0" shapeId="0" xr:uid="{1565CEAB-2413-DF4E-87F8-07E21743592B}">
      <text>
        <r>
          <rPr>
            <sz val="10"/>
            <color rgb="FF000000"/>
            <rFont val="Tahoma"/>
            <family val="2"/>
          </rPr>
          <t>Base</t>
        </r>
      </text>
    </comment>
    <comment ref="C11" authorId="0" shapeId="0" xr:uid="{90AED7F9-2835-964B-9494-1F0F8AC6551E}">
      <text>
        <r>
          <rPr>
            <sz val="10"/>
            <color rgb="FF000000"/>
            <rFont val="Tahoma"/>
            <family val="2"/>
          </rPr>
          <t>Base</t>
        </r>
      </text>
    </comment>
    <comment ref="D11" authorId="0" shapeId="0" xr:uid="{B6B936A1-A389-7E4E-BD9F-1F79F63CF0F3}">
      <text>
        <r>
          <rPr>
            <sz val="10"/>
            <color rgb="FF000000"/>
            <rFont val="Tahoma"/>
            <family val="2"/>
          </rPr>
          <t>Base</t>
        </r>
      </text>
    </comment>
    <comment ref="E11" authorId="0" shapeId="0" xr:uid="{0B4681BB-C201-CC4C-996F-F75460A9DA53}">
      <text>
        <r>
          <rPr>
            <sz val="10"/>
            <color rgb="FF000000"/>
            <rFont val="Tahoma"/>
            <family val="2"/>
          </rPr>
          <t>Base</t>
        </r>
      </text>
    </comment>
    <comment ref="F11" authorId="0" shapeId="0" xr:uid="{5F923621-2A09-EC4C-88D2-A815FF38CA39}">
      <text>
        <r>
          <rPr>
            <sz val="10"/>
            <color rgb="FF000000"/>
            <rFont val="Tahoma"/>
            <family val="2"/>
          </rPr>
          <t>Base</t>
        </r>
      </text>
    </comment>
    <comment ref="I11" authorId="0" shapeId="0" xr:uid="{D09F7973-0B0A-2940-87FB-14FEFCBBC7B2}">
      <text>
        <r>
          <rPr>
            <sz val="10"/>
            <color rgb="FF000000"/>
            <rFont val="Tahoma"/>
            <family val="2"/>
          </rPr>
          <t>Base</t>
        </r>
      </text>
    </comment>
    <comment ref="J11" authorId="0" shapeId="0" xr:uid="{0D3288E2-11EF-044B-9DEF-2CE30D3C7498}">
      <text>
        <r>
          <rPr>
            <sz val="10"/>
            <color rgb="FF000000"/>
            <rFont val="Tahoma"/>
            <family val="2"/>
          </rPr>
          <t>Base</t>
        </r>
      </text>
    </comment>
    <comment ref="K11" authorId="0" shapeId="0" xr:uid="{2B85FD70-5B72-E044-A31E-94112EE459FB}">
      <text>
        <r>
          <rPr>
            <sz val="10"/>
            <color rgb="FF000000"/>
            <rFont val="Tahoma"/>
            <family val="2"/>
          </rPr>
          <t>Base</t>
        </r>
      </text>
    </comment>
    <comment ref="L11" authorId="0" shapeId="0" xr:uid="{D5CA2BB7-DA58-F74E-AC32-79D1E64EB8AA}">
      <text>
        <r>
          <rPr>
            <sz val="10"/>
            <color rgb="FF000000"/>
            <rFont val="Tahoma"/>
            <family val="2"/>
          </rPr>
          <t>Base</t>
        </r>
      </text>
    </comment>
    <comment ref="M11" authorId="0" shapeId="0" xr:uid="{9CE1564E-0157-D94E-8D00-83D73B2A24A6}">
      <text>
        <r>
          <rPr>
            <sz val="10"/>
            <color rgb="FF000000"/>
            <rFont val="Tahoma"/>
            <family val="2"/>
          </rPr>
          <t>Base</t>
        </r>
      </text>
    </comment>
    <comment ref="N11" authorId="0" shapeId="0" xr:uid="{5AACC2F2-36ED-AC4D-8F23-AB4E097CC9BA}">
      <text>
        <r>
          <rPr>
            <sz val="10"/>
            <color rgb="FF000000"/>
            <rFont val="Tahoma"/>
            <family val="2"/>
          </rPr>
          <t>Base</t>
        </r>
      </text>
    </comment>
    <comment ref="O11" authorId="0" shapeId="0" xr:uid="{600B20EE-74FC-9843-9570-49E95199E3D1}">
      <text>
        <r>
          <rPr>
            <sz val="10"/>
            <color rgb="FF000000"/>
            <rFont val="Tahoma"/>
            <family val="2"/>
          </rPr>
          <t>Base</t>
        </r>
      </text>
    </comment>
    <comment ref="P11" authorId="0" shapeId="0" xr:uid="{9F1AB7D8-A625-054C-993F-AC323FD8362D}">
      <text>
        <r>
          <rPr>
            <sz val="10"/>
            <color rgb="FF000000"/>
            <rFont val="Tahoma"/>
            <family val="2"/>
          </rPr>
          <t>Base</t>
        </r>
      </text>
    </comment>
    <comment ref="C12" authorId="0" shapeId="0" xr:uid="{11FE9F54-7EB6-7A4B-A110-6A8A0F0BBBFD}">
      <text>
        <r>
          <rPr>
            <sz val="10"/>
            <color rgb="FF000000"/>
            <rFont val="Tahoma"/>
            <family val="2"/>
          </rPr>
          <t>Base</t>
        </r>
      </text>
    </comment>
    <comment ref="D12" authorId="0" shapeId="0" xr:uid="{B3F7108A-BA77-6944-9848-36B92869EE8C}">
      <text>
        <r>
          <rPr>
            <sz val="10"/>
            <color rgb="FF000000"/>
            <rFont val="Tahoma"/>
            <family val="2"/>
          </rPr>
          <t>Base</t>
        </r>
      </text>
    </comment>
    <comment ref="E12" authorId="0" shapeId="0" xr:uid="{4189A950-C2FF-2740-9CEA-85D8200184FA}">
      <text>
        <r>
          <rPr>
            <sz val="10"/>
            <color rgb="FF000000"/>
            <rFont val="Tahoma"/>
            <family val="2"/>
          </rPr>
          <t>Base</t>
        </r>
      </text>
    </comment>
    <comment ref="F12" authorId="0" shapeId="0" xr:uid="{82339BBB-23AD-4A41-9434-E6B32C5C04E8}">
      <text>
        <r>
          <rPr>
            <sz val="10"/>
            <color rgb="FF000000"/>
            <rFont val="Tahoma"/>
            <family val="2"/>
          </rPr>
          <t>Base</t>
        </r>
      </text>
    </comment>
    <comment ref="I12" authorId="0" shapeId="0" xr:uid="{DA95FACF-C76B-BD4B-9827-74E1CC983EE5}">
      <text>
        <r>
          <rPr>
            <sz val="10"/>
            <color rgb="FF000000"/>
            <rFont val="Tahoma"/>
            <family val="2"/>
          </rPr>
          <t>Base</t>
        </r>
      </text>
    </comment>
    <comment ref="J12" authorId="0" shapeId="0" xr:uid="{E04CE1A6-6D6C-ED48-BED8-980C8FCB5791}">
      <text>
        <r>
          <rPr>
            <sz val="10"/>
            <color rgb="FF000000"/>
            <rFont val="Tahoma"/>
            <family val="2"/>
          </rPr>
          <t>Base</t>
        </r>
      </text>
    </comment>
    <comment ref="K12" authorId="0" shapeId="0" xr:uid="{D1BAE05E-EFC2-0342-9B58-9387A170C3D2}">
      <text>
        <r>
          <rPr>
            <sz val="10"/>
            <color rgb="FF000000"/>
            <rFont val="Tahoma"/>
            <family val="2"/>
          </rPr>
          <t>Base</t>
        </r>
      </text>
    </comment>
    <comment ref="L12" authorId="0" shapeId="0" xr:uid="{84BD6DF0-4C95-194A-83D1-F171368B8D57}">
      <text>
        <r>
          <rPr>
            <sz val="10"/>
            <color rgb="FF000000"/>
            <rFont val="Tahoma"/>
            <family val="2"/>
          </rPr>
          <t>Base</t>
        </r>
      </text>
    </comment>
    <comment ref="M12" authorId="0" shapeId="0" xr:uid="{9E9163EF-3B1C-3C4E-9E04-25479090BB13}">
      <text>
        <r>
          <rPr>
            <sz val="10"/>
            <color rgb="FF000000"/>
            <rFont val="Tahoma"/>
            <family val="2"/>
          </rPr>
          <t>Base</t>
        </r>
      </text>
    </comment>
    <comment ref="N12" authorId="0" shapeId="0" xr:uid="{25F0C136-3219-7646-A92C-84C5F1504C96}">
      <text>
        <r>
          <rPr>
            <sz val="10"/>
            <color rgb="FF000000"/>
            <rFont val="Tahoma"/>
            <family val="2"/>
          </rPr>
          <t>Base</t>
        </r>
      </text>
    </comment>
    <comment ref="O12" authorId="0" shapeId="0" xr:uid="{E5719E19-4442-9D42-B934-5D0B84DD88EE}">
      <text>
        <r>
          <rPr>
            <sz val="10"/>
            <color rgb="FF000000"/>
            <rFont val="Tahoma"/>
            <family val="2"/>
          </rPr>
          <t>Base</t>
        </r>
      </text>
    </comment>
    <comment ref="P12" authorId="0" shapeId="0" xr:uid="{7D01143D-60F3-6949-94DD-2FE3781D1B0B}">
      <text>
        <r>
          <rPr>
            <sz val="10"/>
            <color rgb="FF000000"/>
            <rFont val="Tahoma"/>
            <family val="2"/>
          </rPr>
          <t>Base</t>
        </r>
      </text>
    </comment>
    <comment ref="C13" authorId="0" shapeId="0" xr:uid="{BE0FD423-591F-FD41-A4E2-F59546FE92B7}">
      <text>
        <r>
          <rPr>
            <sz val="10"/>
            <color rgb="FF000000"/>
            <rFont val="Tahoma"/>
            <family val="2"/>
          </rPr>
          <t>Base</t>
        </r>
      </text>
    </comment>
    <comment ref="D13" authorId="0" shapeId="0" xr:uid="{5516A91C-E0CC-6041-83E8-1AFBC2E4D787}">
      <text>
        <r>
          <rPr>
            <sz val="10"/>
            <color rgb="FF000000"/>
            <rFont val="Tahoma"/>
            <family val="2"/>
          </rPr>
          <t>Base</t>
        </r>
      </text>
    </comment>
    <comment ref="E13" authorId="0" shapeId="0" xr:uid="{9F3036EB-27AD-FD47-B79B-A275554EA568}">
      <text>
        <r>
          <rPr>
            <sz val="10"/>
            <color rgb="FF000000"/>
            <rFont val="Tahoma"/>
            <family val="2"/>
          </rPr>
          <t>Base</t>
        </r>
      </text>
    </comment>
    <comment ref="F13" authorId="0" shapeId="0" xr:uid="{A06A0AC1-49DE-3A4A-B117-F7DDF5D2A21B}">
      <text>
        <r>
          <rPr>
            <sz val="10"/>
            <color rgb="FF000000"/>
            <rFont val="Tahoma"/>
            <family val="2"/>
          </rPr>
          <t>Base</t>
        </r>
      </text>
    </comment>
    <comment ref="I13" authorId="0" shapeId="0" xr:uid="{C56061C4-6130-C643-8E11-D781627C74C2}">
      <text>
        <r>
          <rPr>
            <sz val="10"/>
            <color rgb="FF000000"/>
            <rFont val="Tahoma"/>
            <family val="2"/>
          </rPr>
          <t>Base</t>
        </r>
      </text>
    </comment>
    <comment ref="J13" authorId="0" shapeId="0" xr:uid="{C7047F6E-A205-034E-82C1-CF0C80F83138}">
      <text>
        <r>
          <rPr>
            <sz val="10"/>
            <color rgb="FF000000"/>
            <rFont val="Tahoma"/>
            <family val="2"/>
          </rPr>
          <t>Base</t>
        </r>
      </text>
    </comment>
    <comment ref="K13" authorId="0" shapeId="0" xr:uid="{7BFC6C73-B3D4-6545-BA6D-CEA44799EC42}">
      <text>
        <r>
          <rPr>
            <sz val="10"/>
            <color rgb="FF000000"/>
            <rFont val="Tahoma"/>
            <family val="2"/>
          </rPr>
          <t>Base</t>
        </r>
      </text>
    </comment>
    <comment ref="L13" authorId="0" shapeId="0" xr:uid="{5F58D5F7-F1F9-0043-8330-1B4BC9E8A173}">
      <text>
        <r>
          <rPr>
            <sz val="10"/>
            <color rgb="FF000000"/>
            <rFont val="Tahoma"/>
            <family val="2"/>
          </rPr>
          <t>Base</t>
        </r>
      </text>
    </comment>
    <comment ref="M13" authorId="0" shapeId="0" xr:uid="{86C56B47-9D1F-5440-94B8-1CFCB4C469C0}">
      <text>
        <r>
          <rPr>
            <sz val="10"/>
            <color rgb="FF000000"/>
            <rFont val="Tahoma"/>
            <family val="2"/>
          </rPr>
          <t>Base</t>
        </r>
      </text>
    </comment>
    <comment ref="N13" authorId="0" shapeId="0" xr:uid="{CF5E456B-23E8-9347-943D-EEDDAAF57F6B}">
      <text>
        <r>
          <rPr>
            <sz val="10"/>
            <color rgb="FF000000"/>
            <rFont val="Tahoma"/>
            <family val="2"/>
          </rPr>
          <t>Base</t>
        </r>
      </text>
    </comment>
    <comment ref="O13" authorId="0" shapeId="0" xr:uid="{65F17C66-AB1D-114D-B3C3-600409F0D22A}">
      <text>
        <r>
          <rPr>
            <sz val="10"/>
            <color rgb="FF000000"/>
            <rFont val="Tahoma"/>
            <family val="2"/>
          </rPr>
          <t>Base</t>
        </r>
      </text>
    </comment>
    <comment ref="P13" authorId="0" shapeId="0" xr:uid="{7CF02F56-334D-454E-AFA7-D4235FDEC138}">
      <text>
        <r>
          <rPr>
            <sz val="10"/>
            <color rgb="FF000000"/>
            <rFont val="Tahoma"/>
            <family val="2"/>
          </rPr>
          <t>Base</t>
        </r>
      </text>
    </comment>
    <comment ref="C14" authorId="0" shapeId="0" xr:uid="{C18439A8-5FD8-8643-9DF0-3B0009A539BD}">
      <text>
        <r>
          <rPr>
            <sz val="10"/>
            <color rgb="FF000000"/>
            <rFont val="Tahoma"/>
            <family val="2"/>
          </rPr>
          <t>Base</t>
        </r>
      </text>
    </comment>
    <comment ref="D14" authorId="0" shapeId="0" xr:uid="{0506692C-D48D-6E44-857E-F1DAFFD157F8}">
      <text>
        <r>
          <rPr>
            <sz val="10"/>
            <color rgb="FF000000"/>
            <rFont val="Tahoma"/>
            <family val="2"/>
          </rPr>
          <t>Base</t>
        </r>
      </text>
    </comment>
    <comment ref="E14" authorId="0" shapeId="0" xr:uid="{90498CA6-DCBF-CA43-A8F9-D4F58DAF222C}">
      <text>
        <r>
          <rPr>
            <sz val="10"/>
            <color rgb="FF000000"/>
            <rFont val="Tahoma"/>
            <family val="2"/>
          </rPr>
          <t>Base</t>
        </r>
      </text>
    </comment>
    <comment ref="F14" authorId="0" shapeId="0" xr:uid="{712DDD9A-8542-FD4B-B5DF-003F8309FFDE}">
      <text>
        <r>
          <rPr>
            <sz val="10"/>
            <color rgb="FF000000"/>
            <rFont val="Tahoma"/>
            <family val="2"/>
          </rPr>
          <t>Base</t>
        </r>
      </text>
    </comment>
    <comment ref="I14" authorId="0" shapeId="0" xr:uid="{86295239-BD56-F042-AD0C-51B87D0C2F1D}">
      <text>
        <r>
          <rPr>
            <sz val="10"/>
            <color rgb="FF000000"/>
            <rFont val="Tahoma"/>
            <family val="2"/>
          </rPr>
          <t>Base</t>
        </r>
      </text>
    </comment>
    <comment ref="J14" authorId="0" shapeId="0" xr:uid="{C8B77DE7-62CA-0240-8216-62167DE88666}">
      <text>
        <r>
          <rPr>
            <sz val="10"/>
            <color rgb="FF000000"/>
            <rFont val="Tahoma"/>
            <family val="2"/>
          </rPr>
          <t>Base</t>
        </r>
      </text>
    </comment>
    <comment ref="K14" authorId="0" shapeId="0" xr:uid="{BCEC2B10-ED2E-5E4A-988A-56EE4E0EA8AE}">
      <text>
        <r>
          <rPr>
            <sz val="10"/>
            <color rgb="FF000000"/>
            <rFont val="Tahoma"/>
            <family val="2"/>
          </rPr>
          <t>Base</t>
        </r>
      </text>
    </comment>
    <comment ref="L14" authorId="0" shapeId="0" xr:uid="{96A9570A-AF6E-5942-A3C5-DD59209A1BCB}">
      <text>
        <r>
          <rPr>
            <sz val="10"/>
            <color rgb="FF000000"/>
            <rFont val="Tahoma"/>
            <family val="2"/>
          </rPr>
          <t>Base</t>
        </r>
      </text>
    </comment>
    <comment ref="M14" authorId="0" shapeId="0" xr:uid="{3A1E4127-0B3A-C645-BFBA-82C1BC30393F}">
      <text>
        <r>
          <rPr>
            <sz val="10"/>
            <color rgb="FF000000"/>
            <rFont val="Tahoma"/>
            <family val="2"/>
          </rPr>
          <t>Base</t>
        </r>
      </text>
    </comment>
    <comment ref="N14" authorId="0" shapeId="0" xr:uid="{9C13981A-DC40-F24A-942C-DA379EA4C24E}">
      <text>
        <r>
          <rPr>
            <sz val="10"/>
            <color rgb="FF000000"/>
            <rFont val="Tahoma"/>
            <family val="2"/>
          </rPr>
          <t>Base</t>
        </r>
      </text>
    </comment>
    <comment ref="O14" authorId="0" shapeId="0" xr:uid="{C1E344DE-7F0C-3443-B957-A7C10444DD28}">
      <text>
        <r>
          <rPr>
            <sz val="10"/>
            <color rgb="FF000000"/>
            <rFont val="Tahoma"/>
            <family val="2"/>
          </rPr>
          <t>Base</t>
        </r>
      </text>
    </comment>
    <comment ref="P14" authorId="0" shapeId="0" xr:uid="{BE025261-469F-DE48-9F07-DA6E6FDB3352}">
      <text>
        <r>
          <rPr>
            <sz val="10"/>
            <color rgb="FF000000"/>
            <rFont val="Tahoma"/>
            <family val="2"/>
          </rPr>
          <t>Base</t>
        </r>
      </text>
    </comment>
    <comment ref="C15" authorId="0" shapeId="0" xr:uid="{ADD3666C-C71C-034F-ACA2-F07BB4984C7C}">
      <text>
        <r>
          <rPr>
            <sz val="10"/>
            <color rgb="FF000000"/>
            <rFont val="Tahoma"/>
            <family val="2"/>
          </rPr>
          <t>Base</t>
        </r>
      </text>
    </comment>
    <comment ref="D15" authorId="0" shapeId="0" xr:uid="{A9B14EA3-167C-0D47-AF06-E912615965C2}">
      <text>
        <r>
          <rPr>
            <sz val="10"/>
            <color rgb="FF000000"/>
            <rFont val="Tahoma"/>
            <family val="2"/>
          </rPr>
          <t>Base</t>
        </r>
      </text>
    </comment>
    <comment ref="E15" authorId="0" shapeId="0" xr:uid="{F00F6A2F-814B-B646-84E3-C61CE9D7273E}">
      <text>
        <r>
          <rPr>
            <sz val="10"/>
            <color rgb="FF000000"/>
            <rFont val="Tahoma"/>
            <family val="2"/>
          </rPr>
          <t>Base</t>
        </r>
      </text>
    </comment>
    <comment ref="F15" authorId="0" shapeId="0" xr:uid="{3CAAF613-38D8-C443-A36D-2877476A4466}">
      <text>
        <r>
          <rPr>
            <sz val="10"/>
            <color rgb="FF000000"/>
            <rFont val="Tahoma"/>
            <family val="2"/>
          </rPr>
          <t>Base</t>
        </r>
      </text>
    </comment>
    <comment ref="I15" authorId="0" shapeId="0" xr:uid="{0B980C2B-75E9-C84A-B2DF-F064DF6461A0}">
      <text>
        <r>
          <rPr>
            <sz val="10"/>
            <color rgb="FF000000"/>
            <rFont val="Tahoma"/>
            <family val="2"/>
          </rPr>
          <t>Base</t>
        </r>
      </text>
    </comment>
    <comment ref="J15" authorId="0" shapeId="0" xr:uid="{1EBFE283-B6A7-614F-9712-EDC9AD57B238}">
      <text>
        <r>
          <rPr>
            <sz val="10"/>
            <color rgb="FF000000"/>
            <rFont val="Tahoma"/>
            <family val="2"/>
          </rPr>
          <t>Base</t>
        </r>
      </text>
    </comment>
    <comment ref="K15" authorId="0" shapeId="0" xr:uid="{8C2F023F-1DC6-C745-9D8A-E40A89371B09}">
      <text>
        <r>
          <rPr>
            <sz val="10"/>
            <color rgb="FF000000"/>
            <rFont val="Tahoma"/>
            <family val="2"/>
          </rPr>
          <t>Base</t>
        </r>
      </text>
    </comment>
    <comment ref="L15" authorId="0" shapeId="0" xr:uid="{7FC720DE-3004-E147-87CB-56C926426EB0}">
      <text>
        <r>
          <rPr>
            <sz val="10"/>
            <color rgb="FF000000"/>
            <rFont val="Tahoma"/>
            <family val="2"/>
          </rPr>
          <t>Base</t>
        </r>
      </text>
    </comment>
    <comment ref="M15" authorId="0" shapeId="0" xr:uid="{8734D841-14B2-984C-A0B5-0DDA03DBE86E}">
      <text>
        <r>
          <rPr>
            <sz val="10"/>
            <color rgb="FF000000"/>
            <rFont val="Tahoma"/>
            <family val="2"/>
          </rPr>
          <t>Base</t>
        </r>
      </text>
    </comment>
    <comment ref="N15" authorId="0" shapeId="0" xr:uid="{A81270D8-1148-6E4C-882C-FF34CA2F91D0}">
      <text>
        <r>
          <rPr>
            <sz val="10"/>
            <color rgb="FF000000"/>
            <rFont val="Tahoma"/>
            <family val="2"/>
          </rPr>
          <t>Base</t>
        </r>
      </text>
    </comment>
    <comment ref="O15" authorId="0" shapeId="0" xr:uid="{2B17DDE9-F1CF-FB43-81D0-71EA9A9E5E41}">
      <text>
        <r>
          <rPr>
            <sz val="10"/>
            <color rgb="FF000000"/>
            <rFont val="Tahoma"/>
            <family val="2"/>
          </rPr>
          <t>Base</t>
        </r>
      </text>
    </comment>
    <comment ref="P15" authorId="0" shapeId="0" xr:uid="{6EF6D966-4754-C14B-BE0F-64E5200C8C39}">
      <text>
        <r>
          <rPr>
            <sz val="10"/>
            <color rgb="FF000000"/>
            <rFont val="Tahoma"/>
            <family val="2"/>
          </rPr>
          <t>Base</t>
        </r>
      </text>
    </comment>
    <comment ref="C16" authorId="0" shapeId="0" xr:uid="{9A006EF4-B4C2-8E40-A3C6-13792AA70949}">
      <text>
        <r>
          <rPr>
            <sz val="10"/>
            <color rgb="FF000000"/>
            <rFont val="Tahoma"/>
            <family val="2"/>
          </rPr>
          <t>Base</t>
        </r>
      </text>
    </comment>
    <comment ref="D16" authorId="0" shapeId="0" xr:uid="{43212ED9-73C2-644C-A33D-5473B1482F5C}">
      <text>
        <r>
          <rPr>
            <sz val="10"/>
            <color rgb="FF000000"/>
            <rFont val="Tahoma"/>
            <family val="2"/>
          </rPr>
          <t>Base</t>
        </r>
      </text>
    </comment>
    <comment ref="E16" authorId="0" shapeId="0" xr:uid="{C3872AC0-5C15-8C49-A449-895C6FCD8A66}">
      <text>
        <r>
          <rPr>
            <sz val="10"/>
            <color rgb="FF000000"/>
            <rFont val="Tahoma"/>
            <family val="2"/>
          </rPr>
          <t>Base</t>
        </r>
      </text>
    </comment>
    <comment ref="F16" authorId="0" shapeId="0" xr:uid="{0B04A832-9BE5-9047-BDE1-32197CFF3230}">
      <text>
        <r>
          <rPr>
            <sz val="10"/>
            <color rgb="FF000000"/>
            <rFont val="Tahoma"/>
            <family val="2"/>
          </rPr>
          <t>Base</t>
        </r>
      </text>
    </comment>
    <comment ref="I16" authorId="0" shapeId="0" xr:uid="{0C6E2315-827A-C341-9A70-9231D1933ECA}">
      <text>
        <r>
          <rPr>
            <sz val="10"/>
            <color rgb="FF000000"/>
            <rFont val="Tahoma"/>
            <family val="2"/>
          </rPr>
          <t>Base</t>
        </r>
      </text>
    </comment>
    <comment ref="J16" authorId="0" shapeId="0" xr:uid="{1BD2D0ED-B637-C240-B3BB-55DD7950D400}">
      <text>
        <r>
          <rPr>
            <sz val="10"/>
            <color rgb="FF000000"/>
            <rFont val="Tahoma"/>
            <family val="2"/>
          </rPr>
          <t>Base</t>
        </r>
      </text>
    </comment>
    <comment ref="K16" authorId="0" shapeId="0" xr:uid="{F502B8C8-5A85-B247-A38F-36948F0FC5F1}">
      <text>
        <r>
          <rPr>
            <sz val="10"/>
            <color rgb="FF000000"/>
            <rFont val="Tahoma"/>
            <family val="2"/>
          </rPr>
          <t>Base</t>
        </r>
      </text>
    </comment>
    <comment ref="L16" authorId="0" shapeId="0" xr:uid="{BE3A7B82-0C4A-9748-A46F-D5114FA738E1}">
      <text>
        <r>
          <rPr>
            <sz val="10"/>
            <color rgb="FF000000"/>
            <rFont val="Tahoma"/>
            <family val="2"/>
          </rPr>
          <t>Base</t>
        </r>
      </text>
    </comment>
    <comment ref="M16" authorId="0" shapeId="0" xr:uid="{DFE38503-0118-0F4E-A7F6-6F243C4A6E1C}">
      <text>
        <r>
          <rPr>
            <sz val="10"/>
            <color rgb="FF000000"/>
            <rFont val="Tahoma"/>
            <family val="2"/>
          </rPr>
          <t>Base</t>
        </r>
      </text>
    </comment>
    <comment ref="N16" authorId="0" shapeId="0" xr:uid="{E2D73938-9DA8-EE4B-B4E8-1C2697FB5610}">
      <text>
        <r>
          <rPr>
            <sz val="10"/>
            <color rgb="FF000000"/>
            <rFont val="Tahoma"/>
            <family val="2"/>
          </rPr>
          <t>Base</t>
        </r>
      </text>
    </comment>
    <comment ref="O16" authorId="0" shapeId="0" xr:uid="{39AE3238-FD66-2D4F-A769-B3297BEA719B}">
      <text>
        <r>
          <rPr>
            <sz val="10"/>
            <color rgb="FF000000"/>
            <rFont val="Tahoma"/>
            <family val="2"/>
          </rPr>
          <t>Base</t>
        </r>
      </text>
    </comment>
    <comment ref="P16" authorId="0" shapeId="0" xr:uid="{47F8E7D4-59C6-B340-B84E-129620582986}">
      <text>
        <r>
          <rPr>
            <sz val="10"/>
            <color rgb="FF000000"/>
            <rFont val="Tahoma"/>
            <family val="2"/>
          </rPr>
          <t>Base</t>
        </r>
      </text>
    </comment>
    <comment ref="C17" authorId="0" shapeId="0" xr:uid="{CEDE0EFA-8108-844F-8F78-A08AB707E74D}">
      <text>
        <r>
          <rPr>
            <sz val="10"/>
            <color rgb="FF000000"/>
            <rFont val="Tahoma"/>
            <family val="2"/>
          </rPr>
          <t>Base</t>
        </r>
      </text>
    </comment>
    <comment ref="D17" authorId="0" shapeId="0" xr:uid="{0449E4A4-0D43-154D-AAD7-9E6981E74EB8}">
      <text>
        <r>
          <rPr>
            <sz val="10"/>
            <color rgb="FF000000"/>
            <rFont val="Tahoma"/>
            <family val="2"/>
          </rPr>
          <t>Base</t>
        </r>
      </text>
    </comment>
    <comment ref="E17" authorId="0" shapeId="0" xr:uid="{E87EFAFC-04E2-A041-8F2F-EA69F61014C7}">
      <text>
        <r>
          <rPr>
            <sz val="10"/>
            <color rgb="FF000000"/>
            <rFont val="Tahoma"/>
            <family val="2"/>
          </rPr>
          <t>Base</t>
        </r>
      </text>
    </comment>
    <comment ref="F17" authorId="0" shapeId="0" xr:uid="{AE7BB3F9-AB7D-074C-AA62-9DD6827E4446}">
      <text>
        <r>
          <rPr>
            <sz val="10"/>
            <color rgb="FF000000"/>
            <rFont val="Tahoma"/>
            <family val="2"/>
          </rPr>
          <t>Base</t>
        </r>
      </text>
    </comment>
    <comment ref="I17" authorId="0" shapeId="0" xr:uid="{8CC62CF8-F416-1345-9848-8EC00EA07DCA}">
      <text>
        <r>
          <rPr>
            <sz val="10"/>
            <color rgb="FF000000"/>
            <rFont val="Tahoma"/>
            <family val="2"/>
          </rPr>
          <t>Base</t>
        </r>
      </text>
    </comment>
    <comment ref="J17" authorId="0" shapeId="0" xr:uid="{34BBF7C1-68FC-D94D-B724-BAC060F63C6E}">
      <text>
        <r>
          <rPr>
            <sz val="10"/>
            <color rgb="FF000000"/>
            <rFont val="Tahoma"/>
            <family val="2"/>
          </rPr>
          <t>Base</t>
        </r>
      </text>
    </comment>
    <comment ref="K17" authorId="0" shapeId="0" xr:uid="{A1C43AC6-AE13-CD42-AA1D-037F073EE083}">
      <text>
        <r>
          <rPr>
            <sz val="10"/>
            <color rgb="FF000000"/>
            <rFont val="Tahoma"/>
            <family val="2"/>
          </rPr>
          <t>Base</t>
        </r>
      </text>
    </comment>
    <comment ref="L17" authorId="0" shapeId="0" xr:uid="{30D20E63-17E1-2945-BC69-E7696EDA38AE}">
      <text>
        <r>
          <rPr>
            <sz val="10"/>
            <color rgb="FF000000"/>
            <rFont val="Tahoma"/>
            <family val="2"/>
          </rPr>
          <t>Base</t>
        </r>
      </text>
    </comment>
    <comment ref="M17" authorId="0" shapeId="0" xr:uid="{64DE6C1E-40CE-2247-A477-4583A86E1B8D}">
      <text>
        <r>
          <rPr>
            <sz val="10"/>
            <color rgb="FF000000"/>
            <rFont val="Tahoma"/>
            <family val="2"/>
          </rPr>
          <t>Base</t>
        </r>
      </text>
    </comment>
    <comment ref="N17" authorId="0" shapeId="0" xr:uid="{5AC1F48D-19D0-D14A-8525-A9179979085C}">
      <text>
        <r>
          <rPr>
            <sz val="10"/>
            <color rgb="FF000000"/>
            <rFont val="Tahoma"/>
            <family val="2"/>
          </rPr>
          <t>Base</t>
        </r>
      </text>
    </comment>
    <comment ref="O17" authorId="0" shapeId="0" xr:uid="{795639B9-88F0-9E41-940C-6BCFB61F1A58}">
      <text>
        <r>
          <rPr>
            <sz val="10"/>
            <color rgb="FF000000"/>
            <rFont val="Tahoma"/>
            <family val="2"/>
          </rPr>
          <t>Base</t>
        </r>
      </text>
    </comment>
    <comment ref="P17" authorId="0" shapeId="0" xr:uid="{859B9CBA-ACEB-4C41-8272-54325ED36DFC}">
      <text>
        <r>
          <rPr>
            <sz val="10"/>
            <color rgb="FF000000"/>
            <rFont val="Tahoma"/>
            <family val="2"/>
          </rPr>
          <t>Base</t>
        </r>
      </text>
    </comment>
    <comment ref="C18" authorId="0" shapeId="0" xr:uid="{4E5808B5-08B3-254F-A3BA-D2C0A89084FF}">
      <text>
        <r>
          <rPr>
            <sz val="10"/>
            <color rgb="FF000000"/>
            <rFont val="Tahoma"/>
            <family val="2"/>
          </rPr>
          <t>Base</t>
        </r>
      </text>
    </comment>
    <comment ref="D18" authorId="0" shapeId="0" xr:uid="{C3B39297-0B48-0248-9837-2AE88768E557}">
      <text>
        <r>
          <rPr>
            <sz val="10"/>
            <color rgb="FF000000"/>
            <rFont val="Tahoma"/>
            <family val="2"/>
          </rPr>
          <t>Base</t>
        </r>
      </text>
    </comment>
    <comment ref="E18" authorId="0" shapeId="0" xr:uid="{0361A34F-07D1-894E-B117-37AAD0474350}">
      <text>
        <r>
          <rPr>
            <sz val="10"/>
            <color rgb="FF000000"/>
            <rFont val="Tahoma"/>
            <family val="2"/>
          </rPr>
          <t>Base</t>
        </r>
      </text>
    </comment>
    <comment ref="F18" authorId="0" shapeId="0" xr:uid="{05CB4071-1394-3149-B5B0-974918F332CA}">
      <text>
        <r>
          <rPr>
            <sz val="10"/>
            <color rgb="FF000000"/>
            <rFont val="Tahoma"/>
            <family val="2"/>
          </rPr>
          <t>Base</t>
        </r>
      </text>
    </comment>
    <comment ref="I18" authorId="0" shapeId="0" xr:uid="{7FBE9D9E-7AD2-B04E-8631-A47065ED35E1}">
      <text>
        <r>
          <rPr>
            <sz val="10"/>
            <color rgb="FF000000"/>
            <rFont val="Tahoma"/>
            <family val="2"/>
          </rPr>
          <t>Base</t>
        </r>
      </text>
    </comment>
    <comment ref="J18" authorId="0" shapeId="0" xr:uid="{A6C25EA4-7374-6F4F-8965-6A9D2ACE47DC}">
      <text>
        <r>
          <rPr>
            <sz val="10"/>
            <color rgb="FF000000"/>
            <rFont val="Tahoma"/>
            <family val="2"/>
          </rPr>
          <t>Base</t>
        </r>
      </text>
    </comment>
    <comment ref="K18" authorId="0" shapeId="0" xr:uid="{352416BD-97EC-7A42-AE5F-077D7CA89E83}">
      <text>
        <r>
          <rPr>
            <sz val="10"/>
            <color rgb="FF000000"/>
            <rFont val="Tahoma"/>
            <family val="2"/>
          </rPr>
          <t>Base</t>
        </r>
      </text>
    </comment>
    <comment ref="L18" authorId="0" shapeId="0" xr:uid="{5108087C-028B-124D-B9FD-B26E0DB32556}">
      <text>
        <r>
          <rPr>
            <sz val="10"/>
            <color rgb="FF000000"/>
            <rFont val="Tahoma"/>
            <family val="2"/>
          </rPr>
          <t>Base</t>
        </r>
      </text>
    </comment>
    <comment ref="M18" authorId="0" shapeId="0" xr:uid="{0019ED81-301D-F74C-8A92-B6EF6F144DB0}">
      <text>
        <r>
          <rPr>
            <sz val="10"/>
            <color rgb="FF000000"/>
            <rFont val="Tahoma"/>
            <family val="2"/>
          </rPr>
          <t>Base</t>
        </r>
      </text>
    </comment>
    <comment ref="N18" authorId="0" shapeId="0" xr:uid="{93C8E84B-8C83-0540-8874-73DF42835255}">
      <text>
        <r>
          <rPr>
            <sz val="10"/>
            <color rgb="FF000000"/>
            <rFont val="Tahoma"/>
            <family val="2"/>
          </rPr>
          <t>Base</t>
        </r>
      </text>
    </comment>
    <comment ref="O18" authorId="0" shapeId="0" xr:uid="{DA2AD080-098B-4D45-93D0-9BC0025A4E9F}">
      <text>
        <r>
          <rPr>
            <sz val="10"/>
            <color rgb="FF000000"/>
            <rFont val="Tahoma"/>
            <family val="2"/>
          </rPr>
          <t>Base</t>
        </r>
      </text>
    </comment>
    <comment ref="P18" authorId="0" shapeId="0" xr:uid="{70786AE9-C58E-D544-A149-8444F58806CE}">
      <text>
        <r>
          <rPr>
            <sz val="10"/>
            <color rgb="FF000000"/>
            <rFont val="Tahoma"/>
            <family val="2"/>
          </rPr>
          <t>Base</t>
        </r>
      </text>
    </comment>
    <comment ref="C19" authorId="0" shapeId="0" xr:uid="{ACDC07E0-D094-7A48-AFA2-DEF08D6510E1}">
      <text>
        <r>
          <rPr>
            <sz val="10"/>
            <color rgb="FF000000"/>
            <rFont val="Tahoma"/>
            <family val="2"/>
          </rPr>
          <t>Base</t>
        </r>
      </text>
    </comment>
    <comment ref="D19" authorId="0" shapeId="0" xr:uid="{401F34F8-A3B6-3A4D-A132-31860B8A9C69}">
      <text>
        <r>
          <rPr>
            <sz val="10"/>
            <color rgb="FF000000"/>
            <rFont val="Tahoma"/>
            <family val="2"/>
          </rPr>
          <t>Base</t>
        </r>
      </text>
    </comment>
    <comment ref="E19" authorId="0" shapeId="0" xr:uid="{77C9E1E5-0470-2044-ACAC-55E85948D616}">
      <text>
        <r>
          <rPr>
            <sz val="10"/>
            <color rgb="FF000000"/>
            <rFont val="Tahoma"/>
            <family val="2"/>
          </rPr>
          <t>Base</t>
        </r>
      </text>
    </comment>
    <comment ref="F19" authorId="0" shapeId="0" xr:uid="{C7FFE2E2-D984-CF4F-B5B1-7270EE4D9DE9}">
      <text>
        <r>
          <rPr>
            <sz val="10"/>
            <color rgb="FF000000"/>
            <rFont val="Tahoma"/>
            <family val="2"/>
          </rPr>
          <t>Base</t>
        </r>
      </text>
    </comment>
    <comment ref="I19" authorId="0" shapeId="0" xr:uid="{B5926C5D-CB0B-7240-B8C2-ED379204AD2E}">
      <text>
        <r>
          <rPr>
            <sz val="10"/>
            <color rgb="FF000000"/>
            <rFont val="Tahoma"/>
            <family val="2"/>
          </rPr>
          <t>Base</t>
        </r>
      </text>
    </comment>
    <comment ref="J19" authorId="0" shapeId="0" xr:uid="{C1A12B5F-6FCF-394C-94F1-0B9EE6BB5E6B}">
      <text>
        <r>
          <rPr>
            <sz val="10"/>
            <color rgb="FF000000"/>
            <rFont val="Tahoma"/>
            <family val="2"/>
          </rPr>
          <t>Base</t>
        </r>
      </text>
    </comment>
    <comment ref="K19" authorId="0" shapeId="0" xr:uid="{40A5F5EE-C6DE-034E-97EB-1D403BDB6F41}">
      <text>
        <r>
          <rPr>
            <sz val="10"/>
            <color rgb="FF000000"/>
            <rFont val="Tahoma"/>
            <family val="2"/>
          </rPr>
          <t>Base</t>
        </r>
      </text>
    </comment>
    <comment ref="L19" authorId="0" shapeId="0" xr:uid="{DCF230C2-59EE-434F-9537-ADF4BC72D77B}">
      <text>
        <r>
          <rPr>
            <sz val="10"/>
            <color rgb="FF000000"/>
            <rFont val="Tahoma"/>
            <family val="2"/>
          </rPr>
          <t>Base</t>
        </r>
      </text>
    </comment>
    <comment ref="M19" authorId="0" shapeId="0" xr:uid="{2144964A-3768-8A4A-B6B4-00F2D5688C7C}">
      <text>
        <r>
          <rPr>
            <sz val="10"/>
            <color rgb="FF000000"/>
            <rFont val="Tahoma"/>
            <family val="2"/>
          </rPr>
          <t>Base</t>
        </r>
      </text>
    </comment>
    <comment ref="N19" authorId="0" shapeId="0" xr:uid="{C9C853C5-6A73-EB48-927D-9F85BF407A8E}">
      <text>
        <r>
          <rPr>
            <sz val="10"/>
            <color rgb="FF000000"/>
            <rFont val="Tahoma"/>
            <family val="2"/>
          </rPr>
          <t>Base</t>
        </r>
      </text>
    </comment>
    <comment ref="O19" authorId="0" shapeId="0" xr:uid="{68B60C11-F1DF-2747-8C8B-5051737DAACE}">
      <text>
        <r>
          <rPr>
            <sz val="10"/>
            <color rgb="FF000000"/>
            <rFont val="Tahoma"/>
            <family val="2"/>
          </rPr>
          <t>Base</t>
        </r>
      </text>
    </comment>
    <comment ref="P19" authorId="0" shapeId="0" xr:uid="{A07C641E-FE68-434A-A646-4B1CBC309335}">
      <text>
        <r>
          <rPr>
            <sz val="10"/>
            <color rgb="FF000000"/>
            <rFont val="Tahoma"/>
            <family val="2"/>
          </rPr>
          <t>Base</t>
        </r>
      </text>
    </comment>
    <comment ref="C20" authorId="0" shapeId="0" xr:uid="{4014A88B-6D3B-D24C-8711-ACA7B965B414}">
      <text>
        <r>
          <rPr>
            <sz val="10"/>
            <color rgb="FF000000"/>
            <rFont val="Tahoma"/>
            <family val="2"/>
          </rPr>
          <t>Base</t>
        </r>
      </text>
    </comment>
    <comment ref="D20" authorId="0" shapeId="0" xr:uid="{DE560BCC-4A52-154B-9916-D0995F6D8FB2}">
      <text>
        <r>
          <rPr>
            <sz val="10"/>
            <color rgb="FF000000"/>
            <rFont val="Tahoma"/>
            <family val="2"/>
          </rPr>
          <t>Base</t>
        </r>
      </text>
    </comment>
    <comment ref="E20" authorId="0" shapeId="0" xr:uid="{C90D5608-DDF4-8F40-9F64-9451B9DCE549}">
      <text>
        <r>
          <rPr>
            <sz val="10"/>
            <color rgb="FF000000"/>
            <rFont val="Tahoma"/>
            <family val="2"/>
          </rPr>
          <t>Base</t>
        </r>
      </text>
    </comment>
    <comment ref="F20" authorId="0" shapeId="0" xr:uid="{D9175531-B6A4-C74C-9A78-9E7934C4A392}">
      <text>
        <r>
          <rPr>
            <sz val="10"/>
            <color rgb="FF000000"/>
            <rFont val="Tahoma"/>
            <family val="2"/>
          </rPr>
          <t>Base</t>
        </r>
      </text>
    </comment>
    <comment ref="I20" authorId="0" shapeId="0" xr:uid="{EDA62CE6-D3FD-524E-AE25-43A12863D6DB}">
      <text>
        <r>
          <rPr>
            <sz val="10"/>
            <color rgb="FF000000"/>
            <rFont val="Tahoma"/>
            <family val="2"/>
          </rPr>
          <t>Base</t>
        </r>
      </text>
    </comment>
    <comment ref="J20" authorId="0" shapeId="0" xr:uid="{6FD5EDA4-135A-8043-B9B2-14A5257B4ED9}">
      <text>
        <r>
          <rPr>
            <sz val="10"/>
            <color rgb="FF000000"/>
            <rFont val="Tahoma"/>
            <family val="2"/>
          </rPr>
          <t>Base</t>
        </r>
      </text>
    </comment>
    <comment ref="K20" authorId="0" shapeId="0" xr:uid="{1B7DE1AB-EA95-5140-B150-B409EAE4A6B7}">
      <text>
        <r>
          <rPr>
            <sz val="10"/>
            <color rgb="FF000000"/>
            <rFont val="Tahoma"/>
            <family val="2"/>
          </rPr>
          <t>Base</t>
        </r>
      </text>
    </comment>
    <comment ref="L20" authorId="0" shapeId="0" xr:uid="{843D6B17-AC83-734E-99FE-0C3D670A9387}">
      <text>
        <r>
          <rPr>
            <sz val="10"/>
            <color rgb="FF000000"/>
            <rFont val="Tahoma"/>
            <family val="2"/>
          </rPr>
          <t>Base</t>
        </r>
      </text>
    </comment>
    <comment ref="M20" authorId="0" shapeId="0" xr:uid="{FB813630-8929-5744-8308-406D6A5DF193}">
      <text>
        <r>
          <rPr>
            <sz val="10"/>
            <color rgb="FF000000"/>
            <rFont val="Tahoma"/>
            <family val="2"/>
          </rPr>
          <t>Base</t>
        </r>
      </text>
    </comment>
    <comment ref="N20" authorId="0" shapeId="0" xr:uid="{550F6A76-36A0-ED42-95F9-B73EE042F500}">
      <text>
        <r>
          <rPr>
            <sz val="10"/>
            <color rgb="FF000000"/>
            <rFont val="Tahoma"/>
            <family val="2"/>
          </rPr>
          <t>Base</t>
        </r>
      </text>
    </comment>
    <comment ref="O20" authorId="0" shapeId="0" xr:uid="{71FA1E4C-7F9E-E14A-AC47-A79AFD8D43D2}">
      <text>
        <r>
          <rPr>
            <sz val="10"/>
            <color rgb="FF000000"/>
            <rFont val="Tahoma"/>
            <family val="2"/>
          </rPr>
          <t>Base</t>
        </r>
      </text>
    </comment>
    <comment ref="P20" authorId="0" shapeId="0" xr:uid="{167177EE-74B2-2648-92D3-B3E172C55766}">
      <text>
        <r>
          <rPr>
            <sz val="10"/>
            <color rgb="FF000000"/>
            <rFont val="Tahoma"/>
            <family val="2"/>
          </rPr>
          <t>Base</t>
        </r>
      </text>
    </comment>
    <comment ref="C21" authorId="0" shapeId="0" xr:uid="{4269CC90-DF6E-164E-A34E-8D4D0DCCB0E5}">
      <text>
        <r>
          <rPr>
            <sz val="10"/>
            <color rgb="FF000000"/>
            <rFont val="Tahoma"/>
            <family val="2"/>
          </rPr>
          <t>Base</t>
        </r>
      </text>
    </comment>
    <comment ref="D21" authorId="0" shapeId="0" xr:uid="{8199FE6E-DE76-F640-B665-887A72DF4960}">
      <text>
        <r>
          <rPr>
            <sz val="10"/>
            <color rgb="FF000000"/>
            <rFont val="Tahoma"/>
            <family val="2"/>
          </rPr>
          <t>Base</t>
        </r>
      </text>
    </comment>
    <comment ref="E21" authorId="0" shapeId="0" xr:uid="{234EB545-13B6-3948-B0DB-FCC9A6971419}">
      <text>
        <r>
          <rPr>
            <sz val="10"/>
            <color rgb="FF000000"/>
            <rFont val="Tahoma"/>
            <family val="2"/>
          </rPr>
          <t>Base</t>
        </r>
      </text>
    </comment>
    <comment ref="F21" authorId="0" shapeId="0" xr:uid="{9F08B648-C9D2-5F4D-9A12-F65DC7077164}">
      <text>
        <r>
          <rPr>
            <sz val="10"/>
            <color rgb="FF000000"/>
            <rFont val="Tahoma"/>
            <family val="2"/>
          </rPr>
          <t>Base</t>
        </r>
      </text>
    </comment>
    <comment ref="I21" authorId="0" shapeId="0" xr:uid="{5F2178E0-006A-064E-A092-04C7B26A61FE}">
      <text>
        <r>
          <rPr>
            <sz val="10"/>
            <color rgb="FF000000"/>
            <rFont val="Tahoma"/>
            <family val="2"/>
          </rPr>
          <t>Base</t>
        </r>
      </text>
    </comment>
    <comment ref="J21" authorId="0" shapeId="0" xr:uid="{2237B960-4DBD-C54D-8136-F325668FE074}">
      <text>
        <r>
          <rPr>
            <sz val="10"/>
            <color rgb="FF000000"/>
            <rFont val="Tahoma"/>
            <family val="2"/>
          </rPr>
          <t>Base</t>
        </r>
      </text>
    </comment>
    <comment ref="K21" authorId="0" shapeId="0" xr:uid="{2E5A9FA3-28B3-B045-96CA-0C9761482ACA}">
      <text>
        <r>
          <rPr>
            <sz val="10"/>
            <color rgb="FF000000"/>
            <rFont val="Tahoma"/>
            <family val="2"/>
          </rPr>
          <t>Base</t>
        </r>
      </text>
    </comment>
    <comment ref="L21" authorId="0" shapeId="0" xr:uid="{C10B84FC-AC48-8246-8CB2-ABBC08806BF7}">
      <text>
        <r>
          <rPr>
            <sz val="10"/>
            <color rgb="FF000000"/>
            <rFont val="Tahoma"/>
            <family val="2"/>
          </rPr>
          <t>Base</t>
        </r>
      </text>
    </comment>
    <comment ref="M21" authorId="0" shapeId="0" xr:uid="{AA8BA703-FB4E-304F-9631-D5564F02C0AB}">
      <text>
        <r>
          <rPr>
            <sz val="10"/>
            <color rgb="FF000000"/>
            <rFont val="Tahoma"/>
            <family val="2"/>
          </rPr>
          <t>Base</t>
        </r>
      </text>
    </comment>
    <comment ref="N21" authorId="0" shapeId="0" xr:uid="{405B0DB8-9CBD-DF41-A6D8-2C21BCDD9C58}">
      <text>
        <r>
          <rPr>
            <sz val="10"/>
            <color rgb="FF000000"/>
            <rFont val="Tahoma"/>
            <family val="2"/>
          </rPr>
          <t>Base</t>
        </r>
      </text>
    </comment>
    <comment ref="O21" authorId="0" shapeId="0" xr:uid="{C71DC8F7-CAE4-2F4A-A851-CFC2A73CD25C}">
      <text>
        <r>
          <rPr>
            <sz val="10"/>
            <color rgb="FF000000"/>
            <rFont val="Tahoma"/>
            <family val="2"/>
          </rPr>
          <t>Base</t>
        </r>
      </text>
    </comment>
    <comment ref="P21" authorId="0" shapeId="0" xr:uid="{F1F3946D-2824-3E4B-B649-4662CF5D2F1F}">
      <text>
        <r>
          <rPr>
            <sz val="10"/>
            <color rgb="FF000000"/>
            <rFont val="Tahoma"/>
            <family val="2"/>
          </rPr>
          <t>Base</t>
        </r>
      </text>
    </comment>
    <comment ref="C22" authorId="0" shapeId="0" xr:uid="{3DBEDA08-DFB7-7C49-A48F-E4F59E81BE2C}">
      <text>
        <r>
          <rPr>
            <sz val="10"/>
            <color rgb="FF000000"/>
            <rFont val="Tahoma"/>
            <family val="2"/>
          </rPr>
          <t>Base</t>
        </r>
      </text>
    </comment>
    <comment ref="D22" authorId="0" shapeId="0" xr:uid="{97128FC4-5D06-7845-B4E9-CC15E0E10A5F}">
      <text>
        <r>
          <rPr>
            <sz val="10"/>
            <color rgb="FF000000"/>
            <rFont val="Tahoma"/>
            <family val="2"/>
          </rPr>
          <t>Base</t>
        </r>
      </text>
    </comment>
    <comment ref="E22" authorId="0" shapeId="0" xr:uid="{4694EF08-AED2-7947-8C2A-586E96DEE2E1}">
      <text>
        <r>
          <rPr>
            <sz val="10"/>
            <color rgb="FF000000"/>
            <rFont val="Tahoma"/>
            <family val="2"/>
          </rPr>
          <t>Base</t>
        </r>
      </text>
    </comment>
    <comment ref="F22" authorId="0" shapeId="0" xr:uid="{022A91DD-324D-CF42-9016-5883086B7150}">
      <text>
        <r>
          <rPr>
            <sz val="10"/>
            <color rgb="FF000000"/>
            <rFont val="Tahoma"/>
            <family val="2"/>
          </rPr>
          <t>Base</t>
        </r>
      </text>
    </comment>
    <comment ref="I22" authorId="0" shapeId="0" xr:uid="{B5765ADF-1B8E-8C49-91D0-B973C9FAD925}">
      <text>
        <r>
          <rPr>
            <sz val="10"/>
            <color rgb="FF000000"/>
            <rFont val="Tahoma"/>
            <family val="2"/>
          </rPr>
          <t>Base</t>
        </r>
      </text>
    </comment>
    <comment ref="J22" authorId="0" shapeId="0" xr:uid="{23775C1F-1E2D-F841-86F6-0922ED82CFD4}">
      <text>
        <r>
          <rPr>
            <sz val="10"/>
            <color rgb="FF000000"/>
            <rFont val="Tahoma"/>
            <family val="2"/>
          </rPr>
          <t>Base</t>
        </r>
      </text>
    </comment>
    <comment ref="K22" authorId="0" shapeId="0" xr:uid="{600A4F5D-CEC2-8143-B992-CC6912E3D75F}">
      <text>
        <r>
          <rPr>
            <sz val="10"/>
            <color rgb="FF000000"/>
            <rFont val="Tahoma"/>
            <family val="2"/>
          </rPr>
          <t>Base</t>
        </r>
      </text>
    </comment>
    <comment ref="L22" authorId="0" shapeId="0" xr:uid="{FD9543C9-9512-824C-8127-BB2ED56124BB}">
      <text>
        <r>
          <rPr>
            <sz val="10"/>
            <color rgb="FF000000"/>
            <rFont val="Tahoma"/>
            <family val="2"/>
          </rPr>
          <t>Base</t>
        </r>
      </text>
    </comment>
    <comment ref="M22" authorId="0" shapeId="0" xr:uid="{9F1B1FC8-8BBD-2A4B-B72F-CAE6AD35AA5A}">
      <text>
        <r>
          <rPr>
            <sz val="10"/>
            <color rgb="FF000000"/>
            <rFont val="Tahoma"/>
            <family val="2"/>
          </rPr>
          <t>Base</t>
        </r>
      </text>
    </comment>
    <comment ref="N22" authorId="0" shapeId="0" xr:uid="{45D00CD2-F45F-6B45-9316-BEF6F0889805}">
      <text>
        <r>
          <rPr>
            <sz val="10"/>
            <color rgb="FF000000"/>
            <rFont val="Tahoma"/>
            <family val="2"/>
          </rPr>
          <t>Base</t>
        </r>
      </text>
    </comment>
    <comment ref="O22" authorId="0" shapeId="0" xr:uid="{9658950B-8EA6-594A-BB06-B1B04DFD9B62}">
      <text>
        <r>
          <rPr>
            <sz val="10"/>
            <color rgb="FF000000"/>
            <rFont val="Tahoma"/>
            <family val="2"/>
          </rPr>
          <t>Base</t>
        </r>
      </text>
    </comment>
    <comment ref="P22" authorId="0" shapeId="0" xr:uid="{C108C58F-F526-9A4C-8A07-9A5DCE04131E}">
      <text>
        <r>
          <rPr>
            <sz val="10"/>
            <color rgb="FF000000"/>
            <rFont val="Tahoma"/>
            <family val="2"/>
          </rPr>
          <t>Base</t>
        </r>
      </text>
    </comment>
    <comment ref="C23" authorId="0" shapeId="0" xr:uid="{6CA6502E-D82A-234C-A5ED-CD4DFA6C6696}">
      <text>
        <r>
          <rPr>
            <sz val="10"/>
            <color rgb="FF000000"/>
            <rFont val="Tahoma"/>
            <family val="2"/>
          </rPr>
          <t>Base</t>
        </r>
      </text>
    </comment>
    <comment ref="D23" authorId="0" shapeId="0" xr:uid="{B14FE10C-533B-7F46-9D3B-8E1AFE5D9A74}">
      <text>
        <r>
          <rPr>
            <sz val="10"/>
            <color rgb="FF000000"/>
            <rFont val="Tahoma"/>
            <family val="2"/>
          </rPr>
          <t>Base</t>
        </r>
      </text>
    </comment>
    <comment ref="E23" authorId="0" shapeId="0" xr:uid="{CFDF1D8C-BEB3-C542-AB10-BEBD7DFC6D58}">
      <text>
        <r>
          <rPr>
            <sz val="10"/>
            <color rgb="FF000000"/>
            <rFont val="Tahoma"/>
            <family val="2"/>
          </rPr>
          <t>Base</t>
        </r>
      </text>
    </comment>
    <comment ref="F23" authorId="0" shapeId="0" xr:uid="{A2484AF7-6A78-DA49-AF33-035967760743}">
      <text>
        <r>
          <rPr>
            <sz val="10"/>
            <color rgb="FF000000"/>
            <rFont val="Tahoma"/>
            <family val="2"/>
          </rPr>
          <t>Base</t>
        </r>
      </text>
    </comment>
    <comment ref="I23" authorId="0" shapeId="0" xr:uid="{C151731D-C51E-3C4A-AEEA-5CEC9A82C171}">
      <text>
        <r>
          <rPr>
            <sz val="10"/>
            <color rgb="FF000000"/>
            <rFont val="Tahoma"/>
            <family val="2"/>
          </rPr>
          <t>Base</t>
        </r>
      </text>
    </comment>
    <comment ref="J23" authorId="0" shapeId="0" xr:uid="{F1BAA2C6-CCFA-7447-BFA8-CA0D9C42EF70}">
      <text>
        <r>
          <rPr>
            <sz val="10"/>
            <color rgb="FF000000"/>
            <rFont val="Tahoma"/>
            <family val="2"/>
          </rPr>
          <t>Base</t>
        </r>
      </text>
    </comment>
    <comment ref="K23" authorId="0" shapeId="0" xr:uid="{36C79382-524B-A64B-8E07-CD29833B45BA}">
      <text>
        <r>
          <rPr>
            <sz val="10"/>
            <color rgb="FF000000"/>
            <rFont val="Tahoma"/>
            <family val="2"/>
          </rPr>
          <t>Base</t>
        </r>
      </text>
    </comment>
    <comment ref="L23" authorId="0" shapeId="0" xr:uid="{D9E9779E-BEC4-4742-A381-108283C55DC0}">
      <text>
        <r>
          <rPr>
            <sz val="10"/>
            <color rgb="FF000000"/>
            <rFont val="Tahoma"/>
            <family val="2"/>
          </rPr>
          <t>Base</t>
        </r>
      </text>
    </comment>
    <comment ref="M23" authorId="0" shapeId="0" xr:uid="{65BA00CF-8FA6-2242-8964-C513D94EF016}">
      <text>
        <r>
          <rPr>
            <sz val="10"/>
            <color rgb="FF000000"/>
            <rFont val="Tahoma"/>
            <family val="2"/>
          </rPr>
          <t>Base</t>
        </r>
      </text>
    </comment>
    <comment ref="N23" authorId="0" shapeId="0" xr:uid="{815D9340-BE80-F042-B147-B10894897697}">
      <text>
        <r>
          <rPr>
            <sz val="10"/>
            <color rgb="FF000000"/>
            <rFont val="Tahoma"/>
            <family val="2"/>
          </rPr>
          <t>Base</t>
        </r>
      </text>
    </comment>
    <comment ref="O23" authorId="0" shapeId="0" xr:uid="{E4E82379-CE76-304B-8F0A-BF8A4DC53B11}">
      <text>
        <r>
          <rPr>
            <sz val="10"/>
            <color rgb="FF000000"/>
            <rFont val="Tahoma"/>
            <family val="2"/>
          </rPr>
          <t>Base</t>
        </r>
      </text>
    </comment>
    <comment ref="P23" authorId="0" shapeId="0" xr:uid="{5CED1593-4EAC-0445-A11F-CA5428156C37}">
      <text>
        <r>
          <rPr>
            <sz val="10"/>
            <color rgb="FF000000"/>
            <rFont val="Tahoma"/>
            <family val="2"/>
          </rPr>
          <t>Base</t>
        </r>
      </text>
    </comment>
    <comment ref="C24" authorId="0" shapeId="0" xr:uid="{32F7174C-E45D-294F-98DB-9E37558E998B}">
      <text>
        <r>
          <rPr>
            <sz val="10"/>
            <color rgb="FF000000"/>
            <rFont val="Tahoma"/>
            <family val="2"/>
          </rPr>
          <t>Base</t>
        </r>
      </text>
    </comment>
    <comment ref="D24" authorId="0" shapeId="0" xr:uid="{FD2AD3FE-8747-E044-AD25-B72FC0454364}">
      <text>
        <r>
          <rPr>
            <sz val="10"/>
            <color rgb="FF000000"/>
            <rFont val="Tahoma"/>
            <family val="2"/>
          </rPr>
          <t>Base</t>
        </r>
      </text>
    </comment>
    <comment ref="E24" authorId="0" shapeId="0" xr:uid="{4ED0A37B-0124-5747-95A1-3EC60ED50C7D}">
      <text>
        <r>
          <rPr>
            <sz val="10"/>
            <color rgb="FF000000"/>
            <rFont val="Tahoma"/>
            <family val="2"/>
          </rPr>
          <t>Base</t>
        </r>
      </text>
    </comment>
    <comment ref="F24" authorId="0" shapeId="0" xr:uid="{23F491AF-6DF9-2A45-B785-50828D4EF5AD}">
      <text>
        <r>
          <rPr>
            <sz val="10"/>
            <color rgb="FF000000"/>
            <rFont val="Tahoma"/>
            <family val="2"/>
          </rPr>
          <t>Base</t>
        </r>
      </text>
    </comment>
    <comment ref="I24" authorId="0" shapeId="0" xr:uid="{382543A6-616A-9449-9558-842BE9A9D428}">
      <text>
        <r>
          <rPr>
            <sz val="10"/>
            <color rgb="FF000000"/>
            <rFont val="Tahoma"/>
            <family val="2"/>
          </rPr>
          <t>Base</t>
        </r>
      </text>
    </comment>
    <comment ref="J24" authorId="0" shapeId="0" xr:uid="{7B5E15D6-0DD1-3F41-A246-4C48B0A5FB16}">
      <text>
        <r>
          <rPr>
            <sz val="10"/>
            <color rgb="FF000000"/>
            <rFont val="Tahoma"/>
            <family val="2"/>
          </rPr>
          <t>Base</t>
        </r>
      </text>
    </comment>
    <comment ref="K24" authorId="0" shapeId="0" xr:uid="{7C6E8F86-9BEA-9348-A317-1B2D18E5DB3E}">
      <text>
        <r>
          <rPr>
            <sz val="10"/>
            <color rgb="FF000000"/>
            <rFont val="Tahoma"/>
            <family val="2"/>
          </rPr>
          <t>Base</t>
        </r>
      </text>
    </comment>
    <comment ref="L24" authorId="0" shapeId="0" xr:uid="{676058CB-22AF-D94F-84F6-2E5798F92B62}">
      <text>
        <r>
          <rPr>
            <sz val="10"/>
            <color rgb="FF000000"/>
            <rFont val="Tahoma"/>
            <family val="2"/>
          </rPr>
          <t>Base</t>
        </r>
      </text>
    </comment>
    <comment ref="M24" authorId="0" shapeId="0" xr:uid="{03E80DF4-C88B-7C4E-9AA6-104FFD2DAC06}">
      <text>
        <r>
          <rPr>
            <sz val="10"/>
            <color rgb="FF000000"/>
            <rFont val="Tahoma"/>
            <family val="2"/>
          </rPr>
          <t>Base</t>
        </r>
      </text>
    </comment>
    <comment ref="N24" authorId="0" shapeId="0" xr:uid="{472127CA-1F9A-FF41-BDA4-EE6365201FE1}">
      <text>
        <r>
          <rPr>
            <sz val="10"/>
            <color rgb="FF000000"/>
            <rFont val="Tahoma"/>
            <family val="2"/>
          </rPr>
          <t>Base</t>
        </r>
      </text>
    </comment>
    <comment ref="O24" authorId="0" shapeId="0" xr:uid="{C2D5440B-1F45-E04E-B3B5-AB885527FB35}">
      <text>
        <r>
          <rPr>
            <sz val="10"/>
            <color rgb="FF000000"/>
            <rFont val="Tahoma"/>
            <family val="2"/>
          </rPr>
          <t>Base</t>
        </r>
      </text>
    </comment>
    <comment ref="P24" authorId="0" shapeId="0" xr:uid="{819A7330-1334-6249-B1EF-05C3CAACAEAA}">
      <text>
        <r>
          <rPr>
            <sz val="10"/>
            <color rgb="FF000000"/>
            <rFont val="Tahoma"/>
            <family val="2"/>
          </rPr>
          <t>Base</t>
        </r>
      </text>
    </comment>
    <comment ref="C25" authorId="0" shapeId="0" xr:uid="{CCA893CA-3E58-AA46-98A7-AEB07EBA2803}">
      <text>
        <r>
          <rPr>
            <sz val="10"/>
            <color rgb="FF000000"/>
            <rFont val="Tahoma"/>
            <family val="2"/>
          </rPr>
          <t>Base</t>
        </r>
      </text>
    </comment>
    <comment ref="D25" authorId="0" shapeId="0" xr:uid="{10ECA770-A6E7-0942-9569-D0B9BA8C33A0}">
      <text>
        <r>
          <rPr>
            <sz val="10"/>
            <color rgb="FF000000"/>
            <rFont val="Tahoma"/>
            <family val="2"/>
          </rPr>
          <t>Base</t>
        </r>
      </text>
    </comment>
    <comment ref="E25" authorId="0" shapeId="0" xr:uid="{05A3EBE5-C57F-3A40-98EC-6EE5D94640E9}">
      <text>
        <r>
          <rPr>
            <sz val="10"/>
            <color rgb="FF000000"/>
            <rFont val="Tahoma"/>
            <family val="2"/>
          </rPr>
          <t>Base</t>
        </r>
      </text>
    </comment>
    <comment ref="F25" authorId="0" shapeId="0" xr:uid="{DA81F129-FD30-3A46-8ECD-ED54ABFE8D4D}">
      <text>
        <r>
          <rPr>
            <sz val="10"/>
            <color rgb="FF000000"/>
            <rFont val="Tahoma"/>
            <family val="2"/>
          </rPr>
          <t>Base</t>
        </r>
      </text>
    </comment>
    <comment ref="I25" authorId="0" shapeId="0" xr:uid="{D23C93A3-8668-A746-BD0D-E12BA2C3FAF9}">
      <text>
        <r>
          <rPr>
            <sz val="10"/>
            <color rgb="FF000000"/>
            <rFont val="Tahoma"/>
            <family val="2"/>
          </rPr>
          <t>Base</t>
        </r>
      </text>
    </comment>
    <comment ref="J25" authorId="0" shapeId="0" xr:uid="{0C018FAA-8AD2-5941-B922-B06F838FBD03}">
      <text>
        <r>
          <rPr>
            <sz val="10"/>
            <color rgb="FF000000"/>
            <rFont val="Tahoma"/>
            <family val="2"/>
          </rPr>
          <t>Base</t>
        </r>
      </text>
    </comment>
    <comment ref="K25" authorId="0" shapeId="0" xr:uid="{E2972077-DA86-5347-8B4B-AA63F9A3DDFF}">
      <text>
        <r>
          <rPr>
            <sz val="10"/>
            <color rgb="FF000000"/>
            <rFont val="Tahoma"/>
            <family val="2"/>
          </rPr>
          <t>Base</t>
        </r>
      </text>
    </comment>
    <comment ref="L25" authorId="0" shapeId="0" xr:uid="{52AE1160-FBAC-3F42-BB28-AB7246D9082A}">
      <text>
        <r>
          <rPr>
            <sz val="10"/>
            <color rgb="FF000000"/>
            <rFont val="Tahoma"/>
            <family val="2"/>
          </rPr>
          <t>Base</t>
        </r>
      </text>
    </comment>
    <comment ref="M25" authorId="0" shapeId="0" xr:uid="{E7E63D1A-3053-9E4A-8373-317F077840CB}">
      <text>
        <r>
          <rPr>
            <sz val="10"/>
            <color rgb="FF000000"/>
            <rFont val="Tahoma"/>
            <family val="2"/>
          </rPr>
          <t>Base</t>
        </r>
      </text>
    </comment>
    <comment ref="N25" authorId="0" shapeId="0" xr:uid="{97F6C04A-18F4-904F-BBB5-1DEF3DD28957}">
      <text>
        <r>
          <rPr>
            <sz val="10"/>
            <color rgb="FF000000"/>
            <rFont val="Tahoma"/>
            <family val="2"/>
          </rPr>
          <t>Base</t>
        </r>
      </text>
    </comment>
    <comment ref="O25" authorId="0" shapeId="0" xr:uid="{E0FA0E78-8649-144F-8587-13AD9C78B984}">
      <text>
        <r>
          <rPr>
            <sz val="10"/>
            <color rgb="FF000000"/>
            <rFont val="Tahoma"/>
            <family val="2"/>
          </rPr>
          <t>Base</t>
        </r>
      </text>
    </comment>
    <comment ref="P25" authorId="0" shapeId="0" xr:uid="{E282D4FA-542C-794B-B9A9-A1A088F32507}">
      <text>
        <r>
          <rPr>
            <sz val="10"/>
            <color rgb="FF000000"/>
            <rFont val="Tahoma"/>
            <family val="2"/>
          </rPr>
          <t>Base</t>
        </r>
      </text>
    </comment>
    <comment ref="C26" authorId="0" shapeId="0" xr:uid="{F726674D-526A-0443-AFFC-A20311697503}">
      <text>
        <r>
          <rPr>
            <sz val="10"/>
            <color rgb="FF000000"/>
            <rFont val="Tahoma"/>
            <family val="2"/>
          </rPr>
          <t>Base</t>
        </r>
      </text>
    </comment>
    <comment ref="D26" authorId="0" shapeId="0" xr:uid="{1F19F9DC-C145-4247-BAC8-242612A3CE13}">
      <text>
        <r>
          <rPr>
            <sz val="10"/>
            <color rgb="FF000000"/>
            <rFont val="Tahoma"/>
            <family val="2"/>
          </rPr>
          <t>Base</t>
        </r>
      </text>
    </comment>
    <comment ref="E26" authorId="0" shapeId="0" xr:uid="{97E47BC2-9F7C-A845-91C5-D4F6F79FB9BD}">
      <text>
        <r>
          <rPr>
            <sz val="10"/>
            <color rgb="FF000000"/>
            <rFont val="Tahoma"/>
            <family val="2"/>
          </rPr>
          <t>Base</t>
        </r>
      </text>
    </comment>
    <comment ref="F26" authorId="0" shapeId="0" xr:uid="{58F4AC77-FF7F-7A46-851A-47DFA103718C}">
      <text>
        <r>
          <rPr>
            <sz val="10"/>
            <color rgb="FF000000"/>
            <rFont val="Tahoma"/>
            <family val="2"/>
          </rPr>
          <t>Base</t>
        </r>
      </text>
    </comment>
    <comment ref="I26" authorId="0" shapeId="0" xr:uid="{796A46D0-F266-8346-A299-F0C7949AB404}">
      <text>
        <r>
          <rPr>
            <sz val="10"/>
            <color rgb="FF000000"/>
            <rFont val="Tahoma"/>
            <family val="2"/>
          </rPr>
          <t>Base</t>
        </r>
      </text>
    </comment>
    <comment ref="J26" authorId="0" shapeId="0" xr:uid="{48FF6374-F25A-854B-862A-9D59ADE4D5D6}">
      <text>
        <r>
          <rPr>
            <sz val="10"/>
            <color rgb="FF000000"/>
            <rFont val="Tahoma"/>
            <family val="2"/>
          </rPr>
          <t>Base</t>
        </r>
      </text>
    </comment>
    <comment ref="K26" authorId="0" shapeId="0" xr:uid="{EA7372D6-0014-1A4C-B1C8-E3D3FFA14628}">
      <text>
        <r>
          <rPr>
            <sz val="10"/>
            <color rgb="FF000000"/>
            <rFont val="Tahoma"/>
            <family val="2"/>
          </rPr>
          <t>Base</t>
        </r>
      </text>
    </comment>
    <comment ref="L26" authorId="0" shapeId="0" xr:uid="{194254E1-B89F-A14A-938E-D12733C836AE}">
      <text>
        <r>
          <rPr>
            <sz val="10"/>
            <color rgb="FF000000"/>
            <rFont val="Tahoma"/>
            <family val="2"/>
          </rPr>
          <t>Base</t>
        </r>
      </text>
    </comment>
    <comment ref="M26" authorId="0" shapeId="0" xr:uid="{EDD18F08-F683-5B45-981F-D576E9113F1D}">
      <text>
        <r>
          <rPr>
            <sz val="10"/>
            <color rgb="FF000000"/>
            <rFont val="Tahoma"/>
            <family val="2"/>
          </rPr>
          <t>Base</t>
        </r>
      </text>
    </comment>
    <comment ref="N26" authorId="0" shapeId="0" xr:uid="{A1524FA6-0FF4-C746-95B1-F7EFEEC5F9BF}">
      <text>
        <r>
          <rPr>
            <sz val="10"/>
            <color rgb="FF000000"/>
            <rFont val="Tahoma"/>
            <family val="2"/>
          </rPr>
          <t>Base</t>
        </r>
      </text>
    </comment>
    <comment ref="O26" authorId="0" shapeId="0" xr:uid="{012C6A23-1AB4-7241-A762-9F9BD68A48F0}">
      <text>
        <r>
          <rPr>
            <sz val="10"/>
            <color rgb="FF000000"/>
            <rFont val="Tahoma"/>
            <family val="2"/>
          </rPr>
          <t>Base</t>
        </r>
      </text>
    </comment>
    <comment ref="P26" authorId="0" shapeId="0" xr:uid="{D50466D8-3614-6C44-8BD3-D006E83B4E10}">
      <text>
        <r>
          <rPr>
            <sz val="10"/>
            <color rgb="FF000000"/>
            <rFont val="Tahoma"/>
            <family val="2"/>
          </rPr>
          <t>Base</t>
        </r>
      </text>
    </comment>
    <comment ref="C27" authorId="0" shapeId="0" xr:uid="{B5790B7E-ADAE-5B45-976F-AA42E5D1288A}">
      <text>
        <r>
          <rPr>
            <sz val="10"/>
            <color rgb="FF000000"/>
            <rFont val="Tahoma"/>
            <family val="2"/>
          </rPr>
          <t>Base</t>
        </r>
      </text>
    </comment>
    <comment ref="D27" authorId="0" shapeId="0" xr:uid="{16485583-9BB4-BF40-9CD6-D19860D5285E}">
      <text>
        <r>
          <rPr>
            <sz val="10"/>
            <color rgb="FF000000"/>
            <rFont val="Tahoma"/>
            <family val="2"/>
          </rPr>
          <t>Base</t>
        </r>
      </text>
    </comment>
    <comment ref="E27" authorId="0" shapeId="0" xr:uid="{DE499F60-8E8B-8F43-81A1-52B7C2636AB7}">
      <text>
        <r>
          <rPr>
            <sz val="10"/>
            <color rgb="FF000000"/>
            <rFont val="Tahoma"/>
            <family val="2"/>
          </rPr>
          <t>Base</t>
        </r>
      </text>
    </comment>
    <comment ref="F27" authorId="0" shapeId="0" xr:uid="{7D6BF60E-7ACA-C64D-90AB-3C45B6C99EF0}">
      <text>
        <r>
          <rPr>
            <sz val="10"/>
            <color rgb="FF000000"/>
            <rFont val="Tahoma"/>
            <family val="2"/>
          </rPr>
          <t>Base</t>
        </r>
      </text>
    </comment>
    <comment ref="I27" authorId="0" shapeId="0" xr:uid="{05A063F5-9668-6342-B096-D4AEAEDDAB31}">
      <text>
        <r>
          <rPr>
            <sz val="10"/>
            <color rgb="FF000000"/>
            <rFont val="Tahoma"/>
            <family val="2"/>
          </rPr>
          <t>Base</t>
        </r>
      </text>
    </comment>
    <comment ref="J27" authorId="0" shapeId="0" xr:uid="{7E55C1B7-8AE1-AA46-9DBC-EC6E45F1FC03}">
      <text>
        <r>
          <rPr>
            <sz val="10"/>
            <color rgb="FF000000"/>
            <rFont val="Tahoma"/>
            <family val="2"/>
          </rPr>
          <t>Base</t>
        </r>
      </text>
    </comment>
    <comment ref="K27" authorId="0" shapeId="0" xr:uid="{69E670DE-B64B-4946-9F1C-29A485D444AC}">
      <text>
        <r>
          <rPr>
            <sz val="10"/>
            <color rgb="FF000000"/>
            <rFont val="Tahoma"/>
            <family val="2"/>
          </rPr>
          <t>Base</t>
        </r>
      </text>
    </comment>
    <comment ref="L27" authorId="0" shapeId="0" xr:uid="{2350D682-00FF-8D4D-ABDF-1659DE1DEFDD}">
      <text>
        <r>
          <rPr>
            <sz val="10"/>
            <color rgb="FF000000"/>
            <rFont val="Tahoma"/>
            <family val="2"/>
          </rPr>
          <t>Base</t>
        </r>
      </text>
    </comment>
    <comment ref="M27" authorId="0" shapeId="0" xr:uid="{A08EDFDE-B37B-8A4F-9F31-EA9B246E35BF}">
      <text>
        <r>
          <rPr>
            <sz val="10"/>
            <color rgb="FF000000"/>
            <rFont val="Tahoma"/>
            <family val="2"/>
          </rPr>
          <t>Base</t>
        </r>
      </text>
    </comment>
    <comment ref="N27" authorId="0" shapeId="0" xr:uid="{6E732657-890E-C048-A5FB-CCC9924D5797}">
      <text>
        <r>
          <rPr>
            <sz val="10"/>
            <color rgb="FF000000"/>
            <rFont val="Tahoma"/>
            <family val="2"/>
          </rPr>
          <t>Base</t>
        </r>
      </text>
    </comment>
    <comment ref="O27" authorId="0" shapeId="0" xr:uid="{4285F63E-638A-A443-A7E8-3A9627C5DEC9}">
      <text>
        <r>
          <rPr>
            <sz val="10"/>
            <color rgb="FF000000"/>
            <rFont val="Tahoma"/>
            <family val="2"/>
          </rPr>
          <t>Base</t>
        </r>
      </text>
    </comment>
    <comment ref="P27" authorId="0" shapeId="0" xr:uid="{3E8B241D-DD2E-E64C-8D55-4D34CB605DFA}">
      <text>
        <r>
          <rPr>
            <sz val="10"/>
            <color rgb="FF000000"/>
            <rFont val="Tahoma"/>
            <family val="2"/>
          </rPr>
          <t>Base</t>
        </r>
      </text>
    </comment>
    <comment ref="C28" authorId="0" shapeId="0" xr:uid="{181D58D8-2ADF-E744-9094-3BB1BF9DBB74}">
      <text>
        <r>
          <rPr>
            <sz val="10"/>
            <color rgb="FF000000"/>
            <rFont val="Tahoma"/>
            <family val="2"/>
          </rPr>
          <t>Base</t>
        </r>
      </text>
    </comment>
    <comment ref="D28" authorId="0" shapeId="0" xr:uid="{17E8B92B-E5A9-F641-9783-AC1C234DEAD7}">
      <text>
        <r>
          <rPr>
            <sz val="10"/>
            <color rgb="FF000000"/>
            <rFont val="Tahoma"/>
            <family val="2"/>
          </rPr>
          <t>Base</t>
        </r>
      </text>
    </comment>
    <comment ref="E28" authorId="0" shapeId="0" xr:uid="{0C8F6092-9BBD-BB4D-AB80-B2869875764F}">
      <text>
        <r>
          <rPr>
            <sz val="10"/>
            <color rgb="FF000000"/>
            <rFont val="Tahoma"/>
            <family val="2"/>
          </rPr>
          <t>Base</t>
        </r>
      </text>
    </comment>
    <comment ref="F28" authorId="0" shapeId="0" xr:uid="{2D08D0B6-5784-D747-BCBE-9EC3C2808237}">
      <text>
        <r>
          <rPr>
            <sz val="10"/>
            <color rgb="FF000000"/>
            <rFont val="Tahoma"/>
            <family val="2"/>
          </rPr>
          <t>Base</t>
        </r>
      </text>
    </comment>
    <comment ref="I28" authorId="0" shapeId="0" xr:uid="{1A88FBB5-3BE6-0348-B052-EB5BD3BA9C0D}">
      <text>
        <r>
          <rPr>
            <sz val="10"/>
            <color rgb="FF000000"/>
            <rFont val="Tahoma"/>
            <family val="2"/>
          </rPr>
          <t>Base</t>
        </r>
      </text>
    </comment>
    <comment ref="J28" authorId="0" shapeId="0" xr:uid="{4B72CCCA-0DC9-914C-8A36-A6811246E313}">
      <text>
        <r>
          <rPr>
            <sz val="10"/>
            <color rgb="FF000000"/>
            <rFont val="Tahoma"/>
            <family val="2"/>
          </rPr>
          <t>Base</t>
        </r>
      </text>
    </comment>
    <comment ref="K28" authorId="0" shapeId="0" xr:uid="{0A9D4374-269C-EF4F-B405-8388802AAE8E}">
      <text>
        <r>
          <rPr>
            <sz val="10"/>
            <color rgb="FF000000"/>
            <rFont val="Tahoma"/>
            <family val="2"/>
          </rPr>
          <t>Base</t>
        </r>
      </text>
    </comment>
    <comment ref="L28" authorId="0" shapeId="0" xr:uid="{C504CEE1-8DFE-F149-BB05-163BBE7586E1}">
      <text>
        <r>
          <rPr>
            <sz val="10"/>
            <color rgb="FF000000"/>
            <rFont val="Tahoma"/>
            <family val="2"/>
          </rPr>
          <t>Base</t>
        </r>
      </text>
    </comment>
    <comment ref="M28" authorId="0" shapeId="0" xr:uid="{4F1BC192-CC95-2D46-8139-0B49F58793B1}">
      <text>
        <r>
          <rPr>
            <sz val="10"/>
            <color rgb="FF000000"/>
            <rFont val="Tahoma"/>
            <family val="2"/>
          </rPr>
          <t>Base</t>
        </r>
      </text>
    </comment>
    <comment ref="N28" authorId="0" shapeId="0" xr:uid="{BCAC3486-0B66-B041-9CAA-D0A19E123E61}">
      <text>
        <r>
          <rPr>
            <sz val="10"/>
            <color rgb="FF000000"/>
            <rFont val="Tahoma"/>
            <family val="2"/>
          </rPr>
          <t>Base</t>
        </r>
      </text>
    </comment>
    <comment ref="O28" authorId="0" shapeId="0" xr:uid="{6C623975-90D8-C744-ADDE-50BF1BB9F5CE}">
      <text>
        <r>
          <rPr>
            <sz val="10"/>
            <color rgb="FF000000"/>
            <rFont val="Tahoma"/>
            <family val="2"/>
          </rPr>
          <t>Base</t>
        </r>
      </text>
    </comment>
    <comment ref="P28" authorId="0" shapeId="0" xr:uid="{4035993E-C9E9-6541-A962-F94FDECE28AC}">
      <text>
        <r>
          <rPr>
            <sz val="10"/>
            <color rgb="FF000000"/>
            <rFont val="Tahoma"/>
            <family val="2"/>
          </rPr>
          <t>Base</t>
        </r>
      </text>
    </comment>
    <comment ref="C29" authorId="0" shapeId="0" xr:uid="{895E1652-6129-5544-871B-7FE9D81EE50B}">
      <text>
        <r>
          <rPr>
            <sz val="10"/>
            <color rgb="FF000000"/>
            <rFont val="Tahoma"/>
            <family val="2"/>
          </rPr>
          <t>Base</t>
        </r>
      </text>
    </comment>
    <comment ref="D29" authorId="0" shapeId="0" xr:uid="{70D61268-C5A7-B946-8397-C45F16E72F6F}">
      <text>
        <r>
          <rPr>
            <sz val="10"/>
            <color rgb="FF000000"/>
            <rFont val="Tahoma"/>
            <family val="2"/>
          </rPr>
          <t>Base</t>
        </r>
      </text>
    </comment>
    <comment ref="E29" authorId="0" shapeId="0" xr:uid="{F3A18FD7-6187-144F-94AF-27DEDD3DF8A3}">
      <text>
        <r>
          <rPr>
            <sz val="10"/>
            <color rgb="FF000000"/>
            <rFont val="Tahoma"/>
            <family val="2"/>
          </rPr>
          <t>Base</t>
        </r>
      </text>
    </comment>
    <comment ref="F29" authorId="0" shapeId="0" xr:uid="{FE99A49C-90C5-6544-8946-23A2C330A294}">
      <text>
        <r>
          <rPr>
            <sz val="10"/>
            <color rgb="FF000000"/>
            <rFont val="Tahoma"/>
            <family val="2"/>
          </rPr>
          <t>Base</t>
        </r>
      </text>
    </comment>
    <comment ref="I29" authorId="0" shapeId="0" xr:uid="{FD7DB5D4-F17D-8F41-9A05-E59520E57B9E}">
      <text>
        <r>
          <rPr>
            <sz val="10"/>
            <color rgb="FF000000"/>
            <rFont val="Tahoma"/>
            <family val="2"/>
          </rPr>
          <t>Base</t>
        </r>
      </text>
    </comment>
    <comment ref="J29" authorId="0" shapeId="0" xr:uid="{652E3021-6ED5-7F4A-9156-1A3036C67E74}">
      <text>
        <r>
          <rPr>
            <sz val="10"/>
            <color rgb="FF000000"/>
            <rFont val="Tahoma"/>
            <family val="2"/>
          </rPr>
          <t>Base</t>
        </r>
      </text>
    </comment>
    <comment ref="K29" authorId="0" shapeId="0" xr:uid="{3443E3A2-98E5-D64B-8802-AACE0EBCC754}">
      <text>
        <r>
          <rPr>
            <sz val="10"/>
            <color rgb="FF000000"/>
            <rFont val="Tahoma"/>
            <family val="2"/>
          </rPr>
          <t>Base</t>
        </r>
      </text>
    </comment>
    <comment ref="L29" authorId="0" shapeId="0" xr:uid="{9C0C9106-3DDF-CA40-8125-2D00ACC3B15A}">
      <text>
        <r>
          <rPr>
            <sz val="10"/>
            <color rgb="FF000000"/>
            <rFont val="Tahoma"/>
            <family val="2"/>
          </rPr>
          <t>Base</t>
        </r>
      </text>
    </comment>
    <comment ref="M29" authorId="0" shapeId="0" xr:uid="{AFDAC245-A2D6-F84B-B078-B0DA74CBE1F5}">
      <text>
        <r>
          <rPr>
            <sz val="10"/>
            <color rgb="FF000000"/>
            <rFont val="Tahoma"/>
            <family val="2"/>
          </rPr>
          <t>Base</t>
        </r>
      </text>
    </comment>
    <comment ref="N29" authorId="0" shapeId="0" xr:uid="{8D711853-F4A4-2547-8E22-E2B09B795048}">
      <text>
        <r>
          <rPr>
            <sz val="10"/>
            <color rgb="FF000000"/>
            <rFont val="Tahoma"/>
            <family val="2"/>
          </rPr>
          <t>Base</t>
        </r>
      </text>
    </comment>
    <comment ref="O29" authorId="0" shapeId="0" xr:uid="{A6CCC5D5-0BD4-474D-8456-EBC0D1FACA6E}">
      <text>
        <r>
          <rPr>
            <sz val="10"/>
            <color rgb="FF000000"/>
            <rFont val="Tahoma"/>
            <family val="2"/>
          </rPr>
          <t>Base</t>
        </r>
      </text>
    </comment>
    <comment ref="P29" authorId="0" shapeId="0" xr:uid="{8EC3CC65-936F-DC42-9DB6-00BD53C40EAF}">
      <text>
        <r>
          <rPr>
            <sz val="10"/>
            <color rgb="FF000000"/>
            <rFont val="Tahoma"/>
            <family val="2"/>
          </rPr>
          <t>Base</t>
        </r>
      </text>
    </comment>
    <comment ref="C30" authorId="0" shapeId="0" xr:uid="{31C8D44E-3F92-234B-B989-D0F076C5B642}">
      <text>
        <r>
          <rPr>
            <sz val="10"/>
            <color rgb="FF000000"/>
            <rFont val="Tahoma"/>
            <family val="2"/>
          </rPr>
          <t>Base</t>
        </r>
      </text>
    </comment>
    <comment ref="D30" authorId="0" shapeId="0" xr:uid="{247DBC77-63C5-6A41-9FF0-192AC058D6ED}">
      <text>
        <r>
          <rPr>
            <sz val="10"/>
            <color rgb="FF000000"/>
            <rFont val="Tahoma"/>
            <family val="2"/>
          </rPr>
          <t>Base</t>
        </r>
      </text>
    </comment>
    <comment ref="E30" authorId="0" shapeId="0" xr:uid="{D819F8DC-96F8-A04C-A6DB-24B26E4A9A33}">
      <text>
        <r>
          <rPr>
            <sz val="10"/>
            <color rgb="FF000000"/>
            <rFont val="Tahoma"/>
            <family val="2"/>
          </rPr>
          <t>Base</t>
        </r>
      </text>
    </comment>
    <comment ref="F30" authorId="0" shapeId="0" xr:uid="{7F2B973F-7128-5D4F-BAF5-AC1405EE6F0D}">
      <text>
        <r>
          <rPr>
            <sz val="10"/>
            <color rgb="FF000000"/>
            <rFont val="Tahoma"/>
            <family val="2"/>
          </rPr>
          <t>Base</t>
        </r>
      </text>
    </comment>
    <comment ref="I30" authorId="0" shapeId="0" xr:uid="{C63069EB-5152-6845-937F-3B068E948419}">
      <text>
        <r>
          <rPr>
            <sz val="10"/>
            <color rgb="FF000000"/>
            <rFont val="Tahoma"/>
            <family val="2"/>
          </rPr>
          <t>Base</t>
        </r>
      </text>
    </comment>
    <comment ref="J30" authorId="0" shapeId="0" xr:uid="{CBE64AB8-2563-0F49-9842-60205F27D485}">
      <text>
        <r>
          <rPr>
            <sz val="10"/>
            <color rgb="FF000000"/>
            <rFont val="Tahoma"/>
            <family val="2"/>
          </rPr>
          <t>Base</t>
        </r>
      </text>
    </comment>
    <comment ref="K30" authorId="0" shapeId="0" xr:uid="{97DF29DD-19F1-F444-A7BB-86A08BF7AEF1}">
      <text>
        <r>
          <rPr>
            <sz val="10"/>
            <color rgb="FF000000"/>
            <rFont val="Tahoma"/>
            <family val="2"/>
          </rPr>
          <t>Base</t>
        </r>
      </text>
    </comment>
    <comment ref="L30" authorId="0" shapeId="0" xr:uid="{CEAA8C37-7B55-7D4E-9F3B-4C29A137AF0E}">
      <text>
        <r>
          <rPr>
            <sz val="10"/>
            <color rgb="FF000000"/>
            <rFont val="Tahoma"/>
            <family val="2"/>
          </rPr>
          <t>Base</t>
        </r>
      </text>
    </comment>
    <comment ref="M30" authorId="0" shapeId="0" xr:uid="{965811C9-5B10-1345-AF22-4E550196ED1E}">
      <text>
        <r>
          <rPr>
            <sz val="10"/>
            <color rgb="FF000000"/>
            <rFont val="Tahoma"/>
            <family val="2"/>
          </rPr>
          <t>Base</t>
        </r>
      </text>
    </comment>
    <comment ref="N30" authorId="0" shapeId="0" xr:uid="{D107E425-CF23-9F42-AE59-8608A61A8FAF}">
      <text>
        <r>
          <rPr>
            <sz val="10"/>
            <color rgb="FF000000"/>
            <rFont val="Tahoma"/>
            <family val="2"/>
          </rPr>
          <t>Base</t>
        </r>
      </text>
    </comment>
    <comment ref="O30" authorId="0" shapeId="0" xr:uid="{40AB4705-1E26-5A41-9623-A0C0FAA3D223}">
      <text>
        <r>
          <rPr>
            <sz val="10"/>
            <color rgb="FF000000"/>
            <rFont val="Tahoma"/>
            <family val="2"/>
          </rPr>
          <t>Base</t>
        </r>
      </text>
    </comment>
    <comment ref="P30" authorId="0" shapeId="0" xr:uid="{6FFEBA7D-2B11-824A-983E-F0B2DFF5F880}">
      <text>
        <r>
          <rPr>
            <sz val="10"/>
            <color rgb="FF000000"/>
            <rFont val="Tahoma"/>
            <family val="2"/>
          </rPr>
          <t>Base</t>
        </r>
      </text>
    </comment>
    <comment ref="C31" authorId="0" shapeId="0" xr:uid="{3C785495-7708-A241-AF39-6653D036FA35}">
      <text>
        <r>
          <rPr>
            <sz val="10"/>
            <color rgb="FF000000"/>
            <rFont val="Tahoma"/>
            <family val="2"/>
          </rPr>
          <t>Base</t>
        </r>
      </text>
    </comment>
    <comment ref="D31" authorId="0" shapeId="0" xr:uid="{DA6377D8-D1F0-D442-9271-4F9804430717}">
      <text>
        <r>
          <rPr>
            <sz val="10"/>
            <color rgb="FF000000"/>
            <rFont val="Tahoma"/>
            <family val="2"/>
          </rPr>
          <t>Base</t>
        </r>
      </text>
    </comment>
    <comment ref="E31" authorId="0" shapeId="0" xr:uid="{32C5C3B1-CB7D-8140-AC77-45D5779DDB60}">
      <text>
        <r>
          <rPr>
            <sz val="10"/>
            <color rgb="FF000000"/>
            <rFont val="Tahoma"/>
            <family val="2"/>
          </rPr>
          <t>Base</t>
        </r>
      </text>
    </comment>
    <comment ref="F31" authorId="0" shapeId="0" xr:uid="{974A7BB0-038B-7744-8651-E78C1E3A5114}">
      <text>
        <r>
          <rPr>
            <sz val="10"/>
            <color rgb="FF000000"/>
            <rFont val="Tahoma"/>
            <family val="2"/>
          </rPr>
          <t>Base</t>
        </r>
      </text>
    </comment>
    <comment ref="I31" authorId="0" shapeId="0" xr:uid="{716F6088-D1F3-4A40-B926-F433624909B3}">
      <text>
        <r>
          <rPr>
            <sz val="10"/>
            <color rgb="FF000000"/>
            <rFont val="Tahoma"/>
            <family val="2"/>
          </rPr>
          <t>Base</t>
        </r>
      </text>
    </comment>
    <comment ref="J31" authorId="0" shapeId="0" xr:uid="{7D3A79E7-82E0-2341-8B0C-42244A2F5967}">
      <text>
        <r>
          <rPr>
            <sz val="10"/>
            <color rgb="FF000000"/>
            <rFont val="Tahoma"/>
            <family val="2"/>
          </rPr>
          <t>Base</t>
        </r>
      </text>
    </comment>
    <comment ref="K31" authorId="0" shapeId="0" xr:uid="{D0ACB289-290E-4542-B1A5-5C1D7322747B}">
      <text>
        <r>
          <rPr>
            <sz val="10"/>
            <color rgb="FF000000"/>
            <rFont val="Tahoma"/>
            <family val="2"/>
          </rPr>
          <t>Base</t>
        </r>
      </text>
    </comment>
    <comment ref="L31" authorId="0" shapeId="0" xr:uid="{841716A7-2E81-DC4F-B478-84A81C5D2533}">
      <text>
        <r>
          <rPr>
            <sz val="10"/>
            <color rgb="FF000000"/>
            <rFont val="Tahoma"/>
            <family val="2"/>
          </rPr>
          <t>Base</t>
        </r>
      </text>
    </comment>
    <comment ref="M31" authorId="0" shapeId="0" xr:uid="{ADB16B6A-E451-9D47-A7D2-3280E10C7825}">
      <text>
        <r>
          <rPr>
            <sz val="10"/>
            <color rgb="FF000000"/>
            <rFont val="Tahoma"/>
            <family val="2"/>
          </rPr>
          <t>Base</t>
        </r>
      </text>
    </comment>
    <comment ref="N31" authorId="0" shapeId="0" xr:uid="{3456D819-1C11-4E47-82E7-750C2A056F0B}">
      <text>
        <r>
          <rPr>
            <sz val="10"/>
            <color rgb="FF000000"/>
            <rFont val="Tahoma"/>
            <family val="2"/>
          </rPr>
          <t>Base</t>
        </r>
      </text>
    </comment>
    <comment ref="O31" authorId="0" shapeId="0" xr:uid="{7184845E-3513-1443-96EE-93B2CB5B0D27}">
      <text>
        <r>
          <rPr>
            <sz val="10"/>
            <color rgb="FF000000"/>
            <rFont val="Tahoma"/>
            <family val="2"/>
          </rPr>
          <t>Base</t>
        </r>
      </text>
    </comment>
    <comment ref="P31" authorId="0" shapeId="0" xr:uid="{46FB583C-2F95-4C44-929B-5F7E5BEB54A1}">
      <text>
        <r>
          <rPr>
            <sz val="10"/>
            <color rgb="FF000000"/>
            <rFont val="Tahoma"/>
            <family val="2"/>
          </rPr>
          <t>Base</t>
        </r>
      </text>
    </comment>
    <comment ref="C32" authorId="0" shapeId="0" xr:uid="{2FCD1DCD-AA96-CD44-87EC-D7004B717C5E}">
      <text>
        <r>
          <rPr>
            <sz val="10"/>
            <color rgb="FF000000"/>
            <rFont val="Tahoma"/>
            <family val="2"/>
          </rPr>
          <t>Base</t>
        </r>
      </text>
    </comment>
    <comment ref="D32" authorId="0" shapeId="0" xr:uid="{2FF4C054-C441-344A-8157-936B0E2530A6}">
      <text>
        <r>
          <rPr>
            <sz val="10"/>
            <color rgb="FF000000"/>
            <rFont val="Tahoma"/>
            <family val="2"/>
          </rPr>
          <t>Base</t>
        </r>
      </text>
    </comment>
    <comment ref="E32" authorId="0" shapeId="0" xr:uid="{8203239C-7912-9645-89F1-49460CC770DA}">
      <text>
        <r>
          <rPr>
            <sz val="10"/>
            <color rgb="FF000000"/>
            <rFont val="Tahoma"/>
            <family val="2"/>
          </rPr>
          <t>Base</t>
        </r>
      </text>
    </comment>
    <comment ref="F32" authorId="0" shapeId="0" xr:uid="{3DEB424D-A44A-BD4A-BE22-1ED831148896}">
      <text>
        <r>
          <rPr>
            <sz val="10"/>
            <color rgb="FF000000"/>
            <rFont val="Tahoma"/>
            <family val="2"/>
          </rPr>
          <t>Base</t>
        </r>
      </text>
    </comment>
    <comment ref="I32" authorId="0" shapeId="0" xr:uid="{8F410C0F-DAF3-3B42-86A1-21B9B5C4C624}">
      <text>
        <r>
          <rPr>
            <sz val="10"/>
            <color rgb="FF000000"/>
            <rFont val="Tahoma"/>
            <family val="2"/>
          </rPr>
          <t>Base</t>
        </r>
      </text>
    </comment>
    <comment ref="J32" authorId="0" shapeId="0" xr:uid="{42090F9A-1024-3F41-8FFA-C8BA5547498D}">
      <text>
        <r>
          <rPr>
            <sz val="10"/>
            <color rgb="FF000000"/>
            <rFont val="Tahoma"/>
            <family val="2"/>
          </rPr>
          <t>Base</t>
        </r>
      </text>
    </comment>
    <comment ref="K32" authorId="0" shapeId="0" xr:uid="{F1F9CC9C-9435-D34E-B999-EF1A856C0882}">
      <text>
        <r>
          <rPr>
            <sz val="10"/>
            <color rgb="FF000000"/>
            <rFont val="Tahoma"/>
            <family val="2"/>
          </rPr>
          <t>Base</t>
        </r>
      </text>
    </comment>
    <comment ref="L32" authorId="0" shapeId="0" xr:uid="{B88E0A03-4D63-DB4C-8AC2-6C6C3D6A300D}">
      <text>
        <r>
          <rPr>
            <sz val="10"/>
            <color rgb="FF000000"/>
            <rFont val="Tahoma"/>
            <family val="2"/>
          </rPr>
          <t>Base</t>
        </r>
      </text>
    </comment>
    <comment ref="M32" authorId="0" shapeId="0" xr:uid="{660BD26E-4532-4642-B080-AC824D355F42}">
      <text>
        <r>
          <rPr>
            <sz val="10"/>
            <color rgb="FF000000"/>
            <rFont val="Tahoma"/>
            <family val="2"/>
          </rPr>
          <t>Base</t>
        </r>
      </text>
    </comment>
    <comment ref="N32" authorId="0" shapeId="0" xr:uid="{10BF4E5F-0821-5647-AFD3-C74E9E6F2B3C}">
      <text>
        <r>
          <rPr>
            <sz val="10"/>
            <color rgb="FF000000"/>
            <rFont val="Tahoma"/>
            <family val="2"/>
          </rPr>
          <t>Base</t>
        </r>
      </text>
    </comment>
    <comment ref="O32" authorId="0" shapeId="0" xr:uid="{B7535010-E9E3-6D45-899D-84928BBE0B16}">
      <text>
        <r>
          <rPr>
            <sz val="10"/>
            <color rgb="FF000000"/>
            <rFont val="Tahoma"/>
            <family val="2"/>
          </rPr>
          <t>Base</t>
        </r>
      </text>
    </comment>
    <comment ref="P32" authorId="0" shapeId="0" xr:uid="{53D13B51-0869-2447-9AEA-1C442DDFBC6E}">
      <text>
        <r>
          <rPr>
            <sz val="10"/>
            <color rgb="FF000000"/>
            <rFont val="Tahoma"/>
            <family val="2"/>
          </rPr>
          <t>Base</t>
        </r>
      </text>
    </comment>
    <comment ref="C33" authorId="0" shapeId="0" xr:uid="{0ABF9E03-5B93-5248-8ED4-0E015D5BD4F4}">
      <text>
        <r>
          <rPr>
            <sz val="10"/>
            <color rgb="FF000000"/>
            <rFont val="Tahoma"/>
            <family val="2"/>
          </rPr>
          <t>Base</t>
        </r>
      </text>
    </comment>
    <comment ref="D33" authorId="0" shapeId="0" xr:uid="{3BCEBBAE-F3FB-4A47-8E16-EB384971ECFF}">
      <text>
        <r>
          <rPr>
            <sz val="10"/>
            <color rgb="FF000000"/>
            <rFont val="Tahoma"/>
            <family val="2"/>
          </rPr>
          <t>Base</t>
        </r>
      </text>
    </comment>
    <comment ref="E33" authorId="0" shapeId="0" xr:uid="{2051712A-C2F0-CC46-8F0C-B8D10ABE303F}">
      <text>
        <r>
          <rPr>
            <sz val="10"/>
            <color rgb="FF000000"/>
            <rFont val="Tahoma"/>
            <family val="2"/>
          </rPr>
          <t>Base</t>
        </r>
      </text>
    </comment>
    <comment ref="F33" authorId="0" shapeId="0" xr:uid="{D3FD93A6-7D1F-4444-8F8E-6859472E9D1F}">
      <text>
        <r>
          <rPr>
            <sz val="10"/>
            <color rgb="FF000000"/>
            <rFont val="Tahoma"/>
            <family val="2"/>
          </rPr>
          <t>Base</t>
        </r>
      </text>
    </comment>
    <comment ref="I33" authorId="0" shapeId="0" xr:uid="{A079FC49-6977-5F41-81EE-FA409CBDDDE7}">
      <text>
        <r>
          <rPr>
            <sz val="10"/>
            <color rgb="FF000000"/>
            <rFont val="Tahoma"/>
            <family val="2"/>
          </rPr>
          <t>Base</t>
        </r>
      </text>
    </comment>
    <comment ref="J33" authorId="0" shapeId="0" xr:uid="{8E079BA5-C868-EF45-9C0D-EB6D0BD84972}">
      <text>
        <r>
          <rPr>
            <sz val="10"/>
            <color rgb="FF000000"/>
            <rFont val="Tahoma"/>
            <family val="2"/>
          </rPr>
          <t>Base</t>
        </r>
      </text>
    </comment>
    <comment ref="K33" authorId="0" shapeId="0" xr:uid="{6225F894-3D8E-8444-BFFF-F4184A4D7898}">
      <text>
        <r>
          <rPr>
            <sz val="10"/>
            <color rgb="FF000000"/>
            <rFont val="Tahoma"/>
            <family val="2"/>
          </rPr>
          <t>Base</t>
        </r>
      </text>
    </comment>
    <comment ref="L33" authorId="0" shapeId="0" xr:uid="{D3AC9857-EDEF-0341-9BDA-34BCDA9F4A9A}">
      <text>
        <r>
          <rPr>
            <sz val="10"/>
            <color rgb="FF000000"/>
            <rFont val="Tahoma"/>
            <family val="2"/>
          </rPr>
          <t>Base</t>
        </r>
      </text>
    </comment>
    <comment ref="M33" authorId="0" shapeId="0" xr:uid="{CD43C270-B3B3-C841-A8DD-049B7D00BAD1}">
      <text>
        <r>
          <rPr>
            <sz val="10"/>
            <color rgb="FF000000"/>
            <rFont val="Tahoma"/>
            <family val="2"/>
          </rPr>
          <t>Base</t>
        </r>
      </text>
    </comment>
    <comment ref="N33" authorId="0" shapeId="0" xr:uid="{76D7B2E0-9259-EB4C-9C51-521B90233463}">
      <text>
        <r>
          <rPr>
            <sz val="10"/>
            <color rgb="FF000000"/>
            <rFont val="Tahoma"/>
            <family val="2"/>
          </rPr>
          <t>Base</t>
        </r>
      </text>
    </comment>
    <comment ref="O33" authorId="0" shapeId="0" xr:uid="{E3B1E029-9BD8-FF4A-A127-6B3B7BD4029E}">
      <text>
        <r>
          <rPr>
            <sz val="10"/>
            <color rgb="FF000000"/>
            <rFont val="Tahoma"/>
            <family val="2"/>
          </rPr>
          <t>Base</t>
        </r>
      </text>
    </comment>
    <comment ref="P33" authorId="0" shapeId="0" xr:uid="{2942A41B-CBCA-5545-93DC-0CC908C44E34}">
      <text>
        <r>
          <rPr>
            <sz val="10"/>
            <color rgb="FF000000"/>
            <rFont val="Tahoma"/>
            <family val="2"/>
          </rPr>
          <t>Base</t>
        </r>
      </text>
    </comment>
    <comment ref="C34" authorId="0" shapeId="0" xr:uid="{284B91A5-DB7F-B44B-B2C5-F998E47A8313}">
      <text>
        <r>
          <rPr>
            <sz val="10"/>
            <color rgb="FF000000"/>
            <rFont val="Tahoma"/>
            <family val="2"/>
          </rPr>
          <t>Base</t>
        </r>
      </text>
    </comment>
    <comment ref="D34" authorId="0" shapeId="0" xr:uid="{C4488470-A90E-3D4F-BA94-7729A4010C27}">
      <text>
        <r>
          <rPr>
            <sz val="10"/>
            <color rgb="FF000000"/>
            <rFont val="Tahoma"/>
            <family val="2"/>
          </rPr>
          <t>Base</t>
        </r>
      </text>
    </comment>
    <comment ref="E34" authorId="0" shapeId="0" xr:uid="{5B64614D-6B97-AA48-8357-AFC9161B9C35}">
      <text>
        <r>
          <rPr>
            <sz val="10"/>
            <color rgb="FF000000"/>
            <rFont val="Tahoma"/>
            <family val="2"/>
          </rPr>
          <t>Base</t>
        </r>
      </text>
    </comment>
    <comment ref="F34" authorId="0" shapeId="0" xr:uid="{3C070857-4FF8-AC43-A41E-163CF0AB7366}">
      <text>
        <r>
          <rPr>
            <sz val="10"/>
            <color rgb="FF000000"/>
            <rFont val="Tahoma"/>
            <family val="2"/>
          </rPr>
          <t>Base</t>
        </r>
      </text>
    </comment>
    <comment ref="I34" authorId="0" shapeId="0" xr:uid="{AAEB64BB-1BC5-F349-938E-40CA6C0A21B9}">
      <text>
        <r>
          <rPr>
            <sz val="10"/>
            <color rgb="FF000000"/>
            <rFont val="Tahoma"/>
            <family val="2"/>
          </rPr>
          <t>Base</t>
        </r>
      </text>
    </comment>
    <comment ref="J34" authorId="0" shapeId="0" xr:uid="{B5038162-D476-EA4B-806C-DE9CCB4BB277}">
      <text>
        <r>
          <rPr>
            <sz val="10"/>
            <color rgb="FF000000"/>
            <rFont val="Tahoma"/>
            <family val="2"/>
          </rPr>
          <t>Base</t>
        </r>
      </text>
    </comment>
    <comment ref="K34" authorId="0" shapeId="0" xr:uid="{F4E30D40-F442-F742-A3EF-29C6F8C72BA9}">
      <text>
        <r>
          <rPr>
            <sz val="10"/>
            <color rgb="FF000000"/>
            <rFont val="Tahoma"/>
            <family val="2"/>
          </rPr>
          <t>Base</t>
        </r>
      </text>
    </comment>
    <comment ref="L34" authorId="0" shapeId="0" xr:uid="{1E6F6A0B-959D-394B-ACC7-B92051ADD72B}">
      <text>
        <r>
          <rPr>
            <sz val="10"/>
            <color rgb="FF000000"/>
            <rFont val="Tahoma"/>
            <family val="2"/>
          </rPr>
          <t>Base</t>
        </r>
      </text>
    </comment>
    <comment ref="M34" authorId="0" shapeId="0" xr:uid="{11BD38E8-A660-FA47-A394-CB37E49B6845}">
      <text>
        <r>
          <rPr>
            <sz val="10"/>
            <color rgb="FF000000"/>
            <rFont val="Tahoma"/>
            <family val="2"/>
          </rPr>
          <t>Base</t>
        </r>
      </text>
    </comment>
    <comment ref="N34" authorId="0" shapeId="0" xr:uid="{679EA5F8-2356-6B48-B1CC-0A26963DBB4A}">
      <text>
        <r>
          <rPr>
            <sz val="10"/>
            <color rgb="FF000000"/>
            <rFont val="Tahoma"/>
            <family val="2"/>
          </rPr>
          <t>Base</t>
        </r>
      </text>
    </comment>
    <comment ref="O34" authorId="0" shapeId="0" xr:uid="{17FD19D7-975B-E242-ABD6-216F9AD466BA}">
      <text>
        <r>
          <rPr>
            <sz val="10"/>
            <color rgb="FF000000"/>
            <rFont val="Tahoma"/>
            <family val="2"/>
          </rPr>
          <t>Base</t>
        </r>
      </text>
    </comment>
    <comment ref="P34" authorId="0" shapeId="0" xr:uid="{25EB7601-7089-2043-B086-1B62C46C8AB3}">
      <text>
        <r>
          <rPr>
            <sz val="10"/>
            <color rgb="FF000000"/>
            <rFont val="Tahoma"/>
            <family val="2"/>
          </rPr>
          <t>Base</t>
        </r>
      </text>
    </comment>
    <comment ref="C35" authorId="0" shapeId="0" xr:uid="{A0D66BA1-EE84-DC48-BB82-44E106379B0E}">
      <text>
        <r>
          <rPr>
            <sz val="10"/>
            <color rgb="FF000000"/>
            <rFont val="Tahoma"/>
            <family val="2"/>
          </rPr>
          <t>Base</t>
        </r>
      </text>
    </comment>
    <comment ref="D35" authorId="0" shapeId="0" xr:uid="{D25B44CB-9F16-5748-BC80-0E7F1C2A5D7C}">
      <text>
        <r>
          <rPr>
            <sz val="10"/>
            <color rgb="FF000000"/>
            <rFont val="Tahoma"/>
            <family val="2"/>
          </rPr>
          <t>Base</t>
        </r>
      </text>
    </comment>
    <comment ref="E35" authorId="0" shapeId="0" xr:uid="{94881465-F7E9-F846-9D44-A153017FA8F8}">
      <text>
        <r>
          <rPr>
            <sz val="10"/>
            <color rgb="FF000000"/>
            <rFont val="Tahoma"/>
            <family val="2"/>
          </rPr>
          <t>Base</t>
        </r>
      </text>
    </comment>
    <comment ref="F35" authorId="0" shapeId="0" xr:uid="{08D687AA-A04E-2A42-A9EA-F3BE562B22A6}">
      <text>
        <r>
          <rPr>
            <sz val="10"/>
            <color rgb="FF000000"/>
            <rFont val="Tahoma"/>
            <family val="2"/>
          </rPr>
          <t>Base</t>
        </r>
      </text>
    </comment>
    <comment ref="I35" authorId="0" shapeId="0" xr:uid="{E5850D7B-2C55-E043-B55E-ED38FBBCD384}">
      <text>
        <r>
          <rPr>
            <sz val="10"/>
            <color rgb="FF000000"/>
            <rFont val="Tahoma"/>
            <family val="2"/>
          </rPr>
          <t>Base</t>
        </r>
      </text>
    </comment>
    <comment ref="J35" authorId="0" shapeId="0" xr:uid="{80E2E746-F642-AD4F-9B5F-D7AB2B2FADE3}">
      <text>
        <r>
          <rPr>
            <sz val="10"/>
            <color rgb="FF000000"/>
            <rFont val="Tahoma"/>
            <family val="2"/>
          </rPr>
          <t>Base</t>
        </r>
      </text>
    </comment>
    <comment ref="K35" authorId="0" shapeId="0" xr:uid="{F53C657C-1087-DD49-A9CA-3937F16977B1}">
      <text>
        <r>
          <rPr>
            <sz val="10"/>
            <color rgb="FF000000"/>
            <rFont val="Tahoma"/>
            <family val="2"/>
          </rPr>
          <t>Base</t>
        </r>
      </text>
    </comment>
    <comment ref="L35" authorId="0" shapeId="0" xr:uid="{015FEEDD-0137-A341-BD4D-4F99863B0AA4}">
      <text>
        <r>
          <rPr>
            <sz val="10"/>
            <color rgb="FF000000"/>
            <rFont val="Tahoma"/>
            <family val="2"/>
          </rPr>
          <t>Base</t>
        </r>
      </text>
    </comment>
    <comment ref="M35" authorId="0" shapeId="0" xr:uid="{1C7B2016-57D5-B645-9D7A-C0E71193EDDD}">
      <text>
        <r>
          <rPr>
            <sz val="10"/>
            <color rgb="FF000000"/>
            <rFont val="Tahoma"/>
            <family val="2"/>
          </rPr>
          <t>Base</t>
        </r>
      </text>
    </comment>
    <comment ref="N35" authorId="0" shapeId="0" xr:uid="{09A602B5-DF55-0548-A635-85A02AFAFB25}">
      <text>
        <r>
          <rPr>
            <sz val="10"/>
            <color rgb="FF000000"/>
            <rFont val="Tahoma"/>
            <family val="2"/>
          </rPr>
          <t>Base</t>
        </r>
      </text>
    </comment>
    <comment ref="O35" authorId="0" shapeId="0" xr:uid="{90E7386F-A457-B042-8AE6-125B299273ED}">
      <text>
        <r>
          <rPr>
            <sz val="10"/>
            <color rgb="FF000000"/>
            <rFont val="Tahoma"/>
            <family val="2"/>
          </rPr>
          <t>Base</t>
        </r>
      </text>
    </comment>
    <comment ref="P35" authorId="0" shapeId="0" xr:uid="{67F8F1D2-80E0-CF49-B025-CA040AA383DF}">
      <text>
        <r>
          <rPr>
            <sz val="10"/>
            <color rgb="FF000000"/>
            <rFont val="Tahoma"/>
            <family val="2"/>
          </rPr>
          <t>Base</t>
        </r>
      </text>
    </comment>
    <comment ref="C36" authorId="0" shapeId="0" xr:uid="{4A87DCC0-7787-5B47-9CEF-C199C714BC78}">
      <text>
        <r>
          <rPr>
            <sz val="10"/>
            <color rgb="FF000000"/>
            <rFont val="Tahoma"/>
            <family val="2"/>
          </rPr>
          <t>Base</t>
        </r>
      </text>
    </comment>
    <comment ref="D36" authorId="0" shapeId="0" xr:uid="{27A036CA-4BED-7A41-B077-8434F72AE95D}">
      <text>
        <r>
          <rPr>
            <sz val="10"/>
            <color rgb="FF000000"/>
            <rFont val="Tahoma"/>
            <family val="2"/>
          </rPr>
          <t>Base</t>
        </r>
      </text>
    </comment>
    <comment ref="E36" authorId="0" shapeId="0" xr:uid="{1704492B-EF26-E242-BA88-453882CB651D}">
      <text>
        <r>
          <rPr>
            <sz val="10"/>
            <color rgb="FF000000"/>
            <rFont val="Tahoma"/>
            <family val="2"/>
          </rPr>
          <t>Base</t>
        </r>
      </text>
    </comment>
    <comment ref="F36" authorId="0" shapeId="0" xr:uid="{9F34F5FD-6D6A-6B41-93BC-1E0A5C289B36}">
      <text>
        <r>
          <rPr>
            <sz val="10"/>
            <color rgb="FF000000"/>
            <rFont val="Tahoma"/>
            <family val="2"/>
          </rPr>
          <t>Base</t>
        </r>
      </text>
    </comment>
    <comment ref="I36" authorId="0" shapeId="0" xr:uid="{FA60BA23-51BF-4C48-BB4D-69650B456DEA}">
      <text>
        <r>
          <rPr>
            <sz val="10"/>
            <color rgb="FF000000"/>
            <rFont val="Tahoma"/>
            <family val="2"/>
          </rPr>
          <t>Base</t>
        </r>
      </text>
    </comment>
    <comment ref="J36" authorId="0" shapeId="0" xr:uid="{5E23D591-CD72-B046-8869-08B4701CB8D4}">
      <text>
        <r>
          <rPr>
            <sz val="10"/>
            <color rgb="FF000000"/>
            <rFont val="Tahoma"/>
            <family val="2"/>
          </rPr>
          <t>Base</t>
        </r>
      </text>
    </comment>
    <comment ref="K36" authorId="0" shapeId="0" xr:uid="{6425B666-423D-5446-9898-50AB0DF58168}">
      <text>
        <r>
          <rPr>
            <sz val="10"/>
            <color rgb="FF000000"/>
            <rFont val="Tahoma"/>
            <family val="2"/>
          </rPr>
          <t>Base</t>
        </r>
      </text>
    </comment>
    <comment ref="L36" authorId="0" shapeId="0" xr:uid="{042F8C5A-B539-C34B-942B-3BDB957526EE}">
      <text>
        <r>
          <rPr>
            <sz val="10"/>
            <color rgb="FF000000"/>
            <rFont val="Tahoma"/>
            <family val="2"/>
          </rPr>
          <t>Base</t>
        </r>
      </text>
    </comment>
    <comment ref="M36" authorId="0" shapeId="0" xr:uid="{CCBAFE54-41DD-E04B-A819-BD5F97000D27}">
      <text>
        <r>
          <rPr>
            <sz val="10"/>
            <color rgb="FF000000"/>
            <rFont val="Tahoma"/>
            <family val="2"/>
          </rPr>
          <t>Base</t>
        </r>
      </text>
    </comment>
    <comment ref="N36" authorId="0" shapeId="0" xr:uid="{3B40B4C0-4901-414F-8865-FA29D45C3F5D}">
      <text>
        <r>
          <rPr>
            <sz val="10"/>
            <color rgb="FF000000"/>
            <rFont val="Tahoma"/>
            <family val="2"/>
          </rPr>
          <t>Base</t>
        </r>
      </text>
    </comment>
    <comment ref="O36" authorId="0" shapeId="0" xr:uid="{54A8DCCF-25D4-4644-8625-45FDB7D3C693}">
      <text>
        <r>
          <rPr>
            <sz val="10"/>
            <color rgb="FF000000"/>
            <rFont val="Tahoma"/>
            <family val="2"/>
          </rPr>
          <t>Base</t>
        </r>
      </text>
    </comment>
    <comment ref="P36" authorId="0" shapeId="0" xr:uid="{9C26D483-7076-684C-AE67-2318338D5283}">
      <text>
        <r>
          <rPr>
            <sz val="10"/>
            <color rgb="FF000000"/>
            <rFont val="Tahoma"/>
            <family val="2"/>
          </rPr>
          <t>Base</t>
        </r>
      </text>
    </comment>
    <comment ref="C37" authorId="0" shapeId="0" xr:uid="{D33E0138-8767-474E-BFCE-EBA198CD8753}">
      <text>
        <r>
          <rPr>
            <sz val="10"/>
            <color rgb="FF000000"/>
            <rFont val="Tahoma"/>
            <family val="2"/>
          </rPr>
          <t>Base</t>
        </r>
      </text>
    </comment>
    <comment ref="D37" authorId="0" shapeId="0" xr:uid="{378B39E7-E849-6248-BD22-70F768C95234}">
      <text>
        <r>
          <rPr>
            <sz val="10"/>
            <color rgb="FF000000"/>
            <rFont val="Tahoma"/>
            <family val="2"/>
          </rPr>
          <t>Base</t>
        </r>
      </text>
    </comment>
    <comment ref="E37" authorId="0" shapeId="0" xr:uid="{1CA40DA1-8DCA-1E4B-869B-A193DE0275F1}">
      <text>
        <r>
          <rPr>
            <sz val="10"/>
            <color rgb="FF000000"/>
            <rFont val="Tahoma"/>
            <family val="2"/>
          </rPr>
          <t>Base</t>
        </r>
      </text>
    </comment>
    <comment ref="F37" authorId="0" shapeId="0" xr:uid="{FED5CCBA-A455-D341-8410-936B0C17067F}">
      <text>
        <r>
          <rPr>
            <sz val="10"/>
            <color rgb="FF000000"/>
            <rFont val="Tahoma"/>
            <family val="2"/>
          </rPr>
          <t>Base</t>
        </r>
      </text>
    </comment>
    <comment ref="I37" authorId="0" shapeId="0" xr:uid="{B035EC3A-3CDF-BF44-9376-ABAF9914F572}">
      <text>
        <r>
          <rPr>
            <sz val="10"/>
            <color rgb="FF000000"/>
            <rFont val="Tahoma"/>
            <family val="2"/>
          </rPr>
          <t>Base</t>
        </r>
      </text>
    </comment>
    <comment ref="J37" authorId="0" shapeId="0" xr:uid="{B4AAFCFD-20DE-684A-B02E-0CEAA10CAA0F}">
      <text>
        <r>
          <rPr>
            <sz val="10"/>
            <color rgb="FF000000"/>
            <rFont val="Tahoma"/>
            <family val="2"/>
          </rPr>
          <t>Base</t>
        </r>
      </text>
    </comment>
    <comment ref="K37" authorId="0" shapeId="0" xr:uid="{657EE675-56A5-4942-84D2-56D2B9650CB9}">
      <text>
        <r>
          <rPr>
            <sz val="10"/>
            <color rgb="FF000000"/>
            <rFont val="Tahoma"/>
            <family val="2"/>
          </rPr>
          <t>Base</t>
        </r>
      </text>
    </comment>
    <comment ref="L37" authorId="0" shapeId="0" xr:uid="{97BDB51E-9EB5-1744-8A2E-19B56DE37B28}">
      <text>
        <r>
          <rPr>
            <sz val="10"/>
            <color rgb="FF000000"/>
            <rFont val="Tahoma"/>
            <family val="2"/>
          </rPr>
          <t>Base</t>
        </r>
      </text>
    </comment>
    <comment ref="M37" authorId="0" shapeId="0" xr:uid="{61572215-53E2-8A4F-8FFA-642989E15B8B}">
      <text>
        <r>
          <rPr>
            <sz val="10"/>
            <color rgb="FF000000"/>
            <rFont val="Tahoma"/>
            <family val="2"/>
          </rPr>
          <t>Base</t>
        </r>
      </text>
    </comment>
    <comment ref="N37" authorId="0" shapeId="0" xr:uid="{2E16CDC5-B4A6-E04C-88BB-A12259C21F34}">
      <text>
        <r>
          <rPr>
            <sz val="10"/>
            <color rgb="FF000000"/>
            <rFont val="Tahoma"/>
            <family val="2"/>
          </rPr>
          <t>Base</t>
        </r>
      </text>
    </comment>
    <comment ref="O37" authorId="0" shapeId="0" xr:uid="{FE9B0556-6715-B342-B85C-E101067ADD91}">
      <text>
        <r>
          <rPr>
            <sz val="10"/>
            <color rgb="FF000000"/>
            <rFont val="Tahoma"/>
            <family val="2"/>
          </rPr>
          <t>Base</t>
        </r>
      </text>
    </comment>
    <comment ref="P37" authorId="0" shapeId="0" xr:uid="{99EA2ECE-80D1-6C46-8890-1A77BBBC4CEA}">
      <text>
        <r>
          <rPr>
            <sz val="10"/>
            <color rgb="FF000000"/>
            <rFont val="Tahoma"/>
            <family val="2"/>
          </rPr>
          <t>Base</t>
        </r>
      </text>
    </comment>
    <comment ref="C38" authorId="0" shapeId="0" xr:uid="{973B2BD4-2EFA-F94B-A0EC-6DD091832226}">
      <text>
        <r>
          <rPr>
            <sz val="10"/>
            <color rgb="FF000000"/>
            <rFont val="Tahoma"/>
            <family val="2"/>
          </rPr>
          <t>Base</t>
        </r>
      </text>
    </comment>
    <comment ref="D38" authorId="0" shapeId="0" xr:uid="{03A2CFE6-B146-0747-9CE8-70185E300FA0}">
      <text>
        <r>
          <rPr>
            <sz val="10"/>
            <color rgb="FF000000"/>
            <rFont val="Tahoma"/>
            <family val="2"/>
          </rPr>
          <t>Base</t>
        </r>
      </text>
    </comment>
    <comment ref="E38" authorId="0" shapeId="0" xr:uid="{87ABDB7C-1248-C241-9350-92E30A0DE613}">
      <text>
        <r>
          <rPr>
            <sz val="10"/>
            <color rgb="FF000000"/>
            <rFont val="Tahoma"/>
            <family val="2"/>
          </rPr>
          <t>Base</t>
        </r>
      </text>
    </comment>
    <comment ref="F38" authorId="0" shapeId="0" xr:uid="{9B41F8E4-42DB-7F44-BD62-DE43507739F7}">
      <text>
        <r>
          <rPr>
            <sz val="10"/>
            <color rgb="FF000000"/>
            <rFont val="Tahoma"/>
            <family val="2"/>
          </rPr>
          <t>Base</t>
        </r>
      </text>
    </comment>
    <comment ref="I38" authorId="0" shapeId="0" xr:uid="{7B6077DB-A658-7848-B92F-3E066482C8D0}">
      <text>
        <r>
          <rPr>
            <sz val="10"/>
            <color rgb="FF000000"/>
            <rFont val="Tahoma"/>
            <family val="2"/>
          </rPr>
          <t>Base</t>
        </r>
      </text>
    </comment>
    <comment ref="J38" authorId="0" shapeId="0" xr:uid="{7E7376AE-1F64-8541-A1C4-28BCEFECA5BA}">
      <text>
        <r>
          <rPr>
            <sz val="10"/>
            <color rgb="FF000000"/>
            <rFont val="Tahoma"/>
            <family val="2"/>
          </rPr>
          <t>Base</t>
        </r>
      </text>
    </comment>
    <comment ref="K38" authorId="0" shapeId="0" xr:uid="{F4EAA7B6-5D24-F740-BDE6-9FEC69158870}">
      <text>
        <r>
          <rPr>
            <sz val="10"/>
            <color rgb="FF000000"/>
            <rFont val="Tahoma"/>
            <family val="2"/>
          </rPr>
          <t>Base</t>
        </r>
      </text>
    </comment>
    <comment ref="L38" authorId="0" shapeId="0" xr:uid="{07EB42EF-4891-A44C-8376-206574C382D7}">
      <text>
        <r>
          <rPr>
            <sz val="10"/>
            <color rgb="FF000000"/>
            <rFont val="Tahoma"/>
            <family val="2"/>
          </rPr>
          <t>Base</t>
        </r>
      </text>
    </comment>
    <comment ref="M38" authorId="0" shapeId="0" xr:uid="{2AB1FBB9-D1EC-2648-95FE-BA0B83A862AA}">
      <text>
        <r>
          <rPr>
            <sz val="10"/>
            <color rgb="FF000000"/>
            <rFont val="Tahoma"/>
            <family val="2"/>
          </rPr>
          <t>Base</t>
        </r>
      </text>
    </comment>
    <comment ref="N38" authorId="0" shapeId="0" xr:uid="{4E4AF8E1-8757-F74E-90AF-0C2FB5E707D1}">
      <text>
        <r>
          <rPr>
            <sz val="10"/>
            <color rgb="FF000000"/>
            <rFont val="Tahoma"/>
            <family val="2"/>
          </rPr>
          <t>Base</t>
        </r>
      </text>
    </comment>
    <comment ref="O38" authorId="0" shapeId="0" xr:uid="{7003E254-31A3-A549-B9FB-6E98BC96B376}">
      <text>
        <r>
          <rPr>
            <sz val="10"/>
            <color rgb="FF000000"/>
            <rFont val="Tahoma"/>
            <family val="2"/>
          </rPr>
          <t>Base</t>
        </r>
      </text>
    </comment>
    <comment ref="P38" authorId="0" shapeId="0" xr:uid="{B196F429-DF5E-0642-8062-596C8A597DD2}">
      <text>
        <r>
          <rPr>
            <sz val="10"/>
            <color rgb="FF000000"/>
            <rFont val="Tahoma"/>
            <family val="2"/>
          </rPr>
          <t>Base</t>
        </r>
      </text>
    </comment>
    <comment ref="C39" authorId="0" shapeId="0" xr:uid="{E54DAE07-9A4C-F044-B61D-4343CD36AFEC}">
      <text>
        <r>
          <rPr>
            <sz val="10"/>
            <color rgb="FF000000"/>
            <rFont val="Tahoma"/>
            <family val="2"/>
          </rPr>
          <t>Base</t>
        </r>
      </text>
    </comment>
    <comment ref="D39" authorId="0" shapeId="0" xr:uid="{E567D250-99E5-8E4F-A139-D0E13EEAD008}">
      <text>
        <r>
          <rPr>
            <sz val="10"/>
            <color rgb="FF000000"/>
            <rFont val="Tahoma"/>
            <family val="2"/>
          </rPr>
          <t>Base</t>
        </r>
      </text>
    </comment>
    <comment ref="E39" authorId="0" shapeId="0" xr:uid="{2DF46DA3-34ED-2B45-A92B-47377CF26255}">
      <text>
        <r>
          <rPr>
            <sz val="10"/>
            <color rgb="FF000000"/>
            <rFont val="Tahoma"/>
            <family val="2"/>
          </rPr>
          <t>Base</t>
        </r>
      </text>
    </comment>
    <comment ref="F39" authorId="0" shapeId="0" xr:uid="{D17D95A1-34E1-F14B-88AA-30719B0238D7}">
      <text>
        <r>
          <rPr>
            <sz val="10"/>
            <color rgb="FF000000"/>
            <rFont val="Tahoma"/>
            <family val="2"/>
          </rPr>
          <t>Base</t>
        </r>
      </text>
    </comment>
    <comment ref="I39" authorId="0" shapeId="0" xr:uid="{3EF809E9-59C5-2B43-A714-2584A8B42BD8}">
      <text>
        <r>
          <rPr>
            <sz val="10"/>
            <color rgb="FF000000"/>
            <rFont val="Tahoma"/>
            <family val="2"/>
          </rPr>
          <t>Base</t>
        </r>
      </text>
    </comment>
    <comment ref="J39" authorId="0" shapeId="0" xr:uid="{97E57A5D-4A7B-7649-B229-5A6F4DFDC7B2}">
      <text>
        <r>
          <rPr>
            <sz val="10"/>
            <color rgb="FF000000"/>
            <rFont val="Tahoma"/>
            <family val="2"/>
          </rPr>
          <t>Base</t>
        </r>
      </text>
    </comment>
    <comment ref="K39" authorId="0" shapeId="0" xr:uid="{E2DBEE9E-5C33-4A48-B794-8E5CF75F54C9}">
      <text>
        <r>
          <rPr>
            <sz val="10"/>
            <color rgb="FF000000"/>
            <rFont val="Tahoma"/>
            <family val="2"/>
          </rPr>
          <t>Base</t>
        </r>
      </text>
    </comment>
    <comment ref="L39" authorId="0" shapeId="0" xr:uid="{AA161DB0-1DE7-A44F-98E3-7C66BB8AA7AA}">
      <text>
        <r>
          <rPr>
            <sz val="10"/>
            <color rgb="FF000000"/>
            <rFont val="Tahoma"/>
            <family val="2"/>
          </rPr>
          <t>Base</t>
        </r>
      </text>
    </comment>
    <comment ref="M39" authorId="0" shapeId="0" xr:uid="{F2C63303-8F50-3349-95FD-6FAA56723A8A}">
      <text>
        <r>
          <rPr>
            <sz val="10"/>
            <color rgb="FF000000"/>
            <rFont val="Tahoma"/>
            <family val="2"/>
          </rPr>
          <t>Base</t>
        </r>
      </text>
    </comment>
    <comment ref="N39" authorId="0" shapeId="0" xr:uid="{9F22AA95-34A9-7F40-BB13-3DBFE9E11CEA}">
      <text>
        <r>
          <rPr>
            <sz val="10"/>
            <color rgb="FF000000"/>
            <rFont val="Tahoma"/>
            <family val="2"/>
          </rPr>
          <t>Base</t>
        </r>
      </text>
    </comment>
    <comment ref="O39" authorId="0" shapeId="0" xr:uid="{70EDA2DB-11EA-9644-848F-A9C707719D87}">
      <text>
        <r>
          <rPr>
            <sz val="10"/>
            <color rgb="FF000000"/>
            <rFont val="Tahoma"/>
            <family val="2"/>
          </rPr>
          <t>Base</t>
        </r>
      </text>
    </comment>
    <comment ref="P39" authorId="0" shapeId="0" xr:uid="{F9F6F8E0-61C2-1341-B6DD-4275CEACEF60}">
      <text>
        <r>
          <rPr>
            <sz val="10"/>
            <color rgb="FF000000"/>
            <rFont val="Tahoma"/>
            <family val="2"/>
          </rPr>
          <t>Base</t>
        </r>
      </text>
    </comment>
    <comment ref="C40" authorId="0" shapeId="0" xr:uid="{3E2CB9FD-EE2A-9343-B957-03AC551F0521}">
      <text>
        <r>
          <rPr>
            <sz val="10"/>
            <color rgb="FF000000"/>
            <rFont val="Tahoma"/>
            <family val="2"/>
          </rPr>
          <t>Base</t>
        </r>
      </text>
    </comment>
    <comment ref="D40" authorId="0" shapeId="0" xr:uid="{313CC21D-9AA8-6048-85EA-01E333D0EA1F}">
      <text>
        <r>
          <rPr>
            <sz val="10"/>
            <color rgb="FF000000"/>
            <rFont val="Tahoma"/>
            <family val="2"/>
          </rPr>
          <t>Base</t>
        </r>
      </text>
    </comment>
    <comment ref="E40" authorId="0" shapeId="0" xr:uid="{3CA59D1A-63F2-6A42-87F6-52D26F461F9C}">
      <text>
        <r>
          <rPr>
            <sz val="10"/>
            <color rgb="FF000000"/>
            <rFont val="Tahoma"/>
            <family val="2"/>
          </rPr>
          <t>Base</t>
        </r>
      </text>
    </comment>
    <comment ref="F40" authorId="0" shapeId="0" xr:uid="{7C91D645-D0B5-4E45-B312-DCB9334597F1}">
      <text>
        <r>
          <rPr>
            <sz val="10"/>
            <color rgb="FF000000"/>
            <rFont val="Tahoma"/>
            <family val="2"/>
          </rPr>
          <t>Base</t>
        </r>
      </text>
    </comment>
    <comment ref="I40" authorId="0" shapeId="0" xr:uid="{B9B5DD0A-DB07-984D-B06D-989B552BB835}">
      <text>
        <r>
          <rPr>
            <sz val="10"/>
            <color rgb="FF000000"/>
            <rFont val="Tahoma"/>
            <family val="2"/>
          </rPr>
          <t>Base</t>
        </r>
      </text>
    </comment>
    <comment ref="J40" authorId="0" shapeId="0" xr:uid="{0C7DC18D-3D47-B043-A595-ECBD884FA816}">
      <text>
        <r>
          <rPr>
            <sz val="10"/>
            <color rgb="FF000000"/>
            <rFont val="Tahoma"/>
            <family val="2"/>
          </rPr>
          <t>Base</t>
        </r>
      </text>
    </comment>
    <comment ref="K40" authorId="0" shapeId="0" xr:uid="{75559384-A02C-7D40-B57F-31641D58097B}">
      <text>
        <r>
          <rPr>
            <sz val="10"/>
            <color rgb="FF000000"/>
            <rFont val="Tahoma"/>
            <family val="2"/>
          </rPr>
          <t>Base</t>
        </r>
      </text>
    </comment>
    <comment ref="L40" authorId="0" shapeId="0" xr:uid="{E8D80917-8E8D-E243-8D4F-EA516F82B0C7}">
      <text>
        <r>
          <rPr>
            <sz val="10"/>
            <color rgb="FF000000"/>
            <rFont val="Tahoma"/>
            <family val="2"/>
          </rPr>
          <t>Base</t>
        </r>
      </text>
    </comment>
    <comment ref="M40" authorId="0" shapeId="0" xr:uid="{149E21D6-6F0B-AE40-ABF2-EAD09A7E46A7}">
      <text>
        <r>
          <rPr>
            <sz val="10"/>
            <color rgb="FF000000"/>
            <rFont val="Tahoma"/>
            <family val="2"/>
          </rPr>
          <t>Base</t>
        </r>
      </text>
    </comment>
    <comment ref="N40" authorId="0" shapeId="0" xr:uid="{609A104F-A041-BD4D-B921-BD885D20961A}">
      <text>
        <r>
          <rPr>
            <sz val="10"/>
            <color rgb="FF000000"/>
            <rFont val="Tahoma"/>
            <family val="2"/>
          </rPr>
          <t>Base</t>
        </r>
      </text>
    </comment>
    <comment ref="O40" authorId="0" shapeId="0" xr:uid="{C6C368B1-86A1-4E42-BADC-6B12E4693BD0}">
      <text>
        <r>
          <rPr>
            <sz val="10"/>
            <color rgb="FF000000"/>
            <rFont val="Tahoma"/>
            <family val="2"/>
          </rPr>
          <t>Base</t>
        </r>
      </text>
    </comment>
    <comment ref="P40" authorId="0" shapeId="0" xr:uid="{66BE6F11-E70A-4247-84E5-FD9D3F56BAC7}">
      <text>
        <r>
          <rPr>
            <sz val="10"/>
            <color rgb="FF000000"/>
            <rFont val="Tahoma"/>
            <family val="2"/>
          </rPr>
          <t>Base</t>
        </r>
      </text>
    </comment>
    <comment ref="C41" authorId="0" shapeId="0" xr:uid="{2E3230DA-3447-5046-88DA-5E39D1DDCBFE}">
      <text>
        <r>
          <rPr>
            <sz val="10"/>
            <color rgb="FF000000"/>
            <rFont val="Tahoma"/>
            <family val="2"/>
          </rPr>
          <t>Base</t>
        </r>
      </text>
    </comment>
    <comment ref="D41" authorId="0" shapeId="0" xr:uid="{1A7CA0F1-0D19-7547-B43C-4617C043B1A6}">
      <text>
        <r>
          <rPr>
            <sz val="10"/>
            <color rgb="FF000000"/>
            <rFont val="Tahoma"/>
            <family val="2"/>
          </rPr>
          <t>Base</t>
        </r>
      </text>
    </comment>
    <comment ref="E41" authorId="0" shapeId="0" xr:uid="{FE622B72-F611-A34F-A972-2B108E9D345D}">
      <text>
        <r>
          <rPr>
            <sz val="10"/>
            <color rgb="FF000000"/>
            <rFont val="Tahoma"/>
            <family val="2"/>
          </rPr>
          <t>Base</t>
        </r>
      </text>
    </comment>
    <comment ref="F41" authorId="0" shapeId="0" xr:uid="{D8869F0C-BCED-2943-BE61-13C5E2439BDA}">
      <text>
        <r>
          <rPr>
            <sz val="10"/>
            <color rgb="FF000000"/>
            <rFont val="Tahoma"/>
            <family val="2"/>
          </rPr>
          <t>Base</t>
        </r>
      </text>
    </comment>
    <comment ref="I41" authorId="0" shapeId="0" xr:uid="{06616B6E-8A30-1D4D-A358-08EC524010F5}">
      <text>
        <r>
          <rPr>
            <sz val="10"/>
            <color rgb="FF000000"/>
            <rFont val="Tahoma"/>
            <family val="2"/>
          </rPr>
          <t>Base</t>
        </r>
      </text>
    </comment>
    <comment ref="J41" authorId="0" shapeId="0" xr:uid="{DBDF5B5E-F166-A14B-8806-868F56EDE446}">
      <text>
        <r>
          <rPr>
            <sz val="10"/>
            <color rgb="FF000000"/>
            <rFont val="Tahoma"/>
            <family val="2"/>
          </rPr>
          <t>Base</t>
        </r>
      </text>
    </comment>
    <comment ref="K41" authorId="0" shapeId="0" xr:uid="{8B60EFC5-3331-0845-B76C-7A13081B1024}">
      <text>
        <r>
          <rPr>
            <sz val="10"/>
            <color rgb="FF000000"/>
            <rFont val="Tahoma"/>
            <family val="2"/>
          </rPr>
          <t>Base</t>
        </r>
      </text>
    </comment>
    <comment ref="L41" authorId="0" shapeId="0" xr:uid="{5E9F0C35-26E7-EC4D-8BDF-1F60BEA964B0}">
      <text>
        <r>
          <rPr>
            <sz val="10"/>
            <color rgb="FF000000"/>
            <rFont val="Tahoma"/>
            <family val="2"/>
          </rPr>
          <t>Base</t>
        </r>
      </text>
    </comment>
    <comment ref="M41" authorId="0" shapeId="0" xr:uid="{1E009E53-B9A3-B748-9A59-B6BF743D17F7}">
      <text>
        <r>
          <rPr>
            <sz val="10"/>
            <color rgb="FF000000"/>
            <rFont val="Tahoma"/>
            <family val="2"/>
          </rPr>
          <t>Base</t>
        </r>
      </text>
    </comment>
    <comment ref="N41" authorId="0" shapeId="0" xr:uid="{0E93E6E7-6D5B-C643-9339-B159282EFD23}">
      <text>
        <r>
          <rPr>
            <sz val="10"/>
            <color rgb="FF000000"/>
            <rFont val="Tahoma"/>
            <family val="2"/>
          </rPr>
          <t>Base</t>
        </r>
      </text>
    </comment>
    <comment ref="O41" authorId="0" shapeId="0" xr:uid="{4DEA3B6F-883A-A84A-9988-E80CE9E8C58B}">
      <text>
        <r>
          <rPr>
            <sz val="10"/>
            <color rgb="FF000000"/>
            <rFont val="Tahoma"/>
            <family val="2"/>
          </rPr>
          <t>Base</t>
        </r>
      </text>
    </comment>
    <comment ref="P41" authorId="0" shapeId="0" xr:uid="{8B777F3F-170D-AB47-814D-07630E02CAE3}">
      <text>
        <r>
          <rPr>
            <sz val="10"/>
            <color rgb="FF000000"/>
            <rFont val="Tahoma"/>
            <family val="2"/>
          </rPr>
          <t>Base</t>
        </r>
      </text>
    </comment>
    <comment ref="C42" authorId="0" shapeId="0" xr:uid="{E8F9E883-9305-1146-9983-E359DAE31109}">
      <text>
        <r>
          <rPr>
            <sz val="10"/>
            <color rgb="FF000000"/>
            <rFont val="Tahoma"/>
            <family val="2"/>
          </rPr>
          <t>Base</t>
        </r>
      </text>
    </comment>
    <comment ref="D42" authorId="0" shapeId="0" xr:uid="{49AF384F-0A0B-014E-9950-EE1ACA29A36B}">
      <text>
        <r>
          <rPr>
            <sz val="10"/>
            <color rgb="FF000000"/>
            <rFont val="Tahoma"/>
            <family val="2"/>
          </rPr>
          <t>Base</t>
        </r>
      </text>
    </comment>
    <comment ref="E42" authorId="0" shapeId="0" xr:uid="{947780AD-8270-1E42-BF58-88FE46E22572}">
      <text>
        <r>
          <rPr>
            <sz val="10"/>
            <color rgb="FF000000"/>
            <rFont val="Tahoma"/>
            <family val="2"/>
          </rPr>
          <t>Base</t>
        </r>
      </text>
    </comment>
    <comment ref="F42" authorId="0" shapeId="0" xr:uid="{BFAD0D1F-B666-FE41-8C1A-BF9E15913E89}">
      <text>
        <r>
          <rPr>
            <sz val="10"/>
            <color rgb="FF000000"/>
            <rFont val="Tahoma"/>
            <family val="2"/>
          </rPr>
          <t>Base</t>
        </r>
      </text>
    </comment>
    <comment ref="I42" authorId="0" shapeId="0" xr:uid="{F83E55F0-85BE-9B4A-A9C5-B42A5733F9D5}">
      <text>
        <r>
          <rPr>
            <sz val="10"/>
            <color rgb="FF000000"/>
            <rFont val="Tahoma"/>
            <family val="2"/>
          </rPr>
          <t>Base</t>
        </r>
      </text>
    </comment>
    <comment ref="J42" authorId="0" shapeId="0" xr:uid="{26D4966D-9296-FC4D-8B02-F480B92B842E}">
      <text>
        <r>
          <rPr>
            <sz val="10"/>
            <color rgb="FF000000"/>
            <rFont val="Tahoma"/>
            <family val="2"/>
          </rPr>
          <t>Base</t>
        </r>
      </text>
    </comment>
    <comment ref="K42" authorId="0" shapeId="0" xr:uid="{7DB31A83-5766-AA45-8B21-FDCEC6FC0950}">
      <text>
        <r>
          <rPr>
            <sz val="10"/>
            <color rgb="FF000000"/>
            <rFont val="Tahoma"/>
            <family val="2"/>
          </rPr>
          <t>Base</t>
        </r>
      </text>
    </comment>
    <comment ref="L42" authorId="0" shapeId="0" xr:uid="{0881EA3C-4F35-1649-AC14-6F6F5E73AA45}">
      <text>
        <r>
          <rPr>
            <sz val="10"/>
            <color rgb="FF000000"/>
            <rFont val="Tahoma"/>
            <family val="2"/>
          </rPr>
          <t>Base</t>
        </r>
      </text>
    </comment>
    <comment ref="M42" authorId="0" shapeId="0" xr:uid="{102A26D1-2511-BE41-9427-5AAB33057C32}">
      <text>
        <r>
          <rPr>
            <sz val="10"/>
            <color rgb="FF000000"/>
            <rFont val="Tahoma"/>
            <family val="2"/>
          </rPr>
          <t>Base</t>
        </r>
      </text>
    </comment>
    <comment ref="N42" authorId="0" shapeId="0" xr:uid="{820F8297-C1F5-0B46-86A5-D45A26BD2EF8}">
      <text>
        <r>
          <rPr>
            <sz val="10"/>
            <color rgb="FF000000"/>
            <rFont val="Tahoma"/>
            <family val="2"/>
          </rPr>
          <t>Base</t>
        </r>
      </text>
    </comment>
    <comment ref="O42" authorId="0" shapeId="0" xr:uid="{4AB70487-1B32-B941-A531-EE5CB53F8A2F}">
      <text>
        <r>
          <rPr>
            <sz val="10"/>
            <color rgb="FF000000"/>
            <rFont val="Tahoma"/>
            <family val="2"/>
          </rPr>
          <t>Base</t>
        </r>
      </text>
    </comment>
    <comment ref="P42" authorId="0" shapeId="0" xr:uid="{5B906F9F-6380-C146-B089-AE05E1665879}">
      <text>
        <r>
          <rPr>
            <sz val="10"/>
            <color rgb="FF000000"/>
            <rFont val="Tahoma"/>
            <family val="2"/>
          </rPr>
          <t>Base</t>
        </r>
      </text>
    </comment>
    <comment ref="C43" authorId="0" shapeId="0" xr:uid="{FDD835B9-D464-6F42-89C3-C7B2D3464B8E}">
      <text>
        <r>
          <rPr>
            <sz val="10"/>
            <color rgb="FF000000"/>
            <rFont val="Tahoma"/>
            <family val="2"/>
          </rPr>
          <t>Base</t>
        </r>
      </text>
    </comment>
    <comment ref="D43" authorId="0" shapeId="0" xr:uid="{FA6D95D7-223A-BA44-A60F-2C9B18287970}">
      <text>
        <r>
          <rPr>
            <sz val="10"/>
            <color rgb="FF000000"/>
            <rFont val="Tahoma"/>
            <family val="2"/>
          </rPr>
          <t>Base</t>
        </r>
      </text>
    </comment>
    <comment ref="E43" authorId="0" shapeId="0" xr:uid="{0ABC4E61-BCF9-5045-BE06-5871DD798DC0}">
      <text>
        <r>
          <rPr>
            <sz val="10"/>
            <color rgb="FF000000"/>
            <rFont val="Tahoma"/>
            <family val="2"/>
          </rPr>
          <t>Base</t>
        </r>
      </text>
    </comment>
    <comment ref="F43" authorId="0" shapeId="0" xr:uid="{4D74C6D3-7913-BA4E-AF02-DA1F4CC479AA}">
      <text>
        <r>
          <rPr>
            <sz val="10"/>
            <color rgb="FF000000"/>
            <rFont val="Tahoma"/>
            <family val="2"/>
          </rPr>
          <t>Base</t>
        </r>
      </text>
    </comment>
    <comment ref="I43" authorId="0" shapeId="0" xr:uid="{8B072D10-7C12-B140-BADF-A3F63D535F6E}">
      <text>
        <r>
          <rPr>
            <sz val="10"/>
            <color rgb="FF000000"/>
            <rFont val="Tahoma"/>
            <family val="2"/>
          </rPr>
          <t>Base</t>
        </r>
      </text>
    </comment>
    <comment ref="J43" authorId="0" shapeId="0" xr:uid="{35E16C47-5E03-F141-98FD-073BBF8351F1}">
      <text>
        <r>
          <rPr>
            <sz val="10"/>
            <color rgb="FF000000"/>
            <rFont val="Tahoma"/>
            <family val="2"/>
          </rPr>
          <t>Base</t>
        </r>
      </text>
    </comment>
    <comment ref="K43" authorId="0" shapeId="0" xr:uid="{6B3D842A-4210-A54C-98EA-C4C8AD92C238}">
      <text>
        <r>
          <rPr>
            <sz val="10"/>
            <color rgb="FF000000"/>
            <rFont val="Tahoma"/>
            <family val="2"/>
          </rPr>
          <t>Base</t>
        </r>
      </text>
    </comment>
    <comment ref="L43" authorId="0" shapeId="0" xr:uid="{46907475-FFC4-5F4C-8DF0-F2478EEB882F}">
      <text>
        <r>
          <rPr>
            <sz val="10"/>
            <color rgb="FF000000"/>
            <rFont val="Tahoma"/>
            <family val="2"/>
          </rPr>
          <t>Base</t>
        </r>
      </text>
    </comment>
    <comment ref="M43" authorId="0" shapeId="0" xr:uid="{0AD2493A-BC2B-7F43-8932-F7765AC6AEDE}">
      <text>
        <r>
          <rPr>
            <sz val="10"/>
            <color rgb="FF000000"/>
            <rFont val="Tahoma"/>
            <family val="2"/>
          </rPr>
          <t>Base</t>
        </r>
      </text>
    </comment>
    <comment ref="N43" authorId="0" shapeId="0" xr:uid="{C93AAF12-ED35-1A4E-AA5B-3346342F013A}">
      <text>
        <r>
          <rPr>
            <sz val="10"/>
            <color rgb="FF000000"/>
            <rFont val="Tahoma"/>
            <family val="2"/>
          </rPr>
          <t>Base</t>
        </r>
      </text>
    </comment>
    <comment ref="O43" authorId="0" shapeId="0" xr:uid="{2BA6329C-A7FB-424D-A7A4-C59693B8876F}">
      <text>
        <r>
          <rPr>
            <sz val="10"/>
            <color rgb="FF000000"/>
            <rFont val="Tahoma"/>
            <family val="2"/>
          </rPr>
          <t>Base</t>
        </r>
      </text>
    </comment>
    <comment ref="P43" authorId="0" shapeId="0" xr:uid="{C4FD2C6F-C6A8-3648-B984-99E3852065D4}">
      <text>
        <r>
          <rPr>
            <sz val="10"/>
            <color rgb="FF000000"/>
            <rFont val="Tahoma"/>
            <family val="2"/>
          </rPr>
          <t>Base</t>
        </r>
      </text>
    </comment>
    <comment ref="C44" authorId="0" shapeId="0" xr:uid="{83C7C60A-5DC3-6440-B3A0-A676AE57ED66}">
      <text>
        <r>
          <rPr>
            <sz val="10"/>
            <color rgb="FF000000"/>
            <rFont val="Tahoma"/>
            <family val="2"/>
          </rPr>
          <t>Base</t>
        </r>
      </text>
    </comment>
    <comment ref="D44" authorId="0" shapeId="0" xr:uid="{D9A93DE6-E556-4D4C-93F1-FB8D3D8365FC}">
      <text>
        <r>
          <rPr>
            <sz val="10"/>
            <color rgb="FF000000"/>
            <rFont val="Tahoma"/>
            <family val="2"/>
          </rPr>
          <t>Base</t>
        </r>
      </text>
    </comment>
    <comment ref="E44" authorId="0" shapeId="0" xr:uid="{DD037A13-8AF0-C14B-9AC5-5F0042B4A0A8}">
      <text>
        <r>
          <rPr>
            <sz val="10"/>
            <color rgb="FF000000"/>
            <rFont val="Tahoma"/>
            <family val="2"/>
          </rPr>
          <t>Base</t>
        </r>
      </text>
    </comment>
    <comment ref="F44" authorId="0" shapeId="0" xr:uid="{F0E67EE2-2FE5-6E48-B939-A42B4A2B4B9B}">
      <text>
        <r>
          <rPr>
            <sz val="10"/>
            <color rgb="FF000000"/>
            <rFont val="Tahoma"/>
            <family val="2"/>
          </rPr>
          <t>Base</t>
        </r>
      </text>
    </comment>
    <comment ref="I44" authorId="0" shapeId="0" xr:uid="{FCB42630-6969-3642-A7A5-DC0EC7C16284}">
      <text>
        <r>
          <rPr>
            <sz val="10"/>
            <color rgb="FF000000"/>
            <rFont val="Tahoma"/>
            <family val="2"/>
          </rPr>
          <t>Base</t>
        </r>
      </text>
    </comment>
    <comment ref="J44" authorId="0" shapeId="0" xr:uid="{A6CA21A4-02AC-044C-BC2D-F98B3F4CF902}">
      <text>
        <r>
          <rPr>
            <sz val="10"/>
            <color rgb="FF000000"/>
            <rFont val="Tahoma"/>
            <family val="2"/>
          </rPr>
          <t>Base</t>
        </r>
      </text>
    </comment>
    <comment ref="K44" authorId="0" shapeId="0" xr:uid="{BAC1FEBE-4734-F04D-89C4-CD8C034F34D9}">
      <text>
        <r>
          <rPr>
            <sz val="10"/>
            <color rgb="FF000000"/>
            <rFont val="Tahoma"/>
            <family val="2"/>
          </rPr>
          <t>Base</t>
        </r>
      </text>
    </comment>
    <comment ref="L44" authorId="0" shapeId="0" xr:uid="{26F4DEA3-4E3A-3A4F-8485-A4DC126584A4}">
      <text>
        <r>
          <rPr>
            <sz val="10"/>
            <color rgb="FF000000"/>
            <rFont val="Tahoma"/>
            <family val="2"/>
          </rPr>
          <t>Base</t>
        </r>
      </text>
    </comment>
    <comment ref="M44" authorId="0" shapeId="0" xr:uid="{40F74AA3-03E6-B34B-A7E4-25BE20966C4F}">
      <text>
        <r>
          <rPr>
            <sz val="10"/>
            <color rgb="FF000000"/>
            <rFont val="Tahoma"/>
            <family val="2"/>
          </rPr>
          <t>Base</t>
        </r>
      </text>
    </comment>
    <comment ref="N44" authorId="0" shapeId="0" xr:uid="{B4FC7D7B-EE8C-EB48-A88F-D36A602174E5}">
      <text>
        <r>
          <rPr>
            <sz val="10"/>
            <color rgb="FF000000"/>
            <rFont val="Tahoma"/>
            <family val="2"/>
          </rPr>
          <t>Base</t>
        </r>
      </text>
    </comment>
    <comment ref="O44" authorId="0" shapeId="0" xr:uid="{1F60F06A-DAD5-CC4D-BB41-469053BF5A8C}">
      <text>
        <r>
          <rPr>
            <sz val="10"/>
            <color rgb="FF000000"/>
            <rFont val="Tahoma"/>
            <family val="2"/>
          </rPr>
          <t>Base</t>
        </r>
      </text>
    </comment>
    <comment ref="P44" authorId="0" shapeId="0" xr:uid="{E7C27BC8-0E78-DA44-9C8E-673F1BBEA998}">
      <text>
        <r>
          <rPr>
            <sz val="10"/>
            <color rgb="FF000000"/>
            <rFont val="Tahoma"/>
            <family val="2"/>
          </rPr>
          <t>Base</t>
        </r>
      </text>
    </comment>
    <comment ref="C45" authorId="0" shapeId="0" xr:uid="{A6FA5124-C5F2-544B-8C8B-420A01D951C2}">
      <text>
        <r>
          <rPr>
            <sz val="10"/>
            <color rgb="FF000000"/>
            <rFont val="Tahoma"/>
            <family val="2"/>
          </rPr>
          <t>Base</t>
        </r>
      </text>
    </comment>
    <comment ref="D45" authorId="0" shapeId="0" xr:uid="{31F89D70-EFAC-4946-B291-490D0CB35717}">
      <text>
        <r>
          <rPr>
            <sz val="10"/>
            <color rgb="FF000000"/>
            <rFont val="Tahoma"/>
            <family val="2"/>
          </rPr>
          <t>Base</t>
        </r>
      </text>
    </comment>
    <comment ref="E45" authorId="0" shapeId="0" xr:uid="{D409524A-7382-BB4E-B785-F2AD6F2F5176}">
      <text>
        <r>
          <rPr>
            <sz val="10"/>
            <color rgb="FF000000"/>
            <rFont val="Tahoma"/>
            <family val="2"/>
          </rPr>
          <t>Base</t>
        </r>
      </text>
    </comment>
    <comment ref="F45" authorId="0" shapeId="0" xr:uid="{C33E5D27-E34C-1146-AC70-0290B38904FA}">
      <text>
        <r>
          <rPr>
            <sz val="10"/>
            <color rgb="FF000000"/>
            <rFont val="Tahoma"/>
            <family val="2"/>
          </rPr>
          <t>Base</t>
        </r>
      </text>
    </comment>
    <comment ref="I45" authorId="0" shapeId="0" xr:uid="{D5EBEDD6-F0F1-EA44-8F65-F7E992603D27}">
      <text>
        <r>
          <rPr>
            <sz val="10"/>
            <color rgb="FF000000"/>
            <rFont val="Tahoma"/>
            <family val="2"/>
          </rPr>
          <t>Base</t>
        </r>
      </text>
    </comment>
    <comment ref="J45" authorId="0" shapeId="0" xr:uid="{0D354F42-4602-2D4E-9F99-765A23DBFDD6}">
      <text>
        <r>
          <rPr>
            <sz val="10"/>
            <color rgb="FF000000"/>
            <rFont val="Tahoma"/>
            <family val="2"/>
          </rPr>
          <t>Base</t>
        </r>
      </text>
    </comment>
    <comment ref="K45" authorId="0" shapeId="0" xr:uid="{682833F9-5CE2-DB4D-BE31-795E64097158}">
      <text>
        <r>
          <rPr>
            <sz val="10"/>
            <color rgb="FF000000"/>
            <rFont val="Tahoma"/>
            <family val="2"/>
          </rPr>
          <t>Base</t>
        </r>
      </text>
    </comment>
    <comment ref="L45" authorId="0" shapeId="0" xr:uid="{EF20557C-B28D-324A-B0EB-5B256CBC0687}">
      <text>
        <r>
          <rPr>
            <sz val="10"/>
            <color rgb="FF000000"/>
            <rFont val="Tahoma"/>
            <family val="2"/>
          </rPr>
          <t>Base</t>
        </r>
      </text>
    </comment>
    <comment ref="M45" authorId="0" shapeId="0" xr:uid="{11133526-E516-D641-9343-6BAC71664823}">
      <text>
        <r>
          <rPr>
            <sz val="10"/>
            <color rgb="FF000000"/>
            <rFont val="Tahoma"/>
            <family val="2"/>
          </rPr>
          <t>Base</t>
        </r>
      </text>
    </comment>
    <comment ref="N45" authorId="0" shapeId="0" xr:uid="{052546FF-322D-4448-8A52-3700691BD3B1}">
      <text>
        <r>
          <rPr>
            <sz val="10"/>
            <color rgb="FF000000"/>
            <rFont val="Tahoma"/>
            <family val="2"/>
          </rPr>
          <t>Base</t>
        </r>
      </text>
    </comment>
    <comment ref="O45" authorId="0" shapeId="0" xr:uid="{D7D11A56-A16F-ED49-990A-9F964287C12E}">
      <text>
        <r>
          <rPr>
            <sz val="10"/>
            <color rgb="FF000000"/>
            <rFont val="Tahoma"/>
            <family val="2"/>
          </rPr>
          <t>Base</t>
        </r>
      </text>
    </comment>
    <comment ref="P45" authorId="0" shapeId="0" xr:uid="{D48055CE-19E7-8646-8682-CB84801A61E8}">
      <text>
        <r>
          <rPr>
            <sz val="10"/>
            <color rgb="FF000000"/>
            <rFont val="Tahoma"/>
            <family val="2"/>
          </rPr>
          <t>Base</t>
        </r>
      </text>
    </comment>
    <comment ref="C46" authorId="0" shapeId="0" xr:uid="{E5A5DCD9-1951-D846-9BF1-6B9304BCB39C}">
      <text>
        <r>
          <rPr>
            <sz val="10"/>
            <color rgb="FF000000"/>
            <rFont val="Tahoma"/>
            <family val="2"/>
          </rPr>
          <t>Base</t>
        </r>
      </text>
    </comment>
    <comment ref="D46" authorId="0" shapeId="0" xr:uid="{9923D4C4-E388-A84B-88D7-78B32324ED1C}">
      <text>
        <r>
          <rPr>
            <sz val="10"/>
            <color rgb="FF000000"/>
            <rFont val="Tahoma"/>
            <family val="2"/>
          </rPr>
          <t>Base</t>
        </r>
      </text>
    </comment>
    <comment ref="E46" authorId="0" shapeId="0" xr:uid="{0361EC9D-11D2-4146-A7B0-A44C08BF2F8E}">
      <text>
        <r>
          <rPr>
            <sz val="10"/>
            <color rgb="FF000000"/>
            <rFont val="Tahoma"/>
            <family val="2"/>
          </rPr>
          <t>Base</t>
        </r>
      </text>
    </comment>
    <comment ref="F46" authorId="0" shapeId="0" xr:uid="{6EF43AAD-B638-894B-81B3-E9CFDFDABD6D}">
      <text>
        <r>
          <rPr>
            <sz val="10"/>
            <color rgb="FF000000"/>
            <rFont val="Tahoma"/>
            <family val="2"/>
          </rPr>
          <t>Base</t>
        </r>
      </text>
    </comment>
    <comment ref="I46" authorId="0" shapeId="0" xr:uid="{895F53B3-6711-034B-8FB1-55FC7B5634D1}">
      <text>
        <r>
          <rPr>
            <sz val="10"/>
            <color rgb="FF000000"/>
            <rFont val="Tahoma"/>
            <family val="2"/>
          </rPr>
          <t>Base</t>
        </r>
      </text>
    </comment>
    <comment ref="J46" authorId="0" shapeId="0" xr:uid="{963DD4EA-9600-7942-BECD-170FB94597DC}">
      <text>
        <r>
          <rPr>
            <sz val="10"/>
            <color rgb="FF000000"/>
            <rFont val="Tahoma"/>
            <family val="2"/>
          </rPr>
          <t>Base</t>
        </r>
      </text>
    </comment>
    <comment ref="K46" authorId="0" shapeId="0" xr:uid="{56791BE0-2A09-EA4E-BD11-03EA9BCB53C1}">
      <text>
        <r>
          <rPr>
            <sz val="10"/>
            <color rgb="FF000000"/>
            <rFont val="Tahoma"/>
            <family val="2"/>
          </rPr>
          <t>Base</t>
        </r>
      </text>
    </comment>
    <comment ref="L46" authorId="0" shapeId="0" xr:uid="{CE04B98D-80DB-F746-88E6-D88D1A169E61}">
      <text>
        <r>
          <rPr>
            <sz val="10"/>
            <color rgb="FF000000"/>
            <rFont val="Tahoma"/>
            <family val="2"/>
          </rPr>
          <t>Base</t>
        </r>
      </text>
    </comment>
    <comment ref="M46" authorId="0" shapeId="0" xr:uid="{4B16F09F-EEFA-A944-83E0-79BE5C905C34}">
      <text>
        <r>
          <rPr>
            <sz val="10"/>
            <color rgb="FF000000"/>
            <rFont val="Tahoma"/>
            <family val="2"/>
          </rPr>
          <t>Base</t>
        </r>
      </text>
    </comment>
    <comment ref="N46" authorId="0" shapeId="0" xr:uid="{A3A62DB2-4145-CD43-BFFD-774B35C8C88C}">
      <text>
        <r>
          <rPr>
            <sz val="10"/>
            <color rgb="FF000000"/>
            <rFont val="Tahoma"/>
            <family val="2"/>
          </rPr>
          <t>Base</t>
        </r>
      </text>
    </comment>
    <comment ref="O46" authorId="0" shapeId="0" xr:uid="{8394553E-5D05-6944-A682-4A66951194EF}">
      <text>
        <r>
          <rPr>
            <sz val="10"/>
            <color rgb="FF000000"/>
            <rFont val="Tahoma"/>
            <family val="2"/>
          </rPr>
          <t>Base</t>
        </r>
      </text>
    </comment>
    <comment ref="P46" authorId="0" shapeId="0" xr:uid="{65758232-4FCB-EE41-A746-9185FF84822B}">
      <text>
        <r>
          <rPr>
            <sz val="10"/>
            <color rgb="FF000000"/>
            <rFont val="Tahoma"/>
            <family val="2"/>
          </rPr>
          <t>Base</t>
        </r>
      </text>
    </comment>
    <comment ref="C47" authorId="0" shapeId="0" xr:uid="{0228FA8F-8C4B-AD43-ABAE-F11FECE6246B}">
      <text>
        <r>
          <rPr>
            <sz val="10"/>
            <color rgb="FF000000"/>
            <rFont val="Tahoma"/>
            <family val="2"/>
          </rPr>
          <t>Base</t>
        </r>
      </text>
    </comment>
    <comment ref="D47" authorId="0" shapeId="0" xr:uid="{04EE690A-56BE-0A44-8CB1-E0EFBF542763}">
      <text>
        <r>
          <rPr>
            <sz val="10"/>
            <color rgb="FF000000"/>
            <rFont val="Tahoma"/>
            <family val="2"/>
          </rPr>
          <t>Base</t>
        </r>
      </text>
    </comment>
    <comment ref="E47" authorId="0" shapeId="0" xr:uid="{7EF9086F-5968-6F43-B3C6-BDC95FDA064E}">
      <text>
        <r>
          <rPr>
            <sz val="10"/>
            <color rgb="FF000000"/>
            <rFont val="Tahoma"/>
            <family val="2"/>
          </rPr>
          <t>Base</t>
        </r>
      </text>
    </comment>
    <comment ref="F47" authorId="0" shapeId="0" xr:uid="{CA2F8220-C4B0-6A4E-9698-7C7F438DA589}">
      <text>
        <r>
          <rPr>
            <sz val="10"/>
            <color rgb="FF000000"/>
            <rFont val="Tahoma"/>
            <family val="2"/>
          </rPr>
          <t>Base</t>
        </r>
      </text>
    </comment>
    <comment ref="I47" authorId="0" shapeId="0" xr:uid="{175CE1DD-035A-7247-9304-978DB4B3D956}">
      <text>
        <r>
          <rPr>
            <sz val="10"/>
            <color rgb="FF000000"/>
            <rFont val="Tahoma"/>
            <family val="2"/>
          </rPr>
          <t>Base</t>
        </r>
      </text>
    </comment>
    <comment ref="J47" authorId="0" shapeId="0" xr:uid="{DAC0E64A-70E4-0C49-8C7C-356B90FCE743}">
      <text>
        <r>
          <rPr>
            <sz val="10"/>
            <color rgb="FF000000"/>
            <rFont val="Tahoma"/>
            <family val="2"/>
          </rPr>
          <t>Base</t>
        </r>
      </text>
    </comment>
    <comment ref="K47" authorId="0" shapeId="0" xr:uid="{247DF7D6-611E-5343-A3AD-EB0AB7603A5B}">
      <text>
        <r>
          <rPr>
            <sz val="10"/>
            <color rgb="FF000000"/>
            <rFont val="Tahoma"/>
            <family val="2"/>
          </rPr>
          <t>Base</t>
        </r>
      </text>
    </comment>
    <comment ref="L47" authorId="0" shapeId="0" xr:uid="{15F97C7C-D1CB-8B42-AED7-9F35007055AD}">
      <text>
        <r>
          <rPr>
            <sz val="10"/>
            <color rgb="FF000000"/>
            <rFont val="Tahoma"/>
            <family val="2"/>
          </rPr>
          <t>Base</t>
        </r>
      </text>
    </comment>
    <comment ref="M47" authorId="0" shapeId="0" xr:uid="{3AA59D0C-8E4F-3549-95C4-6560282256C8}">
      <text>
        <r>
          <rPr>
            <sz val="10"/>
            <color rgb="FF000000"/>
            <rFont val="Tahoma"/>
            <family val="2"/>
          </rPr>
          <t>Base</t>
        </r>
      </text>
    </comment>
    <comment ref="N47" authorId="0" shapeId="0" xr:uid="{477F5BE7-748F-1747-AE72-C39F9AAFF506}">
      <text>
        <r>
          <rPr>
            <sz val="10"/>
            <color rgb="FF000000"/>
            <rFont val="Tahoma"/>
            <family val="2"/>
          </rPr>
          <t>Base</t>
        </r>
      </text>
    </comment>
    <comment ref="O47" authorId="0" shapeId="0" xr:uid="{D43A5AEE-BA66-534D-8B67-59E145DD3F93}">
      <text>
        <r>
          <rPr>
            <sz val="10"/>
            <color rgb="FF000000"/>
            <rFont val="Tahoma"/>
            <family val="2"/>
          </rPr>
          <t>Base</t>
        </r>
      </text>
    </comment>
    <comment ref="P47" authorId="0" shapeId="0" xr:uid="{8021844C-6FAB-FD41-B3A0-D4EA3A6ECB63}">
      <text>
        <r>
          <rPr>
            <sz val="10"/>
            <color rgb="FF000000"/>
            <rFont val="Tahoma"/>
            <family val="2"/>
          </rPr>
          <t>Base</t>
        </r>
      </text>
    </comment>
    <comment ref="C48" authorId="0" shapeId="0" xr:uid="{D92C8DD0-EBC4-524C-84FD-905B527A20A2}">
      <text>
        <r>
          <rPr>
            <sz val="10"/>
            <color rgb="FF000000"/>
            <rFont val="Tahoma"/>
            <family val="2"/>
          </rPr>
          <t>Base</t>
        </r>
      </text>
    </comment>
    <comment ref="D48" authorId="0" shapeId="0" xr:uid="{C9A78A1E-0316-274B-9478-A1FD50C84DDE}">
      <text>
        <r>
          <rPr>
            <sz val="10"/>
            <color rgb="FF000000"/>
            <rFont val="Tahoma"/>
            <family val="2"/>
          </rPr>
          <t>Base</t>
        </r>
      </text>
    </comment>
    <comment ref="E48" authorId="0" shapeId="0" xr:uid="{3B171958-8854-6A4D-9313-775DC96CE37E}">
      <text>
        <r>
          <rPr>
            <sz val="10"/>
            <color rgb="FF000000"/>
            <rFont val="Tahoma"/>
            <family val="2"/>
          </rPr>
          <t>Base</t>
        </r>
      </text>
    </comment>
    <comment ref="F48" authorId="0" shapeId="0" xr:uid="{3B345D5A-A0C4-364C-BDCD-FB9DC88F4E45}">
      <text>
        <r>
          <rPr>
            <sz val="10"/>
            <color rgb="FF000000"/>
            <rFont val="Tahoma"/>
            <family val="2"/>
          </rPr>
          <t>Base</t>
        </r>
      </text>
    </comment>
    <comment ref="I48" authorId="0" shapeId="0" xr:uid="{D256822D-E54A-BF4F-B855-277103E5B708}">
      <text>
        <r>
          <rPr>
            <sz val="10"/>
            <color rgb="FF000000"/>
            <rFont val="Tahoma"/>
            <family val="2"/>
          </rPr>
          <t>Base</t>
        </r>
      </text>
    </comment>
    <comment ref="J48" authorId="0" shapeId="0" xr:uid="{7C7C1374-6AAE-8F45-9A88-DFF668A4B267}">
      <text>
        <r>
          <rPr>
            <sz val="10"/>
            <color rgb="FF000000"/>
            <rFont val="Tahoma"/>
            <family val="2"/>
          </rPr>
          <t>Base</t>
        </r>
      </text>
    </comment>
    <comment ref="K48" authorId="0" shapeId="0" xr:uid="{1C243286-7EE2-5647-877A-7259132DD3B7}">
      <text>
        <r>
          <rPr>
            <sz val="10"/>
            <color rgb="FF000000"/>
            <rFont val="Tahoma"/>
            <family val="2"/>
          </rPr>
          <t>Base</t>
        </r>
      </text>
    </comment>
    <comment ref="L48" authorId="0" shapeId="0" xr:uid="{E8B7910F-5FA4-0D42-AEE7-FA9DC394FB58}">
      <text>
        <r>
          <rPr>
            <sz val="10"/>
            <color rgb="FF000000"/>
            <rFont val="Tahoma"/>
            <family val="2"/>
          </rPr>
          <t>Base</t>
        </r>
      </text>
    </comment>
    <comment ref="M48" authorId="0" shapeId="0" xr:uid="{7D0223F0-B588-0943-AF8C-EA55247D351C}">
      <text>
        <r>
          <rPr>
            <sz val="10"/>
            <color rgb="FF000000"/>
            <rFont val="Tahoma"/>
            <family val="2"/>
          </rPr>
          <t>Base</t>
        </r>
      </text>
    </comment>
    <comment ref="N48" authorId="0" shapeId="0" xr:uid="{D6ECF104-E9E9-3B40-8319-F73835791F74}">
      <text>
        <r>
          <rPr>
            <sz val="10"/>
            <color rgb="FF000000"/>
            <rFont val="Tahoma"/>
            <family val="2"/>
          </rPr>
          <t>Base</t>
        </r>
      </text>
    </comment>
    <comment ref="O48" authorId="0" shapeId="0" xr:uid="{2514273C-4BC8-F24A-B5E9-6CC4285F8D6E}">
      <text>
        <r>
          <rPr>
            <sz val="10"/>
            <color rgb="FF000000"/>
            <rFont val="Tahoma"/>
            <family val="2"/>
          </rPr>
          <t>Base</t>
        </r>
      </text>
    </comment>
    <comment ref="P48" authorId="0" shapeId="0" xr:uid="{5288D36D-4D66-504C-9050-84D62415B85E}">
      <text>
        <r>
          <rPr>
            <sz val="10"/>
            <color rgb="FF000000"/>
            <rFont val="Tahoma"/>
            <family val="2"/>
          </rPr>
          <t>Base</t>
        </r>
      </text>
    </comment>
    <comment ref="C49" authorId="0" shapeId="0" xr:uid="{7D0E32B4-4395-A743-961C-AE281FBE5BB6}">
      <text>
        <r>
          <rPr>
            <sz val="10"/>
            <color rgb="FF000000"/>
            <rFont val="Tahoma"/>
            <family val="2"/>
          </rPr>
          <t>Base</t>
        </r>
      </text>
    </comment>
    <comment ref="D49" authorId="0" shapeId="0" xr:uid="{BBBE1826-0BB4-5A46-B2AB-0AB67FC3EDB9}">
      <text>
        <r>
          <rPr>
            <sz val="10"/>
            <color rgb="FF000000"/>
            <rFont val="Tahoma"/>
            <family val="2"/>
          </rPr>
          <t>Base</t>
        </r>
      </text>
    </comment>
    <comment ref="E49" authorId="0" shapeId="0" xr:uid="{BF6BE607-F557-E249-AA5D-FF19496BA9CA}">
      <text>
        <r>
          <rPr>
            <sz val="10"/>
            <color rgb="FF000000"/>
            <rFont val="Tahoma"/>
            <family val="2"/>
          </rPr>
          <t>Base</t>
        </r>
      </text>
    </comment>
    <comment ref="F49" authorId="0" shapeId="0" xr:uid="{32688132-62BA-6C48-9113-5617F06769C8}">
      <text>
        <r>
          <rPr>
            <sz val="10"/>
            <color rgb="FF000000"/>
            <rFont val="Tahoma"/>
            <family val="2"/>
          </rPr>
          <t>Base</t>
        </r>
      </text>
    </comment>
    <comment ref="I49" authorId="0" shapeId="0" xr:uid="{231C3021-FA87-7942-B14E-AB29F7622221}">
      <text>
        <r>
          <rPr>
            <sz val="10"/>
            <color rgb="FF000000"/>
            <rFont val="Tahoma"/>
            <family val="2"/>
          </rPr>
          <t>Base</t>
        </r>
      </text>
    </comment>
    <comment ref="J49" authorId="0" shapeId="0" xr:uid="{A69657A7-986A-C745-B9F0-CE918ABAC8C1}">
      <text>
        <r>
          <rPr>
            <sz val="10"/>
            <color rgb="FF000000"/>
            <rFont val="Tahoma"/>
            <family val="2"/>
          </rPr>
          <t>Base</t>
        </r>
      </text>
    </comment>
    <comment ref="K49" authorId="0" shapeId="0" xr:uid="{081D2458-595E-CE41-A102-E6B76B239F4D}">
      <text>
        <r>
          <rPr>
            <sz val="10"/>
            <color rgb="FF000000"/>
            <rFont val="Tahoma"/>
            <family val="2"/>
          </rPr>
          <t>Base</t>
        </r>
      </text>
    </comment>
    <comment ref="L49" authorId="0" shapeId="0" xr:uid="{B9D3B2A4-A73D-EB4B-B42C-7A01F534CD99}">
      <text>
        <r>
          <rPr>
            <sz val="10"/>
            <color rgb="FF000000"/>
            <rFont val="Tahoma"/>
            <family val="2"/>
          </rPr>
          <t>Base</t>
        </r>
      </text>
    </comment>
    <comment ref="M49" authorId="0" shapeId="0" xr:uid="{433F35FA-66F1-FC43-950E-0CFD5B05967E}">
      <text>
        <r>
          <rPr>
            <sz val="10"/>
            <color rgb="FF000000"/>
            <rFont val="Tahoma"/>
            <family val="2"/>
          </rPr>
          <t>Base</t>
        </r>
      </text>
    </comment>
    <comment ref="N49" authorId="0" shapeId="0" xr:uid="{AD801493-D8D5-554D-9076-0E4A1FCF959B}">
      <text>
        <r>
          <rPr>
            <sz val="10"/>
            <color rgb="FF000000"/>
            <rFont val="Tahoma"/>
            <family val="2"/>
          </rPr>
          <t>Base</t>
        </r>
      </text>
    </comment>
    <comment ref="O49" authorId="0" shapeId="0" xr:uid="{0689204E-783A-F540-81D1-4352C77CCF8E}">
      <text>
        <r>
          <rPr>
            <sz val="10"/>
            <color rgb="FF000000"/>
            <rFont val="Tahoma"/>
            <family val="2"/>
          </rPr>
          <t>Base</t>
        </r>
      </text>
    </comment>
    <comment ref="P49" authorId="0" shapeId="0" xr:uid="{E64CFF8E-4718-9A46-BBE2-58457418D0D0}">
      <text>
        <r>
          <rPr>
            <sz val="10"/>
            <color rgb="FF000000"/>
            <rFont val="Tahoma"/>
            <family val="2"/>
          </rPr>
          <t>Base</t>
        </r>
      </text>
    </comment>
    <comment ref="C50" authorId="0" shapeId="0" xr:uid="{BE026020-E376-474B-9F8A-BEFF9D84D665}">
      <text>
        <r>
          <rPr>
            <sz val="10"/>
            <color rgb="FF000000"/>
            <rFont val="Tahoma"/>
            <family val="2"/>
          </rPr>
          <t>Base</t>
        </r>
      </text>
    </comment>
    <comment ref="D50" authorId="0" shapeId="0" xr:uid="{F822BF0A-94B7-F64D-B77E-CC463F00075F}">
      <text>
        <r>
          <rPr>
            <sz val="10"/>
            <color rgb="FF000000"/>
            <rFont val="Tahoma"/>
            <family val="2"/>
          </rPr>
          <t>Base</t>
        </r>
      </text>
    </comment>
    <comment ref="E50" authorId="0" shapeId="0" xr:uid="{AF65E31A-9B80-6241-B6A9-9EF6E3FAE8BC}">
      <text>
        <r>
          <rPr>
            <sz val="10"/>
            <color rgb="FF000000"/>
            <rFont val="Tahoma"/>
            <family val="2"/>
          </rPr>
          <t>Base</t>
        </r>
      </text>
    </comment>
    <comment ref="F50" authorId="0" shapeId="0" xr:uid="{17414340-3DAA-0640-AF17-F6D6FB37AC71}">
      <text>
        <r>
          <rPr>
            <sz val="10"/>
            <color rgb="FF000000"/>
            <rFont val="Tahoma"/>
            <family val="2"/>
          </rPr>
          <t>Base</t>
        </r>
      </text>
    </comment>
    <comment ref="I50" authorId="0" shapeId="0" xr:uid="{4AC036B5-A142-1744-9C10-08E966F4E9E3}">
      <text>
        <r>
          <rPr>
            <sz val="10"/>
            <color rgb="FF000000"/>
            <rFont val="Tahoma"/>
            <family val="2"/>
          </rPr>
          <t>Base</t>
        </r>
      </text>
    </comment>
    <comment ref="J50" authorId="0" shapeId="0" xr:uid="{88DBF581-C576-2D45-B223-0D55B91E9CAA}">
      <text>
        <r>
          <rPr>
            <sz val="10"/>
            <color rgb="FF000000"/>
            <rFont val="Tahoma"/>
            <family val="2"/>
          </rPr>
          <t>Base</t>
        </r>
      </text>
    </comment>
    <comment ref="K50" authorId="0" shapeId="0" xr:uid="{3410C450-FA13-974B-9FFF-AE3E05FFB01A}">
      <text>
        <r>
          <rPr>
            <sz val="10"/>
            <color rgb="FF000000"/>
            <rFont val="Tahoma"/>
            <family val="2"/>
          </rPr>
          <t>Base</t>
        </r>
      </text>
    </comment>
    <comment ref="L50" authorId="0" shapeId="0" xr:uid="{BEB3B495-F81E-DD4D-AA88-EA4E0FA6E787}">
      <text>
        <r>
          <rPr>
            <sz val="10"/>
            <color rgb="FF000000"/>
            <rFont val="Tahoma"/>
            <family val="2"/>
          </rPr>
          <t>Base</t>
        </r>
      </text>
    </comment>
    <comment ref="M50" authorId="0" shapeId="0" xr:uid="{3584660A-E2F0-1A43-9159-F42B95B36C4B}">
      <text>
        <r>
          <rPr>
            <sz val="10"/>
            <color rgb="FF000000"/>
            <rFont val="Tahoma"/>
            <family val="2"/>
          </rPr>
          <t>Base</t>
        </r>
      </text>
    </comment>
    <comment ref="N50" authorId="0" shapeId="0" xr:uid="{36AAB82E-D9CF-4E4A-B31D-3B308CE80AE1}">
      <text>
        <r>
          <rPr>
            <sz val="10"/>
            <color rgb="FF000000"/>
            <rFont val="Tahoma"/>
            <family val="2"/>
          </rPr>
          <t>Base</t>
        </r>
      </text>
    </comment>
    <comment ref="O50" authorId="0" shapeId="0" xr:uid="{CBD35BFF-0A1B-A24C-9AEC-0C385A0FE712}">
      <text>
        <r>
          <rPr>
            <sz val="10"/>
            <color rgb="FF000000"/>
            <rFont val="Tahoma"/>
            <family val="2"/>
          </rPr>
          <t>Base</t>
        </r>
      </text>
    </comment>
    <comment ref="P50" authorId="0" shapeId="0" xr:uid="{721162B1-BB95-7545-82AA-5A7AD4233A4C}">
      <text>
        <r>
          <rPr>
            <sz val="10"/>
            <color rgb="FF000000"/>
            <rFont val="Tahoma"/>
            <family val="2"/>
          </rPr>
          <t>Base</t>
        </r>
      </text>
    </comment>
    <comment ref="C51" authorId="0" shapeId="0" xr:uid="{69FA43FE-E548-2F40-90DF-D4466E1171CB}">
      <text>
        <r>
          <rPr>
            <sz val="10"/>
            <color rgb="FF000000"/>
            <rFont val="Tahoma"/>
            <family val="2"/>
          </rPr>
          <t>Base</t>
        </r>
      </text>
    </comment>
    <comment ref="D51" authorId="0" shapeId="0" xr:uid="{DFC0DF15-67BB-B340-A9F3-78CACD8EFAAA}">
      <text>
        <r>
          <rPr>
            <sz val="10"/>
            <color rgb="FF000000"/>
            <rFont val="Tahoma"/>
            <family val="2"/>
          </rPr>
          <t>Base</t>
        </r>
      </text>
    </comment>
    <comment ref="E51" authorId="0" shapeId="0" xr:uid="{48F3865F-0820-D24E-9280-50B9E516FB6B}">
      <text>
        <r>
          <rPr>
            <sz val="10"/>
            <color rgb="FF000000"/>
            <rFont val="Tahoma"/>
            <family val="2"/>
          </rPr>
          <t>Base</t>
        </r>
      </text>
    </comment>
    <comment ref="F51" authorId="0" shapeId="0" xr:uid="{4A0148FE-C259-5145-B958-CE48288D9297}">
      <text>
        <r>
          <rPr>
            <sz val="10"/>
            <color rgb="FF000000"/>
            <rFont val="Tahoma"/>
            <family val="2"/>
          </rPr>
          <t>Base</t>
        </r>
      </text>
    </comment>
    <comment ref="I51" authorId="0" shapeId="0" xr:uid="{4B9B12AA-4DEC-7A43-AFF8-BEC3F27A8CAC}">
      <text>
        <r>
          <rPr>
            <sz val="10"/>
            <color rgb="FF000000"/>
            <rFont val="Tahoma"/>
            <family val="2"/>
          </rPr>
          <t>Base</t>
        </r>
      </text>
    </comment>
    <comment ref="J51" authorId="0" shapeId="0" xr:uid="{9A6AB911-1602-D444-9FA2-7E80FDA23FC4}">
      <text>
        <r>
          <rPr>
            <sz val="10"/>
            <color rgb="FF000000"/>
            <rFont val="Tahoma"/>
            <family val="2"/>
          </rPr>
          <t>Base</t>
        </r>
      </text>
    </comment>
    <comment ref="K51" authorId="0" shapeId="0" xr:uid="{64903A66-AB88-EA4B-845B-4FF3AC425EFC}">
      <text>
        <r>
          <rPr>
            <sz val="10"/>
            <color rgb="FF000000"/>
            <rFont val="Tahoma"/>
            <family val="2"/>
          </rPr>
          <t>Base</t>
        </r>
      </text>
    </comment>
    <comment ref="L51" authorId="0" shapeId="0" xr:uid="{568F32EF-A047-F047-8C83-FDA18A0D97FF}">
      <text>
        <r>
          <rPr>
            <sz val="10"/>
            <color rgb="FF000000"/>
            <rFont val="Tahoma"/>
            <family val="2"/>
          </rPr>
          <t>Base</t>
        </r>
      </text>
    </comment>
    <comment ref="M51" authorId="0" shapeId="0" xr:uid="{C9F96D2A-1E18-A645-ADCF-015CFE1DD284}">
      <text>
        <r>
          <rPr>
            <sz val="10"/>
            <color rgb="FF000000"/>
            <rFont val="Tahoma"/>
            <family val="2"/>
          </rPr>
          <t>Base</t>
        </r>
      </text>
    </comment>
    <comment ref="N51" authorId="0" shapeId="0" xr:uid="{70709818-C994-164F-8C83-F64184000DC4}">
      <text>
        <r>
          <rPr>
            <sz val="10"/>
            <color rgb="FF000000"/>
            <rFont val="Tahoma"/>
            <family val="2"/>
          </rPr>
          <t>Base</t>
        </r>
      </text>
    </comment>
    <comment ref="O51" authorId="0" shapeId="0" xr:uid="{3FE78D52-61C9-E04E-82D5-E96120493DEE}">
      <text>
        <r>
          <rPr>
            <sz val="10"/>
            <color rgb="FF000000"/>
            <rFont val="Tahoma"/>
            <family val="2"/>
          </rPr>
          <t>Base</t>
        </r>
      </text>
    </comment>
    <comment ref="P51" authorId="0" shapeId="0" xr:uid="{04E6C2A7-9115-2E48-B205-2CAFAB3AD305}">
      <text>
        <r>
          <rPr>
            <sz val="10"/>
            <color rgb="FF000000"/>
            <rFont val="Tahoma"/>
            <family val="2"/>
          </rPr>
          <t>Base</t>
        </r>
      </text>
    </comment>
    <comment ref="C52" authorId="0" shapeId="0" xr:uid="{72D8FCC9-0F2A-9A4D-B9FE-CF34BAF750C2}">
      <text>
        <r>
          <rPr>
            <sz val="10"/>
            <color rgb="FF000000"/>
            <rFont val="Tahoma"/>
            <family val="2"/>
          </rPr>
          <t>Base</t>
        </r>
      </text>
    </comment>
    <comment ref="D52" authorId="0" shapeId="0" xr:uid="{55AEFEBA-AC58-CB4C-B64B-CD071C3FAE65}">
      <text>
        <r>
          <rPr>
            <sz val="10"/>
            <color rgb="FF000000"/>
            <rFont val="Tahoma"/>
            <family val="2"/>
          </rPr>
          <t>Base</t>
        </r>
      </text>
    </comment>
    <comment ref="E52" authorId="0" shapeId="0" xr:uid="{E9FA7A41-DA6B-984A-8530-A8003C1B84B4}">
      <text>
        <r>
          <rPr>
            <sz val="10"/>
            <color rgb="FF000000"/>
            <rFont val="Tahoma"/>
            <family val="2"/>
          </rPr>
          <t>Base</t>
        </r>
      </text>
    </comment>
    <comment ref="F52" authorId="0" shapeId="0" xr:uid="{0CB82A06-ABFE-F948-9299-D1FAA248C9C7}">
      <text>
        <r>
          <rPr>
            <sz val="10"/>
            <color rgb="FF000000"/>
            <rFont val="Tahoma"/>
            <family val="2"/>
          </rPr>
          <t>Base</t>
        </r>
      </text>
    </comment>
    <comment ref="I52" authorId="0" shapeId="0" xr:uid="{DF138394-9FF0-1448-B530-D123AA395E6D}">
      <text>
        <r>
          <rPr>
            <sz val="10"/>
            <color rgb="FF000000"/>
            <rFont val="Tahoma"/>
            <family val="2"/>
          </rPr>
          <t>Base</t>
        </r>
      </text>
    </comment>
    <comment ref="J52" authorId="0" shapeId="0" xr:uid="{E279535D-1F0A-2D40-B155-0BC8C454DEC9}">
      <text>
        <r>
          <rPr>
            <sz val="10"/>
            <color rgb="FF000000"/>
            <rFont val="Tahoma"/>
            <family val="2"/>
          </rPr>
          <t>Base</t>
        </r>
      </text>
    </comment>
    <comment ref="K52" authorId="0" shapeId="0" xr:uid="{FC9BD77F-5855-2644-8620-A43C25008F91}">
      <text>
        <r>
          <rPr>
            <sz val="10"/>
            <color rgb="FF000000"/>
            <rFont val="Tahoma"/>
            <family val="2"/>
          </rPr>
          <t>Base</t>
        </r>
      </text>
    </comment>
    <comment ref="L52" authorId="0" shapeId="0" xr:uid="{E41A91BA-F436-7842-916B-AFFFEBB8CEC1}">
      <text>
        <r>
          <rPr>
            <sz val="10"/>
            <color rgb="FF000000"/>
            <rFont val="Tahoma"/>
            <family val="2"/>
          </rPr>
          <t>Base</t>
        </r>
      </text>
    </comment>
    <comment ref="M52" authorId="0" shapeId="0" xr:uid="{4D97CC70-3087-084F-A2E4-DE8FF9E4E631}">
      <text>
        <r>
          <rPr>
            <sz val="10"/>
            <color rgb="FF000000"/>
            <rFont val="Tahoma"/>
            <family val="2"/>
          </rPr>
          <t>Base</t>
        </r>
      </text>
    </comment>
    <comment ref="N52" authorId="0" shapeId="0" xr:uid="{7143AEA6-E135-044D-A23D-3A26B68774F4}">
      <text>
        <r>
          <rPr>
            <sz val="10"/>
            <color rgb="FF000000"/>
            <rFont val="Tahoma"/>
            <family val="2"/>
          </rPr>
          <t>Base</t>
        </r>
      </text>
    </comment>
    <comment ref="O52" authorId="0" shapeId="0" xr:uid="{06890CA8-0D94-0D4D-9117-60800FF3E626}">
      <text>
        <r>
          <rPr>
            <sz val="10"/>
            <color rgb="FF000000"/>
            <rFont val="Tahoma"/>
            <family val="2"/>
          </rPr>
          <t>Base</t>
        </r>
      </text>
    </comment>
    <comment ref="P52" authorId="0" shapeId="0" xr:uid="{53731C5F-6B52-3248-A52B-85C7599196F0}">
      <text>
        <r>
          <rPr>
            <sz val="10"/>
            <color rgb="FF000000"/>
            <rFont val="Tahoma"/>
            <family val="2"/>
          </rPr>
          <t>Base</t>
        </r>
      </text>
    </comment>
    <comment ref="C53" authorId="0" shapeId="0" xr:uid="{43B253B0-BE6F-7641-B968-6DDE66227BCA}">
      <text>
        <r>
          <rPr>
            <sz val="10"/>
            <color rgb="FF000000"/>
            <rFont val="Tahoma"/>
            <family val="2"/>
          </rPr>
          <t>Base</t>
        </r>
      </text>
    </comment>
    <comment ref="D53" authorId="0" shapeId="0" xr:uid="{3EE64DFB-2499-404E-BE4F-0C075B8B0885}">
      <text>
        <r>
          <rPr>
            <sz val="10"/>
            <color rgb="FF000000"/>
            <rFont val="Tahoma"/>
            <family val="2"/>
          </rPr>
          <t>Base</t>
        </r>
      </text>
    </comment>
    <comment ref="E53" authorId="0" shapeId="0" xr:uid="{51FBD820-E965-B24C-BF47-33634EB837FD}">
      <text>
        <r>
          <rPr>
            <sz val="10"/>
            <color rgb="FF000000"/>
            <rFont val="Tahoma"/>
            <family val="2"/>
          </rPr>
          <t>Base</t>
        </r>
      </text>
    </comment>
    <comment ref="F53" authorId="0" shapeId="0" xr:uid="{F73ECF67-7BD3-DD48-AF21-14A04E952B88}">
      <text>
        <r>
          <rPr>
            <sz val="10"/>
            <color rgb="FF000000"/>
            <rFont val="Tahoma"/>
            <family val="2"/>
          </rPr>
          <t>Base</t>
        </r>
      </text>
    </comment>
    <comment ref="I53" authorId="0" shapeId="0" xr:uid="{778F5C91-B21D-1741-A444-257B0B263877}">
      <text>
        <r>
          <rPr>
            <sz val="10"/>
            <color rgb="FF000000"/>
            <rFont val="Tahoma"/>
            <family val="2"/>
          </rPr>
          <t>Base</t>
        </r>
      </text>
    </comment>
    <comment ref="J53" authorId="0" shapeId="0" xr:uid="{C923EB47-97E8-934F-96AC-483833AF47DC}">
      <text>
        <r>
          <rPr>
            <sz val="10"/>
            <color rgb="FF000000"/>
            <rFont val="Tahoma"/>
            <family val="2"/>
          </rPr>
          <t>Base</t>
        </r>
      </text>
    </comment>
    <comment ref="K53" authorId="0" shapeId="0" xr:uid="{F07EA32B-9891-F844-BCEE-977226EC3607}">
      <text>
        <r>
          <rPr>
            <sz val="10"/>
            <color rgb="FF000000"/>
            <rFont val="Tahoma"/>
            <family val="2"/>
          </rPr>
          <t>Base</t>
        </r>
      </text>
    </comment>
    <comment ref="L53" authorId="0" shapeId="0" xr:uid="{22A36EBF-2BF8-5A4F-907A-CF94F2119087}">
      <text>
        <r>
          <rPr>
            <sz val="10"/>
            <color rgb="FF000000"/>
            <rFont val="Tahoma"/>
            <family val="2"/>
          </rPr>
          <t>Base</t>
        </r>
      </text>
    </comment>
    <comment ref="M53" authorId="0" shapeId="0" xr:uid="{5370DDC8-9123-E946-B8D1-45E797D86BD3}">
      <text>
        <r>
          <rPr>
            <sz val="10"/>
            <color rgb="FF000000"/>
            <rFont val="Tahoma"/>
            <family val="2"/>
          </rPr>
          <t>Base</t>
        </r>
      </text>
    </comment>
    <comment ref="N53" authorId="0" shapeId="0" xr:uid="{F7017E48-13EC-E348-BF87-EAEDC571A8FD}">
      <text>
        <r>
          <rPr>
            <sz val="10"/>
            <color rgb="FF000000"/>
            <rFont val="Tahoma"/>
            <family val="2"/>
          </rPr>
          <t>Base</t>
        </r>
      </text>
    </comment>
    <comment ref="O53" authorId="0" shapeId="0" xr:uid="{A4CE3255-C605-374F-832D-260AFB30A92B}">
      <text>
        <r>
          <rPr>
            <sz val="10"/>
            <color rgb="FF000000"/>
            <rFont val="Tahoma"/>
            <family val="2"/>
          </rPr>
          <t>Base</t>
        </r>
      </text>
    </comment>
    <comment ref="P53" authorId="0" shapeId="0" xr:uid="{3373A2BC-E2E9-504B-B06D-42FF3D6C72E7}">
      <text>
        <r>
          <rPr>
            <sz val="10"/>
            <color rgb="FF000000"/>
            <rFont val="Tahoma"/>
            <family val="2"/>
          </rPr>
          <t>Base</t>
        </r>
      </text>
    </comment>
    <comment ref="C54" authorId="0" shapeId="0" xr:uid="{886A64C9-FB75-B14D-8FDB-6F2B80DF529F}">
      <text>
        <r>
          <rPr>
            <sz val="10"/>
            <color rgb="FF000000"/>
            <rFont val="Tahoma"/>
            <family val="2"/>
          </rPr>
          <t>Base</t>
        </r>
      </text>
    </comment>
    <comment ref="D54" authorId="0" shapeId="0" xr:uid="{AADCDDB6-87D8-014C-A553-B97DA9310E98}">
      <text>
        <r>
          <rPr>
            <sz val="10"/>
            <color rgb="FF000000"/>
            <rFont val="Tahoma"/>
            <family val="2"/>
          </rPr>
          <t>Base</t>
        </r>
      </text>
    </comment>
    <comment ref="E54" authorId="0" shapeId="0" xr:uid="{65E87499-7A39-354E-A05E-E063A6B92F94}">
      <text>
        <r>
          <rPr>
            <sz val="10"/>
            <color rgb="FF000000"/>
            <rFont val="Tahoma"/>
            <family val="2"/>
          </rPr>
          <t>Base</t>
        </r>
      </text>
    </comment>
    <comment ref="F54" authorId="0" shapeId="0" xr:uid="{CEE27FBD-3A38-5E4C-8497-38CFB0E848EE}">
      <text>
        <r>
          <rPr>
            <sz val="10"/>
            <color rgb="FF000000"/>
            <rFont val="Tahoma"/>
            <family val="2"/>
          </rPr>
          <t>Base</t>
        </r>
      </text>
    </comment>
    <comment ref="I54" authorId="0" shapeId="0" xr:uid="{8AF7CB34-A326-1C48-A3F0-FCBA508583E9}">
      <text>
        <r>
          <rPr>
            <sz val="10"/>
            <color rgb="FF000000"/>
            <rFont val="Tahoma"/>
            <family val="2"/>
          </rPr>
          <t>Base</t>
        </r>
      </text>
    </comment>
    <comment ref="J54" authorId="0" shapeId="0" xr:uid="{FFB4A1B8-5DB4-6E43-B7EE-BC717CF40C15}">
      <text>
        <r>
          <rPr>
            <sz val="10"/>
            <color rgb="FF000000"/>
            <rFont val="Tahoma"/>
            <family val="2"/>
          </rPr>
          <t>Base</t>
        </r>
      </text>
    </comment>
    <comment ref="K54" authorId="0" shapeId="0" xr:uid="{C4E259FA-34B0-5A4A-BDA0-29F69F90FCB3}">
      <text>
        <r>
          <rPr>
            <sz val="10"/>
            <color rgb="FF000000"/>
            <rFont val="Tahoma"/>
            <family val="2"/>
          </rPr>
          <t>Base</t>
        </r>
      </text>
    </comment>
    <comment ref="L54" authorId="0" shapeId="0" xr:uid="{BD605FED-BC4F-CC4A-A042-AC00AFC92EAC}">
      <text>
        <r>
          <rPr>
            <sz val="10"/>
            <color rgb="FF000000"/>
            <rFont val="Tahoma"/>
            <family val="2"/>
          </rPr>
          <t>Base</t>
        </r>
      </text>
    </comment>
    <comment ref="M54" authorId="0" shapeId="0" xr:uid="{C37A20E8-060C-F14C-9259-82D47EF2175E}">
      <text>
        <r>
          <rPr>
            <sz val="10"/>
            <color rgb="FF000000"/>
            <rFont val="Tahoma"/>
            <family val="2"/>
          </rPr>
          <t>Base</t>
        </r>
      </text>
    </comment>
    <comment ref="N54" authorId="0" shapeId="0" xr:uid="{1AF2BD9A-57B9-0E47-BFD7-26D52F96EE1F}">
      <text>
        <r>
          <rPr>
            <sz val="10"/>
            <color rgb="FF000000"/>
            <rFont val="Tahoma"/>
            <family val="2"/>
          </rPr>
          <t>Base</t>
        </r>
      </text>
    </comment>
    <comment ref="O54" authorId="0" shapeId="0" xr:uid="{449BC0EC-3E7D-2948-B0EB-75BFB6B7BE88}">
      <text>
        <r>
          <rPr>
            <sz val="10"/>
            <color rgb="FF000000"/>
            <rFont val="Tahoma"/>
            <family val="2"/>
          </rPr>
          <t>Base</t>
        </r>
      </text>
    </comment>
    <comment ref="P54" authorId="0" shapeId="0" xr:uid="{292FC3A9-CB10-6C4A-B467-DE493A441E01}">
      <text>
        <r>
          <rPr>
            <sz val="10"/>
            <color rgb="FF000000"/>
            <rFont val="Tahoma"/>
            <family val="2"/>
          </rPr>
          <t>Base</t>
        </r>
      </text>
    </comment>
    <comment ref="C55" authorId="0" shapeId="0" xr:uid="{07A88E52-B3ED-C841-B6BB-6808873FD2CA}">
      <text>
        <r>
          <rPr>
            <sz val="10"/>
            <color rgb="FF000000"/>
            <rFont val="Tahoma"/>
            <family val="2"/>
          </rPr>
          <t>Base</t>
        </r>
      </text>
    </comment>
    <comment ref="D55" authorId="0" shapeId="0" xr:uid="{2954D36C-4D0B-7F4C-A970-021CB122AABE}">
      <text>
        <r>
          <rPr>
            <sz val="10"/>
            <color rgb="FF000000"/>
            <rFont val="Tahoma"/>
            <family val="2"/>
          </rPr>
          <t>Base</t>
        </r>
      </text>
    </comment>
    <comment ref="E55" authorId="0" shapeId="0" xr:uid="{E912E11A-93C0-E34F-A1E7-5330D42A4D61}">
      <text>
        <r>
          <rPr>
            <sz val="10"/>
            <color rgb="FF000000"/>
            <rFont val="Tahoma"/>
            <family val="2"/>
          </rPr>
          <t>Base</t>
        </r>
      </text>
    </comment>
    <comment ref="F55" authorId="0" shapeId="0" xr:uid="{91BE557F-AD71-CD4A-A9EC-036FAA95517E}">
      <text>
        <r>
          <rPr>
            <sz val="10"/>
            <color rgb="FF000000"/>
            <rFont val="Tahoma"/>
            <family val="2"/>
          </rPr>
          <t>Base</t>
        </r>
      </text>
    </comment>
    <comment ref="I55" authorId="0" shapeId="0" xr:uid="{C3E284BB-C5FD-0A45-A002-A270435427AA}">
      <text>
        <r>
          <rPr>
            <sz val="10"/>
            <color rgb="FF000000"/>
            <rFont val="Tahoma"/>
            <family val="2"/>
          </rPr>
          <t>Base</t>
        </r>
      </text>
    </comment>
    <comment ref="J55" authorId="0" shapeId="0" xr:uid="{1203BB2D-458F-9349-A86C-54D7D6AF0754}">
      <text>
        <r>
          <rPr>
            <sz val="10"/>
            <color rgb="FF000000"/>
            <rFont val="Tahoma"/>
            <family val="2"/>
          </rPr>
          <t>Base</t>
        </r>
      </text>
    </comment>
    <comment ref="K55" authorId="0" shapeId="0" xr:uid="{79C3184A-7899-C842-9443-80B5924A7D05}">
      <text>
        <r>
          <rPr>
            <sz val="10"/>
            <color rgb="FF000000"/>
            <rFont val="Tahoma"/>
            <family val="2"/>
          </rPr>
          <t>Base</t>
        </r>
      </text>
    </comment>
    <comment ref="L55" authorId="0" shapeId="0" xr:uid="{AC916CD5-9A7C-F449-B329-34102B526902}">
      <text>
        <r>
          <rPr>
            <sz val="10"/>
            <color rgb="FF000000"/>
            <rFont val="Tahoma"/>
            <family val="2"/>
          </rPr>
          <t>Base</t>
        </r>
      </text>
    </comment>
    <comment ref="M55" authorId="0" shapeId="0" xr:uid="{8522BADE-1FE0-F34F-A7E4-E198317D41E9}">
      <text>
        <r>
          <rPr>
            <sz val="10"/>
            <color rgb="FF000000"/>
            <rFont val="Tahoma"/>
            <family val="2"/>
          </rPr>
          <t>Base</t>
        </r>
      </text>
    </comment>
    <comment ref="N55" authorId="0" shapeId="0" xr:uid="{1EA74C48-83A4-EB4E-A56F-F943E331C4A2}">
      <text>
        <r>
          <rPr>
            <sz val="10"/>
            <color rgb="FF000000"/>
            <rFont val="Tahoma"/>
            <family val="2"/>
          </rPr>
          <t>Base</t>
        </r>
      </text>
    </comment>
    <comment ref="O55" authorId="0" shapeId="0" xr:uid="{FD7AF6B1-E574-A04B-9E35-D77423F14003}">
      <text>
        <r>
          <rPr>
            <sz val="10"/>
            <color rgb="FF000000"/>
            <rFont val="Tahoma"/>
            <family val="2"/>
          </rPr>
          <t>Base</t>
        </r>
      </text>
    </comment>
    <comment ref="P55" authorId="0" shapeId="0" xr:uid="{7F43B726-A524-4541-AA61-1AFF02B71E16}">
      <text>
        <r>
          <rPr>
            <sz val="10"/>
            <color rgb="FF000000"/>
            <rFont val="Tahoma"/>
            <family val="2"/>
          </rPr>
          <t>Base</t>
        </r>
      </text>
    </comment>
    <comment ref="C56" authorId="0" shapeId="0" xr:uid="{8AF5A22C-BB57-9740-871E-EA98CBFE8EF1}">
      <text>
        <r>
          <rPr>
            <sz val="10"/>
            <color rgb="FF000000"/>
            <rFont val="Tahoma"/>
            <family val="2"/>
          </rPr>
          <t>Base</t>
        </r>
      </text>
    </comment>
    <comment ref="D56" authorId="0" shapeId="0" xr:uid="{D940B090-3306-6E47-89EE-BABC07DE1062}">
      <text>
        <r>
          <rPr>
            <sz val="10"/>
            <color rgb="FF000000"/>
            <rFont val="Tahoma"/>
            <family val="2"/>
          </rPr>
          <t>Base</t>
        </r>
      </text>
    </comment>
    <comment ref="E56" authorId="0" shapeId="0" xr:uid="{0CC5632E-D14B-E842-96D5-9D18A69C75AA}">
      <text>
        <r>
          <rPr>
            <sz val="10"/>
            <color rgb="FF000000"/>
            <rFont val="Tahoma"/>
            <family val="2"/>
          </rPr>
          <t>Base</t>
        </r>
      </text>
    </comment>
    <comment ref="F56" authorId="0" shapeId="0" xr:uid="{5055A569-18CB-CC4F-8508-206D4205FF7A}">
      <text>
        <r>
          <rPr>
            <sz val="10"/>
            <color rgb="FF000000"/>
            <rFont val="Tahoma"/>
            <family val="2"/>
          </rPr>
          <t>Base</t>
        </r>
      </text>
    </comment>
    <comment ref="I56" authorId="0" shapeId="0" xr:uid="{3EF9FBF0-B484-924E-A4DB-A4D34FDC9494}">
      <text>
        <r>
          <rPr>
            <sz val="10"/>
            <color rgb="FF000000"/>
            <rFont val="Tahoma"/>
            <family val="2"/>
          </rPr>
          <t>Base</t>
        </r>
      </text>
    </comment>
    <comment ref="J56" authorId="0" shapeId="0" xr:uid="{692F037B-9CA2-5542-8C4B-61685EBB9589}">
      <text>
        <r>
          <rPr>
            <sz val="10"/>
            <color rgb="FF000000"/>
            <rFont val="Tahoma"/>
            <family val="2"/>
          </rPr>
          <t>Base</t>
        </r>
      </text>
    </comment>
    <comment ref="K56" authorId="0" shapeId="0" xr:uid="{544D22BB-FAE0-6742-8729-D96243CDC73C}">
      <text>
        <r>
          <rPr>
            <sz val="10"/>
            <color rgb="FF000000"/>
            <rFont val="Tahoma"/>
            <family val="2"/>
          </rPr>
          <t>Base</t>
        </r>
      </text>
    </comment>
    <comment ref="L56" authorId="0" shapeId="0" xr:uid="{A356CB19-51AC-B14F-AE53-972B1BCE8B7D}">
      <text>
        <r>
          <rPr>
            <sz val="10"/>
            <color rgb="FF000000"/>
            <rFont val="Tahoma"/>
            <family val="2"/>
          </rPr>
          <t>Base</t>
        </r>
      </text>
    </comment>
    <comment ref="M56" authorId="0" shapeId="0" xr:uid="{D97013B6-6793-424A-9BB8-37CA516C6D94}">
      <text>
        <r>
          <rPr>
            <sz val="10"/>
            <color rgb="FF000000"/>
            <rFont val="Tahoma"/>
            <family val="2"/>
          </rPr>
          <t>Base</t>
        </r>
      </text>
    </comment>
    <comment ref="N56" authorId="0" shapeId="0" xr:uid="{9A8158C0-0F42-5943-B94B-77F6D4973832}">
      <text>
        <r>
          <rPr>
            <sz val="10"/>
            <color rgb="FF000000"/>
            <rFont val="Tahoma"/>
            <family val="2"/>
          </rPr>
          <t>Base</t>
        </r>
      </text>
    </comment>
    <comment ref="O56" authorId="0" shapeId="0" xr:uid="{821A855A-6B69-9D40-A031-18EFDE1B2318}">
      <text>
        <r>
          <rPr>
            <sz val="10"/>
            <color rgb="FF000000"/>
            <rFont val="Tahoma"/>
            <family val="2"/>
          </rPr>
          <t>Base</t>
        </r>
      </text>
    </comment>
    <comment ref="P56" authorId="0" shapeId="0" xr:uid="{B8B6FFA0-23B9-0240-9917-15032157D718}">
      <text>
        <r>
          <rPr>
            <sz val="10"/>
            <color rgb="FF000000"/>
            <rFont val="Tahoma"/>
            <family val="2"/>
          </rPr>
          <t>Base</t>
        </r>
      </text>
    </comment>
    <comment ref="C57" authorId="0" shapeId="0" xr:uid="{966A49DD-5B26-9A4E-9411-3BCE87FDAA56}">
      <text>
        <r>
          <rPr>
            <sz val="10"/>
            <color rgb="FF000000"/>
            <rFont val="Tahoma"/>
            <family val="2"/>
          </rPr>
          <t>Base</t>
        </r>
      </text>
    </comment>
    <comment ref="D57" authorId="0" shapeId="0" xr:uid="{8CE0D416-EFEC-C546-8019-4B695379F7CA}">
      <text>
        <r>
          <rPr>
            <sz val="10"/>
            <color rgb="FF000000"/>
            <rFont val="Tahoma"/>
            <family val="2"/>
          </rPr>
          <t>Base</t>
        </r>
      </text>
    </comment>
    <comment ref="E57" authorId="0" shapeId="0" xr:uid="{AD8DE5F9-ED7F-9B42-A829-6D1A17E1F070}">
      <text>
        <r>
          <rPr>
            <sz val="10"/>
            <color rgb="FF000000"/>
            <rFont val="Tahoma"/>
            <family val="2"/>
          </rPr>
          <t>Base</t>
        </r>
      </text>
    </comment>
    <comment ref="F57" authorId="0" shapeId="0" xr:uid="{746A9088-87C4-C546-8422-44093E3FB9D3}">
      <text>
        <r>
          <rPr>
            <sz val="10"/>
            <color rgb="FF000000"/>
            <rFont val="Tahoma"/>
            <family val="2"/>
          </rPr>
          <t>Base</t>
        </r>
      </text>
    </comment>
    <comment ref="I57" authorId="0" shapeId="0" xr:uid="{0CD59762-9418-CB4A-93CC-EF70805EB25A}">
      <text>
        <r>
          <rPr>
            <sz val="10"/>
            <color rgb="FF000000"/>
            <rFont val="Tahoma"/>
            <family val="2"/>
          </rPr>
          <t>Base</t>
        </r>
      </text>
    </comment>
    <comment ref="J57" authorId="0" shapeId="0" xr:uid="{552FB4C9-D3E5-7F43-BDDD-27D2082037E1}">
      <text>
        <r>
          <rPr>
            <sz val="10"/>
            <color rgb="FF000000"/>
            <rFont val="Tahoma"/>
            <family val="2"/>
          </rPr>
          <t>Base</t>
        </r>
      </text>
    </comment>
    <comment ref="K57" authorId="0" shapeId="0" xr:uid="{47112D21-D4A3-B440-85D9-718763EFDD71}">
      <text>
        <r>
          <rPr>
            <sz val="10"/>
            <color rgb="FF000000"/>
            <rFont val="Tahoma"/>
            <family val="2"/>
          </rPr>
          <t>Base</t>
        </r>
      </text>
    </comment>
    <comment ref="L57" authorId="0" shapeId="0" xr:uid="{CB88432C-7004-0C40-B3C3-53F38F000A3D}">
      <text>
        <r>
          <rPr>
            <sz val="10"/>
            <color rgb="FF000000"/>
            <rFont val="Tahoma"/>
            <family val="2"/>
          </rPr>
          <t>Base</t>
        </r>
      </text>
    </comment>
    <comment ref="M57" authorId="0" shapeId="0" xr:uid="{2D7F9E93-02B5-2F4F-B3A1-3E28A707A271}">
      <text>
        <r>
          <rPr>
            <sz val="10"/>
            <color rgb="FF000000"/>
            <rFont val="Tahoma"/>
            <family val="2"/>
          </rPr>
          <t>Base</t>
        </r>
      </text>
    </comment>
    <comment ref="N57" authorId="0" shapeId="0" xr:uid="{380225E4-123C-9F4C-AAB6-F02F40266575}">
      <text>
        <r>
          <rPr>
            <sz val="10"/>
            <color rgb="FF000000"/>
            <rFont val="Tahoma"/>
            <family val="2"/>
          </rPr>
          <t>Base</t>
        </r>
      </text>
    </comment>
    <comment ref="O57" authorId="0" shapeId="0" xr:uid="{973F19FC-012C-F64D-A2FC-7705921A91C6}">
      <text>
        <r>
          <rPr>
            <sz val="10"/>
            <color rgb="FF000000"/>
            <rFont val="Tahoma"/>
            <family val="2"/>
          </rPr>
          <t>Base</t>
        </r>
      </text>
    </comment>
    <comment ref="P57" authorId="0" shapeId="0" xr:uid="{8139B535-5782-924F-83A5-B15D80FD128B}">
      <text>
        <r>
          <rPr>
            <sz val="10"/>
            <color rgb="FF000000"/>
            <rFont val="Tahoma"/>
            <family val="2"/>
          </rPr>
          <t>Base</t>
        </r>
      </text>
    </comment>
    <comment ref="C58" authorId="0" shapeId="0" xr:uid="{364F9DF0-B236-2547-AB96-73E93659BC2E}">
      <text>
        <r>
          <rPr>
            <sz val="10"/>
            <color rgb="FF000000"/>
            <rFont val="Tahoma"/>
            <family val="2"/>
          </rPr>
          <t>Base</t>
        </r>
      </text>
    </comment>
    <comment ref="D58" authorId="0" shapeId="0" xr:uid="{5DCB27ED-58C5-7C46-96E4-8B2ACE23F834}">
      <text>
        <r>
          <rPr>
            <sz val="10"/>
            <color rgb="FF000000"/>
            <rFont val="Tahoma"/>
            <family val="2"/>
          </rPr>
          <t>Base</t>
        </r>
      </text>
    </comment>
    <comment ref="E58" authorId="0" shapeId="0" xr:uid="{6F2D06B3-F1ED-5447-8C9E-D2909A2453F8}">
      <text>
        <r>
          <rPr>
            <sz val="10"/>
            <color rgb="FF000000"/>
            <rFont val="Tahoma"/>
            <family val="2"/>
          </rPr>
          <t>Base</t>
        </r>
      </text>
    </comment>
    <comment ref="F58" authorId="0" shapeId="0" xr:uid="{18484264-CCC6-0440-98BB-D55133466357}">
      <text>
        <r>
          <rPr>
            <sz val="10"/>
            <color rgb="FF000000"/>
            <rFont val="Tahoma"/>
            <family val="2"/>
          </rPr>
          <t>Base</t>
        </r>
      </text>
    </comment>
    <comment ref="I58" authorId="0" shapeId="0" xr:uid="{9C8ED7AE-93FA-AC48-AB54-BA25F814E656}">
      <text>
        <r>
          <rPr>
            <sz val="10"/>
            <color rgb="FF000000"/>
            <rFont val="Tahoma"/>
            <family val="2"/>
          </rPr>
          <t>Base</t>
        </r>
      </text>
    </comment>
    <comment ref="J58" authorId="0" shapeId="0" xr:uid="{3BC6E997-DB10-154E-A189-2427462B4740}">
      <text>
        <r>
          <rPr>
            <sz val="10"/>
            <color rgb="FF000000"/>
            <rFont val="Tahoma"/>
            <family val="2"/>
          </rPr>
          <t>Base</t>
        </r>
      </text>
    </comment>
    <comment ref="K58" authorId="0" shapeId="0" xr:uid="{1F571A5A-30FB-754D-8FC9-7088DD4798F3}">
      <text>
        <r>
          <rPr>
            <sz val="10"/>
            <color rgb="FF000000"/>
            <rFont val="Tahoma"/>
            <family val="2"/>
          </rPr>
          <t>Base</t>
        </r>
      </text>
    </comment>
    <comment ref="L58" authorId="0" shapeId="0" xr:uid="{D8636C74-AC74-9A43-9F80-2E9478571CAD}">
      <text>
        <r>
          <rPr>
            <sz val="10"/>
            <color rgb="FF000000"/>
            <rFont val="Tahoma"/>
            <family val="2"/>
          </rPr>
          <t>Base</t>
        </r>
      </text>
    </comment>
    <comment ref="M58" authorId="0" shapeId="0" xr:uid="{EC5A7CF1-472B-AC4D-A683-6837BD2066FE}">
      <text>
        <r>
          <rPr>
            <sz val="10"/>
            <color rgb="FF000000"/>
            <rFont val="Tahoma"/>
            <family val="2"/>
          </rPr>
          <t>Base</t>
        </r>
      </text>
    </comment>
    <comment ref="N58" authorId="0" shapeId="0" xr:uid="{E6BAB0ED-68EA-104A-914D-329BD9C92768}">
      <text>
        <r>
          <rPr>
            <sz val="10"/>
            <color rgb="FF000000"/>
            <rFont val="Tahoma"/>
            <family val="2"/>
          </rPr>
          <t>Base</t>
        </r>
      </text>
    </comment>
    <comment ref="O58" authorId="0" shapeId="0" xr:uid="{3F752347-8F26-0446-9EF5-7C27A7FDDCB9}">
      <text>
        <r>
          <rPr>
            <sz val="10"/>
            <color rgb="FF000000"/>
            <rFont val="Tahoma"/>
            <family val="2"/>
          </rPr>
          <t>Base</t>
        </r>
      </text>
    </comment>
    <comment ref="P58" authorId="0" shapeId="0" xr:uid="{AEEAAC89-70EE-9141-8549-1B94729E9E92}">
      <text>
        <r>
          <rPr>
            <sz val="10"/>
            <color rgb="FF000000"/>
            <rFont val="Tahoma"/>
            <family val="2"/>
          </rPr>
          <t>Base</t>
        </r>
      </text>
    </comment>
    <comment ref="C59" authorId="0" shapeId="0" xr:uid="{EFD33112-6CD2-A847-9F29-906F7C7D80FD}">
      <text>
        <r>
          <rPr>
            <sz val="10"/>
            <color rgb="FF000000"/>
            <rFont val="Tahoma"/>
            <family val="2"/>
          </rPr>
          <t>Base</t>
        </r>
      </text>
    </comment>
    <comment ref="D59" authorId="0" shapeId="0" xr:uid="{7D564066-0664-2F44-A523-360056266167}">
      <text>
        <r>
          <rPr>
            <sz val="10"/>
            <color rgb="FF000000"/>
            <rFont val="Tahoma"/>
            <family val="2"/>
          </rPr>
          <t>Base</t>
        </r>
      </text>
    </comment>
    <comment ref="E59" authorId="0" shapeId="0" xr:uid="{70F376A3-F89C-0C49-BE64-7C337E49C513}">
      <text>
        <r>
          <rPr>
            <sz val="10"/>
            <color rgb="FF000000"/>
            <rFont val="Tahoma"/>
            <family val="2"/>
          </rPr>
          <t>Base</t>
        </r>
      </text>
    </comment>
    <comment ref="F59" authorId="0" shapeId="0" xr:uid="{4D113948-509A-9243-9852-A341FD04CAB9}">
      <text>
        <r>
          <rPr>
            <sz val="10"/>
            <color rgb="FF000000"/>
            <rFont val="Tahoma"/>
            <family val="2"/>
          </rPr>
          <t>Base</t>
        </r>
      </text>
    </comment>
    <comment ref="I59" authorId="0" shapeId="0" xr:uid="{D7C60F5B-C130-AF48-A730-97E20B6B10BD}">
      <text>
        <r>
          <rPr>
            <sz val="10"/>
            <color rgb="FF000000"/>
            <rFont val="Tahoma"/>
            <family val="2"/>
          </rPr>
          <t>Base</t>
        </r>
      </text>
    </comment>
    <comment ref="J59" authorId="0" shapeId="0" xr:uid="{7100D971-6CD3-7F49-A24F-733FA3D196CB}">
      <text>
        <r>
          <rPr>
            <sz val="10"/>
            <color rgb="FF000000"/>
            <rFont val="Tahoma"/>
            <family val="2"/>
          </rPr>
          <t>Base</t>
        </r>
      </text>
    </comment>
    <comment ref="K59" authorId="0" shapeId="0" xr:uid="{FDCD9B57-E04B-AC43-88B6-EFD27074FC2A}">
      <text>
        <r>
          <rPr>
            <sz val="10"/>
            <color rgb="FF000000"/>
            <rFont val="Tahoma"/>
            <family val="2"/>
          </rPr>
          <t>Base</t>
        </r>
      </text>
    </comment>
    <comment ref="L59" authorId="0" shapeId="0" xr:uid="{7E2FBB8C-6B74-C04B-BA7C-37F2AC096D3B}">
      <text>
        <r>
          <rPr>
            <sz val="10"/>
            <color rgb="FF000000"/>
            <rFont val="Tahoma"/>
            <family val="2"/>
          </rPr>
          <t>Base</t>
        </r>
      </text>
    </comment>
    <comment ref="M59" authorId="0" shapeId="0" xr:uid="{FDDE32B9-3F88-374C-96B0-4F73A9E2A045}">
      <text>
        <r>
          <rPr>
            <sz val="10"/>
            <color rgb="FF000000"/>
            <rFont val="Tahoma"/>
            <family val="2"/>
          </rPr>
          <t>Base</t>
        </r>
      </text>
    </comment>
    <comment ref="N59" authorId="0" shapeId="0" xr:uid="{0CA80BCA-3BA6-1B4E-9050-4E9C24064B21}">
      <text>
        <r>
          <rPr>
            <sz val="10"/>
            <color rgb="FF000000"/>
            <rFont val="Tahoma"/>
            <family val="2"/>
          </rPr>
          <t>Base</t>
        </r>
      </text>
    </comment>
    <comment ref="O59" authorId="0" shapeId="0" xr:uid="{7BDB48A1-9E82-5445-82DC-4F48F136D57F}">
      <text>
        <r>
          <rPr>
            <sz val="10"/>
            <color rgb="FF000000"/>
            <rFont val="Tahoma"/>
            <family val="2"/>
          </rPr>
          <t>Base</t>
        </r>
      </text>
    </comment>
    <comment ref="P59" authorId="0" shapeId="0" xr:uid="{362AEC9F-C51F-8D4C-B116-2EED2751B187}">
      <text>
        <r>
          <rPr>
            <sz val="10"/>
            <color rgb="FF000000"/>
            <rFont val="Tahoma"/>
            <family val="2"/>
          </rPr>
          <t>Base</t>
        </r>
      </text>
    </comment>
    <comment ref="C60" authorId="0" shapeId="0" xr:uid="{D32E5C62-E2EF-5149-9D83-0399FB189A3C}">
      <text>
        <r>
          <rPr>
            <sz val="10"/>
            <color rgb="FF000000"/>
            <rFont val="Tahoma"/>
            <family val="2"/>
          </rPr>
          <t>Base</t>
        </r>
      </text>
    </comment>
    <comment ref="D60" authorId="0" shapeId="0" xr:uid="{9416E3F6-A68D-F74B-886D-0B52EA7E0B79}">
      <text>
        <r>
          <rPr>
            <sz val="10"/>
            <color rgb="FF000000"/>
            <rFont val="Tahoma"/>
            <family val="2"/>
          </rPr>
          <t>Base</t>
        </r>
      </text>
    </comment>
    <comment ref="E60" authorId="0" shapeId="0" xr:uid="{01036545-54C8-9347-9FF8-6FBB18207C63}">
      <text>
        <r>
          <rPr>
            <sz val="10"/>
            <color rgb="FF000000"/>
            <rFont val="Tahoma"/>
            <family val="2"/>
          </rPr>
          <t>Base</t>
        </r>
      </text>
    </comment>
    <comment ref="F60" authorId="0" shapeId="0" xr:uid="{B2FD5C0F-3076-8648-B4AB-184B0ECD5899}">
      <text>
        <r>
          <rPr>
            <sz val="10"/>
            <color rgb="FF000000"/>
            <rFont val="Tahoma"/>
            <family val="2"/>
          </rPr>
          <t>Base</t>
        </r>
      </text>
    </comment>
    <comment ref="I60" authorId="0" shapeId="0" xr:uid="{62D8C70B-601C-3343-9526-2CE637034D2B}">
      <text>
        <r>
          <rPr>
            <sz val="10"/>
            <color rgb="FF000000"/>
            <rFont val="Tahoma"/>
            <family val="2"/>
          </rPr>
          <t>Base</t>
        </r>
      </text>
    </comment>
    <comment ref="J60" authorId="0" shapeId="0" xr:uid="{8BA6D0E2-E21E-F142-92A3-C4BB452833B1}">
      <text>
        <r>
          <rPr>
            <sz val="10"/>
            <color rgb="FF000000"/>
            <rFont val="Tahoma"/>
            <family val="2"/>
          </rPr>
          <t>Base</t>
        </r>
      </text>
    </comment>
    <comment ref="K60" authorId="0" shapeId="0" xr:uid="{DB05A214-FECE-AC49-B17F-0B2B6AD7B290}">
      <text>
        <r>
          <rPr>
            <sz val="10"/>
            <color rgb="FF000000"/>
            <rFont val="Tahoma"/>
            <family val="2"/>
          </rPr>
          <t>Base</t>
        </r>
      </text>
    </comment>
    <comment ref="L60" authorId="0" shapeId="0" xr:uid="{BFFB442B-F6AF-534B-AA4E-E2737F79AA76}">
      <text>
        <r>
          <rPr>
            <sz val="10"/>
            <color rgb="FF000000"/>
            <rFont val="Tahoma"/>
            <family val="2"/>
          </rPr>
          <t>Base</t>
        </r>
      </text>
    </comment>
    <comment ref="M60" authorId="0" shapeId="0" xr:uid="{D29E9C70-B140-FC43-B62D-5AB5A12CEF3D}">
      <text>
        <r>
          <rPr>
            <sz val="10"/>
            <color rgb="FF000000"/>
            <rFont val="Tahoma"/>
            <family val="2"/>
          </rPr>
          <t>Base</t>
        </r>
      </text>
    </comment>
    <comment ref="N60" authorId="0" shapeId="0" xr:uid="{421A2DD6-E3DF-EF4F-9761-09AE9CE6A860}">
      <text>
        <r>
          <rPr>
            <sz val="10"/>
            <color rgb="FF000000"/>
            <rFont val="Tahoma"/>
            <family val="2"/>
          </rPr>
          <t>Base</t>
        </r>
      </text>
    </comment>
    <comment ref="O60" authorId="0" shapeId="0" xr:uid="{B763E850-1BE8-B642-93E1-22D59600A102}">
      <text>
        <r>
          <rPr>
            <sz val="10"/>
            <color rgb="FF000000"/>
            <rFont val="Tahoma"/>
            <family val="2"/>
          </rPr>
          <t>Base</t>
        </r>
      </text>
    </comment>
    <comment ref="P60" authorId="0" shapeId="0" xr:uid="{1751D43E-EE2B-394A-8B14-2861202EA9F9}">
      <text>
        <r>
          <rPr>
            <sz val="10"/>
            <color rgb="FF000000"/>
            <rFont val="Tahoma"/>
            <family val="2"/>
          </rPr>
          <t>Base</t>
        </r>
      </text>
    </comment>
    <comment ref="C61" authorId="0" shapeId="0" xr:uid="{94345F5A-979C-6549-B120-22D8DC3DC41E}">
      <text>
        <r>
          <rPr>
            <sz val="10"/>
            <color rgb="FF000000"/>
            <rFont val="Tahoma"/>
            <family val="2"/>
          </rPr>
          <t>Base</t>
        </r>
      </text>
    </comment>
    <comment ref="D61" authorId="0" shapeId="0" xr:uid="{5B079F74-402E-444F-8458-91AE16E2D26E}">
      <text>
        <r>
          <rPr>
            <sz val="10"/>
            <color rgb="FF000000"/>
            <rFont val="Tahoma"/>
            <family val="2"/>
          </rPr>
          <t>Base</t>
        </r>
      </text>
    </comment>
    <comment ref="E61" authorId="0" shapeId="0" xr:uid="{5AD9DA9E-D450-E94F-8018-63733028B5EC}">
      <text>
        <r>
          <rPr>
            <sz val="10"/>
            <color rgb="FF000000"/>
            <rFont val="Tahoma"/>
            <family val="2"/>
          </rPr>
          <t>Base</t>
        </r>
      </text>
    </comment>
    <comment ref="F61" authorId="0" shapeId="0" xr:uid="{516901E2-2F32-3C45-9CA1-57EBD28FFD7B}">
      <text>
        <r>
          <rPr>
            <sz val="10"/>
            <color rgb="FF000000"/>
            <rFont val="Tahoma"/>
            <family val="2"/>
          </rPr>
          <t>Base</t>
        </r>
      </text>
    </comment>
    <comment ref="I61" authorId="0" shapeId="0" xr:uid="{B5D0C1B5-47ED-9D4E-A2BE-2F500418B8A8}">
      <text>
        <r>
          <rPr>
            <sz val="10"/>
            <color rgb="FF000000"/>
            <rFont val="Tahoma"/>
            <family val="2"/>
          </rPr>
          <t>Base</t>
        </r>
      </text>
    </comment>
    <comment ref="J61" authorId="0" shapeId="0" xr:uid="{FDAE8E7E-CF62-CE42-B696-CB9BB13B9662}">
      <text>
        <r>
          <rPr>
            <sz val="10"/>
            <color rgb="FF000000"/>
            <rFont val="Tahoma"/>
            <family val="2"/>
          </rPr>
          <t>Base</t>
        </r>
      </text>
    </comment>
    <comment ref="K61" authorId="0" shapeId="0" xr:uid="{3BEAAC79-1B76-A24D-976E-1FD769C1057A}">
      <text>
        <r>
          <rPr>
            <sz val="10"/>
            <color rgb="FF000000"/>
            <rFont val="Tahoma"/>
            <family val="2"/>
          </rPr>
          <t>Base</t>
        </r>
      </text>
    </comment>
    <comment ref="L61" authorId="0" shapeId="0" xr:uid="{262EAA90-F219-6147-B96D-65DCE11F54B1}">
      <text>
        <r>
          <rPr>
            <sz val="10"/>
            <color rgb="FF000000"/>
            <rFont val="Tahoma"/>
            <family val="2"/>
          </rPr>
          <t>Base</t>
        </r>
      </text>
    </comment>
    <comment ref="M61" authorId="0" shapeId="0" xr:uid="{B688BC53-2579-C144-B943-3A19B07252CD}">
      <text>
        <r>
          <rPr>
            <sz val="10"/>
            <color rgb="FF000000"/>
            <rFont val="Tahoma"/>
            <family val="2"/>
          </rPr>
          <t>Base</t>
        </r>
      </text>
    </comment>
    <comment ref="N61" authorId="0" shapeId="0" xr:uid="{E2FD79EC-1B29-9D4C-8D5E-A70312CEAA35}">
      <text>
        <r>
          <rPr>
            <sz val="10"/>
            <color rgb="FF000000"/>
            <rFont val="Tahoma"/>
            <family val="2"/>
          </rPr>
          <t>Base</t>
        </r>
      </text>
    </comment>
    <comment ref="O61" authorId="0" shapeId="0" xr:uid="{AD29E9EA-4B72-7A48-8620-AD17EE3CD63A}">
      <text>
        <r>
          <rPr>
            <sz val="10"/>
            <color rgb="FF000000"/>
            <rFont val="Tahoma"/>
            <family val="2"/>
          </rPr>
          <t>Base</t>
        </r>
      </text>
    </comment>
    <comment ref="P61" authorId="0" shapeId="0" xr:uid="{7DCD2612-4828-FA44-AC58-D296C63026E9}">
      <text>
        <r>
          <rPr>
            <sz val="10"/>
            <color rgb="FF000000"/>
            <rFont val="Tahoma"/>
            <family val="2"/>
          </rPr>
          <t>Base</t>
        </r>
      </text>
    </comment>
    <comment ref="C62" authorId="0" shapeId="0" xr:uid="{35737436-ED61-5E4E-A928-9B990B784EF7}">
      <text>
        <r>
          <rPr>
            <sz val="10"/>
            <color rgb="FF000000"/>
            <rFont val="Tahoma"/>
            <family val="2"/>
          </rPr>
          <t>Base</t>
        </r>
      </text>
    </comment>
    <comment ref="D62" authorId="0" shapeId="0" xr:uid="{1A70FA8F-2054-1944-A328-58483CA7C9FC}">
      <text>
        <r>
          <rPr>
            <sz val="10"/>
            <color rgb="FF000000"/>
            <rFont val="Tahoma"/>
            <family val="2"/>
          </rPr>
          <t>Base</t>
        </r>
      </text>
    </comment>
    <comment ref="E62" authorId="0" shapeId="0" xr:uid="{F3446A64-CABF-0843-925A-0431791A79EC}">
      <text>
        <r>
          <rPr>
            <sz val="10"/>
            <color rgb="FF000000"/>
            <rFont val="Tahoma"/>
            <family val="2"/>
          </rPr>
          <t>Base</t>
        </r>
      </text>
    </comment>
    <comment ref="F62" authorId="0" shapeId="0" xr:uid="{497A5E57-BA2A-0240-947C-3062B1EEF308}">
      <text>
        <r>
          <rPr>
            <sz val="10"/>
            <color rgb="FF000000"/>
            <rFont val="Tahoma"/>
            <family val="2"/>
          </rPr>
          <t>Base</t>
        </r>
      </text>
    </comment>
    <comment ref="I62" authorId="0" shapeId="0" xr:uid="{D86A7125-31C7-FA42-837E-CA553FA135C1}">
      <text>
        <r>
          <rPr>
            <sz val="10"/>
            <color rgb="FF000000"/>
            <rFont val="Tahoma"/>
            <family val="2"/>
          </rPr>
          <t>Base</t>
        </r>
      </text>
    </comment>
    <comment ref="J62" authorId="0" shapeId="0" xr:uid="{E8391B55-E4FD-0641-BBA1-5425D906B2CB}">
      <text>
        <r>
          <rPr>
            <sz val="10"/>
            <color rgb="FF000000"/>
            <rFont val="Tahoma"/>
            <family val="2"/>
          </rPr>
          <t>Base</t>
        </r>
      </text>
    </comment>
    <comment ref="K62" authorId="0" shapeId="0" xr:uid="{92162810-164F-4048-B567-8F7E8C945F43}">
      <text>
        <r>
          <rPr>
            <sz val="10"/>
            <color rgb="FF000000"/>
            <rFont val="Tahoma"/>
            <family val="2"/>
          </rPr>
          <t>Base</t>
        </r>
      </text>
    </comment>
    <comment ref="L62" authorId="0" shapeId="0" xr:uid="{A3352B1C-7F05-7E44-A254-930D12EB203D}">
      <text>
        <r>
          <rPr>
            <sz val="10"/>
            <color rgb="FF000000"/>
            <rFont val="Tahoma"/>
            <family val="2"/>
          </rPr>
          <t>Base</t>
        </r>
      </text>
    </comment>
    <comment ref="M62" authorId="0" shapeId="0" xr:uid="{B5D1CB12-1CF8-E640-A193-9D913B7915E2}">
      <text>
        <r>
          <rPr>
            <sz val="10"/>
            <color rgb="FF000000"/>
            <rFont val="Tahoma"/>
            <family val="2"/>
          </rPr>
          <t>Base</t>
        </r>
      </text>
    </comment>
    <comment ref="N62" authorId="0" shapeId="0" xr:uid="{DC80B6BB-B96D-C84B-A57F-845F3307EDFC}">
      <text>
        <r>
          <rPr>
            <sz val="10"/>
            <color rgb="FF000000"/>
            <rFont val="Tahoma"/>
            <family val="2"/>
          </rPr>
          <t>Base</t>
        </r>
      </text>
    </comment>
    <comment ref="O62" authorId="0" shapeId="0" xr:uid="{BDD6F5A5-8F28-754A-A131-58202C6B5F4C}">
      <text>
        <r>
          <rPr>
            <sz val="10"/>
            <color rgb="FF000000"/>
            <rFont val="Tahoma"/>
            <family val="2"/>
          </rPr>
          <t>Base</t>
        </r>
      </text>
    </comment>
    <comment ref="P62" authorId="0" shapeId="0" xr:uid="{AB2B85CB-0B73-3D47-A955-E8D2039FB807}">
      <text>
        <r>
          <rPr>
            <sz val="10"/>
            <color rgb="FF000000"/>
            <rFont val="Tahoma"/>
            <family val="2"/>
          </rPr>
          <t>Base</t>
        </r>
      </text>
    </comment>
    <comment ref="C63" authorId="0" shapeId="0" xr:uid="{CD247C57-447E-0543-9C9E-4DBF3745EA9A}">
      <text>
        <r>
          <rPr>
            <sz val="10"/>
            <color rgb="FF000000"/>
            <rFont val="Tahoma"/>
            <family val="2"/>
          </rPr>
          <t>Base</t>
        </r>
      </text>
    </comment>
    <comment ref="D63" authorId="0" shapeId="0" xr:uid="{024ECBC2-DB92-EF40-ADC6-FC5B89076FA6}">
      <text>
        <r>
          <rPr>
            <sz val="10"/>
            <color rgb="FF000000"/>
            <rFont val="Tahoma"/>
            <family val="2"/>
          </rPr>
          <t>Base</t>
        </r>
      </text>
    </comment>
    <comment ref="E63" authorId="0" shapeId="0" xr:uid="{E2118883-5DC5-2942-B050-F621E08202DA}">
      <text>
        <r>
          <rPr>
            <sz val="10"/>
            <color rgb="FF000000"/>
            <rFont val="Tahoma"/>
            <family val="2"/>
          </rPr>
          <t>Base</t>
        </r>
      </text>
    </comment>
    <comment ref="F63" authorId="0" shapeId="0" xr:uid="{4ABF2A7F-30B6-3B41-AB29-0333E061ACE3}">
      <text>
        <r>
          <rPr>
            <sz val="10"/>
            <color rgb="FF000000"/>
            <rFont val="Tahoma"/>
            <family val="2"/>
          </rPr>
          <t>Base</t>
        </r>
      </text>
    </comment>
    <comment ref="I63" authorId="0" shapeId="0" xr:uid="{88B6EFC5-ACF3-B042-A607-E0D7524AE99D}">
      <text>
        <r>
          <rPr>
            <sz val="10"/>
            <color rgb="FF000000"/>
            <rFont val="Tahoma"/>
            <family val="2"/>
          </rPr>
          <t>Base</t>
        </r>
      </text>
    </comment>
    <comment ref="J63" authorId="0" shapeId="0" xr:uid="{58A7A53A-16F5-4240-818C-50CF8570FA50}">
      <text>
        <r>
          <rPr>
            <sz val="10"/>
            <color rgb="FF000000"/>
            <rFont val="Tahoma"/>
            <family val="2"/>
          </rPr>
          <t>Base</t>
        </r>
      </text>
    </comment>
    <comment ref="K63" authorId="0" shapeId="0" xr:uid="{F96A8FB3-A250-5C4B-88DC-4CF5BA6A7861}">
      <text>
        <r>
          <rPr>
            <sz val="10"/>
            <color rgb="FF000000"/>
            <rFont val="Tahoma"/>
            <family val="2"/>
          </rPr>
          <t>Base</t>
        </r>
      </text>
    </comment>
    <comment ref="L63" authorId="0" shapeId="0" xr:uid="{D3FC49F8-F1F0-3342-B4DD-400B705DC5A9}">
      <text>
        <r>
          <rPr>
            <sz val="10"/>
            <color rgb="FF000000"/>
            <rFont val="Tahoma"/>
            <family val="2"/>
          </rPr>
          <t>Base</t>
        </r>
      </text>
    </comment>
    <comment ref="M63" authorId="0" shapeId="0" xr:uid="{7E62F07D-6190-4E45-8B61-727AC371C136}">
      <text>
        <r>
          <rPr>
            <sz val="10"/>
            <color rgb="FF000000"/>
            <rFont val="Tahoma"/>
            <family val="2"/>
          </rPr>
          <t>Base</t>
        </r>
      </text>
    </comment>
    <comment ref="N63" authorId="0" shapeId="0" xr:uid="{9B41C63B-6C7A-914E-9F54-80AB1B6DAF84}">
      <text>
        <r>
          <rPr>
            <sz val="10"/>
            <color rgb="FF000000"/>
            <rFont val="Tahoma"/>
            <family val="2"/>
          </rPr>
          <t>Base</t>
        </r>
      </text>
    </comment>
    <comment ref="O63" authorId="0" shapeId="0" xr:uid="{28288D15-1AF4-C945-9C9B-C65C822F046B}">
      <text>
        <r>
          <rPr>
            <sz val="10"/>
            <color rgb="FF000000"/>
            <rFont val="Tahoma"/>
            <family val="2"/>
          </rPr>
          <t>Base</t>
        </r>
      </text>
    </comment>
    <comment ref="P63" authorId="0" shapeId="0" xr:uid="{35E675B7-1708-FC47-9CC4-68FFC60C26A2}">
      <text>
        <r>
          <rPr>
            <sz val="10"/>
            <color rgb="FF000000"/>
            <rFont val="Tahoma"/>
            <family val="2"/>
          </rPr>
          <t>Base</t>
        </r>
      </text>
    </comment>
    <comment ref="C64" authorId="0" shapeId="0" xr:uid="{5DD8A1C9-688B-9F48-AD4F-00E8E5FF7592}">
      <text>
        <r>
          <rPr>
            <sz val="10"/>
            <color rgb="FF000000"/>
            <rFont val="Tahoma"/>
            <family val="2"/>
          </rPr>
          <t>Base</t>
        </r>
      </text>
    </comment>
    <comment ref="D64" authorId="0" shapeId="0" xr:uid="{1CF3C143-A303-FD43-B111-5A04B07C8B14}">
      <text>
        <r>
          <rPr>
            <sz val="10"/>
            <color rgb="FF000000"/>
            <rFont val="Tahoma"/>
            <family val="2"/>
          </rPr>
          <t>Base</t>
        </r>
      </text>
    </comment>
    <comment ref="E64" authorId="0" shapeId="0" xr:uid="{7B9A92DC-36DB-984A-9497-3D04CF8442C7}">
      <text>
        <r>
          <rPr>
            <sz val="10"/>
            <color rgb="FF000000"/>
            <rFont val="Tahoma"/>
            <family val="2"/>
          </rPr>
          <t>Base</t>
        </r>
      </text>
    </comment>
    <comment ref="F64" authorId="0" shapeId="0" xr:uid="{A9398CFF-8E35-9545-BC71-1BAC4884F92F}">
      <text>
        <r>
          <rPr>
            <sz val="10"/>
            <color rgb="FF000000"/>
            <rFont val="Tahoma"/>
            <family val="2"/>
          </rPr>
          <t>Base</t>
        </r>
      </text>
    </comment>
    <comment ref="I64" authorId="0" shapeId="0" xr:uid="{52FCCF5D-95E8-054E-ABBA-EC0BB7CAAF86}">
      <text>
        <r>
          <rPr>
            <sz val="10"/>
            <color rgb="FF000000"/>
            <rFont val="Tahoma"/>
            <family val="2"/>
          </rPr>
          <t>Base</t>
        </r>
      </text>
    </comment>
    <comment ref="J64" authorId="0" shapeId="0" xr:uid="{1AF689F5-ED14-D645-B22D-8CD724500EFB}">
      <text>
        <r>
          <rPr>
            <sz val="10"/>
            <color rgb="FF000000"/>
            <rFont val="Tahoma"/>
            <family val="2"/>
          </rPr>
          <t>Base</t>
        </r>
      </text>
    </comment>
    <comment ref="K64" authorId="0" shapeId="0" xr:uid="{987A9BFD-973F-6048-82A7-9EAA363FE98A}">
      <text>
        <r>
          <rPr>
            <sz val="10"/>
            <color rgb="FF000000"/>
            <rFont val="Tahoma"/>
            <family val="2"/>
          </rPr>
          <t>Base</t>
        </r>
      </text>
    </comment>
    <comment ref="L64" authorId="0" shapeId="0" xr:uid="{74FD2E4D-74B6-1148-89D4-D436F2B3FEA0}">
      <text>
        <r>
          <rPr>
            <sz val="10"/>
            <color rgb="FF000000"/>
            <rFont val="Tahoma"/>
            <family val="2"/>
          </rPr>
          <t>Base</t>
        </r>
      </text>
    </comment>
    <comment ref="M64" authorId="0" shapeId="0" xr:uid="{0941E88C-4A5D-E046-AC04-035702FBFB21}">
      <text>
        <r>
          <rPr>
            <sz val="10"/>
            <color rgb="FF000000"/>
            <rFont val="Tahoma"/>
            <family val="2"/>
          </rPr>
          <t>Base</t>
        </r>
      </text>
    </comment>
    <comment ref="N64" authorId="0" shapeId="0" xr:uid="{CA65A24B-E4BE-7C41-A81C-0F7E57281CF7}">
      <text>
        <r>
          <rPr>
            <sz val="10"/>
            <color rgb="FF000000"/>
            <rFont val="Tahoma"/>
            <family val="2"/>
          </rPr>
          <t>Base</t>
        </r>
      </text>
    </comment>
    <comment ref="O64" authorId="0" shapeId="0" xr:uid="{56C2A5D5-DD38-D24C-ADB6-E4D05EA6AAE5}">
      <text>
        <r>
          <rPr>
            <sz val="10"/>
            <color rgb="FF000000"/>
            <rFont val="Tahoma"/>
            <family val="2"/>
          </rPr>
          <t>Base</t>
        </r>
      </text>
    </comment>
    <comment ref="P64" authorId="0" shapeId="0" xr:uid="{8B8B4A08-9825-D840-82A7-F70242D1C5D9}">
      <text>
        <r>
          <rPr>
            <sz val="10"/>
            <color rgb="FF000000"/>
            <rFont val="Tahoma"/>
            <family val="2"/>
          </rPr>
          <t>Base</t>
        </r>
      </text>
    </comment>
    <comment ref="C65" authorId="0" shapeId="0" xr:uid="{1D0FE52B-CAB8-F44B-BD18-E4F050273495}">
      <text>
        <r>
          <rPr>
            <sz val="10"/>
            <color rgb="FF000000"/>
            <rFont val="Tahoma"/>
            <family val="2"/>
          </rPr>
          <t>Base</t>
        </r>
      </text>
    </comment>
    <comment ref="D65" authorId="0" shapeId="0" xr:uid="{AA022F00-F5EB-CC47-8B6F-5DFFF1DF5B23}">
      <text>
        <r>
          <rPr>
            <sz val="10"/>
            <color rgb="FF000000"/>
            <rFont val="Tahoma"/>
            <family val="2"/>
          </rPr>
          <t>Base</t>
        </r>
      </text>
    </comment>
    <comment ref="E65" authorId="0" shapeId="0" xr:uid="{2D0081ED-D040-1846-9BC0-B7D6CCF8D589}">
      <text>
        <r>
          <rPr>
            <sz val="10"/>
            <color rgb="FF000000"/>
            <rFont val="Tahoma"/>
            <family val="2"/>
          </rPr>
          <t>Base</t>
        </r>
      </text>
    </comment>
    <comment ref="F65" authorId="0" shapeId="0" xr:uid="{2DD471B6-0B5B-1B49-B99C-FF4A93F9F42E}">
      <text>
        <r>
          <rPr>
            <sz val="10"/>
            <color rgb="FF000000"/>
            <rFont val="Tahoma"/>
            <family val="2"/>
          </rPr>
          <t>Base</t>
        </r>
      </text>
    </comment>
    <comment ref="I65" authorId="0" shapeId="0" xr:uid="{1070A032-CDB4-1B49-8234-C2A6E34583B1}">
      <text>
        <r>
          <rPr>
            <sz val="10"/>
            <color rgb="FF000000"/>
            <rFont val="Tahoma"/>
            <family val="2"/>
          </rPr>
          <t>Base</t>
        </r>
      </text>
    </comment>
    <comment ref="J65" authorId="0" shapeId="0" xr:uid="{931CF026-6B75-F24C-A6C1-A1917F26CAE4}">
      <text>
        <r>
          <rPr>
            <sz val="10"/>
            <color rgb="FF000000"/>
            <rFont val="Tahoma"/>
            <family val="2"/>
          </rPr>
          <t>Base</t>
        </r>
      </text>
    </comment>
    <comment ref="K65" authorId="0" shapeId="0" xr:uid="{4F79ECED-843B-9544-A6BF-49DD33264033}">
      <text>
        <r>
          <rPr>
            <sz val="10"/>
            <color rgb="FF000000"/>
            <rFont val="Tahoma"/>
            <family val="2"/>
          </rPr>
          <t>Base</t>
        </r>
      </text>
    </comment>
    <comment ref="L65" authorId="0" shapeId="0" xr:uid="{BFCD377D-46DD-E440-A992-2E0162EC9784}">
      <text>
        <r>
          <rPr>
            <sz val="10"/>
            <color rgb="FF000000"/>
            <rFont val="Tahoma"/>
            <family val="2"/>
          </rPr>
          <t>Base</t>
        </r>
      </text>
    </comment>
    <comment ref="M65" authorId="0" shapeId="0" xr:uid="{71E9DD1A-0449-F94F-B9DA-B66611D4B3A7}">
      <text>
        <r>
          <rPr>
            <sz val="10"/>
            <color rgb="FF000000"/>
            <rFont val="Tahoma"/>
            <family val="2"/>
          </rPr>
          <t>Base</t>
        </r>
      </text>
    </comment>
    <comment ref="N65" authorId="0" shapeId="0" xr:uid="{D8604695-56C4-9B46-9CD1-61AF3FA24D09}">
      <text>
        <r>
          <rPr>
            <sz val="10"/>
            <color rgb="FF000000"/>
            <rFont val="Tahoma"/>
            <family val="2"/>
          </rPr>
          <t>Base</t>
        </r>
      </text>
    </comment>
    <comment ref="O65" authorId="0" shapeId="0" xr:uid="{E9AE4F77-79CC-464A-8ECD-677526CD2F41}">
      <text>
        <r>
          <rPr>
            <sz val="10"/>
            <color rgb="FF000000"/>
            <rFont val="Tahoma"/>
            <family val="2"/>
          </rPr>
          <t>Base</t>
        </r>
      </text>
    </comment>
    <comment ref="P65" authorId="0" shapeId="0" xr:uid="{193157A6-32F8-6443-81BD-EE96F741256F}">
      <text>
        <r>
          <rPr>
            <sz val="10"/>
            <color rgb="FF000000"/>
            <rFont val="Tahoma"/>
            <family val="2"/>
          </rPr>
          <t>Base</t>
        </r>
      </text>
    </comment>
    <comment ref="C66" authorId="0" shapeId="0" xr:uid="{6CAE379D-BFF6-B64C-B120-44193784AE1A}">
      <text>
        <r>
          <rPr>
            <sz val="10"/>
            <color rgb="FF000000"/>
            <rFont val="Tahoma"/>
            <family val="2"/>
          </rPr>
          <t>Base</t>
        </r>
      </text>
    </comment>
    <comment ref="D66" authorId="0" shapeId="0" xr:uid="{E9BE4BA9-C5F4-E74A-80C8-A8481C8F0373}">
      <text>
        <r>
          <rPr>
            <sz val="10"/>
            <color rgb="FF000000"/>
            <rFont val="Tahoma"/>
            <family val="2"/>
          </rPr>
          <t>Base</t>
        </r>
      </text>
    </comment>
    <comment ref="E66" authorId="0" shapeId="0" xr:uid="{4C520539-A520-574B-A655-73359AC9EDC5}">
      <text>
        <r>
          <rPr>
            <sz val="10"/>
            <color rgb="FF000000"/>
            <rFont val="Tahoma"/>
            <family val="2"/>
          </rPr>
          <t>Base</t>
        </r>
      </text>
    </comment>
    <comment ref="F66" authorId="0" shapeId="0" xr:uid="{D647BCB4-0531-A946-939D-E8CFE388305E}">
      <text>
        <r>
          <rPr>
            <sz val="10"/>
            <color rgb="FF000000"/>
            <rFont val="Tahoma"/>
            <family val="2"/>
          </rPr>
          <t>Base</t>
        </r>
      </text>
    </comment>
    <comment ref="I66" authorId="0" shapeId="0" xr:uid="{654FBA69-DB41-1A43-B688-11FBF40D7F8C}">
      <text>
        <r>
          <rPr>
            <sz val="10"/>
            <color rgb="FF000000"/>
            <rFont val="Tahoma"/>
            <family val="2"/>
          </rPr>
          <t>Base</t>
        </r>
      </text>
    </comment>
    <comment ref="J66" authorId="0" shapeId="0" xr:uid="{18AAAF2D-EF45-614F-86C7-4B19741AC446}">
      <text>
        <r>
          <rPr>
            <sz val="10"/>
            <color rgb="FF000000"/>
            <rFont val="Tahoma"/>
            <family val="2"/>
          </rPr>
          <t>Base</t>
        </r>
      </text>
    </comment>
    <comment ref="K66" authorId="0" shapeId="0" xr:uid="{8FD9B838-AD65-3A42-A3DC-8640BF7A294B}">
      <text>
        <r>
          <rPr>
            <sz val="10"/>
            <color rgb="FF000000"/>
            <rFont val="Tahoma"/>
            <family val="2"/>
          </rPr>
          <t>Base</t>
        </r>
      </text>
    </comment>
    <comment ref="L66" authorId="0" shapeId="0" xr:uid="{A2C6FAA6-2767-764B-81DF-B4AAF53A6946}">
      <text>
        <r>
          <rPr>
            <sz val="10"/>
            <color rgb="FF000000"/>
            <rFont val="Tahoma"/>
            <family val="2"/>
          </rPr>
          <t>Base</t>
        </r>
      </text>
    </comment>
    <comment ref="M66" authorId="0" shapeId="0" xr:uid="{528E7387-63AD-924A-92D9-9C8A81DCE0E4}">
      <text>
        <r>
          <rPr>
            <sz val="10"/>
            <color rgb="FF000000"/>
            <rFont val="Tahoma"/>
            <family val="2"/>
          </rPr>
          <t>Base</t>
        </r>
      </text>
    </comment>
    <comment ref="N66" authorId="0" shapeId="0" xr:uid="{6B430871-DAED-9546-B5AB-7850FC470EE9}">
      <text>
        <r>
          <rPr>
            <sz val="10"/>
            <color rgb="FF000000"/>
            <rFont val="Tahoma"/>
            <family val="2"/>
          </rPr>
          <t>Base</t>
        </r>
      </text>
    </comment>
    <comment ref="O66" authorId="0" shapeId="0" xr:uid="{9963DB1E-BC42-E84E-8D20-D57DFB6031D5}">
      <text>
        <r>
          <rPr>
            <sz val="10"/>
            <color rgb="FF000000"/>
            <rFont val="Tahoma"/>
            <family val="2"/>
          </rPr>
          <t>Base</t>
        </r>
      </text>
    </comment>
    <comment ref="P66" authorId="0" shapeId="0" xr:uid="{66A72B43-010D-6146-876F-E8AD45692E9D}">
      <text>
        <r>
          <rPr>
            <sz val="10"/>
            <color rgb="FF000000"/>
            <rFont val="Tahoma"/>
            <family val="2"/>
          </rPr>
          <t>Base</t>
        </r>
      </text>
    </comment>
    <comment ref="C67" authorId="0" shapeId="0" xr:uid="{11407AAF-0815-8B42-9A54-1840605F6CE0}">
      <text>
        <r>
          <rPr>
            <sz val="10"/>
            <color rgb="FF000000"/>
            <rFont val="Tahoma"/>
            <family val="2"/>
          </rPr>
          <t>Base</t>
        </r>
      </text>
    </comment>
    <comment ref="D67" authorId="0" shapeId="0" xr:uid="{04429F4F-3FDD-AD4A-9B37-BA496375BE2B}">
      <text>
        <r>
          <rPr>
            <sz val="10"/>
            <color rgb="FF000000"/>
            <rFont val="Tahoma"/>
            <family val="2"/>
          </rPr>
          <t>Base</t>
        </r>
      </text>
    </comment>
    <comment ref="E67" authorId="0" shapeId="0" xr:uid="{2B1118B9-2D70-4446-A72D-C7071B5587DB}">
      <text>
        <r>
          <rPr>
            <sz val="10"/>
            <color rgb="FF000000"/>
            <rFont val="Tahoma"/>
            <family val="2"/>
          </rPr>
          <t>Base</t>
        </r>
      </text>
    </comment>
    <comment ref="F67" authorId="0" shapeId="0" xr:uid="{E12F081B-31AE-1E41-B64F-3031B5D098CC}">
      <text>
        <r>
          <rPr>
            <sz val="10"/>
            <color rgb="FF000000"/>
            <rFont val="Tahoma"/>
            <family val="2"/>
          </rPr>
          <t>Base</t>
        </r>
      </text>
    </comment>
    <comment ref="I67" authorId="0" shapeId="0" xr:uid="{CE60DFFB-C631-2B4E-AEB2-FFA78C3B4819}">
      <text>
        <r>
          <rPr>
            <sz val="10"/>
            <color rgb="FF000000"/>
            <rFont val="Tahoma"/>
            <family val="2"/>
          </rPr>
          <t>Base</t>
        </r>
      </text>
    </comment>
    <comment ref="J67" authorId="0" shapeId="0" xr:uid="{7CDB50C3-93EC-8C42-8B59-372F30FE2B4B}">
      <text>
        <r>
          <rPr>
            <sz val="10"/>
            <color rgb="FF000000"/>
            <rFont val="Tahoma"/>
            <family val="2"/>
          </rPr>
          <t>Base</t>
        </r>
      </text>
    </comment>
    <comment ref="K67" authorId="0" shapeId="0" xr:uid="{E2FBBE2B-1B09-654F-8966-CB42EA98B611}">
      <text>
        <r>
          <rPr>
            <sz val="10"/>
            <color rgb="FF000000"/>
            <rFont val="Tahoma"/>
            <family val="2"/>
          </rPr>
          <t>Base</t>
        </r>
      </text>
    </comment>
    <comment ref="L67" authorId="0" shapeId="0" xr:uid="{F0A730D2-61DD-4641-833C-6C5038F27BFF}">
      <text>
        <r>
          <rPr>
            <sz val="10"/>
            <color rgb="FF000000"/>
            <rFont val="Tahoma"/>
            <family val="2"/>
          </rPr>
          <t>Base</t>
        </r>
      </text>
    </comment>
    <comment ref="M67" authorId="0" shapeId="0" xr:uid="{E24C19AB-EC0C-E740-8BFE-AA37CC9E8B14}">
      <text>
        <r>
          <rPr>
            <sz val="10"/>
            <color rgb="FF000000"/>
            <rFont val="Tahoma"/>
            <family val="2"/>
          </rPr>
          <t>Base</t>
        </r>
      </text>
    </comment>
    <comment ref="N67" authorId="0" shapeId="0" xr:uid="{6951143D-727A-7A44-A039-79E67DCC6698}">
      <text>
        <r>
          <rPr>
            <sz val="10"/>
            <color rgb="FF000000"/>
            <rFont val="Tahoma"/>
            <family val="2"/>
          </rPr>
          <t>Base</t>
        </r>
      </text>
    </comment>
    <comment ref="O67" authorId="0" shapeId="0" xr:uid="{A01B5520-10E1-1E4C-9542-583BED124244}">
      <text>
        <r>
          <rPr>
            <sz val="10"/>
            <color rgb="FF000000"/>
            <rFont val="Tahoma"/>
            <family val="2"/>
          </rPr>
          <t>Base</t>
        </r>
      </text>
    </comment>
    <comment ref="P67" authorId="0" shapeId="0" xr:uid="{D79550F6-E264-7247-81F8-D83F108E506C}">
      <text>
        <r>
          <rPr>
            <sz val="10"/>
            <color rgb="FF000000"/>
            <rFont val="Tahoma"/>
            <family val="2"/>
          </rPr>
          <t>Base</t>
        </r>
      </text>
    </comment>
    <comment ref="C68" authorId="0" shapeId="0" xr:uid="{4036BC3A-53CF-3347-B44C-781E58A8EF52}">
      <text>
        <r>
          <rPr>
            <sz val="10"/>
            <color rgb="FF000000"/>
            <rFont val="Tahoma"/>
            <family val="2"/>
          </rPr>
          <t>Base</t>
        </r>
      </text>
    </comment>
    <comment ref="D68" authorId="0" shapeId="0" xr:uid="{6107E637-A28C-9D43-818A-7F088664AD59}">
      <text>
        <r>
          <rPr>
            <sz val="10"/>
            <color rgb="FF000000"/>
            <rFont val="Tahoma"/>
            <family val="2"/>
          </rPr>
          <t>Base</t>
        </r>
      </text>
    </comment>
    <comment ref="E68" authorId="0" shapeId="0" xr:uid="{EB9C027C-B820-E843-BF31-157FB0CD9376}">
      <text>
        <r>
          <rPr>
            <sz val="10"/>
            <color rgb="FF000000"/>
            <rFont val="Tahoma"/>
            <family val="2"/>
          </rPr>
          <t>Base</t>
        </r>
      </text>
    </comment>
    <comment ref="F68" authorId="0" shapeId="0" xr:uid="{8FECA83C-6FCE-664F-AC5F-EBCA5C8CB648}">
      <text>
        <r>
          <rPr>
            <sz val="10"/>
            <color rgb="FF000000"/>
            <rFont val="Tahoma"/>
            <family val="2"/>
          </rPr>
          <t>Base</t>
        </r>
      </text>
    </comment>
    <comment ref="I68" authorId="0" shapeId="0" xr:uid="{E15BD583-5FC5-7147-9FB8-8D2C899C3835}">
      <text>
        <r>
          <rPr>
            <sz val="10"/>
            <color rgb="FF000000"/>
            <rFont val="Tahoma"/>
            <family val="2"/>
          </rPr>
          <t>Base</t>
        </r>
      </text>
    </comment>
    <comment ref="J68" authorId="0" shapeId="0" xr:uid="{A042ED07-2EE0-E04D-B5C0-551B22E3DA97}">
      <text>
        <r>
          <rPr>
            <sz val="10"/>
            <color rgb="FF000000"/>
            <rFont val="Tahoma"/>
            <family val="2"/>
          </rPr>
          <t>Base</t>
        </r>
      </text>
    </comment>
    <comment ref="K68" authorId="0" shapeId="0" xr:uid="{DFF37C2A-118F-6644-B666-F72E4542838E}">
      <text>
        <r>
          <rPr>
            <sz val="10"/>
            <color rgb="FF000000"/>
            <rFont val="Tahoma"/>
            <family val="2"/>
          </rPr>
          <t>Base</t>
        </r>
      </text>
    </comment>
    <comment ref="L68" authorId="0" shapeId="0" xr:uid="{D03FC99B-6530-7348-AAC7-ED31900B8F65}">
      <text>
        <r>
          <rPr>
            <sz val="10"/>
            <color rgb="FF000000"/>
            <rFont val="Tahoma"/>
            <family val="2"/>
          </rPr>
          <t>Base</t>
        </r>
      </text>
    </comment>
    <comment ref="M68" authorId="0" shapeId="0" xr:uid="{FAB9C035-C573-9A4D-8F64-BB1F9B358391}">
      <text>
        <r>
          <rPr>
            <sz val="10"/>
            <color rgb="FF000000"/>
            <rFont val="Tahoma"/>
            <family val="2"/>
          </rPr>
          <t>Base</t>
        </r>
      </text>
    </comment>
    <comment ref="N68" authorId="0" shapeId="0" xr:uid="{751F8152-0E96-924F-972F-CAC40F194AAB}">
      <text>
        <r>
          <rPr>
            <sz val="10"/>
            <color rgb="FF000000"/>
            <rFont val="Tahoma"/>
            <family val="2"/>
          </rPr>
          <t>Base</t>
        </r>
      </text>
    </comment>
    <comment ref="O68" authorId="0" shapeId="0" xr:uid="{56BE0FDF-46E3-4D43-89EE-B174FA45225B}">
      <text>
        <r>
          <rPr>
            <sz val="10"/>
            <color rgb="FF000000"/>
            <rFont val="Tahoma"/>
            <family val="2"/>
          </rPr>
          <t>Base</t>
        </r>
      </text>
    </comment>
    <comment ref="P68" authorId="0" shapeId="0" xr:uid="{0D601C5E-9FAE-8D43-ADA0-34112C116FDA}">
      <text>
        <r>
          <rPr>
            <sz val="10"/>
            <color rgb="FF000000"/>
            <rFont val="Tahoma"/>
            <family val="2"/>
          </rPr>
          <t>Base</t>
        </r>
      </text>
    </comment>
    <comment ref="C69" authorId="0" shapeId="0" xr:uid="{D72F0308-5ADF-F940-9EFF-78FD361B22F8}">
      <text>
        <r>
          <rPr>
            <sz val="10"/>
            <color rgb="FF000000"/>
            <rFont val="Tahoma"/>
            <family val="2"/>
          </rPr>
          <t>Base</t>
        </r>
      </text>
    </comment>
    <comment ref="D69" authorId="0" shapeId="0" xr:uid="{EAB99BA3-9EB7-784D-93B3-D6AFB788ECA4}">
      <text>
        <r>
          <rPr>
            <sz val="10"/>
            <color rgb="FF000000"/>
            <rFont val="Tahoma"/>
            <family val="2"/>
          </rPr>
          <t>Base</t>
        </r>
      </text>
    </comment>
    <comment ref="E69" authorId="0" shapeId="0" xr:uid="{55DC0A96-F37D-1443-8ABA-BCA35040A523}">
      <text>
        <r>
          <rPr>
            <sz val="10"/>
            <color rgb="FF000000"/>
            <rFont val="Tahoma"/>
            <family val="2"/>
          </rPr>
          <t>Base</t>
        </r>
      </text>
    </comment>
    <comment ref="F69" authorId="0" shapeId="0" xr:uid="{E809B0C2-6EE0-5344-AA8E-CDD05C01C955}">
      <text>
        <r>
          <rPr>
            <sz val="10"/>
            <color rgb="FF000000"/>
            <rFont val="Tahoma"/>
            <family val="2"/>
          </rPr>
          <t>Base</t>
        </r>
      </text>
    </comment>
    <comment ref="I69" authorId="0" shapeId="0" xr:uid="{943CBF98-5AAD-324F-84EF-D00F83E8BD48}">
      <text>
        <r>
          <rPr>
            <sz val="10"/>
            <color rgb="FF000000"/>
            <rFont val="Tahoma"/>
            <family val="2"/>
          </rPr>
          <t>Base</t>
        </r>
      </text>
    </comment>
    <comment ref="J69" authorId="0" shapeId="0" xr:uid="{13ACDC32-5723-B141-8A3C-C0E4827AB0A5}">
      <text>
        <r>
          <rPr>
            <sz val="10"/>
            <color rgb="FF000000"/>
            <rFont val="Tahoma"/>
            <family val="2"/>
          </rPr>
          <t>Base</t>
        </r>
      </text>
    </comment>
    <comment ref="K69" authorId="0" shapeId="0" xr:uid="{170961F2-7A6F-2849-AAF2-FBC27E5373EF}">
      <text>
        <r>
          <rPr>
            <sz val="10"/>
            <color rgb="FF000000"/>
            <rFont val="Tahoma"/>
            <family val="2"/>
          </rPr>
          <t>Base</t>
        </r>
      </text>
    </comment>
    <comment ref="L69" authorId="0" shapeId="0" xr:uid="{F77341AA-811E-2943-847C-B5BFCCCECFD3}">
      <text>
        <r>
          <rPr>
            <sz val="10"/>
            <color rgb="FF000000"/>
            <rFont val="Tahoma"/>
            <family val="2"/>
          </rPr>
          <t>Base</t>
        </r>
      </text>
    </comment>
    <comment ref="M69" authorId="0" shapeId="0" xr:uid="{EE2E5D11-62FB-A640-A26C-35852132EE71}">
      <text>
        <r>
          <rPr>
            <sz val="10"/>
            <color rgb="FF000000"/>
            <rFont val="Tahoma"/>
            <family val="2"/>
          </rPr>
          <t>Base</t>
        </r>
      </text>
    </comment>
    <comment ref="N69" authorId="0" shapeId="0" xr:uid="{B8D3FFD7-3BFE-0E42-B5C0-7BEFFD80C4B0}">
      <text>
        <r>
          <rPr>
            <sz val="10"/>
            <color rgb="FF000000"/>
            <rFont val="Tahoma"/>
            <family val="2"/>
          </rPr>
          <t>Base</t>
        </r>
      </text>
    </comment>
    <comment ref="O69" authorId="0" shapeId="0" xr:uid="{92F9CE00-F6F1-764C-9F9B-D52B97ECB671}">
      <text>
        <r>
          <rPr>
            <sz val="10"/>
            <color rgb="FF000000"/>
            <rFont val="Tahoma"/>
            <family val="2"/>
          </rPr>
          <t>Base</t>
        </r>
      </text>
    </comment>
    <comment ref="P69" authorId="0" shapeId="0" xr:uid="{A16197A4-8DA3-0C48-84A2-EF7BA67B3865}">
      <text>
        <r>
          <rPr>
            <sz val="10"/>
            <color rgb="FF000000"/>
            <rFont val="Tahoma"/>
            <family val="2"/>
          </rPr>
          <t>Base</t>
        </r>
      </text>
    </comment>
    <comment ref="C70" authorId="0" shapeId="0" xr:uid="{CF12A769-81EE-A84C-BF6C-B21CD4C8FF05}">
      <text>
        <r>
          <rPr>
            <sz val="10"/>
            <color rgb="FF000000"/>
            <rFont val="Tahoma"/>
            <family val="2"/>
          </rPr>
          <t>Base</t>
        </r>
      </text>
    </comment>
    <comment ref="D70" authorId="0" shapeId="0" xr:uid="{00FBC0AC-B4BA-5C40-A4B3-7D09004AFC24}">
      <text>
        <r>
          <rPr>
            <sz val="10"/>
            <color rgb="FF000000"/>
            <rFont val="Tahoma"/>
            <family val="2"/>
          </rPr>
          <t>Base</t>
        </r>
      </text>
    </comment>
    <comment ref="E70" authorId="0" shapeId="0" xr:uid="{95BACDE2-5513-8841-BEE1-93314879BD03}">
      <text>
        <r>
          <rPr>
            <sz val="10"/>
            <color rgb="FF000000"/>
            <rFont val="Tahoma"/>
            <family val="2"/>
          </rPr>
          <t>Base</t>
        </r>
      </text>
    </comment>
    <comment ref="F70" authorId="0" shapeId="0" xr:uid="{DD00867A-9E54-FE4B-9164-EC14C8E51559}">
      <text>
        <r>
          <rPr>
            <sz val="10"/>
            <color rgb="FF000000"/>
            <rFont val="Tahoma"/>
            <family val="2"/>
          </rPr>
          <t>Base</t>
        </r>
      </text>
    </comment>
    <comment ref="I70" authorId="0" shapeId="0" xr:uid="{689A1E36-3325-5845-9D8F-157414ACDBA3}">
      <text>
        <r>
          <rPr>
            <sz val="10"/>
            <color rgb="FF000000"/>
            <rFont val="Tahoma"/>
            <family val="2"/>
          </rPr>
          <t>Base</t>
        </r>
      </text>
    </comment>
    <comment ref="J70" authorId="0" shapeId="0" xr:uid="{97238818-6C4C-E243-B80C-C933D7767682}">
      <text>
        <r>
          <rPr>
            <sz val="10"/>
            <color rgb="FF000000"/>
            <rFont val="Tahoma"/>
            <family val="2"/>
          </rPr>
          <t>Base</t>
        </r>
      </text>
    </comment>
    <comment ref="K70" authorId="0" shapeId="0" xr:uid="{8BD7424A-87A0-2A45-BC7E-B2EF47AD3917}">
      <text>
        <r>
          <rPr>
            <sz val="10"/>
            <color rgb="FF000000"/>
            <rFont val="Tahoma"/>
            <family val="2"/>
          </rPr>
          <t>Base</t>
        </r>
      </text>
    </comment>
    <comment ref="L70" authorId="0" shapeId="0" xr:uid="{15F65924-4D50-724E-8B64-3A87535ABC24}">
      <text>
        <r>
          <rPr>
            <sz val="10"/>
            <color rgb="FF000000"/>
            <rFont val="Tahoma"/>
            <family val="2"/>
          </rPr>
          <t>Base</t>
        </r>
      </text>
    </comment>
    <comment ref="M70" authorId="0" shapeId="0" xr:uid="{4D992403-BC61-B142-AFB2-E5B970CCDB3B}">
      <text>
        <r>
          <rPr>
            <sz val="10"/>
            <color rgb="FF000000"/>
            <rFont val="Tahoma"/>
            <family val="2"/>
          </rPr>
          <t>Base</t>
        </r>
      </text>
    </comment>
    <comment ref="N70" authorId="0" shapeId="0" xr:uid="{6D0F767F-779A-5048-8C2E-960AE9E928D2}">
      <text>
        <r>
          <rPr>
            <sz val="10"/>
            <color rgb="FF000000"/>
            <rFont val="Tahoma"/>
            <family val="2"/>
          </rPr>
          <t>Base</t>
        </r>
      </text>
    </comment>
    <comment ref="O70" authorId="0" shapeId="0" xr:uid="{4C5124B9-8AE7-764E-AF42-49B440EDF8C8}">
      <text>
        <r>
          <rPr>
            <sz val="10"/>
            <color rgb="FF000000"/>
            <rFont val="Tahoma"/>
            <family val="2"/>
          </rPr>
          <t>Base</t>
        </r>
      </text>
    </comment>
    <comment ref="P70" authorId="0" shapeId="0" xr:uid="{9568DCF9-35D2-4D47-B874-59231F5E56BF}">
      <text>
        <r>
          <rPr>
            <sz val="10"/>
            <color rgb="FF000000"/>
            <rFont val="Tahoma"/>
            <family val="2"/>
          </rPr>
          <t>Base</t>
        </r>
      </text>
    </comment>
    <comment ref="C71" authorId="0" shapeId="0" xr:uid="{060AB49F-CCE2-D74A-B1F4-095C2097BDD9}">
      <text>
        <r>
          <rPr>
            <sz val="10"/>
            <color rgb="FF000000"/>
            <rFont val="Tahoma"/>
            <family val="2"/>
          </rPr>
          <t>Base</t>
        </r>
      </text>
    </comment>
    <comment ref="D71" authorId="0" shapeId="0" xr:uid="{AF185E28-4F93-4D40-8D18-1B41BB9B2F2D}">
      <text>
        <r>
          <rPr>
            <sz val="10"/>
            <color rgb="FF000000"/>
            <rFont val="Tahoma"/>
            <family val="2"/>
          </rPr>
          <t>Base</t>
        </r>
      </text>
    </comment>
    <comment ref="E71" authorId="0" shapeId="0" xr:uid="{EAC15D6E-626A-FB4F-8A88-EA1311996C66}">
      <text>
        <r>
          <rPr>
            <sz val="10"/>
            <color rgb="FF000000"/>
            <rFont val="Tahoma"/>
            <family val="2"/>
          </rPr>
          <t>Base</t>
        </r>
      </text>
    </comment>
    <comment ref="F71" authorId="0" shapeId="0" xr:uid="{976939CE-3F4C-AA47-A7ED-01BB728884AD}">
      <text>
        <r>
          <rPr>
            <sz val="10"/>
            <color rgb="FF000000"/>
            <rFont val="Tahoma"/>
            <family val="2"/>
          </rPr>
          <t>Base</t>
        </r>
      </text>
    </comment>
    <comment ref="I71" authorId="0" shapeId="0" xr:uid="{4946FF94-803D-6C40-82EF-A651915B3DFA}">
      <text>
        <r>
          <rPr>
            <sz val="10"/>
            <color rgb="FF000000"/>
            <rFont val="Tahoma"/>
            <family val="2"/>
          </rPr>
          <t>Base</t>
        </r>
      </text>
    </comment>
    <comment ref="J71" authorId="0" shapeId="0" xr:uid="{78ED4D4C-DBD6-7D4C-9C8F-23810780B010}">
      <text>
        <r>
          <rPr>
            <sz val="10"/>
            <color rgb="FF000000"/>
            <rFont val="Tahoma"/>
            <family val="2"/>
          </rPr>
          <t>Base</t>
        </r>
      </text>
    </comment>
    <comment ref="K71" authorId="0" shapeId="0" xr:uid="{5AE6F56A-225D-AA42-B337-B81B2937FD39}">
      <text>
        <r>
          <rPr>
            <sz val="10"/>
            <color rgb="FF000000"/>
            <rFont val="Tahoma"/>
            <family val="2"/>
          </rPr>
          <t>Base</t>
        </r>
      </text>
    </comment>
    <comment ref="L71" authorId="0" shapeId="0" xr:uid="{D7464F97-C1DF-5340-810A-48E1722D5524}">
      <text>
        <r>
          <rPr>
            <sz val="10"/>
            <color rgb="FF000000"/>
            <rFont val="Tahoma"/>
            <family val="2"/>
          </rPr>
          <t>Base</t>
        </r>
      </text>
    </comment>
    <comment ref="M71" authorId="0" shapeId="0" xr:uid="{5592EDD5-D512-E845-8B94-DFC59EBB4006}">
      <text>
        <r>
          <rPr>
            <sz val="10"/>
            <color rgb="FF000000"/>
            <rFont val="Tahoma"/>
            <family val="2"/>
          </rPr>
          <t>Base</t>
        </r>
      </text>
    </comment>
    <comment ref="N71" authorId="0" shapeId="0" xr:uid="{A9BA0CD6-E3B5-144E-830C-0C50A2F8E3F8}">
      <text>
        <r>
          <rPr>
            <sz val="10"/>
            <color rgb="FF000000"/>
            <rFont val="Tahoma"/>
            <family val="2"/>
          </rPr>
          <t>Base</t>
        </r>
      </text>
    </comment>
    <comment ref="O71" authorId="0" shapeId="0" xr:uid="{2B561A05-CABA-0748-AB50-51E80E2FE367}">
      <text>
        <r>
          <rPr>
            <sz val="10"/>
            <color rgb="FF000000"/>
            <rFont val="Tahoma"/>
            <family val="2"/>
          </rPr>
          <t>Base</t>
        </r>
      </text>
    </comment>
    <comment ref="P71" authorId="0" shapeId="0" xr:uid="{69F8673E-7F7D-4A42-BD35-8B865E26A2D9}">
      <text>
        <r>
          <rPr>
            <sz val="10"/>
            <color rgb="FF000000"/>
            <rFont val="Tahoma"/>
            <family val="2"/>
          </rPr>
          <t>Base</t>
        </r>
      </text>
    </comment>
    <comment ref="C72" authorId="0" shapeId="0" xr:uid="{C8703628-C2FD-A449-AD45-B0E7E2EE628C}">
      <text>
        <r>
          <rPr>
            <sz val="10"/>
            <color rgb="FF000000"/>
            <rFont val="Tahoma"/>
            <family val="2"/>
          </rPr>
          <t>Base</t>
        </r>
      </text>
    </comment>
    <comment ref="D72" authorId="0" shapeId="0" xr:uid="{6DB6FBC7-8DCF-F04E-A48D-830F5F92E4E5}">
      <text>
        <r>
          <rPr>
            <sz val="10"/>
            <color rgb="FF000000"/>
            <rFont val="Tahoma"/>
            <family val="2"/>
          </rPr>
          <t>Base</t>
        </r>
      </text>
    </comment>
    <comment ref="E72" authorId="0" shapeId="0" xr:uid="{A0F4FAA5-B3F5-1A4C-93D1-D489E368013B}">
      <text>
        <r>
          <rPr>
            <sz val="10"/>
            <color rgb="FF000000"/>
            <rFont val="Tahoma"/>
            <family val="2"/>
          </rPr>
          <t>Base</t>
        </r>
      </text>
    </comment>
    <comment ref="F72" authorId="0" shapeId="0" xr:uid="{62D59F19-5626-D04E-B162-64EAB6B94DD9}">
      <text>
        <r>
          <rPr>
            <sz val="10"/>
            <color rgb="FF000000"/>
            <rFont val="Tahoma"/>
            <family val="2"/>
          </rPr>
          <t>Base</t>
        </r>
      </text>
    </comment>
    <comment ref="I72" authorId="0" shapeId="0" xr:uid="{A61E244D-0B39-8E41-906A-75B0194D9271}">
      <text>
        <r>
          <rPr>
            <sz val="10"/>
            <color rgb="FF000000"/>
            <rFont val="Tahoma"/>
            <family val="2"/>
          </rPr>
          <t>Base</t>
        </r>
      </text>
    </comment>
    <comment ref="J72" authorId="0" shapeId="0" xr:uid="{7D405D1C-651E-6344-934F-5A3236D1943A}">
      <text>
        <r>
          <rPr>
            <sz val="10"/>
            <color rgb="FF000000"/>
            <rFont val="Tahoma"/>
            <family val="2"/>
          </rPr>
          <t>Base</t>
        </r>
      </text>
    </comment>
    <comment ref="K72" authorId="0" shapeId="0" xr:uid="{35DCC1A8-C2E7-0044-B8D7-38B8B04D2B24}">
      <text>
        <r>
          <rPr>
            <sz val="10"/>
            <color rgb="FF000000"/>
            <rFont val="Tahoma"/>
            <family val="2"/>
          </rPr>
          <t>Base</t>
        </r>
      </text>
    </comment>
    <comment ref="L72" authorId="0" shapeId="0" xr:uid="{57E39F99-5AE4-DB4B-8236-62CD374D2487}">
      <text>
        <r>
          <rPr>
            <sz val="10"/>
            <color rgb="FF000000"/>
            <rFont val="Tahoma"/>
            <family val="2"/>
          </rPr>
          <t>Base</t>
        </r>
      </text>
    </comment>
    <comment ref="M72" authorId="0" shapeId="0" xr:uid="{3B0463BB-6703-E444-AFB2-A4CAE4F63EA8}">
      <text>
        <r>
          <rPr>
            <sz val="10"/>
            <color rgb="FF000000"/>
            <rFont val="Tahoma"/>
            <family val="2"/>
          </rPr>
          <t>Base</t>
        </r>
      </text>
    </comment>
    <comment ref="N72" authorId="0" shapeId="0" xr:uid="{07B8D642-F3B5-0741-AEDE-02DEF9284098}">
      <text>
        <r>
          <rPr>
            <sz val="10"/>
            <color rgb="FF000000"/>
            <rFont val="Tahoma"/>
            <family val="2"/>
          </rPr>
          <t>Base</t>
        </r>
      </text>
    </comment>
    <comment ref="O72" authorId="0" shapeId="0" xr:uid="{D2D4CFDB-4A55-6442-B931-7A5673B52DFE}">
      <text>
        <r>
          <rPr>
            <sz val="10"/>
            <color rgb="FF000000"/>
            <rFont val="Tahoma"/>
            <family val="2"/>
          </rPr>
          <t>Base</t>
        </r>
      </text>
    </comment>
    <comment ref="P72" authorId="0" shapeId="0" xr:uid="{AE1DA199-59C9-1948-97DF-96396BF0FFAC}">
      <text>
        <r>
          <rPr>
            <sz val="10"/>
            <color rgb="FF000000"/>
            <rFont val="Tahoma"/>
            <family val="2"/>
          </rPr>
          <t>Base</t>
        </r>
      </text>
    </comment>
    <comment ref="C73" authorId="0" shapeId="0" xr:uid="{79686494-F42F-6D47-9947-8B8747CB6242}">
      <text>
        <r>
          <rPr>
            <sz val="10"/>
            <color rgb="FF000000"/>
            <rFont val="Tahoma"/>
            <family val="2"/>
          </rPr>
          <t>Base</t>
        </r>
      </text>
    </comment>
    <comment ref="D73" authorId="0" shapeId="0" xr:uid="{4505180E-9CC7-BC48-8592-C343F8F07FEC}">
      <text>
        <r>
          <rPr>
            <sz val="10"/>
            <color rgb="FF000000"/>
            <rFont val="Tahoma"/>
            <family val="2"/>
          </rPr>
          <t>Base</t>
        </r>
      </text>
    </comment>
    <comment ref="E73" authorId="0" shapeId="0" xr:uid="{80A1E7B5-19F1-3748-A0CD-1B263A159042}">
      <text>
        <r>
          <rPr>
            <sz val="10"/>
            <color rgb="FF000000"/>
            <rFont val="Tahoma"/>
            <family val="2"/>
          </rPr>
          <t>Base</t>
        </r>
      </text>
    </comment>
    <comment ref="F73" authorId="0" shapeId="0" xr:uid="{3AACBB6A-7A38-F448-BB57-EE2C0F873066}">
      <text>
        <r>
          <rPr>
            <sz val="10"/>
            <color rgb="FF000000"/>
            <rFont val="Tahoma"/>
            <family val="2"/>
          </rPr>
          <t>Base</t>
        </r>
      </text>
    </comment>
    <comment ref="I73" authorId="0" shapeId="0" xr:uid="{899F06EE-E269-3C43-910C-BF47F98B1E6F}">
      <text>
        <r>
          <rPr>
            <sz val="10"/>
            <color rgb="FF000000"/>
            <rFont val="Tahoma"/>
            <family val="2"/>
          </rPr>
          <t>Base</t>
        </r>
      </text>
    </comment>
    <comment ref="J73" authorId="0" shapeId="0" xr:uid="{EEE89500-90A8-7241-8626-F56049E7F034}">
      <text>
        <r>
          <rPr>
            <sz val="10"/>
            <color rgb="FF000000"/>
            <rFont val="Tahoma"/>
            <family val="2"/>
          </rPr>
          <t>Base</t>
        </r>
      </text>
    </comment>
    <comment ref="K73" authorId="0" shapeId="0" xr:uid="{C8B5E83A-57A4-2241-82E7-86A20E4EC37E}">
      <text>
        <r>
          <rPr>
            <sz val="10"/>
            <color rgb="FF000000"/>
            <rFont val="Tahoma"/>
            <family val="2"/>
          </rPr>
          <t>Base</t>
        </r>
      </text>
    </comment>
    <comment ref="L73" authorId="0" shapeId="0" xr:uid="{741F0BD8-1611-3E42-91C1-CA004DB8AAE9}">
      <text>
        <r>
          <rPr>
            <sz val="10"/>
            <color rgb="FF000000"/>
            <rFont val="Tahoma"/>
            <family val="2"/>
          </rPr>
          <t>Base</t>
        </r>
      </text>
    </comment>
    <comment ref="M73" authorId="0" shapeId="0" xr:uid="{7CE098D7-BEA4-6D45-902F-54C49057392A}">
      <text>
        <r>
          <rPr>
            <sz val="10"/>
            <color rgb="FF000000"/>
            <rFont val="Tahoma"/>
            <family val="2"/>
          </rPr>
          <t>Base</t>
        </r>
      </text>
    </comment>
    <comment ref="N73" authorId="0" shapeId="0" xr:uid="{B83CACE6-9BF6-A04D-ABA7-F12AA24DB1E9}">
      <text>
        <r>
          <rPr>
            <sz val="10"/>
            <color rgb="FF000000"/>
            <rFont val="Tahoma"/>
            <family val="2"/>
          </rPr>
          <t>Base</t>
        </r>
      </text>
    </comment>
    <comment ref="O73" authorId="0" shapeId="0" xr:uid="{51D164C1-4739-B74B-B5D9-1C08A99909C0}">
      <text>
        <r>
          <rPr>
            <sz val="10"/>
            <color rgb="FF000000"/>
            <rFont val="Tahoma"/>
            <family val="2"/>
          </rPr>
          <t>Base</t>
        </r>
      </text>
    </comment>
    <comment ref="P73" authorId="0" shapeId="0" xr:uid="{58CC4005-528F-9B42-BB06-6BEF30FCED87}">
      <text>
        <r>
          <rPr>
            <sz val="10"/>
            <color rgb="FF000000"/>
            <rFont val="Tahoma"/>
            <family val="2"/>
          </rPr>
          <t>Base</t>
        </r>
      </text>
    </comment>
    <comment ref="C74" authorId="0" shapeId="0" xr:uid="{ED01AC07-D661-5D49-A355-1532EB4F85EB}">
      <text>
        <r>
          <rPr>
            <sz val="10"/>
            <color rgb="FF000000"/>
            <rFont val="Tahoma"/>
            <family val="2"/>
          </rPr>
          <t>Base</t>
        </r>
      </text>
    </comment>
    <comment ref="D74" authorId="0" shapeId="0" xr:uid="{B68DE1C2-A792-6A47-8EC1-A3D9D20AAE48}">
      <text>
        <r>
          <rPr>
            <sz val="10"/>
            <color rgb="FF000000"/>
            <rFont val="Tahoma"/>
            <family val="2"/>
          </rPr>
          <t>Base</t>
        </r>
      </text>
    </comment>
    <comment ref="E74" authorId="0" shapeId="0" xr:uid="{D4F341D1-CFF0-BE4F-AD3A-BD3A5B8CD250}">
      <text>
        <r>
          <rPr>
            <sz val="10"/>
            <color rgb="FF000000"/>
            <rFont val="Tahoma"/>
            <family val="2"/>
          </rPr>
          <t>Base</t>
        </r>
      </text>
    </comment>
    <comment ref="F74" authorId="0" shapeId="0" xr:uid="{3350D823-D6BF-624B-8FCE-0599AEEA7147}">
      <text>
        <r>
          <rPr>
            <sz val="10"/>
            <color rgb="FF000000"/>
            <rFont val="Tahoma"/>
            <family val="2"/>
          </rPr>
          <t>Base</t>
        </r>
      </text>
    </comment>
    <comment ref="I74" authorId="0" shapeId="0" xr:uid="{76E76295-8678-8E43-91F0-57FA61926538}">
      <text>
        <r>
          <rPr>
            <sz val="10"/>
            <color rgb="FF000000"/>
            <rFont val="Tahoma"/>
            <family val="2"/>
          </rPr>
          <t>Base</t>
        </r>
      </text>
    </comment>
    <comment ref="J74" authorId="0" shapeId="0" xr:uid="{4E4BFCE5-0EB7-2E44-A076-085756BF4665}">
      <text>
        <r>
          <rPr>
            <sz val="10"/>
            <color rgb="FF000000"/>
            <rFont val="Tahoma"/>
            <family val="2"/>
          </rPr>
          <t>Base</t>
        </r>
      </text>
    </comment>
    <comment ref="K74" authorId="0" shapeId="0" xr:uid="{B30747CA-4298-104F-A9F2-F3E98C231C66}">
      <text>
        <r>
          <rPr>
            <sz val="10"/>
            <color rgb="FF000000"/>
            <rFont val="Tahoma"/>
            <family val="2"/>
          </rPr>
          <t>Base</t>
        </r>
      </text>
    </comment>
    <comment ref="L74" authorId="0" shapeId="0" xr:uid="{9C2614FD-0EB0-A846-9A9C-5402B3E255DC}">
      <text>
        <r>
          <rPr>
            <sz val="10"/>
            <color rgb="FF000000"/>
            <rFont val="Tahoma"/>
            <family val="2"/>
          </rPr>
          <t>Base</t>
        </r>
      </text>
    </comment>
    <comment ref="M74" authorId="0" shapeId="0" xr:uid="{284FAB09-F5C6-F341-AC5E-06AD05C764FC}">
      <text>
        <r>
          <rPr>
            <sz val="10"/>
            <color rgb="FF000000"/>
            <rFont val="Tahoma"/>
            <family val="2"/>
          </rPr>
          <t>Base</t>
        </r>
      </text>
    </comment>
    <comment ref="N74" authorId="0" shapeId="0" xr:uid="{6206959E-8A73-FB40-9029-16D54338D474}">
      <text>
        <r>
          <rPr>
            <sz val="10"/>
            <color rgb="FF000000"/>
            <rFont val="Tahoma"/>
            <family val="2"/>
          </rPr>
          <t>Base</t>
        </r>
      </text>
    </comment>
    <comment ref="O74" authorId="0" shapeId="0" xr:uid="{35086A30-F2D5-364A-BD4B-CE0C0265F71E}">
      <text>
        <r>
          <rPr>
            <sz val="10"/>
            <color rgb="FF000000"/>
            <rFont val="Tahoma"/>
            <family val="2"/>
          </rPr>
          <t>Base</t>
        </r>
      </text>
    </comment>
    <comment ref="P74" authorId="0" shapeId="0" xr:uid="{39C00669-0BF2-6946-A115-60BA9CCB511F}">
      <text>
        <r>
          <rPr>
            <sz val="10"/>
            <color rgb="FF000000"/>
            <rFont val="Tahoma"/>
            <family val="2"/>
          </rPr>
          <t>Base</t>
        </r>
      </text>
    </comment>
    <comment ref="C75" authorId="0" shapeId="0" xr:uid="{EA70AAE2-A8E3-3A43-AD98-47E4A1A756A2}">
      <text>
        <r>
          <rPr>
            <sz val="10"/>
            <color rgb="FF000000"/>
            <rFont val="Tahoma"/>
            <family val="2"/>
          </rPr>
          <t>Base</t>
        </r>
      </text>
    </comment>
    <comment ref="D75" authorId="0" shapeId="0" xr:uid="{DA4DC261-760D-F440-912A-20B2498B59C6}">
      <text>
        <r>
          <rPr>
            <sz val="10"/>
            <color rgb="FF000000"/>
            <rFont val="Tahoma"/>
            <family val="2"/>
          </rPr>
          <t>Base</t>
        </r>
      </text>
    </comment>
    <comment ref="E75" authorId="0" shapeId="0" xr:uid="{868CE37F-CFD5-9249-B333-6AF511FD7042}">
      <text>
        <r>
          <rPr>
            <sz val="10"/>
            <color rgb="FF000000"/>
            <rFont val="Tahoma"/>
            <family val="2"/>
          </rPr>
          <t>Base</t>
        </r>
      </text>
    </comment>
    <comment ref="F75" authorId="0" shapeId="0" xr:uid="{77CAF476-B5AD-E841-8D42-4ED500F5C13A}">
      <text>
        <r>
          <rPr>
            <sz val="10"/>
            <color rgb="FF000000"/>
            <rFont val="Tahoma"/>
            <family val="2"/>
          </rPr>
          <t>Base</t>
        </r>
      </text>
    </comment>
    <comment ref="I75" authorId="0" shapeId="0" xr:uid="{089E1E19-3EDE-3B4C-9E83-B67401E55638}">
      <text>
        <r>
          <rPr>
            <sz val="10"/>
            <color rgb="FF000000"/>
            <rFont val="Tahoma"/>
            <family val="2"/>
          </rPr>
          <t>Base</t>
        </r>
      </text>
    </comment>
    <comment ref="J75" authorId="0" shapeId="0" xr:uid="{ACCB6D22-C25B-144A-9082-175B4EE6B820}">
      <text>
        <r>
          <rPr>
            <sz val="10"/>
            <color rgb="FF000000"/>
            <rFont val="Tahoma"/>
            <family val="2"/>
          </rPr>
          <t>Base</t>
        </r>
      </text>
    </comment>
    <comment ref="K75" authorId="0" shapeId="0" xr:uid="{9A2D5E95-0904-5A47-9712-6B647D88AC4D}">
      <text>
        <r>
          <rPr>
            <sz val="10"/>
            <color rgb="FF000000"/>
            <rFont val="Tahoma"/>
            <family val="2"/>
          </rPr>
          <t>Base</t>
        </r>
      </text>
    </comment>
    <comment ref="L75" authorId="0" shapeId="0" xr:uid="{0B69A2B5-A5F9-6D44-8C8F-AF497FDF3383}">
      <text>
        <r>
          <rPr>
            <sz val="10"/>
            <color rgb="FF000000"/>
            <rFont val="Tahoma"/>
            <family val="2"/>
          </rPr>
          <t>Base</t>
        </r>
      </text>
    </comment>
    <comment ref="M75" authorId="0" shapeId="0" xr:uid="{477ED2D9-016D-9342-86C4-BD6AAC303A6A}">
      <text>
        <r>
          <rPr>
            <sz val="10"/>
            <color rgb="FF000000"/>
            <rFont val="Tahoma"/>
            <family val="2"/>
          </rPr>
          <t>Base</t>
        </r>
      </text>
    </comment>
    <comment ref="N75" authorId="0" shapeId="0" xr:uid="{85F592CA-5B3A-EF4C-A15E-7AED4057CDE9}">
      <text>
        <r>
          <rPr>
            <sz val="10"/>
            <color rgb="FF000000"/>
            <rFont val="Tahoma"/>
            <family val="2"/>
          </rPr>
          <t>Base</t>
        </r>
      </text>
    </comment>
    <comment ref="O75" authorId="0" shapeId="0" xr:uid="{37D6FDA3-3653-254F-BB84-7D14977DE5DB}">
      <text>
        <r>
          <rPr>
            <sz val="10"/>
            <color rgb="FF000000"/>
            <rFont val="Tahoma"/>
            <family val="2"/>
          </rPr>
          <t>Base</t>
        </r>
      </text>
    </comment>
    <comment ref="P75" authorId="0" shapeId="0" xr:uid="{86B0FE9A-1818-2C41-98DF-A0571FE9035C}">
      <text>
        <r>
          <rPr>
            <sz val="10"/>
            <color rgb="FF000000"/>
            <rFont val="Tahoma"/>
            <family val="2"/>
          </rPr>
          <t>Base</t>
        </r>
      </text>
    </comment>
    <comment ref="C76" authorId="0" shapeId="0" xr:uid="{0D9DB21E-F010-324D-9B9F-5CFADD827543}">
      <text>
        <r>
          <rPr>
            <sz val="10"/>
            <color rgb="FF000000"/>
            <rFont val="Tahoma"/>
            <family val="2"/>
          </rPr>
          <t>Base</t>
        </r>
      </text>
    </comment>
    <comment ref="D76" authorId="0" shapeId="0" xr:uid="{6B845364-7883-9C41-8A47-A1AB22E9EEDA}">
      <text>
        <r>
          <rPr>
            <sz val="10"/>
            <color rgb="FF000000"/>
            <rFont val="Tahoma"/>
            <family val="2"/>
          </rPr>
          <t>Base</t>
        </r>
      </text>
    </comment>
    <comment ref="E76" authorId="0" shapeId="0" xr:uid="{ADA8E66F-4293-874C-89D1-9C61E181F403}">
      <text>
        <r>
          <rPr>
            <sz val="10"/>
            <color rgb="FF000000"/>
            <rFont val="Tahoma"/>
            <family val="2"/>
          </rPr>
          <t>Base</t>
        </r>
      </text>
    </comment>
    <comment ref="F76" authorId="0" shapeId="0" xr:uid="{F4604993-906B-E647-B860-2F0C7404BB3C}">
      <text>
        <r>
          <rPr>
            <sz val="10"/>
            <color rgb="FF000000"/>
            <rFont val="Tahoma"/>
            <family val="2"/>
          </rPr>
          <t>Base</t>
        </r>
      </text>
    </comment>
    <comment ref="I76" authorId="0" shapeId="0" xr:uid="{AA91DC0F-5C4F-FB40-9D27-69B3D4E4E0FF}">
      <text>
        <r>
          <rPr>
            <sz val="10"/>
            <color rgb="FF000000"/>
            <rFont val="Tahoma"/>
            <family val="2"/>
          </rPr>
          <t>Base</t>
        </r>
      </text>
    </comment>
    <comment ref="J76" authorId="0" shapeId="0" xr:uid="{00C4C9FB-EE41-AE4F-9EAA-84070D06FF88}">
      <text>
        <r>
          <rPr>
            <sz val="10"/>
            <color rgb="FF000000"/>
            <rFont val="Tahoma"/>
            <family val="2"/>
          </rPr>
          <t>Base</t>
        </r>
      </text>
    </comment>
    <comment ref="K76" authorId="0" shapeId="0" xr:uid="{400DF449-B673-E64B-82EE-A463BC8C4DDF}">
      <text>
        <r>
          <rPr>
            <sz val="10"/>
            <color rgb="FF000000"/>
            <rFont val="Tahoma"/>
            <family val="2"/>
          </rPr>
          <t>Base</t>
        </r>
      </text>
    </comment>
    <comment ref="L76" authorId="0" shapeId="0" xr:uid="{AC9A329B-873A-044A-83C1-BC1F72A5F8A1}">
      <text>
        <r>
          <rPr>
            <sz val="10"/>
            <color rgb="FF000000"/>
            <rFont val="Tahoma"/>
            <family val="2"/>
          </rPr>
          <t>Base</t>
        </r>
      </text>
    </comment>
    <comment ref="M76" authorId="0" shapeId="0" xr:uid="{28C17025-4179-A64A-B262-FB457E45098A}">
      <text>
        <r>
          <rPr>
            <sz val="10"/>
            <color rgb="FF000000"/>
            <rFont val="Tahoma"/>
            <family val="2"/>
          </rPr>
          <t>Base</t>
        </r>
      </text>
    </comment>
    <comment ref="N76" authorId="0" shapeId="0" xr:uid="{4F0740E6-DEF4-C24E-83F5-71F3812C7EF5}">
      <text>
        <r>
          <rPr>
            <sz val="10"/>
            <color rgb="FF000000"/>
            <rFont val="Tahoma"/>
            <family val="2"/>
          </rPr>
          <t>Base</t>
        </r>
      </text>
    </comment>
    <comment ref="O76" authorId="0" shapeId="0" xr:uid="{3F2E8D7E-663C-3F49-9D91-31CF38944551}">
      <text>
        <r>
          <rPr>
            <sz val="10"/>
            <color rgb="FF000000"/>
            <rFont val="Tahoma"/>
            <family val="2"/>
          </rPr>
          <t>Base</t>
        </r>
      </text>
    </comment>
    <comment ref="P76" authorId="0" shapeId="0" xr:uid="{881C1F72-E90C-6C41-9209-928EDAE4BB2C}">
      <text>
        <r>
          <rPr>
            <sz val="10"/>
            <color rgb="FF000000"/>
            <rFont val="Tahoma"/>
            <family val="2"/>
          </rPr>
          <t>Base</t>
        </r>
      </text>
    </comment>
    <comment ref="C77" authorId="0" shapeId="0" xr:uid="{A26521F2-E1DA-B844-A0BF-BC55F5A0F2A5}">
      <text>
        <r>
          <rPr>
            <sz val="10"/>
            <color rgb="FF000000"/>
            <rFont val="Tahoma"/>
            <family val="2"/>
          </rPr>
          <t>Base</t>
        </r>
      </text>
    </comment>
    <comment ref="D77" authorId="0" shapeId="0" xr:uid="{4A223982-0F19-5145-BDCB-036BD4EAE4A6}">
      <text>
        <r>
          <rPr>
            <sz val="10"/>
            <color rgb="FF000000"/>
            <rFont val="Tahoma"/>
            <family val="2"/>
          </rPr>
          <t>Base</t>
        </r>
      </text>
    </comment>
    <comment ref="E77" authorId="0" shapeId="0" xr:uid="{3DF4524B-D1B7-A648-B5C6-54EA86EB3A87}">
      <text>
        <r>
          <rPr>
            <sz val="10"/>
            <color rgb="FF000000"/>
            <rFont val="Tahoma"/>
            <family val="2"/>
          </rPr>
          <t>Base</t>
        </r>
      </text>
    </comment>
    <comment ref="F77" authorId="0" shapeId="0" xr:uid="{84F737EE-3211-FD4A-80F1-732F6242A176}">
      <text>
        <r>
          <rPr>
            <sz val="10"/>
            <color rgb="FF000000"/>
            <rFont val="Tahoma"/>
            <family val="2"/>
          </rPr>
          <t>Base</t>
        </r>
      </text>
    </comment>
    <comment ref="I77" authorId="0" shapeId="0" xr:uid="{BC5EE4F1-193E-C14F-BD9C-FBB2B1EA8861}">
      <text>
        <r>
          <rPr>
            <sz val="10"/>
            <color rgb="FF000000"/>
            <rFont val="Tahoma"/>
            <family val="2"/>
          </rPr>
          <t>Base</t>
        </r>
      </text>
    </comment>
    <comment ref="J77" authorId="0" shapeId="0" xr:uid="{1692CB81-7263-054E-B642-C25A80EFD23C}">
      <text>
        <r>
          <rPr>
            <sz val="10"/>
            <color rgb="FF000000"/>
            <rFont val="Tahoma"/>
            <family val="2"/>
          </rPr>
          <t>Base</t>
        </r>
      </text>
    </comment>
    <comment ref="K77" authorId="0" shapeId="0" xr:uid="{02B0F63E-D44D-884D-BCFC-1AF4D7AD75F3}">
      <text>
        <r>
          <rPr>
            <sz val="10"/>
            <color rgb="FF000000"/>
            <rFont val="Tahoma"/>
            <family val="2"/>
          </rPr>
          <t>Base</t>
        </r>
      </text>
    </comment>
    <comment ref="L77" authorId="0" shapeId="0" xr:uid="{606C48C7-C717-294E-BDAB-E0F933852B07}">
      <text>
        <r>
          <rPr>
            <sz val="10"/>
            <color rgb="FF000000"/>
            <rFont val="Tahoma"/>
            <family val="2"/>
          </rPr>
          <t>Base</t>
        </r>
      </text>
    </comment>
    <comment ref="M77" authorId="0" shapeId="0" xr:uid="{5AA84B07-E05B-A343-964F-65E9320F40D4}">
      <text>
        <r>
          <rPr>
            <sz val="10"/>
            <color rgb="FF000000"/>
            <rFont val="Tahoma"/>
            <family val="2"/>
          </rPr>
          <t>Base</t>
        </r>
      </text>
    </comment>
    <comment ref="N77" authorId="0" shapeId="0" xr:uid="{20B32608-1714-5047-BF15-D334B1E05A97}">
      <text>
        <r>
          <rPr>
            <sz val="10"/>
            <color rgb="FF000000"/>
            <rFont val="Tahoma"/>
            <family val="2"/>
          </rPr>
          <t>Base</t>
        </r>
      </text>
    </comment>
    <comment ref="O77" authorId="0" shapeId="0" xr:uid="{D07620A0-5673-CB46-ACEC-4171EC32A970}">
      <text>
        <r>
          <rPr>
            <sz val="10"/>
            <color rgb="FF000000"/>
            <rFont val="Tahoma"/>
            <family val="2"/>
          </rPr>
          <t>Base</t>
        </r>
      </text>
    </comment>
    <comment ref="P77" authorId="0" shapeId="0" xr:uid="{47F3EF4D-D620-0F43-B5B4-C3C38312B3E2}">
      <text>
        <r>
          <rPr>
            <sz val="10"/>
            <color rgb="FF000000"/>
            <rFont val="Tahoma"/>
            <family val="2"/>
          </rPr>
          <t>Base</t>
        </r>
      </text>
    </comment>
    <comment ref="C78" authorId="0" shapeId="0" xr:uid="{4E6B2437-015B-7349-9BEC-80EED708FCB1}">
      <text>
        <r>
          <rPr>
            <sz val="10"/>
            <color rgb="FF000000"/>
            <rFont val="Tahoma"/>
            <family val="2"/>
          </rPr>
          <t>Base</t>
        </r>
      </text>
    </comment>
    <comment ref="D78" authorId="0" shapeId="0" xr:uid="{DA4C91CB-BFE0-DD44-958A-6738CD1A5C07}">
      <text>
        <r>
          <rPr>
            <sz val="10"/>
            <color rgb="FF000000"/>
            <rFont val="Tahoma"/>
            <family val="2"/>
          </rPr>
          <t>Base</t>
        </r>
      </text>
    </comment>
    <comment ref="E78" authorId="0" shapeId="0" xr:uid="{BF437B52-C626-234A-8BDE-F61E46DCCBD8}">
      <text>
        <r>
          <rPr>
            <sz val="10"/>
            <color rgb="FF000000"/>
            <rFont val="Tahoma"/>
            <family val="2"/>
          </rPr>
          <t>Base</t>
        </r>
      </text>
    </comment>
    <comment ref="F78" authorId="0" shapeId="0" xr:uid="{E3D6BF83-104F-D843-BE32-1B304F93AF6E}">
      <text>
        <r>
          <rPr>
            <sz val="10"/>
            <color rgb="FF000000"/>
            <rFont val="Tahoma"/>
            <family val="2"/>
          </rPr>
          <t>Base</t>
        </r>
      </text>
    </comment>
    <comment ref="I78" authorId="0" shapeId="0" xr:uid="{E9B14C62-D4F6-8B42-BB8D-8F34562C036A}">
      <text>
        <r>
          <rPr>
            <sz val="10"/>
            <color rgb="FF000000"/>
            <rFont val="Tahoma"/>
            <family val="2"/>
          </rPr>
          <t>Base</t>
        </r>
      </text>
    </comment>
    <comment ref="J78" authorId="0" shapeId="0" xr:uid="{62E7A246-C390-AB46-8F66-8321CBF11107}">
      <text>
        <r>
          <rPr>
            <sz val="10"/>
            <color rgb="FF000000"/>
            <rFont val="Tahoma"/>
            <family val="2"/>
          </rPr>
          <t>Base</t>
        </r>
      </text>
    </comment>
    <comment ref="K78" authorId="0" shapeId="0" xr:uid="{1401B239-2505-2542-B8DA-0B154C43400D}">
      <text>
        <r>
          <rPr>
            <sz val="10"/>
            <color rgb="FF000000"/>
            <rFont val="Tahoma"/>
            <family val="2"/>
          </rPr>
          <t>Base</t>
        </r>
      </text>
    </comment>
    <comment ref="L78" authorId="0" shapeId="0" xr:uid="{78EAEA5B-CC7B-6F4E-A1D5-EE9D325F44A5}">
      <text>
        <r>
          <rPr>
            <sz val="10"/>
            <color rgb="FF000000"/>
            <rFont val="Tahoma"/>
            <family val="2"/>
          </rPr>
          <t>Base</t>
        </r>
      </text>
    </comment>
    <comment ref="M78" authorId="0" shapeId="0" xr:uid="{C866722E-08C7-0342-AA80-13CE8D5A2F7C}">
      <text>
        <r>
          <rPr>
            <sz val="10"/>
            <color rgb="FF000000"/>
            <rFont val="Tahoma"/>
            <family val="2"/>
          </rPr>
          <t>Base</t>
        </r>
      </text>
    </comment>
    <comment ref="N78" authorId="0" shapeId="0" xr:uid="{3827D184-873C-304E-A54D-7DCF03D58862}">
      <text>
        <r>
          <rPr>
            <sz val="10"/>
            <color rgb="FF000000"/>
            <rFont val="Tahoma"/>
            <family val="2"/>
          </rPr>
          <t>Base</t>
        </r>
      </text>
    </comment>
    <comment ref="O78" authorId="0" shapeId="0" xr:uid="{CAEFCD9A-266A-AE4B-912F-E43DDEFE3037}">
      <text>
        <r>
          <rPr>
            <sz val="10"/>
            <color rgb="FF000000"/>
            <rFont val="Tahoma"/>
            <family val="2"/>
          </rPr>
          <t>Base</t>
        </r>
      </text>
    </comment>
    <comment ref="P78" authorId="0" shapeId="0" xr:uid="{71CC36CD-16E3-7548-BC56-2A3DCF46475B}">
      <text>
        <r>
          <rPr>
            <sz val="10"/>
            <color rgb="FF000000"/>
            <rFont val="Tahoma"/>
            <family val="2"/>
          </rPr>
          <t>Base</t>
        </r>
      </text>
    </comment>
    <comment ref="C79" authorId="0" shapeId="0" xr:uid="{C963F22C-FEF5-864D-8E74-0F689C246E16}">
      <text>
        <r>
          <rPr>
            <sz val="10"/>
            <color rgb="FF000000"/>
            <rFont val="Tahoma"/>
            <family val="2"/>
          </rPr>
          <t>Base</t>
        </r>
      </text>
    </comment>
    <comment ref="D79" authorId="0" shapeId="0" xr:uid="{11D75647-550A-CB46-88BA-C97962C508BB}">
      <text>
        <r>
          <rPr>
            <sz val="10"/>
            <color rgb="FF000000"/>
            <rFont val="Tahoma"/>
            <family val="2"/>
          </rPr>
          <t>Base</t>
        </r>
      </text>
    </comment>
    <comment ref="E79" authorId="0" shapeId="0" xr:uid="{5600AAF7-F07D-B84D-94DA-43C65522831D}">
      <text>
        <r>
          <rPr>
            <sz val="10"/>
            <color rgb="FF000000"/>
            <rFont val="Tahoma"/>
            <family val="2"/>
          </rPr>
          <t>Base</t>
        </r>
      </text>
    </comment>
    <comment ref="F79" authorId="0" shapeId="0" xr:uid="{9BDA6542-C105-994A-88DA-BB49F4C745D4}">
      <text>
        <r>
          <rPr>
            <sz val="10"/>
            <color rgb="FF000000"/>
            <rFont val="Tahoma"/>
            <family val="2"/>
          </rPr>
          <t>Base</t>
        </r>
      </text>
    </comment>
    <comment ref="I79" authorId="0" shapeId="0" xr:uid="{051382B4-1A5C-1344-8EDB-416738765327}">
      <text>
        <r>
          <rPr>
            <sz val="10"/>
            <color rgb="FF000000"/>
            <rFont val="Tahoma"/>
            <family val="2"/>
          </rPr>
          <t>Base</t>
        </r>
      </text>
    </comment>
    <comment ref="J79" authorId="0" shapeId="0" xr:uid="{130E8D2E-C016-F54F-AABC-66DDCC81B1FD}">
      <text>
        <r>
          <rPr>
            <sz val="10"/>
            <color rgb="FF000000"/>
            <rFont val="Tahoma"/>
            <family val="2"/>
          </rPr>
          <t>Base</t>
        </r>
      </text>
    </comment>
    <comment ref="K79" authorId="0" shapeId="0" xr:uid="{08807069-0CA3-BC4D-9150-4B942D532C1B}">
      <text>
        <r>
          <rPr>
            <sz val="10"/>
            <color rgb="FF000000"/>
            <rFont val="Tahoma"/>
            <family val="2"/>
          </rPr>
          <t>Base</t>
        </r>
      </text>
    </comment>
    <comment ref="L79" authorId="0" shapeId="0" xr:uid="{1E723B86-8222-3A4B-98A0-6B2CF403D71B}">
      <text>
        <r>
          <rPr>
            <sz val="10"/>
            <color rgb="FF000000"/>
            <rFont val="Tahoma"/>
            <family val="2"/>
          </rPr>
          <t>Base</t>
        </r>
      </text>
    </comment>
    <comment ref="M79" authorId="0" shapeId="0" xr:uid="{24374D2A-457E-EC4F-A461-61CFC60088B9}">
      <text>
        <r>
          <rPr>
            <sz val="10"/>
            <color rgb="FF000000"/>
            <rFont val="Tahoma"/>
            <family val="2"/>
          </rPr>
          <t>Base</t>
        </r>
      </text>
    </comment>
    <comment ref="N79" authorId="0" shapeId="0" xr:uid="{41815A22-9001-5B4C-BF54-BEF03A98B054}">
      <text>
        <r>
          <rPr>
            <sz val="10"/>
            <color rgb="FF000000"/>
            <rFont val="Tahoma"/>
            <family val="2"/>
          </rPr>
          <t>Base</t>
        </r>
      </text>
    </comment>
    <comment ref="O79" authorId="0" shapeId="0" xr:uid="{11BFA3F1-6E05-2C4F-A5CA-29F554AE0122}">
      <text>
        <r>
          <rPr>
            <sz val="10"/>
            <color rgb="FF000000"/>
            <rFont val="Tahoma"/>
            <family val="2"/>
          </rPr>
          <t>Base</t>
        </r>
      </text>
    </comment>
    <comment ref="P79" authorId="0" shapeId="0" xr:uid="{719CB319-A416-F74C-921D-A3561DC2DDE0}">
      <text>
        <r>
          <rPr>
            <sz val="10"/>
            <color rgb="FF000000"/>
            <rFont val="Tahoma"/>
            <family val="2"/>
          </rPr>
          <t>Base</t>
        </r>
      </text>
    </comment>
    <comment ref="C80" authorId="0" shapeId="0" xr:uid="{A87EB034-DA7A-2747-AAC7-C48F66309560}">
      <text>
        <r>
          <rPr>
            <sz val="10"/>
            <color rgb="FF000000"/>
            <rFont val="Tahoma"/>
            <family val="2"/>
          </rPr>
          <t>Base</t>
        </r>
      </text>
    </comment>
    <comment ref="D80" authorId="0" shapeId="0" xr:uid="{00E27DC3-C168-804C-A12E-62CC836501D1}">
      <text>
        <r>
          <rPr>
            <sz val="10"/>
            <color rgb="FF000000"/>
            <rFont val="Tahoma"/>
            <family val="2"/>
          </rPr>
          <t>Base</t>
        </r>
      </text>
    </comment>
    <comment ref="E80" authorId="0" shapeId="0" xr:uid="{D21D8B5A-7E92-0F44-8789-CFFCE42ED357}">
      <text>
        <r>
          <rPr>
            <sz val="10"/>
            <color rgb="FF000000"/>
            <rFont val="Tahoma"/>
            <family val="2"/>
          </rPr>
          <t>Base</t>
        </r>
      </text>
    </comment>
    <comment ref="F80" authorId="0" shapeId="0" xr:uid="{FB903461-763C-DD4A-ABA2-464D0A17CAD3}">
      <text>
        <r>
          <rPr>
            <sz val="10"/>
            <color rgb="FF000000"/>
            <rFont val="Tahoma"/>
            <family val="2"/>
          </rPr>
          <t>Base</t>
        </r>
      </text>
    </comment>
    <comment ref="I80" authorId="0" shapeId="0" xr:uid="{0026F55D-3271-474D-8332-884E1536CFEC}">
      <text>
        <r>
          <rPr>
            <sz val="10"/>
            <color rgb="FF000000"/>
            <rFont val="Tahoma"/>
            <family val="2"/>
          </rPr>
          <t>Base</t>
        </r>
      </text>
    </comment>
    <comment ref="J80" authorId="0" shapeId="0" xr:uid="{9B283DFE-A8FF-B44E-BA90-85EC8D6A60AB}">
      <text>
        <r>
          <rPr>
            <sz val="10"/>
            <color rgb="FF000000"/>
            <rFont val="Tahoma"/>
            <family val="2"/>
          </rPr>
          <t>Base</t>
        </r>
      </text>
    </comment>
    <comment ref="K80" authorId="0" shapeId="0" xr:uid="{73BD7C63-392A-CD43-B953-77E9DF01D034}">
      <text>
        <r>
          <rPr>
            <sz val="10"/>
            <color rgb="FF000000"/>
            <rFont val="Tahoma"/>
            <family val="2"/>
          </rPr>
          <t>Base</t>
        </r>
      </text>
    </comment>
    <comment ref="L80" authorId="0" shapeId="0" xr:uid="{53D14802-6019-8642-A80C-7EC73BFCB51F}">
      <text>
        <r>
          <rPr>
            <sz val="10"/>
            <color rgb="FF000000"/>
            <rFont val="Tahoma"/>
            <family val="2"/>
          </rPr>
          <t>Base</t>
        </r>
      </text>
    </comment>
    <comment ref="M80" authorId="0" shapeId="0" xr:uid="{21A8FF4B-886F-E041-A7BF-E3C2FD6DDEE4}">
      <text>
        <r>
          <rPr>
            <sz val="10"/>
            <color rgb="FF000000"/>
            <rFont val="Tahoma"/>
            <family val="2"/>
          </rPr>
          <t>Base</t>
        </r>
      </text>
    </comment>
    <comment ref="N80" authorId="0" shapeId="0" xr:uid="{0100CEB7-B856-674C-AEEC-27008A9E46A4}">
      <text>
        <r>
          <rPr>
            <sz val="10"/>
            <color rgb="FF000000"/>
            <rFont val="Tahoma"/>
            <family val="2"/>
          </rPr>
          <t>Base</t>
        </r>
      </text>
    </comment>
    <comment ref="O80" authorId="0" shapeId="0" xr:uid="{1835DCE2-5185-4346-8427-D140EE895185}">
      <text>
        <r>
          <rPr>
            <sz val="10"/>
            <color rgb="FF000000"/>
            <rFont val="Tahoma"/>
            <family val="2"/>
          </rPr>
          <t>Base</t>
        </r>
      </text>
    </comment>
    <comment ref="P80" authorId="0" shapeId="0" xr:uid="{6AA46216-F245-0C49-A34A-E85880185B67}">
      <text>
        <r>
          <rPr>
            <sz val="10"/>
            <color rgb="FF000000"/>
            <rFont val="Tahoma"/>
            <family val="2"/>
          </rPr>
          <t>Base</t>
        </r>
      </text>
    </comment>
    <comment ref="C81" authorId="0" shapeId="0" xr:uid="{F64C8159-0027-584E-BAF9-BE8E3D8C3391}">
      <text>
        <r>
          <rPr>
            <sz val="10"/>
            <color rgb="FF000000"/>
            <rFont val="Tahoma"/>
            <family val="2"/>
          </rPr>
          <t>Base</t>
        </r>
      </text>
    </comment>
    <comment ref="D81" authorId="0" shapeId="0" xr:uid="{3AA3F6C3-969F-FC4C-9302-ECA7C36AAB8E}">
      <text>
        <r>
          <rPr>
            <sz val="10"/>
            <color rgb="FF000000"/>
            <rFont val="Tahoma"/>
            <family val="2"/>
          </rPr>
          <t>Base</t>
        </r>
      </text>
    </comment>
    <comment ref="E81" authorId="0" shapeId="0" xr:uid="{F737F848-24CB-1E49-8D6B-6F8EBB678821}">
      <text>
        <r>
          <rPr>
            <sz val="10"/>
            <color rgb="FF000000"/>
            <rFont val="Tahoma"/>
            <family val="2"/>
          </rPr>
          <t>Base</t>
        </r>
      </text>
    </comment>
    <comment ref="F81" authorId="0" shapeId="0" xr:uid="{110BE154-6986-6544-B000-6CBA02D1E20E}">
      <text>
        <r>
          <rPr>
            <sz val="10"/>
            <color rgb="FF000000"/>
            <rFont val="Tahoma"/>
            <family val="2"/>
          </rPr>
          <t>Base</t>
        </r>
      </text>
    </comment>
    <comment ref="I81" authorId="0" shapeId="0" xr:uid="{AA52939F-2B36-BE43-9146-64CE85FA4139}">
      <text>
        <r>
          <rPr>
            <sz val="10"/>
            <color rgb="FF000000"/>
            <rFont val="Tahoma"/>
            <family val="2"/>
          </rPr>
          <t>Base</t>
        </r>
      </text>
    </comment>
    <comment ref="J81" authorId="0" shapeId="0" xr:uid="{34756500-6179-504F-9A75-07696A26A58C}">
      <text>
        <r>
          <rPr>
            <sz val="10"/>
            <color rgb="FF000000"/>
            <rFont val="Tahoma"/>
            <family val="2"/>
          </rPr>
          <t>Base</t>
        </r>
      </text>
    </comment>
    <comment ref="K81" authorId="0" shapeId="0" xr:uid="{73F863C5-CEAC-1647-8CB1-C1405780884A}">
      <text>
        <r>
          <rPr>
            <sz val="10"/>
            <color rgb="FF000000"/>
            <rFont val="Tahoma"/>
            <family val="2"/>
          </rPr>
          <t>Base</t>
        </r>
      </text>
    </comment>
    <comment ref="L81" authorId="0" shapeId="0" xr:uid="{8896DBF5-F4DF-CB4A-89A4-22ACDF40E043}">
      <text>
        <r>
          <rPr>
            <sz val="10"/>
            <color rgb="FF000000"/>
            <rFont val="Tahoma"/>
            <family val="2"/>
          </rPr>
          <t>Base</t>
        </r>
      </text>
    </comment>
    <comment ref="M81" authorId="0" shapeId="0" xr:uid="{A7B2E9D9-D1CE-AA42-B890-84DE68926489}">
      <text>
        <r>
          <rPr>
            <sz val="10"/>
            <color rgb="FF000000"/>
            <rFont val="Tahoma"/>
            <family val="2"/>
          </rPr>
          <t>Base</t>
        </r>
      </text>
    </comment>
    <comment ref="N81" authorId="0" shapeId="0" xr:uid="{077A796D-BF8F-6E4E-8B86-D904B55097C1}">
      <text>
        <r>
          <rPr>
            <sz val="10"/>
            <color rgb="FF000000"/>
            <rFont val="Tahoma"/>
            <family val="2"/>
          </rPr>
          <t>Base</t>
        </r>
      </text>
    </comment>
    <comment ref="O81" authorId="0" shapeId="0" xr:uid="{2E42F353-10DB-1747-9E03-FF0D90009C0A}">
      <text>
        <r>
          <rPr>
            <sz val="10"/>
            <color rgb="FF000000"/>
            <rFont val="Tahoma"/>
            <family val="2"/>
          </rPr>
          <t>Base</t>
        </r>
      </text>
    </comment>
    <comment ref="P81" authorId="0" shapeId="0" xr:uid="{ED71DE3D-7F3E-E848-88F6-A484D59AE71E}">
      <text>
        <r>
          <rPr>
            <sz val="10"/>
            <color rgb="FF000000"/>
            <rFont val="Tahoma"/>
            <family val="2"/>
          </rPr>
          <t>Base</t>
        </r>
      </text>
    </comment>
    <comment ref="C82" authorId="0" shapeId="0" xr:uid="{56382CC2-DC3D-C844-9E03-8AB25567EBF5}">
      <text>
        <r>
          <rPr>
            <sz val="10"/>
            <color rgb="FF000000"/>
            <rFont val="Tahoma"/>
            <family val="2"/>
          </rPr>
          <t>Base</t>
        </r>
      </text>
    </comment>
    <comment ref="D82" authorId="0" shapeId="0" xr:uid="{6048E951-933A-A441-82E5-DEE9BCB36695}">
      <text>
        <r>
          <rPr>
            <sz val="10"/>
            <color rgb="FF000000"/>
            <rFont val="Tahoma"/>
            <family val="2"/>
          </rPr>
          <t>Base</t>
        </r>
      </text>
    </comment>
    <comment ref="E82" authorId="0" shapeId="0" xr:uid="{D16CEF49-9C14-D547-A469-CB28017A04BD}">
      <text>
        <r>
          <rPr>
            <sz val="10"/>
            <color rgb="FF000000"/>
            <rFont val="Tahoma"/>
            <family val="2"/>
          </rPr>
          <t>Base</t>
        </r>
      </text>
    </comment>
    <comment ref="F82" authorId="0" shapeId="0" xr:uid="{EC80B53D-E5DE-6042-9F2C-4DFD56C016DA}">
      <text>
        <r>
          <rPr>
            <sz val="10"/>
            <color rgb="FF000000"/>
            <rFont val="Tahoma"/>
            <family val="2"/>
          </rPr>
          <t>Base</t>
        </r>
      </text>
    </comment>
    <comment ref="I82" authorId="0" shapeId="0" xr:uid="{160E3BE4-3F0C-F94F-8246-023970B414C5}">
      <text>
        <r>
          <rPr>
            <sz val="10"/>
            <color rgb="FF000000"/>
            <rFont val="Tahoma"/>
            <family val="2"/>
          </rPr>
          <t>Base</t>
        </r>
      </text>
    </comment>
    <comment ref="J82" authorId="0" shapeId="0" xr:uid="{7E089A70-8FA0-AB4F-BAF3-FACF465AE668}">
      <text>
        <r>
          <rPr>
            <sz val="10"/>
            <color rgb="FF000000"/>
            <rFont val="Tahoma"/>
            <family val="2"/>
          </rPr>
          <t>Base</t>
        </r>
      </text>
    </comment>
    <comment ref="K82" authorId="0" shapeId="0" xr:uid="{9DF49812-D636-7849-9D4B-D930D9E0AFD5}">
      <text>
        <r>
          <rPr>
            <sz val="10"/>
            <color rgb="FF000000"/>
            <rFont val="Tahoma"/>
            <family val="2"/>
          </rPr>
          <t>Base</t>
        </r>
      </text>
    </comment>
    <comment ref="L82" authorId="0" shapeId="0" xr:uid="{EE412228-D352-484B-9618-980372214ED2}">
      <text>
        <r>
          <rPr>
            <sz val="10"/>
            <color rgb="FF000000"/>
            <rFont val="Tahoma"/>
            <family val="2"/>
          </rPr>
          <t>Base</t>
        </r>
      </text>
    </comment>
    <comment ref="M82" authorId="0" shapeId="0" xr:uid="{BD8EC9ED-7B69-3E4D-807C-9461875346D5}">
      <text>
        <r>
          <rPr>
            <sz val="10"/>
            <color rgb="FF000000"/>
            <rFont val="Tahoma"/>
            <family val="2"/>
          </rPr>
          <t>Base</t>
        </r>
      </text>
    </comment>
    <comment ref="N82" authorId="0" shapeId="0" xr:uid="{68FDB56E-8583-A447-BF62-E97CC4F05798}">
      <text>
        <r>
          <rPr>
            <sz val="10"/>
            <color rgb="FF000000"/>
            <rFont val="Tahoma"/>
            <family val="2"/>
          </rPr>
          <t>Base</t>
        </r>
      </text>
    </comment>
    <comment ref="O82" authorId="0" shapeId="0" xr:uid="{5E9AC1FB-771B-014D-A01A-438CE3181F0B}">
      <text>
        <r>
          <rPr>
            <sz val="10"/>
            <color rgb="FF000000"/>
            <rFont val="Tahoma"/>
            <family val="2"/>
          </rPr>
          <t>Base</t>
        </r>
      </text>
    </comment>
    <comment ref="P82" authorId="0" shapeId="0" xr:uid="{73EC4B87-5A7D-0444-8284-7E1B60F1F6AD}">
      <text>
        <r>
          <rPr>
            <sz val="10"/>
            <color rgb="FF000000"/>
            <rFont val="Tahoma"/>
            <family val="2"/>
          </rPr>
          <t>Base</t>
        </r>
      </text>
    </comment>
    <comment ref="C83" authorId="0" shapeId="0" xr:uid="{A5D15F05-0B2C-864A-83F5-DD08A27E1E85}">
      <text>
        <r>
          <rPr>
            <sz val="10"/>
            <color rgb="FF000000"/>
            <rFont val="Tahoma"/>
            <family val="2"/>
          </rPr>
          <t>Base</t>
        </r>
      </text>
    </comment>
    <comment ref="D83" authorId="0" shapeId="0" xr:uid="{D22EE2A3-D716-624E-8B4D-9DFC4154568E}">
      <text>
        <r>
          <rPr>
            <sz val="10"/>
            <color rgb="FF000000"/>
            <rFont val="Tahoma"/>
            <family val="2"/>
          </rPr>
          <t>Base</t>
        </r>
      </text>
    </comment>
    <comment ref="E83" authorId="0" shapeId="0" xr:uid="{958E9893-A5FE-154A-978D-934AC8CDEBA7}">
      <text>
        <r>
          <rPr>
            <sz val="10"/>
            <color rgb="FF000000"/>
            <rFont val="Tahoma"/>
            <family val="2"/>
          </rPr>
          <t>Base</t>
        </r>
      </text>
    </comment>
    <comment ref="F83" authorId="0" shapeId="0" xr:uid="{7109BCA9-9097-994E-A78A-2F8F861D6738}">
      <text>
        <r>
          <rPr>
            <sz val="10"/>
            <color rgb="FF000000"/>
            <rFont val="Tahoma"/>
            <family val="2"/>
          </rPr>
          <t>Base</t>
        </r>
      </text>
    </comment>
    <comment ref="I83" authorId="0" shapeId="0" xr:uid="{69F5FED9-5405-4643-9368-04ECC71C9DD7}">
      <text>
        <r>
          <rPr>
            <sz val="10"/>
            <color rgb="FF000000"/>
            <rFont val="Tahoma"/>
            <family val="2"/>
          </rPr>
          <t>Base</t>
        </r>
      </text>
    </comment>
    <comment ref="J83" authorId="0" shapeId="0" xr:uid="{223EFCC9-17B5-4549-825F-AFAB96C55C12}">
      <text>
        <r>
          <rPr>
            <sz val="10"/>
            <color rgb="FF000000"/>
            <rFont val="Tahoma"/>
            <family val="2"/>
          </rPr>
          <t>Base</t>
        </r>
      </text>
    </comment>
    <comment ref="K83" authorId="0" shapeId="0" xr:uid="{04580C95-E42D-C247-986F-B027954819DE}">
      <text>
        <r>
          <rPr>
            <sz val="10"/>
            <color rgb="FF000000"/>
            <rFont val="Tahoma"/>
            <family val="2"/>
          </rPr>
          <t>Base</t>
        </r>
      </text>
    </comment>
    <comment ref="L83" authorId="0" shapeId="0" xr:uid="{90E8DBB4-0E4D-7F4C-9630-427BA2EEE45E}">
      <text>
        <r>
          <rPr>
            <sz val="10"/>
            <color rgb="FF000000"/>
            <rFont val="Tahoma"/>
            <family val="2"/>
          </rPr>
          <t>Base</t>
        </r>
      </text>
    </comment>
    <comment ref="M83" authorId="0" shapeId="0" xr:uid="{D748F6F0-8132-BE4C-997B-B5B5CBECE2E2}">
      <text>
        <r>
          <rPr>
            <sz val="10"/>
            <color rgb="FF000000"/>
            <rFont val="Tahoma"/>
            <family val="2"/>
          </rPr>
          <t>Base</t>
        </r>
      </text>
    </comment>
    <comment ref="N83" authorId="0" shapeId="0" xr:uid="{2894515B-706B-4A44-9723-F88286535350}">
      <text>
        <r>
          <rPr>
            <sz val="10"/>
            <color rgb="FF000000"/>
            <rFont val="Tahoma"/>
            <family val="2"/>
          </rPr>
          <t>Base</t>
        </r>
      </text>
    </comment>
    <comment ref="O83" authorId="0" shapeId="0" xr:uid="{2794FA49-56B8-0146-800F-271FA3B05BE9}">
      <text>
        <r>
          <rPr>
            <sz val="10"/>
            <color rgb="FF000000"/>
            <rFont val="Tahoma"/>
            <family val="2"/>
          </rPr>
          <t>Base</t>
        </r>
      </text>
    </comment>
    <comment ref="P83" authorId="0" shapeId="0" xr:uid="{A7859796-6872-3A49-95ED-1BCDE512DA9B}">
      <text>
        <r>
          <rPr>
            <sz val="10"/>
            <color rgb="FF000000"/>
            <rFont val="Tahoma"/>
            <family val="2"/>
          </rPr>
          <t>Base</t>
        </r>
      </text>
    </comment>
    <comment ref="C84" authorId="0" shapeId="0" xr:uid="{C453CD6C-2B12-304A-8C49-A52AB2E1F39E}">
      <text>
        <r>
          <rPr>
            <sz val="10"/>
            <color rgb="FF000000"/>
            <rFont val="Tahoma"/>
            <family val="2"/>
          </rPr>
          <t>Base</t>
        </r>
      </text>
    </comment>
    <comment ref="D84" authorId="0" shapeId="0" xr:uid="{7173E1CB-07F8-A14B-864F-7E5B52438E05}">
      <text>
        <r>
          <rPr>
            <sz val="10"/>
            <color rgb="FF000000"/>
            <rFont val="Tahoma"/>
            <family val="2"/>
          </rPr>
          <t>Base</t>
        </r>
      </text>
    </comment>
    <comment ref="E84" authorId="0" shapeId="0" xr:uid="{BB1F8F51-9C99-A048-BFAD-40069F970426}">
      <text>
        <r>
          <rPr>
            <sz val="10"/>
            <color rgb="FF000000"/>
            <rFont val="Tahoma"/>
            <family val="2"/>
          </rPr>
          <t>Base</t>
        </r>
      </text>
    </comment>
    <comment ref="F84" authorId="0" shapeId="0" xr:uid="{9C83EC8D-B622-8F40-9BDE-4A7C8B16D040}">
      <text>
        <r>
          <rPr>
            <sz val="10"/>
            <color rgb="FF000000"/>
            <rFont val="Tahoma"/>
            <family val="2"/>
          </rPr>
          <t>Base</t>
        </r>
      </text>
    </comment>
    <comment ref="I84" authorId="0" shapeId="0" xr:uid="{10641DF1-DF7C-D145-B033-B1072F825E2F}">
      <text>
        <r>
          <rPr>
            <sz val="10"/>
            <color rgb="FF000000"/>
            <rFont val="Tahoma"/>
            <family val="2"/>
          </rPr>
          <t>Base</t>
        </r>
      </text>
    </comment>
    <comment ref="J84" authorId="0" shapeId="0" xr:uid="{57F15ED1-5FC6-B846-B348-2D8401560039}">
      <text>
        <r>
          <rPr>
            <sz val="10"/>
            <color rgb="FF000000"/>
            <rFont val="Tahoma"/>
            <family val="2"/>
          </rPr>
          <t>Base</t>
        </r>
      </text>
    </comment>
    <comment ref="K84" authorId="0" shapeId="0" xr:uid="{46171D1F-3BDE-884A-8971-9E983B410239}">
      <text>
        <r>
          <rPr>
            <sz val="10"/>
            <color rgb="FF000000"/>
            <rFont val="Tahoma"/>
            <family val="2"/>
          </rPr>
          <t>Base</t>
        </r>
      </text>
    </comment>
    <comment ref="L84" authorId="0" shapeId="0" xr:uid="{25DD29FA-9101-0D45-85B9-E3BA0F8C22D5}">
      <text>
        <r>
          <rPr>
            <sz val="10"/>
            <color rgb="FF000000"/>
            <rFont val="Tahoma"/>
            <family val="2"/>
          </rPr>
          <t>Base</t>
        </r>
      </text>
    </comment>
    <comment ref="M84" authorId="0" shapeId="0" xr:uid="{FAD045CE-3F93-B04D-8A44-62238B28DDCE}">
      <text>
        <r>
          <rPr>
            <sz val="10"/>
            <color rgb="FF000000"/>
            <rFont val="Tahoma"/>
            <family val="2"/>
          </rPr>
          <t>Base</t>
        </r>
      </text>
    </comment>
    <comment ref="N84" authorId="0" shapeId="0" xr:uid="{944C4019-0820-4845-9BEC-DBD6E8B28D32}">
      <text>
        <r>
          <rPr>
            <sz val="10"/>
            <color rgb="FF000000"/>
            <rFont val="Tahoma"/>
            <family val="2"/>
          </rPr>
          <t>Base</t>
        </r>
      </text>
    </comment>
    <comment ref="O84" authorId="0" shapeId="0" xr:uid="{EFB518F0-CD0F-1049-95E1-339C66E09DF3}">
      <text>
        <r>
          <rPr>
            <sz val="10"/>
            <color rgb="FF000000"/>
            <rFont val="Tahoma"/>
            <family val="2"/>
          </rPr>
          <t>Base</t>
        </r>
      </text>
    </comment>
    <comment ref="P84" authorId="0" shapeId="0" xr:uid="{034F1330-4FEB-8B44-AFB3-C6A94997C25E}">
      <text>
        <r>
          <rPr>
            <sz val="10"/>
            <color rgb="FF000000"/>
            <rFont val="Tahoma"/>
            <family val="2"/>
          </rPr>
          <t>Base</t>
        </r>
      </text>
    </comment>
    <comment ref="C85" authorId="0" shapeId="0" xr:uid="{ED5DBD6A-B2AB-FB43-9641-91341EEE9571}">
      <text>
        <r>
          <rPr>
            <sz val="10"/>
            <color rgb="FF000000"/>
            <rFont val="Tahoma"/>
            <family val="2"/>
          </rPr>
          <t>Base</t>
        </r>
      </text>
    </comment>
    <comment ref="D85" authorId="0" shapeId="0" xr:uid="{4346050C-7B7E-A340-8643-C4DE170E9552}">
      <text>
        <r>
          <rPr>
            <sz val="10"/>
            <color rgb="FF000000"/>
            <rFont val="Tahoma"/>
            <family val="2"/>
          </rPr>
          <t>Base</t>
        </r>
      </text>
    </comment>
    <comment ref="E85" authorId="0" shapeId="0" xr:uid="{DFF7A174-5287-FC4A-A004-D373E5D97587}">
      <text>
        <r>
          <rPr>
            <sz val="10"/>
            <color rgb="FF000000"/>
            <rFont val="Tahoma"/>
            <family val="2"/>
          </rPr>
          <t>Base</t>
        </r>
      </text>
    </comment>
    <comment ref="F85" authorId="0" shapeId="0" xr:uid="{3662064C-1B2E-734D-AC49-05B669C2F69F}">
      <text>
        <r>
          <rPr>
            <sz val="10"/>
            <color rgb="FF000000"/>
            <rFont val="Tahoma"/>
            <family val="2"/>
          </rPr>
          <t>Base</t>
        </r>
      </text>
    </comment>
    <comment ref="I85" authorId="0" shapeId="0" xr:uid="{A0CAEDAB-81B4-FA47-BE84-5A13083612AA}">
      <text>
        <r>
          <rPr>
            <sz val="10"/>
            <color rgb="FF000000"/>
            <rFont val="Tahoma"/>
            <family val="2"/>
          </rPr>
          <t>Base</t>
        </r>
      </text>
    </comment>
    <comment ref="J85" authorId="0" shapeId="0" xr:uid="{D21BCF80-94CD-AE49-9636-1DB7C6FC9799}">
      <text>
        <r>
          <rPr>
            <sz val="10"/>
            <color rgb="FF000000"/>
            <rFont val="Tahoma"/>
            <family val="2"/>
          </rPr>
          <t>Base</t>
        </r>
      </text>
    </comment>
    <comment ref="K85" authorId="0" shapeId="0" xr:uid="{B4DBA464-725F-544C-88BB-5C34B02B7345}">
      <text>
        <r>
          <rPr>
            <sz val="10"/>
            <color rgb="FF000000"/>
            <rFont val="Tahoma"/>
            <family val="2"/>
          </rPr>
          <t>Base</t>
        </r>
      </text>
    </comment>
    <comment ref="L85" authorId="0" shapeId="0" xr:uid="{138A23E1-41D8-0840-98C3-15ED43058796}">
      <text>
        <r>
          <rPr>
            <sz val="10"/>
            <color rgb="FF000000"/>
            <rFont val="Tahoma"/>
            <family val="2"/>
          </rPr>
          <t>Base</t>
        </r>
      </text>
    </comment>
    <comment ref="M85" authorId="0" shapeId="0" xr:uid="{441D3C16-07B5-8348-8662-9183849CF3AD}">
      <text>
        <r>
          <rPr>
            <sz val="10"/>
            <color rgb="FF000000"/>
            <rFont val="Tahoma"/>
            <family val="2"/>
          </rPr>
          <t>Base</t>
        </r>
      </text>
    </comment>
    <comment ref="N85" authorId="0" shapeId="0" xr:uid="{9E0FB999-16E5-EF4D-8366-793649274BE7}">
      <text>
        <r>
          <rPr>
            <sz val="10"/>
            <color rgb="FF000000"/>
            <rFont val="Tahoma"/>
            <family val="2"/>
          </rPr>
          <t>Base</t>
        </r>
      </text>
    </comment>
    <comment ref="O85" authorId="0" shapeId="0" xr:uid="{06F95955-C48E-6D49-8D8A-56E4737F107C}">
      <text>
        <r>
          <rPr>
            <sz val="10"/>
            <color rgb="FF000000"/>
            <rFont val="Tahoma"/>
            <family val="2"/>
          </rPr>
          <t>Base</t>
        </r>
      </text>
    </comment>
    <comment ref="P85" authorId="0" shapeId="0" xr:uid="{55AAE39D-D5A8-C24B-ABB6-13878B84101C}">
      <text>
        <r>
          <rPr>
            <sz val="10"/>
            <color rgb="FF000000"/>
            <rFont val="Tahoma"/>
            <family val="2"/>
          </rPr>
          <t>Base</t>
        </r>
      </text>
    </comment>
    <comment ref="C86" authorId="0" shapeId="0" xr:uid="{AF90BA78-5D20-F14B-A1CC-BDD2C1D75985}">
      <text>
        <r>
          <rPr>
            <sz val="10"/>
            <color rgb="FF000000"/>
            <rFont val="Tahoma"/>
            <family val="2"/>
          </rPr>
          <t>Base</t>
        </r>
      </text>
    </comment>
    <comment ref="D86" authorId="0" shapeId="0" xr:uid="{113EF101-3D9F-9E4F-8782-1A6B9CC6490B}">
      <text>
        <r>
          <rPr>
            <sz val="10"/>
            <color rgb="FF000000"/>
            <rFont val="Tahoma"/>
            <family val="2"/>
          </rPr>
          <t>Base</t>
        </r>
      </text>
    </comment>
    <comment ref="E86" authorId="0" shapeId="0" xr:uid="{31F7ED1E-F374-5049-9EAC-E9674CC72171}">
      <text>
        <r>
          <rPr>
            <sz val="10"/>
            <color rgb="FF000000"/>
            <rFont val="Tahoma"/>
            <family val="2"/>
          </rPr>
          <t>Base</t>
        </r>
      </text>
    </comment>
    <comment ref="F86" authorId="0" shapeId="0" xr:uid="{9A5D6863-C3F2-DF4D-893C-2DE1CA340262}">
      <text>
        <r>
          <rPr>
            <sz val="10"/>
            <color rgb="FF000000"/>
            <rFont val="Tahoma"/>
            <family val="2"/>
          </rPr>
          <t>Base</t>
        </r>
      </text>
    </comment>
    <comment ref="I86" authorId="0" shapeId="0" xr:uid="{38AC8085-48B7-0742-A3A4-7182793E73BC}">
      <text>
        <r>
          <rPr>
            <sz val="10"/>
            <color rgb="FF000000"/>
            <rFont val="Tahoma"/>
            <family val="2"/>
          </rPr>
          <t>Base</t>
        </r>
      </text>
    </comment>
    <comment ref="J86" authorId="0" shapeId="0" xr:uid="{81772C88-DA5D-CC4D-914A-14ADAAFB3A06}">
      <text>
        <r>
          <rPr>
            <sz val="10"/>
            <color rgb="FF000000"/>
            <rFont val="Tahoma"/>
            <family val="2"/>
          </rPr>
          <t>Base</t>
        </r>
      </text>
    </comment>
    <comment ref="K86" authorId="0" shapeId="0" xr:uid="{CA2037D4-8140-5941-98EB-9D7621ED0856}">
      <text>
        <r>
          <rPr>
            <sz val="10"/>
            <color rgb="FF000000"/>
            <rFont val="Tahoma"/>
            <family val="2"/>
          </rPr>
          <t>Base</t>
        </r>
      </text>
    </comment>
    <comment ref="L86" authorId="0" shapeId="0" xr:uid="{5BD83BD9-545D-C141-9A4A-693D8EA85E48}">
      <text>
        <r>
          <rPr>
            <sz val="10"/>
            <color rgb="FF000000"/>
            <rFont val="Tahoma"/>
            <family val="2"/>
          </rPr>
          <t>Base</t>
        </r>
      </text>
    </comment>
    <comment ref="M86" authorId="0" shapeId="0" xr:uid="{D4B75E5F-673C-2247-94CF-B0E89A7343B9}">
      <text>
        <r>
          <rPr>
            <sz val="10"/>
            <color rgb="FF000000"/>
            <rFont val="Tahoma"/>
            <family val="2"/>
          </rPr>
          <t>Base</t>
        </r>
      </text>
    </comment>
    <comment ref="N86" authorId="0" shapeId="0" xr:uid="{60025898-39A0-A246-BB6C-62D0D9E5010D}">
      <text>
        <r>
          <rPr>
            <sz val="10"/>
            <color rgb="FF000000"/>
            <rFont val="Tahoma"/>
            <family val="2"/>
          </rPr>
          <t>Base</t>
        </r>
      </text>
    </comment>
    <comment ref="O86" authorId="0" shapeId="0" xr:uid="{DC350909-C8DD-0A48-AE2B-E6736919D66F}">
      <text>
        <r>
          <rPr>
            <sz val="10"/>
            <color rgb="FF000000"/>
            <rFont val="Tahoma"/>
            <family val="2"/>
          </rPr>
          <t>Base</t>
        </r>
      </text>
    </comment>
    <comment ref="P86" authorId="0" shapeId="0" xr:uid="{EEF8D0EE-DB17-9040-AAC5-6735134AC6A5}">
      <text>
        <r>
          <rPr>
            <sz val="10"/>
            <color rgb="FF000000"/>
            <rFont val="Tahoma"/>
            <family val="2"/>
          </rPr>
          <t>Base</t>
        </r>
      </text>
    </comment>
    <comment ref="C87" authorId="0" shapeId="0" xr:uid="{A1F8F40A-60DF-5147-AFD7-D28D37BF9CD8}">
      <text>
        <r>
          <rPr>
            <sz val="10"/>
            <color rgb="FF000000"/>
            <rFont val="Tahoma"/>
            <family val="2"/>
          </rPr>
          <t>Base</t>
        </r>
      </text>
    </comment>
    <comment ref="D87" authorId="0" shapeId="0" xr:uid="{CF924663-B01F-2342-BDBB-66FB4EF5BE71}">
      <text>
        <r>
          <rPr>
            <sz val="10"/>
            <color rgb="FF000000"/>
            <rFont val="Tahoma"/>
            <family val="2"/>
          </rPr>
          <t>Base</t>
        </r>
      </text>
    </comment>
    <comment ref="E87" authorId="0" shapeId="0" xr:uid="{7AA9EE28-2BCD-F840-8BC7-3274FE531B23}">
      <text>
        <r>
          <rPr>
            <sz val="10"/>
            <color rgb="FF000000"/>
            <rFont val="Tahoma"/>
            <family val="2"/>
          </rPr>
          <t>Base</t>
        </r>
      </text>
    </comment>
    <comment ref="F87" authorId="0" shapeId="0" xr:uid="{E161B5AF-93EF-364C-8F26-C4C98A6C43F0}">
      <text>
        <r>
          <rPr>
            <sz val="10"/>
            <color rgb="FF000000"/>
            <rFont val="Tahoma"/>
            <family val="2"/>
          </rPr>
          <t>Base</t>
        </r>
      </text>
    </comment>
    <comment ref="I87" authorId="0" shapeId="0" xr:uid="{1719993E-8D28-5E44-9C66-FCB3F1888F76}">
      <text>
        <r>
          <rPr>
            <sz val="10"/>
            <color rgb="FF000000"/>
            <rFont val="Tahoma"/>
            <family val="2"/>
          </rPr>
          <t>Base</t>
        </r>
      </text>
    </comment>
    <comment ref="J87" authorId="0" shapeId="0" xr:uid="{E3EE89D5-D1C1-6943-B1DB-5F5CD7D15617}">
      <text>
        <r>
          <rPr>
            <sz val="10"/>
            <color rgb="FF000000"/>
            <rFont val="Tahoma"/>
            <family val="2"/>
          </rPr>
          <t>Base</t>
        </r>
      </text>
    </comment>
    <comment ref="K87" authorId="0" shapeId="0" xr:uid="{26285589-B02D-0D4B-8BB1-E872DCA7DEF0}">
      <text>
        <r>
          <rPr>
            <sz val="10"/>
            <color rgb="FF000000"/>
            <rFont val="Tahoma"/>
            <family val="2"/>
          </rPr>
          <t>Base</t>
        </r>
      </text>
    </comment>
    <comment ref="L87" authorId="0" shapeId="0" xr:uid="{833DF8E6-1E92-194B-8923-BE5989EB2C90}">
      <text>
        <r>
          <rPr>
            <sz val="10"/>
            <color rgb="FF000000"/>
            <rFont val="Tahoma"/>
            <family val="2"/>
          </rPr>
          <t>Base</t>
        </r>
      </text>
    </comment>
    <comment ref="M87" authorId="0" shapeId="0" xr:uid="{D53E8FC3-E65E-5B49-83C5-EC64BC177AA8}">
      <text>
        <r>
          <rPr>
            <sz val="10"/>
            <color rgb="FF000000"/>
            <rFont val="Tahoma"/>
            <family val="2"/>
          </rPr>
          <t>Base</t>
        </r>
      </text>
    </comment>
    <comment ref="N87" authorId="0" shapeId="0" xr:uid="{93A453F7-8B41-884E-A0DB-AD48392F08E2}">
      <text>
        <r>
          <rPr>
            <sz val="10"/>
            <color rgb="FF000000"/>
            <rFont val="Tahoma"/>
            <family val="2"/>
          </rPr>
          <t>Base</t>
        </r>
      </text>
    </comment>
    <comment ref="O87" authorId="0" shapeId="0" xr:uid="{B74EFA89-2E68-1845-9A17-5987CD029CE9}">
      <text>
        <r>
          <rPr>
            <sz val="10"/>
            <color rgb="FF000000"/>
            <rFont val="Tahoma"/>
            <family val="2"/>
          </rPr>
          <t>Base</t>
        </r>
      </text>
    </comment>
    <comment ref="P87" authorId="0" shapeId="0" xr:uid="{094AB510-1D0F-C940-A431-34E601C27D52}">
      <text>
        <r>
          <rPr>
            <sz val="10"/>
            <color rgb="FF000000"/>
            <rFont val="Tahoma"/>
            <family val="2"/>
          </rPr>
          <t>Base</t>
        </r>
      </text>
    </comment>
    <comment ref="C88" authorId="0" shapeId="0" xr:uid="{12A408A9-842A-2E4F-92A6-35C8F2F34DF8}">
      <text>
        <r>
          <rPr>
            <sz val="10"/>
            <color rgb="FF000000"/>
            <rFont val="Tahoma"/>
            <family val="2"/>
          </rPr>
          <t>Base</t>
        </r>
      </text>
    </comment>
    <comment ref="D88" authorId="0" shapeId="0" xr:uid="{D9BD1EA1-A356-6E40-80EE-9119F5803931}">
      <text>
        <r>
          <rPr>
            <sz val="10"/>
            <color rgb="FF000000"/>
            <rFont val="Tahoma"/>
            <family val="2"/>
          </rPr>
          <t>Base</t>
        </r>
      </text>
    </comment>
    <comment ref="E88" authorId="0" shapeId="0" xr:uid="{DAD106C0-4F52-4B44-B5C5-14002154E7E6}">
      <text>
        <r>
          <rPr>
            <sz val="10"/>
            <color rgb="FF000000"/>
            <rFont val="Tahoma"/>
            <family val="2"/>
          </rPr>
          <t>Base</t>
        </r>
      </text>
    </comment>
    <comment ref="F88" authorId="0" shapeId="0" xr:uid="{DC4021B5-C637-EF40-9B47-E86209A31DC6}">
      <text>
        <r>
          <rPr>
            <sz val="10"/>
            <color rgb="FF000000"/>
            <rFont val="Tahoma"/>
            <family val="2"/>
          </rPr>
          <t>Base</t>
        </r>
      </text>
    </comment>
    <comment ref="I88" authorId="0" shapeId="0" xr:uid="{12647CE1-06DF-8A48-A53F-95D1677CE2C8}">
      <text>
        <r>
          <rPr>
            <sz val="10"/>
            <color rgb="FF000000"/>
            <rFont val="Tahoma"/>
            <family val="2"/>
          </rPr>
          <t>Base</t>
        </r>
      </text>
    </comment>
    <comment ref="J88" authorId="0" shapeId="0" xr:uid="{7AA0B47A-26F7-6B46-8C0E-943177222D1F}">
      <text>
        <r>
          <rPr>
            <sz val="10"/>
            <color rgb="FF000000"/>
            <rFont val="Tahoma"/>
            <family val="2"/>
          </rPr>
          <t>Base</t>
        </r>
      </text>
    </comment>
    <comment ref="K88" authorId="0" shapeId="0" xr:uid="{083E095B-3A2E-834C-A844-825B175A091C}">
      <text>
        <r>
          <rPr>
            <sz val="10"/>
            <color rgb="FF000000"/>
            <rFont val="Tahoma"/>
            <family val="2"/>
          </rPr>
          <t>Base</t>
        </r>
      </text>
    </comment>
    <comment ref="L88" authorId="0" shapeId="0" xr:uid="{0A2F9C06-BD35-854C-B7A5-83B788271D57}">
      <text>
        <r>
          <rPr>
            <sz val="10"/>
            <color rgb="FF000000"/>
            <rFont val="Tahoma"/>
            <family val="2"/>
          </rPr>
          <t>Base</t>
        </r>
      </text>
    </comment>
    <comment ref="M88" authorId="0" shapeId="0" xr:uid="{A2B529BE-B055-B743-9C3A-E40A5960971F}">
      <text>
        <r>
          <rPr>
            <sz val="10"/>
            <color rgb="FF000000"/>
            <rFont val="Tahoma"/>
            <family val="2"/>
          </rPr>
          <t>Base</t>
        </r>
      </text>
    </comment>
    <comment ref="N88" authorId="0" shapeId="0" xr:uid="{B0023E73-767B-7447-B7D0-713BBDA094ED}">
      <text>
        <r>
          <rPr>
            <sz val="10"/>
            <color rgb="FF000000"/>
            <rFont val="Tahoma"/>
            <family val="2"/>
          </rPr>
          <t>Base</t>
        </r>
      </text>
    </comment>
    <comment ref="O88" authorId="0" shapeId="0" xr:uid="{0A2C3E01-9D19-D640-B671-67BBF2C56BB4}">
      <text>
        <r>
          <rPr>
            <sz val="10"/>
            <color rgb="FF000000"/>
            <rFont val="Tahoma"/>
            <family val="2"/>
          </rPr>
          <t>Base</t>
        </r>
      </text>
    </comment>
    <comment ref="P88" authorId="0" shapeId="0" xr:uid="{39D2CB2D-F8EE-ED43-B9B4-7FC9B43E0D30}">
      <text>
        <r>
          <rPr>
            <sz val="10"/>
            <color rgb="FF000000"/>
            <rFont val="Tahoma"/>
            <family val="2"/>
          </rPr>
          <t>Base</t>
        </r>
      </text>
    </comment>
    <comment ref="C89" authorId="0" shapeId="0" xr:uid="{D66A9C60-340D-8F42-AF43-4B8439A656D3}">
      <text>
        <r>
          <rPr>
            <sz val="10"/>
            <color rgb="FF000000"/>
            <rFont val="Tahoma"/>
            <family val="2"/>
          </rPr>
          <t>Base</t>
        </r>
      </text>
    </comment>
    <comment ref="D89" authorId="0" shapeId="0" xr:uid="{418C0210-DF5F-294A-A4CE-78430EB64060}">
      <text>
        <r>
          <rPr>
            <sz val="10"/>
            <color rgb="FF000000"/>
            <rFont val="Tahoma"/>
            <family val="2"/>
          </rPr>
          <t>Base</t>
        </r>
      </text>
    </comment>
    <comment ref="E89" authorId="0" shapeId="0" xr:uid="{D3F48628-F262-7342-990B-64870337BB13}">
      <text>
        <r>
          <rPr>
            <sz val="10"/>
            <color rgb="FF000000"/>
            <rFont val="Tahoma"/>
            <family val="2"/>
          </rPr>
          <t>Base</t>
        </r>
      </text>
    </comment>
    <comment ref="F89" authorId="0" shapeId="0" xr:uid="{ABD52416-8249-024C-8A7A-13107394CB57}">
      <text>
        <r>
          <rPr>
            <sz val="10"/>
            <color rgb="FF000000"/>
            <rFont val="Tahoma"/>
            <family val="2"/>
          </rPr>
          <t>Base</t>
        </r>
      </text>
    </comment>
    <comment ref="I89" authorId="0" shapeId="0" xr:uid="{B60ED6C7-7CCB-9947-B792-76FBFA9EC163}">
      <text>
        <r>
          <rPr>
            <sz val="10"/>
            <color rgb="FF000000"/>
            <rFont val="Tahoma"/>
            <family val="2"/>
          </rPr>
          <t>Base</t>
        </r>
      </text>
    </comment>
    <comment ref="J89" authorId="0" shapeId="0" xr:uid="{47AB918A-CD33-AB4F-9688-211F0FBD834C}">
      <text>
        <r>
          <rPr>
            <sz val="10"/>
            <color rgb="FF000000"/>
            <rFont val="Tahoma"/>
            <family val="2"/>
          </rPr>
          <t>Base</t>
        </r>
      </text>
    </comment>
    <comment ref="K89" authorId="0" shapeId="0" xr:uid="{D05E022E-1F06-4844-9E3F-923D35DB0A9D}">
      <text>
        <r>
          <rPr>
            <sz val="10"/>
            <color rgb="FF000000"/>
            <rFont val="Tahoma"/>
            <family val="2"/>
          </rPr>
          <t>Base</t>
        </r>
      </text>
    </comment>
    <comment ref="L89" authorId="0" shapeId="0" xr:uid="{3F42438B-5B32-6E4C-A550-C264D041A7A6}">
      <text>
        <r>
          <rPr>
            <sz val="10"/>
            <color rgb="FF000000"/>
            <rFont val="Tahoma"/>
            <family val="2"/>
          </rPr>
          <t>Base</t>
        </r>
      </text>
    </comment>
    <comment ref="M89" authorId="0" shapeId="0" xr:uid="{D8F0BCAE-4A8E-A443-B39C-19ED7FA0AE34}">
      <text>
        <r>
          <rPr>
            <sz val="10"/>
            <color rgb="FF000000"/>
            <rFont val="Tahoma"/>
            <family val="2"/>
          </rPr>
          <t>Base</t>
        </r>
      </text>
    </comment>
    <comment ref="N89" authorId="0" shapeId="0" xr:uid="{2C36DC1D-54AD-E840-B2FF-D02A4A4DE0C8}">
      <text>
        <r>
          <rPr>
            <sz val="10"/>
            <color rgb="FF000000"/>
            <rFont val="Tahoma"/>
            <family val="2"/>
          </rPr>
          <t>Base</t>
        </r>
      </text>
    </comment>
    <comment ref="O89" authorId="0" shapeId="0" xr:uid="{18673FB1-E182-734E-B56D-00E9ACFBE2B0}">
      <text>
        <r>
          <rPr>
            <sz val="10"/>
            <color rgb="FF000000"/>
            <rFont val="Tahoma"/>
            <family val="2"/>
          </rPr>
          <t>Base</t>
        </r>
      </text>
    </comment>
    <comment ref="P89" authorId="0" shapeId="0" xr:uid="{4E140BED-A518-C243-953B-8687296E9453}">
      <text>
        <r>
          <rPr>
            <sz val="10"/>
            <color rgb="FF000000"/>
            <rFont val="Tahoma"/>
            <family val="2"/>
          </rPr>
          <t>Base</t>
        </r>
      </text>
    </comment>
    <comment ref="C90" authorId="0" shapeId="0" xr:uid="{96850768-9FD7-0949-BFDD-026C80EC1BC5}">
      <text>
        <r>
          <rPr>
            <sz val="10"/>
            <color rgb="FF000000"/>
            <rFont val="Tahoma"/>
            <family val="2"/>
          </rPr>
          <t>Base</t>
        </r>
      </text>
    </comment>
    <comment ref="D90" authorId="0" shapeId="0" xr:uid="{E495B79F-8D5A-CB42-BA53-DC0A211CFAD9}">
      <text>
        <r>
          <rPr>
            <sz val="10"/>
            <color rgb="FF000000"/>
            <rFont val="Tahoma"/>
            <family val="2"/>
          </rPr>
          <t>Base</t>
        </r>
      </text>
    </comment>
    <comment ref="E90" authorId="0" shapeId="0" xr:uid="{7372CAEC-1A93-3D4F-B0DB-74B82A4E9499}">
      <text>
        <r>
          <rPr>
            <sz val="10"/>
            <color rgb="FF000000"/>
            <rFont val="Tahoma"/>
            <family val="2"/>
          </rPr>
          <t>Base</t>
        </r>
      </text>
    </comment>
    <comment ref="F90" authorId="0" shapeId="0" xr:uid="{9CE7CF05-1FA1-9B4E-B51B-562CAA4D7B5B}">
      <text>
        <r>
          <rPr>
            <sz val="10"/>
            <color rgb="FF000000"/>
            <rFont val="Tahoma"/>
            <family val="2"/>
          </rPr>
          <t>Base</t>
        </r>
      </text>
    </comment>
    <comment ref="I90" authorId="0" shapeId="0" xr:uid="{B16A9FC9-F79D-8540-BDD9-55EBC931DB42}">
      <text>
        <r>
          <rPr>
            <sz val="10"/>
            <color rgb="FF000000"/>
            <rFont val="Tahoma"/>
            <family val="2"/>
          </rPr>
          <t>Base</t>
        </r>
      </text>
    </comment>
    <comment ref="J90" authorId="0" shapeId="0" xr:uid="{46F5F2AE-989F-8147-A74C-E4241D23DD36}">
      <text>
        <r>
          <rPr>
            <sz val="10"/>
            <color rgb="FF000000"/>
            <rFont val="Tahoma"/>
            <family val="2"/>
          </rPr>
          <t>Base</t>
        </r>
      </text>
    </comment>
    <comment ref="K90" authorId="0" shapeId="0" xr:uid="{DE3232EC-AC51-B940-9784-5C76F62342E1}">
      <text>
        <r>
          <rPr>
            <sz val="10"/>
            <color rgb="FF000000"/>
            <rFont val="Tahoma"/>
            <family val="2"/>
          </rPr>
          <t>Base</t>
        </r>
      </text>
    </comment>
    <comment ref="L90" authorId="0" shapeId="0" xr:uid="{7F0AEF08-C213-3142-9F57-17E58C171C72}">
      <text>
        <r>
          <rPr>
            <sz val="10"/>
            <color rgb="FF000000"/>
            <rFont val="Tahoma"/>
            <family val="2"/>
          </rPr>
          <t>Base</t>
        </r>
      </text>
    </comment>
    <comment ref="M90" authorId="0" shapeId="0" xr:uid="{EA916BEB-0B0B-0E45-91D5-F9E503DC43D6}">
      <text>
        <r>
          <rPr>
            <sz val="10"/>
            <color rgb="FF000000"/>
            <rFont val="Tahoma"/>
            <family val="2"/>
          </rPr>
          <t>Base</t>
        </r>
      </text>
    </comment>
    <comment ref="N90" authorId="0" shapeId="0" xr:uid="{A844EE02-6316-694C-91ED-C860C7075D2C}">
      <text>
        <r>
          <rPr>
            <sz val="10"/>
            <color rgb="FF000000"/>
            <rFont val="Tahoma"/>
            <family val="2"/>
          </rPr>
          <t>Base</t>
        </r>
      </text>
    </comment>
    <comment ref="O90" authorId="0" shapeId="0" xr:uid="{8D6D69CF-7F58-424B-ACEF-279EF9750C66}">
      <text>
        <r>
          <rPr>
            <sz val="10"/>
            <color rgb="FF000000"/>
            <rFont val="Tahoma"/>
            <family val="2"/>
          </rPr>
          <t>Base</t>
        </r>
      </text>
    </comment>
    <comment ref="P90" authorId="0" shapeId="0" xr:uid="{03EED033-9D98-1340-957E-40E3C8E93174}">
      <text>
        <r>
          <rPr>
            <sz val="10"/>
            <color rgb="FF000000"/>
            <rFont val="Tahoma"/>
            <family val="2"/>
          </rPr>
          <t>Base</t>
        </r>
      </text>
    </comment>
    <comment ref="C91" authorId="0" shapeId="0" xr:uid="{9FAF374B-0BB9-9640-B9FF-79B67F3BFB32}">
      <text>
        <r>
          <rPr>
            <sz val="10"/>
            <color rgb="FF000000"/>
            <rFont val="Tahoma"/>
            <family val="2"/>
          </rPr>
          <t>Base</t>
        </r>
      </text>
    </comment>
    <comment ref="D91" authorId="0" shapeId="0" xr:uid="{9AF9E1CF-2874-7D4F-B9B4-08B047058A59}">
      <text>
        <r>
          <rPr>
            <sz val="10"/>
            <color rgb="FF000000"/>
            <rFont val="Tahoma"/>
            <family val="2"/>
          </rPr>
          <t>Base</t>
        </r>
      </text>
    </comment>
    <comment ref="E91" authorId="0" shapeId="0" xr:uid="{35067B43-D744-FD43-85AE-D0D9D9A6A29C}">
      <text>
        <r>
          <rPr>
            <sz val="10"/>
            <color rgb="FF000000"/>
            <rFont val="Tahoma"/>
            <family val="2"/>
          </rPr>
          <t>Base</t>
        </r>
      </text>
    </comment>
    <comment ref="F91" authorId="0" shapeId="0" xr:uid="{D6AF73FE-5DF7-974B-9035-27E90B8593B3}">
      <text>
        <r>
          <rPr>
            <sz val="10"/>
            <color rgb="FF000000"/>
            <rFont val="Tahoma"/>
            <family val="2"/>
          </rPr>
          <t>Base</t>
        </r>
      </text>
    </comment>
    <comment ref="I91" authorId="0" shapeId="0" xr:uid="{7BD532E6-70CD-B74B-9636-52BB8C38F537}">
      <text>
        <r>
          <rPr>
            <sz val="10"/>
            <color rgb="FF000000"/>
            <rFont val="Tahoma"/>
            <family val="2"/>
          </rPr>
          <t>Base</t>
        </r>
      </text>
    </comment>
    <comment ref="J91" authorId="0" shapeId="0" xr:uid="{ECBCFB81-373B-C44F-B5A2-462F89B546F9}">
      <text>
        <r>
          <rPr>
            <sz val="10"/>
            <color rgb="FF000000"/>
            <rFont val="Tahoma"/>
            <family val="2"/>
          </rPr>
          <t>Base</t>
        </r>
      </text>
    </comment>
    <comment ref="K91" authorId="0" shapeId="0" xr:uid="{AC1158E5-93FC-224E-B7A4-FB7010954A12}">
      <text>
        <r>
          <rPr>
            <sz val="10"/>
            <color rgb="FF000000"/>
            <rFont val="Tahoma"/>
            <family val="2"/>
          </rPr>
          <t>Base</t>
        </r>
      </text>
    </comment>
    <comment ref="L91" authorId="0" shapeId="0" xr:uid="{A05A964D-37F8-8342-BD20-2DEF30A47E66}">
      <text>
        <r>
          <rPr>
            <sz val="10"/>
            <color rgb="FF000000"/>
            <rFont val="Tahoma"/>
            <family val="2"/>
          </rPr>
          <t>Base</t>
        </r>
      </text>
    </comment>
    <comment ref="M91" authorId="0" shapeId="0" xr:uid="{65E18CDC-E52F-8F49-A785-DE43C5E795DD}">
      <text>
        <r>
          <rPr>
            <sz val="10"/>
            <color rgb="FF000000"/>
            <rFont val="Tahoma"/>
            <family val="2"/>
          </rPr>
          <t>Base</t>
        </r>
      </text>
    </comment>
    <comment ref="N91" authorId="0" shapeId="0" xr:uid="{151A98B2-8F1A-A64B-AE5A-3DB46E62942A}">
      <text>
        <r>
          <rPr>
            <sz val="10"/>
            <color rgb="FF000000"/>
            <rFont val="Tahoma"/>
            <family val="2"/>
          </rPr>
          <t>Base</t>
        </r>
      </text>
    </comment>
    <comment ref="O91" authorId="0" shapeId="0" xr:uid="{CE2CA473-FC59-3C4B-83B8-6E54736A71AE}">
      <text>
        <r>
          <rPr>
            <sz val="10"/>
            <color rgb="FF000000"/>
            <rFont val="Tahoma"/>
            <family val="2"/>
          </rPr>
          <t>Base</t>
        </r>
      </text>
    </comment>
    <comment ref="P91" authorId="0" shapeId="0" xr:uid="{27D6D0AC-5D96-E942-B204-7BE1561A8D74}">
      <text>
        <r>
          <rPr>
            <sz val="10"/>
            <color rgb="FF000000"/>
            <rFont val="Tahoma"/>
            <family val="2"/>
          </rPr>
          <t>Base</t>
        </r>
      </text>
    </comment>
    <comment ref="C92" authorId="0" shapeId="0" xr:uid="{482FA911-825E-3D4B-91EA-A22C1E27739C}">
      <text>
        <r>
          <rPr>
            <sz val="10"/>
            <color rgb="FF000000"/>
            <rFont val="Tahoma"/>
            <family val="2"/>
          </rPr>
          <t>Base</t>
        </r>
      </text>
    </comment>
    <comment ref="D92" authorId="0" shapeId="0" xr:uid="{2CC05BFF-57A6-EC4E-83BF-15F5D41CA70C}">
      <text>
        <r>
          <rPr>
            <sz val="10"/>
            <color rgb="FF000000"/>
            <rFont val="Tahoma"/>
            <family val="2"/>
          </rPr>
          <t>Base</t>
        </r>
      </text>
    </comment>
    <comment ref="E92" authorId="0" shapeId="0" xr:uid="{7FFD07EC-967B-564F-99F5-C648CCAFB6F8}">
      <text>
        <r>
          <rPr>
            <sz val="10"/>
            <color rgb="FF000000"/>
            <rFont val="Tahoma"/>
            <family val="2"/>
          </rPr>
          <t>Base</t>
        </r>
      </text>
    </comment>
    <comment ref="F92" authorId="0" shapeId="0" xr:uid="{D1BD9715-F92B-1F4C-B328-3B85123DC18F}">
      <text>
        <r>
          <rPr>
            <sz val="10"/>
            <color rgb="FF000000"/>
            <rFont val="Tahoma"/>
            <family val="2"/>
          </rPr>
          <t>Base</t>
        </r>
      </text>
    </comment>
    <comment ref="I92" authorId="0" shapeId="0" xr:uid="{F216948F-419C-A749-8098-E200C80FBBEB}">
      <text>
        <r>
          <rPr>
            <sz val="10"/>
            <color rgb="FF000000"/>
            <rFont val="Tahoma"/>
            <family val="2"/>
          </rPr>
          <t>Base</t>
        </r>
      </text>
    </comment>
    <comment ref="J92" authorId="0" shapeId="0" xr:uid="{3278650E-5CDF-6444-858F-C55A6FF38AD2}">
      <text>
        <r>
          <rPr>
            <sz val="10"/>
            <color rgb="FF000000"/>
            <rFont val="Tahoma"/>
            <family val="2"/>
          </rPr>
          <t>Base</t>
        </r>
      </text>
    </comment>
    <comment ref="K92" authorId="0" shapeId="0" xr:uid="{C28B3CF1-7D88-064A-8032-B18413B945C0}">
      <text>
        <r>
          <rPr>
            <sz val="10"/>
            <color rgb="FF000000"/>
            <rFont val="Tahoma"/>
            <family val="2"/>
          </rPr>
          <t>Base</t>
        </r>
      </text>
    </comment>
    <comment ref="L92" authorId="0" shapeId="0" xr:uid="{7EF068A7-AB43-1D48-921B-633AB4082199}">
      <text>
        <r>
          <rPr>
            <sz val="10"/>
            <color rgb="FF000000"/>
            <rFont val="Tahoma"/>
            <family val="2"/>
          </rPr>
          <t>Base</t>
        </r>
      </text>
    </comment>
    <comment ref="M92" authorId="0" shapeId="0" xr:uid="{17B26401-7797-0B49-B452-5FD366F3090C}">
      <text>
        <r>
          <rPr>
            <sz val="10"/>
            <color rgb="FF000000"/>
            <rFont val="Tahoma"/>
            <family val="2"/>
          </rPr>
          <t>Base</t>
        </r>
      </text>
    </comment>
    <comment ref="N92" authorId="0" shapeId="0" xr:uid="{CD8422E7-BD4C-824E-A6E7-3953FC74BCA7}">
      <text>
        <r>
          <rPr>
            <sz val="10"/>
            <color rgb="FF000000"/>
            <rFont val="Tahoma"/>
            <family val="2"/>
          </rPr>
          <t>Base</t>
        </r>
      </text>
    </comment>
    <comment ref="O92" authorId="0" shapeId="0" xr:uid="{BED24E51-7ACD-A041-A84F-6CC66FBA2B34}">
      <text>
        <r>
          <rPr>
            <sz val="10"/>
            <color rgb="FF000000"/>
            <rFont val="Tahoma"/>
            <family val="2"/>
          </rPr>
          <t>Base</t>
        </r>
      </text>
    </comment>
    <comment ref="P92" authorId="0" shapeId="0" xr:uid="{B72B278C-437E-0243-B555-D3FB622B95C0}">
      <text>
        <r>
          <rPr>
            <sz val="10"/>
            <color rgb="FF000000"/>
            <rFont val="Tahoma"/>
            <family val="2"/>
          </rPr>
          <t>Base</t>
        </r>
      </text>
    </comment>
    <comment ref="C93" authorId="0" shapeId="0" xr:uid="{6BBA8DB3-34C5-7F4A-8FC1-D5695124F849}">
      <text>
        <r>
          <rPr>
            <sz val="10"/>
            <color rgb="FF000000"/>
            <rFont val="Tahoma"/>
            <family val="2"/>
          </rPr>
          <t>Base</t>
        </r>
      </text>
    </comment>
    <comment ref="D93" authorId="0" shapeId="0" xr:uid="{2CF522F8-8498-5B43-8159-0D47806B9997}">
      <text>
        <r>
          <rPr>
            <sz val="10"/>
            <color rgb="FF000000"/>
            <rFont val="Tahoma"/>
            <family val="2"/>
          </rPr>
          <t>Base</t>
        </r>
      </text>
    </comment>
    <comment ref="E93" authorId="0" shapeId="0" xr:uid="{37241A3C-E005-7147-9668-294B65E35183}">
      <text>
        <r>
          <rPr>
            <sz val="10"/>
            <color rgb="FF000000"/>
            <rFont val="Tahoma"/>
            <family val="2"/>
          </rPr>
          <t>Base</t>
        </r>
      </text>
    </comment>
    <comment ref="F93" authorId="0" shapeId="0" xr:uid="{43EB86F8-F707-1444-839A-C9F9D063CB35}">
      <text>
        <r>
          <rPr>
            <sz val="10"/>
            <color rgb="FF000000"/>
            <rFont val="Tahoma"/>
            <family val="2"/>
          </rPr>
          <t>Base</t>
        </r>
      </text>
    </comment>
    <comment ref="I93" authorId="0" shapeId="0" xr:uid="{7E135FC5-FA5F-BD49-B531-8FFA1A149A05}">
      <text>
        <r>
          <rPr>
            <sz val="10"/>
            <color rgb="FF000000"/>
            <rFont val="Tahoma"/>
            <family val="2"/>
          </rPr>
          <t>Base</t>
        </r>
      </text>
    </comment>
    <comment ref="J93" authorId="0" shapeId="0" xr:uid="{C1500DEE-5091-D74B-90EB-5559F2D1C7E8}">
      <text>
        <r>
          <rPr>
            <sz val="10"/>
            <color rgb="FF000000"/>
            <rFont val="Tahoma"/>
            <family val="2"/>
          </rPr>
          <t>Base</t>
        </r>
      </text>
    </comment>
    <comment ref="K93" authorId="0" shapeId="0" xr:uid="{B9F4256E-F0A7-8647-9DF9-E63095A9BDCF}">
      <text>
        <r>
          <rPr>
            <sz val="10"/>
            <color rgb="FF000000"/>
            <rFont val="Tahoma"/>
            <family val="2"/>
          </rPr>
          <t>Base</t>
        </r>
      </text>
    </comment>
    <comment ref="L93" authorId="0" shapeId="0" xr:uid="{68BBB88D-0FE6-DF4B-919D-8391B7CE4F28}">
      <text>
        <r>
          <rPr>
            <sz val="10"/>
            <color rgb="FF000000"/>
            <rFont val="Tahoma"/>
            <family val="2"/>
          </rPr>
          <t>Base</t>
        </r>
      </text>
    </comment>
    <comment ref="M93" authorId="0" shapeId="0" xr:uid="{C4CDD4FB-EDB2-D64D-8DEB-D1CA61C00815}">
      <text>
        <r>
          <rPr>
            <sz val="10"/>
            <color rgb="FF000000"/>
            <rFont val="Tahoma"/>
            <family val="2"/>
          </rPr>
          <t>Base</t>
        </r>
      </text>
    </comment>
    <comment ref="N93" authorId="0" shapeId="0" xr:uid="{03596313-B0E4-D143-A23A-32838FD3BEF7}">
      <text>
        <r>
          <rPr>
            <sz val="10"/>
            <color rgb="FF000000"/>
            <rFont val="Tahoma"/>
            <family val="2"/>
          </rPr>
          <t>Base</t>
        </r>
      </text>
    </comment>
    <comment ref="O93" authorId="0" shapeId="0" xr:uid="{50CC813A-FA08-2746-97DD-438FF1CAC2A2}">
      <text>
        <r>
          <rPr>
            <sz val="10"/>
            <color rgb="FF000000"/>
            <rFont val="Tahoma"/>
            <family val="2"/>
          </rPr>
          <t>Base</t>
        </r>
      </text>
    </comment>
    <comment ref="P93" authorId="0" shapeId="0" xr:uid="{99F3EB20-DB7D-F244-B340-A71E514A5742}">
      <text>
        <r>
          <rPr>
            <sz val="10"/>
            <color rgb="FF000000"/>
            <rFont val="Tahoma"/>
            <family val="2"/>
          </rPr>
          <t>Base</t>
        </r>
      </text>
    </comment>
    <comment ref="C94" authorId="0" shapeId="0" xr:uid="{51D75DC4-7681-FC4B-BBAB-BCD427E51F4D}">
      <text>
        <r>
          <rPr>
            <sz val="10"/>
            <color rgb="FF000000"/>
            <rFont val="Tahoma"/>
            <family val="2"/>
          </rPr>
          <t>Base</t>
        </r>
      </text>
    </comment>
    <comment ref="D94" authorId="0" shapeId="0" xr:uid="{4ED874FA-3030-8A4E-B5ED-35882544FC5F}">
      <text>
        <r>
          <rPr>
            <sz val="10"/>
            <color rgb="FF000000"/>
            <rFont val="Tahoma"/>
            <family val="2"/>
          </rPr>
          <t>Base</t>
        </r>
      </text>
    </comment>
    <comment ref="E94" authorId="0" shapeId="0" xr:uid="{A60F135E-4D9E-FE4D-B0CB-8EFF95F21D13}">
      <text>
        <r>
          <rPr>
            <sz val="10"/>
            <color rgb="FF000000"/>
            <rFont val="Tahoma"/>
            <family val="2"/>
          </rPr>
          <t>Base</t>
        </r>
      </text>
    </comment>
    <comment ref="F94" authorId="0" shapeId="0" xr:uid="{87C5C4A9-86FC-5748-9710-EFBE16BB2D59}">
      <text>
        <r>
          <rPr>
            <sz val="10"/>
            <color rgb="FF000000"/>
            <rFont val="Tahoma"/>
            <family val="2"/>
          </rPr>
          <t>Base</t>
        </r>
      </text>
    </comment>
    <comment ref="I94" authorId="0" shapeId="0" xr:uid="{07C0F21F-F0E9-6147-A7E9-DEBAD3462DDA}">
      <text>
        <r>
          <rPr>
            <sz val="10"/>
            <color rgb="FF000000"/>
            <rFont val="Tahoma"/>
            <family val="2"/>
          </rPr>
          <t>Base</t>
        </r>
      </text>
    </comment>
    <comment ref="J94" authorId="0" shapeId="0" xr:uid="{B6E182F1-9CED-DB4A-8FD8-6B766941A968}">
      <text>
        <r>
          <rPr>
            <sz val="10"/>
            <color rgb="FF000000"/>
            <rFont val="Tahoma"/>
            <family val="2"/>
          </rPr>
          <t>Base</t>
        </r>
      </text>
    </comment>
    <comment ref="K94" authorId="0" shapeId="0" xr:uid="{70056B38-C771-264E-8B25-6A81C88DC2B1}">
      <text>
        <r>
          <rPr>
            <sz val="10"/>
            <color rgb="FF000000"/>
            <rFont val="Tahoma"/>
            <family val="2"/>
          </rPr>
          <t>Base</t>
        </r>
      </text>
    </comment>
    <comment ref="L94" authorId="0" shapeId="0" xr:uid="{1C41F827-E34D-C44D-B844-9947916681F7}">
      <text>
        <r>
          <rPr>
            <sz val="10"/>
            <color rgb="FF000000"/>
            <rFont val="Tahoma"/>
            <family val="2"/>
          </rPr>
          <t>Base</t>
        </r>
      </text>
    </comment>
    <comment ref="M94" authorId="0" shapeId="0" xr:uid="{B874CEF7-906D-E646-953E-7DF5AE964404}">
      <text>
        <r>
          <rPr>
            <sz val="10"/>
            <color rgb="FF000000"/>
            <rFont val="Tahoma"/>
            <family val="2"/>
          </rPr>
          <t>Base</t>
        </r>
      </text>
    </comment>
    <comment ref="N94" authorId="0" shapeId="0" xr:uid="{9A9E7874-AED0-024F-B904-1E79BF035CC9}">
      <text>
        <r>
          <rPr>
            <sz val="10"/>
            <color rgb="FF000000"/>
            <rFont val="Tahoma"/>
            <family val="2"/>
          </rPr>
          <t>Base</t>
        </r>
      </text>
    </comment>
    <comment ref="O94" authorId="0" shapeId="0" xr:uid="{BF5DB518-69C2-8A41-B364-ACE3CBC142F8}">
      <text>
        <r>
          <rPr>
            <sz val="10"/>
            <color rgb="FF000000"/>
            <rFont val="Tahoma"/>
            <family val="2"/>
          </rPr>
          <t>Base</t>
        </r>
      </text>
    </comment>
    <comment ref="P94" authorId="0" shapeId="0" xr:uid="{E2414F7B-ACEC-1740-A902-C25C40FEC2F9}">
      <text>
        <r>
          <rPr>
            <sz val="10"/>
            <color rgb="FF000000"/>
            <rFont val="Tahoma"/>
            <family val="2"/>
          </rPr>
          <t>Base</t>
        </r>
      </text>
    </comment>
    <comment ref="C95" authorId="0" shapeId="0" xr:uid="{F26F936D-F678-B54A-8AB0-5820877A6CF7}">
      <text>
        <r>
          <rPr>
            <sz val="10"/>
            <color rgb="FF000000"/>
            <rFont val="Tahoma"/>
            <family val="2"/>
          </rPr>
          <t>Base</t>
        </r>
      </text>
    </comment>
    <comment ref="D95" authorId="0" shapeId="0" xr:uid="{D7DC58DB-53D4-A843-A116-2DA6851B6FBD}">
      <text>
        <r>
          <rPr>
            <sz val="10"/>
            <color rgb="FF000000"/>
            <rFont val="Tahoma"/>
            <family val="2"/>
          </rPr>
          <t>Base</t>
        </r>
      </text>
    </comment>
    <comment ref="E95" authorId="0" shapeId="0" xr:uid="{AF360351-FCB7-0349-B638-D50733E146CA}">
      <text>
        <r>
          <rPr>
            <sz val="10"/>
            <color rgb="FF000000"/>
            <rFont val="Tahoma"/>
            <family val="2"/>
          </rPr>
          <t>Base</t>
        </r>
      </text>
    </comment>
    <comment ref="F95" authorId="0" shapeId="0" xr:uid="{123531AA-4027-AC4B-A127-1EF938456B58}">
      <text>
        <r>
          <rPr>
            <sz val="10"/>
            <color rgb="FF000000"/>
            <rFont val="Tahoma"/>
            <family val="2"/>
          </rPr>
          <t>Base</t>
        </r>
      </text>
    </comment>
    <comment ref="I95" authorId="0" shapeId="0" xr:uid="{F5FCE052-91D0-1241-9C8B-D2D4C49C8B91}">
      <text>
        <r>
          <rPr>
            <sz val="10"/>
            <color rgb="FF000000"/>
            <rFont val="Tahoma"/>
            <family val="2"/>
          </rPr>
          <t>Base</t>
        </r>
      </text>
    </comment>
    <comment ref="J95" authorId="0" shapeId="0" xr:uid="{BB8BC6D2-E635-264E-8E37-5A10ECB233E2}">
      <text>
        <r>
          <rPr>
            <sz val="10"/>
            <color rgb="FF000000"/>
            <rFont val="Tahoma"/>
            <family val="2"/>
          </rPr>
          <t>Base</t>
        </r>
      </text>
    </comment>
    <comment ref="K95" authorId="0" shapeId="0" xr:uid="{C3D6ECB2-9C6F-D64E-899A-4AF0DD6F3310}">
      <text>
        <r>
          <rPr>
            <sz val="10"/>
            <color rgb="FF000000"/>
            <rFont val="Tahoma"/>
            <family val="2"/>
          </rPr>
          <t>Base</t>
        </r>
      </text>
    </comment>
    <comment ref="L95" authorId="0" shapeId="0" xr:uid="{3EE08EEE-1F37-E94A-8F6D-8F45A22310A4}">
      <text>
        <r>
          <rPr>
            <sz val="10"/>
            <color rgb="FF000000"/>
            <rFont val="Tahoma"/>
            <family val="2"/>
          </rPr>
          <t>Base</t>
        </r>
      </text>
    </comment>
    <comment ref="M95" authorId="0" shapeId="0" xr:uid="{D8CDA0BC-CB24-0D4E-B303-414BD4B3D8EC}">
      <text>
        <r>
          <rPr>
            <sz val="10"/>
            <color rgb="FF000000"/>
            <rFont val="Tahoma"/>
            <family val="2"/>
          </rPr>
          <t>Base</t>
        </r>
      </text>
    </comment>
    <comment ref="N95" authorId="0" shapeId="0" xr:uid="{62533971-874F-3F42-9B3F-A11CD3EA727F}">
      <text>
        <r>
          <rPr>
            <sz val="10"/>
            <color rgb="FF000000"/>
            <rFont val="Tahoma"/>
            <family val="2"/>
          </rPr>
          <t>Base</t>
        </r>
      </text>
    </comment>
    <comment ref="O95" authorId="0" shapeId="0" xr:uid="{5A9D83D1-D09D-C94E-B617-6ED0314B888B}">
      <text>
        <r>
          <rPr>
            <sz val="10"/>
            <color rgb="FF000000"/>
            <rFont val="Tahoma"/>
            <family val="2"/>
          </rPr>
          <t>Base</t>
        </r>
      </text>
    </comment>
    <comment ref="P95" authorId="0" shapeId="0" xr:uid="{1594FCD6-0974-6643-9045-B5A064A99DCA}">
      <text>
        <r>
          <rPr>
            <sz val="10"/>
            <color rgb="FF000000"/>
            <rFont val="Tahoma"/>
            <family val="2"/>
          </rPr>
          <t>Base</t>
        </r>
      </text>
    </comment>
    <comment ref="C96" authorId="0" shapeId="0" xr:uid="{1ED74059-B0F9-294D-8B06-E2E340D0FD1F}">
      <text>
        <r>
          <rPr>
            <sz val="10"/>
            <color rgb="FF000000"/>
            <rFont val="Tahoma"/>
            <family val="2"/>
          </rPr>
          <t>Base</t>
        </r>
      </text>
    </comment>
    <comment ref="D96" authorId="0" shapeId="0" xr:uid="{5102227B-1D00-134E-8E2D-BB7522A0FAD3}">
      <text>
        <r>
          <rPr>
            <sz val="10"/>
            <color rgb="FF000000"/>
            <rFont val="Tahoma"/>
            <family val="2"/>
          </rPr>
          <t>Base</t>
        </r>
      </text>
    </comment>
    <comment ref="E96" authorId="0" shapeId="0" xr:uid="{247CF5D5-DED3-6C4B-9C15-69EC2DC8CD20}">
      <text>
        <r>
          <rPr>
            <sz val="10"/>
            <color rgb="FF000000"/>
            <rFont val="Tahoma"/>
            <family val="2"/>
          </rPr>
          <t>Base</t>
        </r>
      </text>
    </comment>
    <comment ref="F96" authorId="0" shapeId="0" xr:uid="{8F3322D3-D053-C448-937D-CD8D222D7E15}">
      <text>
        <r>
          <rPr>
            <sz val="10"/>
            <color rgb="FF000000"/>
            <rFont val="Tahoma"/>
            <family val="2"/>
          </rPr>
          <t>Base</t>
        </r>
      </text>
    </comment>
    <comment ref="I96" authorId="0" shapeId="0" xr:uid="{0C74C73F-59F7-B44E-B47C-3366C315FA91}">
      <text>
        <r>
          <rPr>
            <sz val="10"/>
            <color rgb="FF000000"/>
            <rFont val="Tahoma"/>
            <family val="2"/>
          </rPr>
          <t>Base</t>
        </r>
      </text>
    </comment>
    <comment ref="J96" authorId="0" shapeId="0" xr:uid="{9D49EEAF-6531-604D-8B7F-DE25F938E6CC}">
      <text>
        <r>
          <rPr>
            <sz val="10"/>
            <color rgb="FF000000"/>
            <rFont val="Tahoma"/>
            <family val="2"/>
          </rPr>
          <t>Base</t>
        </r>
      </text>
    </comment>
    <comment ref="K96" authorId="0" shapeId="0" xr:uid="{220C1367-A1F4-0749-9E46-B6C8D217CE17}">
      <text>
        <r>
          <rPr>
            <sz val="10"/>
            <color rgb="FF000000"/>
            <rFont val="Tahoma"/>
            <family val="2"/>
          </rPr>
          <t>Base</t>
        </r>
      </text>
    </comment>
    <comment ref="L96" authorId="0" shapeId="0" xr:uid="{A1D0943F-4397-224F-8239-0D020FA4547A}">
      <text>
        <r>
          <rPr>
            <sz val="10"/>
            <color rgb="FF000000"/>
            <rFont val="Tahoma"/>
            <family val="2"/>
          </rPr>
          <t>Base</t>
        </r>
      </text>
    </comment>
    <comment ref="M96" authorId="0" shapeId="0" xr:uid="{72055FAF-AE70-5040-83EE-FBF820B4535D}">
      <text>
        <r>
          <rPr>
            <sz val="10"/>
            <color rgb="FF000000"/>
            <rFont val="Tahoma"/>
            <family val="2"/>
          </rPr>
          <t>Base</t>
        </r>
      </text>
    </comment>
    <comment ref="N96" authorId="0" shapeId="0" xr:uid="{B5EA9435-46E2-0D43-92CA-9F13F170F16D}">
      <text>
        <r>
          <rPr>
            <sz val="10"/>
            <color rgb="FF000000"/>
            <rFont val="Tahoma"/>
            <family val="2"/>
          </rPr>
          <t>Base</t>
        </r>
      </text>
    </comment>
    <comment ref="O96" authorId="0" shapeId="0" xr:uid="{1557E1FF-4610-A940-87BA-1DF162567CCA}">
      <text>
        <r>
          <rPr>
            <sz val="10"/>
            <color rgb="FF000000"/>
            <rFont val="Tahoma"/>
            <family val="2"/>
          </rPr>
          <t>Base</t>
        </r>
      </text>
    </comment>
    <comment ref="P96" authorId="0" shapeId="0" xr:uid="{28212BE5-0C47-7344-B2B9-547A3EB497C8}">
      <text>
        <r>
          <rPr>
            <sz val="10"/>
            <color rgb="FF000000"/>
            <rFont val="Tahoma"/>
            <family val="2"/>
          </rPr>
          <t>Base</t>
        </r>
      </text>
    </comment>
    <comment ref="C97" authorId="0" shapeId="0" xr:uid="{ED61696B-62E1-CF48-A1CA-15A4D51AD4DB}">
      <text>
        <r>
          <rPr>
            <sz val="10"/>
            <color rgb="FF000000"/>
            <rFont val="Tahoma"/>
            <family val="2"/>
          </rPr>
          <t>Base</t>
        </r>
      </text>
    </comment>
    <comment ref="D97" authorId="0" shapeId="0" xr:uid="{4B0559CF-9DEE-ED4C-8483-766C53A9A376}">
      <text>
        <r>
          <rPr>
            <sz val="10"/>
            <color rgb="FF000000"/>
            <rFont val="Tahoma"/>
            <family val="2"/>
          </rPr>
          <t>Base</t>
        </r>
      </text>
    </comment>
    <comment ref="E97" authorId="0" shapeId="0" xr:uid="{6E8E48D6-E904-4241-BD92-8B7BC907AFB1}">
      <text>
        <r>
          <rPr>
            <sz val="10"/>
            <color rgb="FF000000"/>
            <rFont val="Tahoma"/>
            <family val="2"/>
          </rPr>
          <t>Base</t>
        </r>
      </text>
    </comment>
    <comment ref="F97" authorId="0" shapeId="0" xr:uid="{F64779ED-08AD-264A-B3B9-EA216CCA8C1A}">
      <text>
        <r>
          <rPr>
            <sz val="10"/>
            <color rgb="FF000000"/>
            <rFont val="Tahoma"/>
            <family val="2"/>
          </rPr>
          <t>Base</t>
        </r>
      </text>
    </comment>
    <comment ref="I97" authorId="0" shapeId="0" xr:uid="{5B190D8B-22E7-C344-B7E7-E777F62035F2}">
      <text>
        <r>
          <rPr>
            <sz val="10"/>
            <color rgb="FF000000"/>
            <rFont val="Tahoma"/>
            <family val="2"/>
          </rPr>
          <t>Base</t>
        </r>
      </text>
    </comment>
    <comment ref="J97" authorId="0" shapeId="0" xr:uid="{7FBB264B-478B-E549-9ED8-15CC6890FE10}">
      <text>
        <r>
          <rPr>
            <sz val="10"/>
            <color rgb="FF000000"/>
            <rFont val="Tahoma"/>
            <family val="2"/>
          </rPr>
          <t>Base</t>
        </r>
      </text>
    </comment>
    <comment ref="K97" authorId="0" shapeId="0" xr:uid="{FE663D56-1643-7F41-8841-6ADB3340A8BD}">
      <text>
        <r>
          <rPr>
            <sz val="10"/>
            <color rgb="FF000000"/>
            <rFont val="Tahoma"/>
            <family val="2"/>
          </rPr>
          <t>Base</t>
        </r>
      </text>
    </comment>
    <comment ref="L97" authorId="0" shapeId="0" xr:uid="{10446925-1227-404D-B407-D6D110A19A28}">
      <text>
        <r>
          <rPr>
            <sz val="10"/>
            <color rgb="FF000000"/>
            <rFont val="Tahoma"/>
            <family val="2"/>
          </rPr>
          <t>Base</t>
        </r>
      </text>
    </comment>
    <comment ref="M97" authorId="0" shapeId="0" xr:uid="{B1B64C7E-2080-4243-ABDA-A58911F49510}">
      <text>
        <r>
          <rPr>
            <sz val="10"/>
            <color rgb="FF000000"/>
            <rFont val="Tahoma"/>
            <family val="2"/>
          </rPr>
          <t>Base</t>
        </r>
      </text>
    </comment>
    <comment ref="N97" authorId="0" shapeId="0" xr:uid="{EC66D76A-629D-CD4E-988F-B28E474039E4}">
      <text>
        <r>
          <rPr>
            <sz val="10"/>
            <color rgb="FF000000"/>
            <rFont val="Tahoma"/>
            <family val="2"/>
          </rPr>
          <t>Base</t>
        </r>
      </text>
    </comment>
    <comment ref="O97" authorId="0" shapeId="0" xr:uid="{64FD79DE-6EDA-6441-877C-AF31DA4C67F9}">
      <text>
        <r>
          <rPr>
            <sz val="10"/>
            <color rgb="FF000000"/>
            <rFont val="Tahoma"/>
            <family val="2"/>
          </rPr>
          <t>Base</t>
        </r>
      </text>
    </comment>
    <comment ref="P97" authorId="0" shapeId="0" xr:uid="{C839AF0A-2854-7A46-99ED-97329B025B03}">
      <text>
        <r>
          <rPr>
            <sz val="10"/>
            <color rgb="FF000000"/>
            <rFont val="Tahoma"/>
            <family val="2"/>
          </rPr>
          <t>Base</t>
        </r>
      </text>
    </comment>
    <comment ref="C98" authorId="0" shapeId="0" xr:uid="{C98F8DFF-A149-A849-8CBC-2D4858B0B9E9}">
      <text>
        <r>
          <rPr>
            <sz val="10"/>
            <color rgb="FF000000"/>
            <rFont val="Tahoma"/>
            <family val="2"/>
          </rPr>
          <t>Base</t>
        </r>
      </text>
    </comment>
    <comment ref="D98" authorId="0" shapeId="0" xr:uid="{C9C62FDC-C900-4649-9B81-1B2A7DF2F823}">
      <text>
        <r>
          <rPr>
            <sz val="10"/>
            <color rgb="FF000000"/>
            <rFont val="Tahoma"/>
            <family val="2"/>
          </rPr>
          <t>Base</t>
        </r>
      </text>
    </comment>
    <comment ref="E98" authorId="0" shapeId="0" xr:uid="{5016E095-635C-3147-8CD3-3EDE1CBB28E8}">
      <text>
        <r>
          <rPr>
            <sz val="10"/>
            <color rgb="FF000000"/>
            <rFont val="Tahoma"/>
            <family val="2"/>
          </rPr>
          <t>Base</t>
        </r>
      </text>
    </comment>
    <comment ref="F98" authorId="0" shapeId="0" xr:uid="{B3A536E2-C545-5B49-98BA-8008237BEB4F}">
      <text>
        <r>
          <rPr>
            <sz val="10"/>
            <color rgb="FF000000"/>
            <rFont val="Tahoma"/>
            <family val="2"/>
          </rPr>
          <t>Base</t>
        </r>
      </text>
    </comment>
    <comment ref="I98" authorId="0" shapeId="0" xr:uid="{36A9963B-3EB6-424C-A1F3-DD1BC8282A51}">
      <text>
        <r>
          <rPr>
            <sz val="10"/>
            <color rgb="FF000000"/>
            <rFont val="Tahoma"/>
            <family val="2"/>
          </rPr>
          <t>Base</t>
        </r>
      </text>
    </comment>
    <comment ref="J98" authorId="0" shapeId="0" xr:uid="{C92A4ADB-99FF-7D4A-B541-62E4939DAC5E}">
      <text>
        <r>
          <rPr>
            <sz val="10"/>
            <color rgb="FF000000"/>
            <rFont val="Tahoma"/>
            <family val="2"/>
          </rPr>
          <t>Base</t>
        </r>
      </text>
    </comment>
    <comment ref="K98" authorId="0" shapeId="0" xr:uid="{DDAB7072-3418-404E-B8CC-98312D94A440}">
      <text>
        <r>
          <rPr>
            <sz val="10"/>
            <color rgb="FF000000"/>
            <rFont val="Tahoma"/>
            <family val="2"/>
          </rPr>
          <t>Base</t>
        </r>
      </text>
    </comment>
    <comment ref="L98" authorId="0" shapeId="0" xr:uid="{4B5D8222-A9A7-FB4B-B96A-D05344C7D61F}">
      <text>
        <r>
          <rPr>
            <sz val="10"/>
            <color rgb="FF000000"/>
            <rFont val="Tahoma"/>
            <family val="2"/>
          </rPr>
          <t>Base</t>
        </r>
      </text>
    </comment>
    <comment ref="M98" authorId="0" shapeId="0" xr:uid="{1A167BD4-C32F-D24B-8AF0-51EDD93089BC}">
      <text>
        <r>
          <rPr>
            <sz val="10"/>
            <color rgb="FF000000"/>
            <rFont val="Tahoma"/>
            <family val="2"/>
          </rPr>
          <t>Base</t>
        </r>
      </text>
    </comment>
    <comment ref="N98" authorId="0" shapeId="0" xr:uid="{1F723D82-27B8-CF4A-BC1B-5025582ECA0F}">
      <text>
        <r>
          <rPr>
            <sz val="10"/>
            <color rgb="FF000000"/>
            <rFont val="Tahoma"/>
            <family val="2"/>
          </rPr>
          <t>Base</t>
        </r>
      </text>
    </comment>
    <comment ref="O98" authorId="0" shapeId="0" xr:uid="{9FBD10C3-9D29-8B48-8295-F55111B175DB}">
      <text>
        <r>
          <rPr>
            <sz val="10"/>
            <color rgb="FF000000"/>
            <rFont val="Tahoma"/>
            <family val="2"/>
          </rPr>
          <t>Base</t>
        </r>
      </text>
    </comment>
    <comment ref="P98" authorId="0" shapeId="0" xr:uid="{A16FBCE4-B29E-A949-8133-7903CE48E341}">
      <text>
        <r>
          <rPr>
            <sz val="10"/>
            <color rgb="FF000000"/>
            <rFont val="Tahoma"/>
            <family val="2"/>
          </rPr>
          <t>Base</t>
        </r>
      </text>
    </comment>
    <comment ref="C99" authorId="0" shapeId="0" xr:uid="{336A9DF4-1311-9649-85ED-2B9E82EA9443}">
      <text>
        <r>
          <rPr>
            <sz val="10"/>
            <color rgb="FF000000"/>
            <rFont val="Tahoma"/>
            <family val="2"/>
          </rPr>
          <t>Base</t>
        </r>
      </text>
    </comment>
    <comment ref="D99" authorId="0" shapeId="0" xr:uid="{6CFD4745-4025-174B-BFB2-6C9FAF9468F5}">
      <text>
        <r>
          <rPr>
            <sz val="10"/>
            <color rgb="FF000000"/>
            <rFont val="Tahoma"/>
            <family val="2"/>
          </rPr>
          <t>Base</t>
        </r>
      </text>
    </comment>
    <comment ref="E99" authorId="0" shapeId="0" xr:uid="{69D5F193-1539-C34B-842B-FFDAB64713F7}">
      <text>
        <r>
          <rPr>
            <sz val="10"/>
            <color rgb="FF000000"/>
            <rFont val="Tahoma"/>
            <family val="2"/>
          </rPr>
          <t>Base</t>
        </r>
      </text>
    </comment>
    <comment ref="F99" authorId="0" shapeId="0" xr:uid="{1A404725-4274-4B4C-8919-9681D3806884}">
      <text>
        <r>
          <rPr>
            <sz val="10"/>
            <color rgb="FF000000"/>
            <rFont val="Tahoma"/>
            <family val="2"/>
          </rPr>
          <t>Base</t>
        </r>
      </text>
    </comment>
    <comment ref="I99" authorId="0" shapeId="0" xr:uid="{44FAD709-9607-AA43-985B-42CE8BE6AA82}">
      <text>
        <r>
          <rPr>
            <sz val="10"/>
            <color rgb="FF000000"/>
            <rFont val="Tahoma"/>
            <family val="2"/>
          </rPr>
          <t>Base</t>
        </r>
      </text>
    </comment>
    <comment ref="J99" authorId="0" shapeId="0" xr:uid="{CB7D1796-2CE4-E54C-82D9-60A7A3B8A0AF}">
      <text>
        <r>
          <rPr>
            <sz val="10"/>
            <color rgb="FF000000"/>
            <rFont val="Tahoma"/>
            <family val="2"/>
          </rPr>
          <t>Base</t>
        </r>
      </text>
    </comment>
    <comment ref="K99" authorId="0" shapeId="0" xr:uid="{D23E13F3-CD3F-3641-A29B-D275D96BBDF9}">
      <text>
        <r>
          <rPr>
            <sz val="10"/>
            <color rgb="FF000000"/>
            <rFont val="Tahoma"/>
            <family val="2"/>
          </rPr>
          <t>Base</t>
        </r>
      </text>
    </comment>
    <comment ref="L99" authorId="0" shapeId="0" xr:uid="{3E3D8D69-EDED-EE4B-A11D-6B4D39008334}">
      <text>
        <r>
          <rPr>
            <sz val="10"/>
            <color rgb="FF000000"/>
            <rFont val="Tahoma"/>
            <family val="2"/>
          </rPr>
          <t>Base</t>
        </r>
      </text>
    </comment>
    <comment ref="M99" authorId="0" shapeId="0" xr:uid="{8F9DFA06-B2C9-7041-9E0D-CCE1C5A21D7C}">
      <text>
        <r>
          <rPr>
            <sz val="10"/>
            <color rgb="FF000000"/>
            <rFont val="Tahoma"/>
            <family val="2"/>
          </rPr>
          <t>Base</t>
        </r>
      </text>
    </comment>
    <comment ref="N99" authorId="0" shapeId="0" xr:uid="{A1376E85-685E-8E45-AC26-B0270DCA07E6}">
      <text>
        <r>
          <rPr>
            <sz val="10"/>
            <color rgb="FF000000"/>
            <rFont val="Tahoma"/>
            <family val="2"/>
          </rPr>
          <t>Base</t>
        </r>
      </text>
    </comment>
    <comment ref="O99" authorId="0" shapeId="0" xr:uid="{4C561268-BD62-1945-A7C4-44BBE76404D2}">
      <text>
        <r>
          <rPr>
            <sz val="10"/>
            <color rgb="FF000000"/>
            <rFont val="Tahoma"/>
            <family val="2"/>
          </rPr>
          <t>Base</t>
        </r>
      </text>
    </comment>
    <comment ref="P99" authorId="0" shapeId="0" xr:uid="{577912D3-590D-D445-8C1D-D9BA56D4E944}">
      <text>
        <r>
          <rPr>
            <sz val="10"/>
            <color rgb="FF000000"/>
            <rFont val="Tahoma"/>
            <family val="2"/>
          </rPr>
          <t>Base</t>
        </r>
      </text>
    </comment>
    <comment ref="C100" authorId="0" shapeId="0" xr:uid="{8E8399E2-8FEA-254F-A2E7-EF34859C1441}">
      <text>
        <r>
          <rPr>
            <sz val="10"/>
            <color rgb="FF000000"/>
            <rFont val="Tahoma"/>
            <family val="2"/>
          </rPr>
          <t>Base</t>
        </r>
      </text>
    </comment>
    <comment ref="D100" authorId="0" shapeId="0" xr:uid="{E202B462-7D4D-0244-9D1F-2C0ED8AB4633}">
      <text>
        <r>
          <rPr>
            <sz val="10"/>
            <color rgb="FF000000"/>
            <rFont val="Tahoma"/>
            <family val="2"/>
          </rPr>
          <t>Base</t>
        </r>
      </text>
    </comment>
    <comment ref="E100" authorId="0" shapeId="0" xr:uid="{B44E8490-36CD-544C-BDBF-60FCF1E1CD29}">
      <text>
        <r>
          <rPr>
            <sz val="10"/>
            <color rgb="FF000000"/>
            <rFont val="Tahoma"/>
            <family val="2"/>
          </rPr>
          <t>Base</t>
        </r>
      </text>
    </comment>
    <comment ref="F100" authorId="0" shapeId="0" xr:uid="{E1A3F803-31C8-7846-90B7-C1A8208D072C}">
      <text>
        <r>
          <rPr>
            <sz val="10"/>
            <color rgb="FF000000"/>
            <rFont val="Tahoma"/>
            <family val="2"/>
          </rPr>
          <t>Base</t>
        </r>
      </text>
    </comment>
    <comment ref="I100" authorId="0" shapeId="0" xr:uid="{8569F3EC-0DEF-3745-95E7-CEF5BAAD986F}">
      <text>
        <r>
          <rPr>
            <sz val="10"/>
            <color rgb="FF000000"/>
            <rFont val="Tahoma"/>
            <family val="2"/>
          </rPr>
          <t>Base</t>
        </r>
      </text>
    </comment>
    <comment ref="J100" authorId="0" shapeId="0" xr:uid="{5EF27AF8-7BBE-054F-802B-94FE6EDCD59F}">
      <text>
        <r>
          <rPr>
            <sz val="10"/>
            <color rgb="FF000000"/>
            <rFont val="Tahoma"/>
            <family val="2"/>
          </rPr>
          <t>Base</t>
        </r>
      </text>
    </comment>
    <comment ref="K100" authorId="0" shapeId="0" xr:uid="{0D02F6C1-C969-834A-8439-5F4E9158F03B}">
      <text>
        <r>
          <rPr>
            <sz val="10"/>
            <color rgb="FF000000"/>
            <rFont val="Tahoma"/>
            <family val="2"/>
          </rPr>
          <t>Base</t>
        </r>
      </text>
    </comment>
    <comment ref="L100" authorId="0" shapeId="0" xr:uid="{EF816BF0-4FA4-B542-84CE-824847BBEE53}">
      <text>
        <r>
          <rPr>
            <sz val="10"/>
            <color rgb="FF000000"/>
            <rFont val="Tahoma"/>
            <family val="2"/>
          </rPr>
          <t>Base</t>
        </r>
      </text>
    </comment>
    <comment ref="M100" authorId="0" shapeId="0" xr:uid="{DA0240B2-9E31-4F44-A4FE-AAA1AC7341ED}">
      <text>
        <r>
          <rPr>
            <sz val="10"/>
            <color rgb="FF000000"/>
            <rFont val="Tahoma"/>
            <family val="2"/>
          </rPr>
          <t>Base</t>
        </r>
      </text>
    </comment>
    <comment ref="N100" authorId="0" shapeId="0" xr:uid="{4D7E396C-E7AD-8148-A935-62950A72D8A4}">
      <text>
        <r>
          <rPr>
            <sz val="10"/>
            <color rgb="FF000000"/>
            <rFont val="Tahoma"/>
            <family val="2"/>
          </rPr>
          <t>Base</t>
        </r>
      </text>
    </comment>
    <comment ref="O100" authorId="0" shapeId="0" xr:uid="{D3A7D03B-2011-7549-916A-EE17EC59C2C0}">
      <text>
        <r>
          <rPr>
            <sz val="10"/>
            <color rgb="FF000000"/>
            <rFont val="Tahoma"/>
            <family val="2"/>
          </rPr>
          <t>Base</t>
        </r>
      </text>
    </comment>
    <comment ref="P100" authorId="0" shapeId="0" xr:uid="{29D6C2AA-007F-3E4C-9169-8B06A17E426A}">
      <text>
        <r>
          <rPr>
            <sz val="10"/>
            <color rgb="FF000000"/>
            <rFont val="Tahoma"/>
            <family val="2"/>
          </rPr>
          <t>Base</t>
        </r>
      </text>
    </comment>
    <comment ref="C101" authorId="0" shapeId="0" xr:uid="{D43433D4-6DE4-674F-91D9-78D2DDDF97C0}">
      <text>
        <r>
          <rPr>
            <sz val="10"/>
            <color rgb="FF000000"/>
            <rFont val="Tahoma"/>
            <family val="2"/>
          </rPr>
          <t>Base</t>
        </r>
      </text>
    </comment>
    <comment ref="D101" authorId="0" shapeId="0" xr:uid="{BA1E65A3-F80F-AC45-A657-4F9B18125C73}">
      <text>
        <r>
          <rPr>
            <sz val="10"/>
            <color rgb="FF000000"/>
            <rFont val="Tahoma"/>
            <family val="2"/>
          </rPr>
          <t>Base</t>
        </r>
      </text>
    </comment>
    <comment ref="E101" authorId="0" shapeId="0" xr:uid="{73CC8753-85C5-F642-9E53-203C4324D355}">
      <text>
        <r>
          <rPr>
            <sz val="10"/>
            <color rgb="FF000000"/>
            <rFont val="Tahoma"/>
            <family val="2"/>
          </rPr>
          <t>Base</t>
        </r>
      </text>
    </comment>
    <comment ref="F101" authorId="0" shapeId="0" xr:uid="{618B4808-8C6B-F84A-9331-0989394B52A6}">
      <text>
        <r>
          <rPr>
            <sz val="10"/>
            <color rgb="FF000000"/>
            <rFont val="Tahoma"/>
            <family val="2"/>
          </rPr>
          <t>Base</t>
        </r>
      </text>
    </comment>
    <comment ref="I101" authorId="0" shapeId="0" xr:uid="{3FE988B3-7D91-CC48-A82D-00AC96A6F86F}">
      <text>
        <r>
          <rPr>
            <sz val="10"/>
            <color rgb="FF000000"/>
            <rFont val="Tahoma"/>
            <family val="2"/>
          </rPr>
          <t>Base</t>
        </r>
      </text>
    </comment>
    <comment ref="J101" authorId="0" shapeId="0" xr:uid="{AE290717-37C5-EA4E-961C-9460BF7386E7}">
      <text>
        <r>
          <rPr>
            <sz val="10"/>
            <color rgb="FF000000"/>
            <rFont val="Tahoma"/>
            <family val="2"/>
          </rPr>
          <t>Base</t>
        </r>
      </text>
    </comment>
    <comment ref="K101" authorId="0" shapeId="0" xr:uid="{76C31BFE-550C-8847-B8D9-F20487571104}">
      <text>
        <r>
          <rPr>
            <sz val="10"/>
            <color rgb="FF000000"/>
            <rFont val="Tahoma"/>
            <family val="2"/>
          </rPr>
          <t>Base</t>
        </r>
      </text>
    </comment>
    <comment ref="L101" authorId="0" shapeId="0" xr:uid="{396FB33E-22F2-2E44-A76B-14AA764EE8E6}">
      <text>
        <r>
          <rPr>
            <sz val="10"/>
            <color rgb="FF000000"/>
            <rFont val="Tahoma"/>
            <family val="2"/>
          </rPr>
          <t>Base</t>
        </r>
      </text>
    </comment>
    <comment ref="M101" authorId="0" shapeId="0" xr:uid="{C66A98F4-C9E9-FE44-B76C-A07B39E2E6F4}">
      <text>
        <r>
          <rPr>
            <sz val="10"/>
            <color rgb="FF000000"/>
            <rFont val="Tahoma"/>
            <family val="2"/>
          </rPr>
          <t>Base</t>
        </r>
      </text>
    </comment>
    <comment ref="N101" authorId="0" shapeId="0" xr:uid="{A7D50F24-21DB-8F43-9043-77DD3E272C7A}">
      <text>
        <r>
          <rPr>
            <sz val="10"/>
            <color rgb="FF000000"/>
            <rFont val="Tahoma"/>
            <family val="2"/>
          </rPr>
          <t>Base</t>
        </r>
      </text>
    </comment>
    <comment ref="O101" authorId="0" shapeId="0" xr:uid="{DCE63FDF-82C6-D64F-9A48-0D57B324FDC0}">
      <text>
        <r>
          <rPr>
            <sz val="10"/>
            <color rgb="FF000000"/>
            <rFont val="Tahoma"/>
            <family val="2"/>
          </rPr>
          <t>Base</t>
        </r>
      </text>
    </comment>
    <comment ref="P101" authorId="0" shapeId="0" xr:uid="{4E69643F-A03A-A448-A383-1AE0CC9104F0}">
      <text>
        <r>
          <rPr>
            <sz val="10"/>
            <color rgb="FF000000"/>
            <rFont val="Tahoma"/>
            <family val="2"/>
          </rPr>
          <t>Base</t>
        </r>
      </text>
    </comment>
    <comment ref="C102" authorId="0" shapeId="0" xr:uid="{D59362BB-1C2B-BF4E-ACDD-61F70E6CDCD3}">
      <text>
        <r>
          <rPr>
            <sz val="10"/>
            <color rgb="FF000000"/>
            <rFont val="Tahoma"/>
            <family val="2"/>
          </rPr>
          <t>Base</t>
        </r>
      </text>
    </comment>
    <comment ref="D102" authorId="0" shapeId="0" xr:uid="{DD15F86A-0165-4941-9085-E78CA2655CD3}">
      <text>
        <r>
          <rPr>
            <sz val="10"/>
            <color rgb="FF000000"/>
            <rFont val="Tahoma"/>
            <family val="2"/>
          </rPr>
          <t>Base</t>
        </r>
      </text>
    </comment>
    <comment ref="E102" authorId="0" shapeId="0" xr:uid="{85276B87-D507-344E-9D47-DD1313D10063}">
      <text>
        <r>
          <rPr>
            <sz val="10"/>
            <color rgb="FF000000"/>
            <rFont val="Tahoma"/>
            <family val="2"/>
          </rPr>
          <t>Base</t>
        </r>
      </text>
    </comment>
    <comment ref="F102" authorId="0" shapeId="0" xr:uid="{FE989F31-2019-1545-9A3D-5D58C1D0471B}">
      <text>
        <r>
          <rPr>
            <sz val="10"/>
            <color rgb="FF000000"/>
            <rFont val="Tahoma"/>
            <family val="2"/>
          </rPr>
          <t>Base</t>
        </r>
      </text>
    </comment>
    <comment ref="I102" authorId="0" shapeId="0" xr:uid="{B4690716-4CD2-CA4A-8F3A-DF62F83C5D3E}">
      <text>
        <r>
          <rPr>
            <sz val="10"/>
            <color rgb="FF000000"/>
            <rFont val="Tahoma"/>
            <family val="2"/>
          </rPr>
          <t>Base</t>
        </r>
      </text>
    </comment>
    <comment ref="J102" authorId="0" shapeId="0" xr:uid="{7DFC1561-9B4F-E84B-BD99-7AE6993727AB}">
      <text>
        <r>
          <rPr>
            <sz val="10"/>
            <color rgb="FF000000"/>
            <rFont val="Tahoma"/>
            <family val="2"/>
          </rPr>
          <t>Base</t>
        </r>
      </text>
    </comment>
    <comment ref="K102" authorId="0" shapeId="0" xr:uid="{094FFAAD-3052-9248-8800-9590969737EF}">
      <text>
        <r>
          <rPr>
            <sz val="10"/>
            <color rgb="FF000000"/>
            <rFont val="Tahoma"/>
            <family val="2"/>
          </rPr>
          <t>Base</t>
        </r>
      </text>
    </comment>
    <comment ref="L102" authorId="0" shapeId="0" xr:uid="{309E8482-EE6E-184D-96E2-C7CF4582F3D3}">
      <text>
        <r>
          <rPr>
            <sz val="10"/>
            <color rgb="FF000000"/>
            <rFont val="Tahoma"/>
            <family val="2"/>
          </rPr>
          <t>Base</t>
        </r>
      </text>
    </comment>
    <comment ref="M102" authorId="0" shapeId="0" xr:uid="{48339D89-8A21-8B47-934E-D216A79EE332}">
      <text>
        <r>
          <rPr>
            <sz val="10"/>
            <color rgb="FF000000"/>
            <rFont val="Tahoma"/>
            <family val="2"/>
          </rPr>
          <t>Base</t>
        </r>
      </text>
    </comment>
    <comment ref="N102" authorId="0" shapeId="0" xr:uid="{75B4D99A-D223-1F46-B575-12DB067AC297}">
      <text>
        <r>
          <rPr>
            <sz val="10"/>
            <color rgb="FF000000"/>
            <rFont val="Tahoma"/>
            <family val="2"/>
          </rPr>
          <t>Base</t>
        </r>
      </text>
    </comment>
    <comment ref="O102" authorId="0" shapeId="0" xr:uid="{AEA1062E-6F47-A243-8EEE-170AE5D867FD}">
      <text>
        <r>
          <rPr>
            <sz val="10"/>
            <color rgb="FF000000"/>
            <rFont val="Tahoma"/>
            <family val="2"/>
          </rPr>
          <t>Base</t>
        </r>
      </text>
    </comment>
    <comment ref="P102" authorId="0" shapeId="0" xr:uid="{2410CD7B-2BC7-D740-86D3-4E25C9AB7877}">
      <text>
        <r>
          <rPr>
            <sz val="10"/>
            <color rgb="FF000000"/>
            <rFont val="Tahoma"/>
            <family val="2"/>
          </rPr>
          <t>Base</t>
        </r>
      </text>
    </comment>
    <comment ref="C103" authorId="0" shapeId="0" xr:uid="{925B4E08-EE28-B444-BF47-32EF20EF6A4A}">
      <text>
        <r>
          <rPr>
            <sz val="10"/>
            <color rgb="FF000000"/>
            <rFont val="Tahoma"/>
            <family val="2"/>
          </rPr>
          <t>Base</t>
        </r>
      </text>
    </comment>
    <comment ref="D103" authorId="0" shapeId="0" xr:uid="{35C57C89-9D31-9D45-8133-A921A2F19BAD}">
      <text>
        <r>
          <rPr>
            <sz val="10"/>
            <color rgb="FF000000"/>
            <rFont val="Tahoma"/>
            <family val="2"/>
          </rPr>
          <t>Base</t>
        </r>
      </text>
    </comment>
    <comment ref="E103" authorId="0" shapeId="0" xr:uid="{7656FC55-C350-C348-B0E6-EBFBACF53704}">
      <text>
        <r>
          <rPr>
            <sz val="10"/>
            <color rgb="FF000000"/>
            <rFont val="Tahoma"/>
            <family val="2"/>
          </rPr>
          <t>Base</t>
        </r>
      </text>
    </comment>
    <comment ref="F103" authorId="0" shapeId="0" xr:uid="{B34EA8E6-DB82-4B40-B638-037F34730B02}">
      <text>
        <r>
          <rPr>
            <sz val="10"/>
            <color rgb="FF000000"/>
            <rFont val="Tahoma"/>
            <family val="2"/>
          </rPr>
          <t>Base</t>
        </r>
      </text>
    </comment>
    <comment ref="I103" authorId="0" shapeId="0" xr:uid="{036BE646-A2B9-1348-8701-FA1C87F8CD09}">
      <text>
        <r>
          <rPr>
            <sz val="10"/>
            <color rgb="FF000000"/>
            <rFont val="Tahoma"/>
            <family val="2"/>
          </rPr>
          <t>Base</t>
        </r>
      </text>
    </comment>
    <comment ref="J103" authorId="0" shapeId="0" xr:uid="{46101089-A4A7-8745-9EC6-F0E3A3C5FFD2}">
      <text>
        <r>
          <rPr>
            <sz val="10"/>
            <color rgb="FF000000"/>
            <rFont val="Tahoma"/>
            <family val="2"/>
          </rPr>
          <t>Base</t>
        </r>
      </text>
    </comment>
    <comment ref="K103" authorId="0" shapeId="0" xr:uid="{A1A04D77-392F-044B-BAE7-75DAD729711A}">
      <text>
        <r>
          <rPr>
            <sz val="10"/>
            <color rgb="FF000000"/>
            <rFont val="Tahoma"/>
            <family val="2"/>
          </rPr>
          <t>Base</t>
        </r>
      </text>
    </comment>
    <comment ref="L103" authorId="0" shapeId="0" xr:uid="{138CD567-21A5-B04B-B96A-07403248DD05}">
      <text>
        <r>
          <rPr>
            <sz val="10"/>
            <color rgb="FF000000"/>
            <rFont val="Tahoma"/>
            <family val="2"/>
          </rPr>
          <t>Base</t>
        </r>
      </text>
    </comment>
    <comment ref="M103" authorId="0" shapeId="0" xr:uid="{684FEC82-2E48-0044-B31B-FD4DD124A74C}">
      <text>
        <r>
          <rPr>
            <sz val="10"/>
            <color rgb="FF000000"/>
            <rFont val="Tahoma"/>
            <family val="2"/>
          </rPr>
          <t>Base</t>
        </r>
      </text>
    </comment>
    <comment ref="N103" authorId="0" shapeId="0" xr:uid="{37E1AAE6-406B-4846-86AF-3292F4F06811}">
      <text>
        <r>
          <rPr>
            <sz val="10"/>
            <color rgb="FF000000"/>
            <rFont val="Tahoma"/>
            <family val="2"/>
          </rPr>
          <t>Base</t>
        </r>
      </text>
    </comment>
    <comment ref="O103" authorId="0" shapeId="0" xr:uid="{0B8FA047-5131-F743-81A2-84AEFEA76E2E}">
      <text>
        <r>
          <rPr>
            <sz val="10"/>
            <color rgb="FF000000"/>
            <rFont val="Tahoma"/>
            <family val="2"/>
          </rPr>
          <t>Base</t>
        </r>
      </text>
    </comment>
    <comment ref="P103" authorId="0" shapeId="0" xr:uid="{A374F2D8-CD69-884C-83C9-F2476C899C1C}">
      <text>
        <r>
          <rPr>
            <sz val="10"/>
            <color rgb="FF000000"/>
            <rFont val="Tahoma"/>
            <family val="2"/>
          </rPr>
          <t>Base</t>
        </r>
      </text>
    </comment>
    <comment ref="C104" authorId="0" shapeId="0" xr:uid="{55714D06-B4A0-004F-9BDE-F7C5BA1E8F53}">
      <text>
        <r>
          <rPr>
            <sz val="10"/>
            <color rgb="FF000000"/>
            <rFont val="Tahoma"/>
            <family val="2"/>
          </rPr>
          <t>Base</t>
        </r>
      </text>
    </comment>
    <comment ref="D104" authorId="0" shapeId="0" xr:uid="{6EB4575C-80C4-7B47-9FBA-B26B586CADCB}">
      <text>
        <r>
          <rPr>
            <sz val="10"/>
            <color rgb="FF000000"/>
            <rFont val="Tahoma"/>
            <family val="2"/>
          </rPr>
          <t>Base</t>
        </r>
      </text>
    </comment>
    <comment ref="E104" authorId="0" shapeId="0" xr:uid="{E437EA24-A8A7-1F42-85D9-935D4332C835}">
      <text>
        <r>
          <rPr>
            <sz val="10"/>
            <color rgb="FF000000"/>
            <rFont val="Tahoma"/>
            <family val="2"/>
          </rPr>
          <t>Base</t>
        </r>
      </text>
    </comment>
    <comment ref="F104" authorId="0" shapeId="0" xr:uid="{F88F1B91-E871-8840-971B-93E170CF7AD0}">
      <text>
        <r>
          <rPr>
            <sz val="10"/>
            <color rgb="FF000000"/>
            <rFont val="Tahoma"/>
            <family val="2"/>
          </rPr>
          <t>Base</t>
        </r>
      </text>
    </comment>
    <comment ref="I104" authorId="0" shapeId="0" xr:uid="{7FB46420-A85C-CD4F-9F9F-BFC6DB921794}">
      <text>
        <r>
          <rPr>
            <sz val="10"/>
            <color rgb="FF000000"/>
            <rFont val="Tahoma"/>
            <family val="2"/>
          </rPr>
          <t>Base</t>
        </r>
      </text>
    </comment>
    <comment ref="J104" authorId="0" shapeId="0" xr:uid="{01717BB9-C697-3C4B-8B58-C33E97E86184}">
      <text>
        <r>
          <rPr>
            <sz val="10"/>
            <color rgb="FF000000"/>
            <rFont val="Tahoma"/>
            <family val="2"/>
          </rPr>
          <t>Base</t>
        </r>
      </text>
    </comment>
    <comment ref="K104" authorId="0" shapeId="0" xr:uid="{CBC7A2CB-1A86-3F42-BC78-DA7AC03A347E}">
      <text>
        <r>
          <rPr>
            <sz val="10"/>
            <color rgb="FF000000"/>
            <rFont val="Tahoma"/>
            <family val="2"/>
          </rPr>
          <t>Base</t>
        </r>
      </text>
    </comment>
    <comment ref="L104" authorId="0" shapeId="0" xr:uid="{E9C9B1C7-235D-2145-A937-312AA0B08107}">
      <text>
        <r>
          <rPr>
            <sz val="10"/>
            <color rgb="FF000000"/>
            <rFont val="Tahoma"/>
            <family val="2"/>
          </rPr>
          <t>Base</t>
        </r>
      </text>
    </comment>
    <comment ref="M104" authorId="0" shapeId="0" xr:uid="{34A77AD7-2C54-7046-857D-22E702D8CCF4}">
      <text>
        <r>
          <rPr>
            <sz val="10"/>
            <color rgb="FF000000"/>
            <rFont val="Tahoma"/>
            <family val="2"/>
          </rPr>
          <t>Base</t>
        </r>
      </text>
    </comment>
    <comment ref="N104" authorId="0" shapeId="0" xr:uid="{E0231ADE-DC92-3A4D-B515-4B9BCCE03C10}">
      <text>
        <r>
          <rPr>
            <sz val="10"/>
            <color rgb="FF000000"/>
            <rFont val="Tahoma"/>
            <family val="2"/>
          </rPr>
          <t>Base</t>
        </r>
      </text>
    </comment>
    <comment ref="O104" authorId="0" shapeId="0" xr:uid="{4A6A39B6-DA08-5942-8FD3-16D955FC7C79}">
      <text>
        <r>
          <rPr>
            <sz val="10"/>
            <color rgb="FF000000"/>
            <rFont val="Tahoma"/>
            <family val="2"/>
          </rPr>
          <t>Base</t>
        </r>
      </text>
    </comment>
    <comment ref="P104" authorId="0" shapeId="0" xr:uid="{070DA6B2-31F6-CE4F-B042-4CBF302F79E3}">
      <text>
        <r>
          <rPr>
            <sz val="10"/>
            <color rgb="FF000000"/>
            <rFont val="Tahoma"/>
            <family val="2"/>
          </rPr>
          <t>Base</t>
        </r>
      </text>
    </comment>
    <comment ref="C105" authorId="0" shapeId="0" xr:uid="{276C9A1C-DFB9-5B43-8B46-E4D930289B76}">
      <text>
        <r>
          <rPr>
            <sz val="10"/>
            <color rgb="FF000000"/>
            <rFont val="Tahoma"/>
            <family val="2"/>
          </rPr>
          <t>Base</t>
        </r>
      </text>
    </comment>
    <comment ref="D105" authorId="0" shapeId="0" xr:uid="{D071E6C1-04E8-2B42-AA5F-431AF6D7ECA4}">
      <text>
        <r>
          <rPr>
            <sz val="10"/>
            <color rgb="FF000000"/>
            <rFont val="Tahoma"/>
            <family val="2"/>
          </rPr>
          <t>Base</t>
        </r>
      </text>
    </comment>
    <comment ref="E105" authorId="0" shapeId="0" xr:uid="{31997555-FA14-D84A-87EE-33B82F790D43}">
      <text>
        <r>
          <rPr>
            <sz val="10"/>
            <color rgb="FF000000"/>
            <rFont val="Tahoma"/>
            <family val="2"/>
          </rPr>
          <t>Base</t>
        </r>
      </text>
    </comment>
    <comment ref="F105" authorId="0" shapeId="0" xr:uid="{1E8CDBBE-4E53-A64A-BEF3-382F05D6C370}">
      <text>
        <r>
          <rPr>
            <sz val="10"/>
            <color rgb="FF000000"/>
            <rFont val="Tahoma"/>
            <family val="2"/>
          </rPr>
          <t>Base</t>
        </r>
      </text>
    </comment>
    <comment ref="I105" authorId="0" shapeId="0" xr:uid="{233501DF-D5BA-4B4D-B76E-38C1D68043D1}">
      <text>
        <r>
          <rPr>
            <sz val="10"/>
            <color rgb="FF000000"/>
            <rFont val="Tahoma"/>
            <family val="2"/>
          </rPr>
          <t>Base</t>
        </r>
      </text>
    </comment>
    <comment ref="J105" authorId="0" shapeId="0" xr:uid="{81EF7891-3590-5A4A-87B3-04584681B28D}">
      <text>
        <r>
          <rPr>
            <sz val="10"/>
            <color rgb="FF000000"/>
            <rFont val="Tahoma"/>
            <family val="2"/>
          </rPr>
          <t>Base</t>
        </r>
      </text>
    </comment>
    <comment ref="K105" authorId="0" shapeId="0" xr:uid="{B672082D-8A2E-F145-934D-BACB8051FD6D}">
      <text>
        <r>
          <rPr>
            <sz val="10"/>
            <color rgb="FF000000"/>
            <rFont val="Tahoma"/>
            <family val="2"/>
          </rPr>
          <t>Base</t>
        </r>
      </text>
    </comment>
    <comment ref="L105" authorId="0" shapeId="0" xr:uid="{613B447F-1955-784C-8F7A-A15423994CB5}">
      <text>
        <r>
          <rPr>
            <sz val="10"/>
            <color rgb="FF000000"/>
            <rFont val="Tahoma"/>
            <family val="2"/>
          </rPr>
          <t>Base</t>
        </r>
      </text>
    </comment>
    <comment ref="M105" authorId="0" shapeId="0" xr:uid="{C4D4A2D5-2942-0144-992C-D7B83255540A}">
      <text>
        <r>
          <rPr>
            <sz val="10"/>
            <color rgb="FF000000"/>
            <rFont val="Tahoma"/>
            <family val="2"/>
          </rPr>
          <t>Base</t>
        </r>
      </text>
    </comment>
    <comment ref="N105" authorId="0" shapeId="0" xr:uid="{174702F3-76F4-ED43-BE41-F9E5B72F8435}">
      <text>
        <r>
          <rPr>
            <sz val="10"/>
            <color rgb="FF000000"/>
            <rFont val="Tahoma"/>
            <family val="2"/>
          </rPr>
          <t>Base</t>
        </r>
      </text>
    </comment>
    <comment ref="O105" authorId="0" shapeId="0" xr:uid="{5FCFC854-5F91-184B-914B-A4B3DB6B1C6C}">
      <text>
        <r>
          <rPr>
            <sz val="10"/>
            <color rgb="FF000000"/>
            <rFont val="Tahoma"/>
            <family val="2"/>
          </rPr>
          <t>Base</t>
        </r>
      </text>
    </comment>
    <comment ref="P105" authorId="0" shapeId="0" xr:uid="{544DE024-330D-CF48-A1D4-CC19832E7171}">
      <text>
        <r>
          <rPr>
            <sz val="10"/>
            <color rgb="FF000000"/>
            <rFont val="Tahoma"/>
            <family val="2"/>
          </rPr>
          <t>Base</t>
        </r>
      </text>
    </comment>
    <comment ref="C106" authorId="0" shapeId="0" xr:uid="{E21AA5E2-20BF-4D4B-94FC-450A9D6F3F7B}">
      <text>
        <r>
          <rPr>
            <sz val="10"/>
            <color rgb="FF000000"/>
            <rFont val="Tahoma"/>
            <family val="2"/>
          </rPr>
          <t>Base</t>
        </r>
      </text>
    </comment>
    <comment ref="D106" authorId="0" shapeId="0" xr:uid="{22340418-7071-9E4D-BCAE-A8006780FAC4}">
      <text>
        <r>
          <rPr>
            <sz val="10"/>
            <color rgb="FF000000"/>
            <rFont val="Tahoma"/>
            <family val="2"/>
          </rPr>
          <t>Base</t>
        </r>
      </text>
    </comment>
    <comment ref="E106" authorId="0" shapeId="0" xr:uid="{CD32D31D-E4EC-2C4A-85B4-527DCCA8B9BE}">
      <text>
        <r>
          <rPr>
            <sz val="10"/>
            <color rgb="FF000000"/>
            <rFont val="Tahoma"/>
            <family val="2"/>
          </rPr>
          <t>Base</t>
        </r>
      </text>
    </comment>
    <comment ref="F106" authorId="0" shapeId="0" xr:uid="{78999B3A-DF7A-2C4C-9EF0-3664DF19CA67}">
      <text>
        <r>
          <rPr>
            <sz val="10"/>
            <color rgb="FF000000"/>
            <rFont val="Tahoma"/>
            <family val="2"/>
          </rPr>
          <t>Base</t>
        </r>
      </text>
    </comment>
    <comment ref="I106" authorId="0" shapeId="0" xr:uid="{BBE4C1B2-EED5-FD42-80AF-211CF6F314D8}">
      <text>
        <r>
          <rPr>
            <sz val="10"/>
            <color rgb="FF000000"/>
            <rFont val="Tahoma"/>
            <family val="2"/>
          </rPr>
          <t>Base</t>
        </r>
      </text>
    </comment>
    <comment ref="J106" authorId="0" shapeId="0" xr:uid="{9DB89CEC-897C-3641-A28D-686375C93CA3}">
      <text>
        <r>
          <rPr>
            <sz val="10"/>
            <color rgb="FF000000"/>
            <rFont val="Tahoma"/>
            <family val="2"/>
          </rPr>
          <t>Base</t>
        </r>
      </text>
    </comment>
    <comment ref="K106" authorId="0" shapeId="0" xr:uid="{0CE2D661-C809-1B46-A841-3DC63EA9B5AB}">
      <text>
        <r>
          <rPr>
            <sz val="10"/>
            <color rgb="FF000000"/>
            <rFont val="Tahoma"/>
            <family val="2"/>
          </rPr>
          <t>Base</t>
        </r>
      </text>
    </comment>
    <comment ref="L106" authorId="0" shapeId="0" xr:uid="{E0B5B0CF-AE1E-554D-A884-B612924A59CD}">
      <text>
        <r>
          <rPr>
            <sz val="10"/>
            <color rgb="FF000000"/>
            <rFont val="Tahoma"/>
            <family val="2"/>
          </rPr>
          <t>Base</t>
        </r>
      </text>
    </comment>
    <comment ref="M106" authorId="0" shapeId="0" xr:uid="{C1BB819C-41B4-434C-91C9-A0DCD63BBAA5}">
      <text>
        <r>
          <rPr>
            <sz val="10"/>
            <color rgb="FF000000"/>
            <rFont val="Tahoma"/>
            <family val="2"/>
          </rPr>
          <t>Base</t>
        </r>
      </text>
    </comment>
    <comment ref="N106" authorId="0" shapeId="0" xr:uid="{2E6B52D4-F4C0-FF43-B166-2AF9EB572F24}">
      <text>
        <r>
          <rPr>
            <sz val="10"/>
            <color rgb="FF000000"/>
            <rFont val="Tahoma"/>
            <family val="2"/>
          </rPr>
          <t>Base</t>
        </r>
      </text>
    </comment>
    <comment ref="O106" authorId="0" shapeId="0" xr:uid="{99AB350C-BDD2-A543-9A6F-4225566A9AE9}">
      <text>
        <r>
          <rPr>
            <sz val="10"/>
            <color rgb="FF000000"/>
            <rFont val="Tahoma"/>
            <family val="2"/>
          </rPr>
          <t>Base</t>
        </r>
      </text>
    </comment>
    <comment ref="P106" authorId="0" shapeId="0" xr:uid="{E4EFF2B9-AFC1-F94A-8DF1-2A51F2212290}">
      <text>
        <r>
          <rPr>
            <sz val="10"/>
            <color rgb="FF000000"/>
            <rFont val="Tahoma"/>
            <family val="2"/>
          </rPr>
          <t>Base</t>
        </r>
      </text>
    </comment>
    <comment ref="C107" authorId="0" shapeId="0" xr:uid="{3572F76B-3438-BC43-84B2-9732C0584D3D}">
      <text>
        <r>
          <rPr>
            <sz val="10"/>
            <color rgb="FF000000"/>
            <rFont val="Tahoma"/>
            <family val="2"/>
          </rPr>
          <t>Base</t>
        </r>
      </text>
    </comment>
    <comment ref="D107" authorId="0" shapeId="0" xr:uid="{92D2A1BC-07B3-024E-ABC5-D2A455DFA416}">
      <text>
        <r>
          <rPr>
            <sz val="10"/>
            <color rgb="FF000000"/>
            <rFont val="Tahoma"/>
            <family val="2"/>
          </rPr>
          <t>Base</t>
        </r>
      </text>
    </comment>
    <comment ref="E107" authorId="0" shapeId="0" xr:uid="{295D000B-C4FC-F54B-A7CC-5A429E3E5905}">
      <text>
        <r>
          <rPr>
            <sz val="10"/>
            <color rgb="FF000000"/>
            <rFont val="Tahoma"/>
            <family val="2"/>
          </rPr>
          <t>Base</t>
        </r>
      </text>
    </comment>
    <comment ref="F107" authorId="0" shapeId="0" xr:uid="{295A8D42-3ED8-F14F-A2C8-906528454EF7}">
      <text>
        <r>
          <rPr>
            <sz val="10"/>
            <color rgb="FF000000"/>
            <rFont val="Tahoma"/>
            <family val="2"/>
          </rPr>
          <t>Base</t>
        </r>
      </text>
    </comment>
    <comment ref="I107" authorId="0" shapeId="0" xr:uid="{2B019E92-DC5C-5D40-90DD-FDC1F46632BF}">
      <text>
        <r>
          <rPr>
            <sz val="10"/>
            <color rgb="FF000000"/>
            <rFont val="Tahoma"/>
            <family val="2"/>
          </rPr>
          <t>Base</t>
        </r>
      </text>
    </comment>
    <comment ref="J107" authorId="0" shapeId="0" xr:uid="{E2380273-40BA-264D-8D54-FAF40CCA3C15}">
      <text>
        <r>
          <rPr>
            <sz val="10"/>
            <color rgb="FF000000"/>
            <rFont val="Tahoma"/>
            <family val="2"/>
          </rPr>
          <t>Base</t>
        </r>
      </text>
    </comment>
    <comment ref="K107" authorId="0" shapeId="0" xr:uid="{85F70DA5-A8DA-1949-97D4-990144EBE82B}">
      <text>
        <r>
          <rPr>
            <sz val="10"/>
            <color rgb="FF000000"/>
            <rFont val="Tahoma"/>
            <family val="2"/>
          </rPr>
          <t>Base</t>
        </r>
      </text>
    </comment>
    <comment ref="L107" authorId="0" shapeId="0" xr:uid="{EC35C718-594F-8B45-89CB-D9B1B96D33B6}">
      <text>
        <r>
          <rPr>
            <sz val="10"/>
            <color rgb="FF000000"/>
            <rFont val="Tahoma"/>
            <family val="2"/>
          </rPr>
          <t>Base</t>
        </r>
      </text>
    </comment>
    <comment ref="M107" authorId="0" shapeId="0" xr:uid="{611B71FE-E6B3-8C48-9842-926042723C90}">
      <text>
        <r>
          <rPr>
            <sz val="10"/>
            <color rgb="FF000000"/>
            <rFont val="Tahoma"/>
            <family val="2"/>
          </rPr>
          <t>Base</t>
        </r>
      </text>
    </comment>
    <comment ref="N107" authorId="0" shapeId="0" xr:uid="{B6BFE434-A5E0-B448-842A-D79D0EBB6D32}">
      <text>
        <r>
          <rPr>
            <sz val="10"/>
            <color rgb="FF000000"/>
            <rFont val="Tahoma"/>
            <family val="2"/>
          </rPr>
          <t>Base</t>
        </r>
      </text>
    </comment>
    <comment ref="O107" authorId="0" shapeId="0" xr:uid="{65E93C97-8237-1E40-B46C-16B1A5D3AF66}">
      <text>
        <r>
          <rPr>
            <sz val="10"/>
            <color rgb="FF000000"/>
            <rFont val="Tahoma"/>
            <family val="2"/>
          </rPr>
          <t>Base</t>
        </r>
      </text>
    </comment>
    <comment ref="P107" authorId="0" shapeId="0" xr:uid="{011AAFC7-A2F4-C14B-8A9F-9679D147C68B}">
      <text>
        <r>
          <rPr>
            <sz val="10"/>
            <color rgb="FF000000"/>
            <rFont val="Tahoma"/>
            <family val="2"/>
          </rPr>
          <t>Base</t>
        </r>
      </text>
    </comment>
    <comment ref="C108" authorId="0" shapeId="0" xr:uid="{013DDA35-B4EA-1341-8756-5C0AE8F47F92}">
      <text>
        <r>
          <rPr>
            <sz val="10"/>
            <color rgb="FF000000"/>
            <rFont val="Tahoma"/>
            <family val="2"/>
          </rPr>
          <t>Base</t>
        </r>
      </text>
    </comment>
    <comment ref="D108" authorId="0" shapeId="0" xr:uid="{AF016F86-EEC9-C54C-83EF-778BE0AC83A4}">
      <text>
        <r>
          <rPr>
            <sz val="10"/>
            <color rgb="FF000000"/>
            <rFont val="Tahoma"/>
            <family val="2"/>
          </rPr>
          <t>Base</t>
        </r>
      </text>
    </comment>
    <comment ref="E108" authorId="0" shapeId="0" xr:uid="{60F11322-499D-A24B-B2D6-D5A965185B9D}">
      <text>
        <r>
          <rPr>
            <sz val="10"/>
            <color rgb="FF000000"/>
            <rFont val="Tahoma"/>
            <family val="2"/>
          </rPr>
          <t>Base</t>
        </r>
      </text>
    </comment>
    <comment ref="F108" authorId="0" shapeId="0" xr:uid="{D527845C-53B8-0942-8895-24B1ABC2C2A3}">
      <text>
        <r>
          <rPr>
            <sz val="10"/>
            <color rgb="FF000000"/>
            <rFont val="Tahoma"/>
            <family val="2"/>
          </rPr>
          <t>Base</t>
        </r>
      </text>
    </comment>
    <comment ref="I108" authorId="0" shapeId="0" xr:uid="{44D87703-6A84-6942-A976-449DA5C44A38}">
      <text>
        <r>
          <rPr>
            <sz val="10"/>
            <color rgb="FF000000"/>
            <rFont val="Tahoma"/>
            <family val="2"/>
          </rPr>
          <t>Base</t>
        </r>
      </text>
    </comment>
    <comment ref="J108" authorId="0" shapeId="0" xr:uid="{B81475D8-1E74-1E4E-BEB7-55F58ED527E4}">
      <text>
        <r>
          <rPr>
            <sz val="10"/>
            <color rgb="FF000000"/>
            <rFont val="Tahoma"/>
            <family val="2"/>
          </rPr>
          <t>Base</t>
        </r>
      </text>
    </comment>
    <comment ref="K108" authorId="0" shapeId="0" xr:uid="{34AA8E18-C8F7-504E-B2FB-0BEA0A2D9BBC}">
      <text>
        <r>
          <rPr>
            <sz val="10"/>
            <color rgb="FF000000"/>
            <rFont val="Tahoma"/>
            <family val="2"/>
          </rPr>
          <t>Base</t>
        </r>
      </text>
    </comment>
    <comment ref="L108" authorId="0" shapeId="0" xr:uid="{A6C26161-4291-F74C-8072-5EA4025A3696}">
      <text>
        <r>
          <rPr>
            <sz val="10"/>
            <color rgb="FF000000"/>
            <rFont val="Tahoma"/>
            <family val="2"/>
          </rPr>
          <t>Base</t>
        </r>
      </text>
    </comment>
    <comment ref="M108" authorId="0" shapeId="0" xr:uid="{C2820FF4-3526-274B-B292-B7F9A06F8941}">
      <text>
        <r>
          <rPr>
            <sz val="10"/>
            <color rgb="FF000000"/>
            <rFont val="Tahoma"/>
            <family val="2"/>
          </rPr>
          <t>Base</t>
        </r>
      </text>
    </comment>
    <comment ref="N108" authorId="0" shapeId="0" xr:uid="{A0817BBA-AB7F-9847-9870-D41E0C1B4989}">
      <text>
        <r>
          <rPr>
            <sz val="10"/>
            <color rgb="FF000000"/>
            <rFont val="Tahoma"/>
            <family val="2"/>
          </rPr>
          <t>Base</t>
        </r>
      </text>
    </comment>
    <comment ref="O108" authorId="0" shapeId="0" xr:uid="{B00B8E41-301B-5E4D-9BF8-01528D9A7FAB}">
      <text>
        <r>
          <rPr>
            <sz val="10"/>
            <color rgb="FF000000"/>
            <rFont val="Tahoma"/>
            <family val="2"/>
          </rPr>
          <t>Base</t>
        </r>
      </text>
    </comment>
    <comment ref="P108" authorId="0" shapeId="0" xr:uid="{D0ECDE2E-B5A0-BC4C-B855-AF9D11A8E231}">
      <text>
        <r>
          <rPr>
            <sz val="10"/>
            <color rgb="FF000000"/>
            <rFont val="Tahoma"/>
            <family val="2"/>
          </rPr>
          <t>Base</t>
        </r>
      </text>
    </comment>
    <comment ref="C109" authorId="0" shapeId="0" xr:uid="{76BACA8D-C21C-3749-9F78-B57C956F9BC0}">
      <text>
        <r>
          <rPr>
            <sz val="10"/>
            <color rgb="FF000000"/>
            <rFont val="Tahoma"/>
            <family val="2"/>
          </rPr>
          <t>Base</t>
        </r>
      </text>
    </comment>
    <comment ref="D109" authorId="0" shapeId="0" xr:uid="{E08F931B-DCC3-D84B-8BB8-0ECA852CAA0E}">
      <text>
        <r>
          <rPr>
            <sz val="10"/>
            <color rgb="FF000000"/>
            <rFont val="Tahoma"/>
            <family val="2"/>
          </rPr>
          <t>Base</t>
        </r>
      </text>
    </comment>
    <comment ref="E109" authorId="0" shapeId="0" xr:uid="{D9DA464B-294F-2547-AF47-D392A0FDECE6}">
      <text>
        <r>
          <rPr>
            <sz val="10"/>
            <color rgb="FF000000"/>
            <rFont val="Tahoma"/>
            <family val="2"/>
          </rPr>
          <t>Base</t>
        </r>
      </text>
    </comment>
    <comment ref="F109" authorId="0" shapeId="0" xr:uid="{C77251AD-CFA4-5648-9384-8784680C457D}">
      <text>
        <r>
          <rPr>
            <sz val="10"/>
            <color rgb="FF000000"/>
            <rFont val="Tahoma"/>
            <family val="2"/>
          </rPr>
          <t>Base</t>
        </r>
      </text>
    </comment>
    <comment ref="I109" authorId="0" shapeId="0" xr:uid="{BC18ADC0-665D-5F49-AF07-71EC688D5714}">
      <text>
        <r>
          <rPr>
            <sz val="10"/>
            <color rgb="FF000000"/>
            <rFont val="Tahoma"/>
            <family val="2"/>
          </rPr>
          <t>Base</t>
        </r>
      </text>
    </comment>
    <comment ref="J109" authorId="0" shapeId="0" xr:uid="{80F587AD-BB9F-E845-B15D-5F3D1A719086}">
      <text>
        <r>
          <rPr>
            <sz val="10"/>
            <color rgb="FF000000"/>
            <rFont val="Tahoma"/>
            <family val="2"/>
          </rPr>
          <t>Base</t>
        </r>
      </text>
    </comment>
    <comment ref="K109" authorId="0" shapeId="0" xr:uid="{D9413772-DE04-0E4F-BC31-14755CE2C918}">
      <text>
        <r>
          <rPr>
            <sz val="10"/>
            <color rgb="FF000000"/>
            <rFont val="Tahoma"/>
            <family val="2"/>
          </rPr>
          <t>Base</t>
        </r>
      </text>
    </comment>
    <comment ref="L109" authorId="0" shapeId="0" xr:uid="{B6AE77A7-CFDB-284E-B34F-847F365EDB0C}">
      <text>
        <r>
          <rPr>
            <sz val="10"/>
            <color rgb="FF000000"/>
            <rFont val="Tahoma"/>
            <family val="2"/>
          </rPr>
          <t>Base</t>
        </r>
      </text>
    </comment>
    <comment ref="M109" authorId="0" shapeId="0" xr:uid="{35DFE64D-6E4A-BB4D-8608-AF0C5AD31D39}">
      <text>
        <r>
          <rPr>
            <sz val="10"/>
            <color rgb="FF000000"/>
            <rFont val="Tahoma"/>
            <family val="2"/>
          </rPr>
          <t>Base</t>
        </r>
      </text>
    </comment>
    <comment ref="N109" authorId="0" shapeId="0" xr:uid="{5BB50283-B0B2-EF40-A416-C795DA673CDD}">
      <text>
        <r>
          <rPr>
            <sz val="10"/>
            <color rgb="FF000000"/>
            <rFont val="Tahoma"/>
            <family val="2"/>
          </rPr>
          <t>Base</t>
        </r>
      </text>
    </comment>
    <comment ref="O109" authorId="0" shapeId="0" xr:uid="{BBC5B963-A919-7345-921D-2916270D42FB}">
      <text>
        <r>
          <rPr>
            <sz val="10"/>
            <color rgb="FF000000"/>
            <rFont val="Tahoma"/>
            <family val="2"/>
          </rPr>
          <t>Base</t>
        </r>
      </text>
    </comment>
    <comment ref="P109" authorId="0" shapeId="0" xr:uid="{74D32994-109E-4849-9828-FFF30C28724D}">
      <text>
        <r>
          <rPr>
            <sz val="10"/>
            <color rgb="FF000000"/>
            <rFont val="Tahoma"/>
            <family val="2"/>
          </rPr>
          <t>Base</t>
        </r>
      </text>
    </comment>
    <comment ref="C110" authorId="0" shapeId="0" xr:uid="{EC37F6BE-1AE4-0742-BB60-8FD10241ED20}">
      <text>
        <r>
          <rPr>
            <sz val="10"/>
            <color rgb="FF000000"/>
            <rFont val="Tahoma"/>
            <family val="2"/>
          </rPr>
          <t>Base</t>
        </r>
      </text>
    </comment>
    <comment ref="D110" authorId="0" shapeId="0" xr:uid="{B1E257BD-22B7-3B44-9A7D-97A281A06368}">
      <text>
        <r>
          <rPr>
            <sz val="10"/>
            <color rgb="FF000000"/>
            <rFont val="Tahoma"/>
            <family val="2"/>
          </rPr>
          <t>Base</t>
        </r>
      </text>
    </comment>
    <comment ref="E110" authorId="0" shapeId="0" xr:uid="{647C09FB-CA35-A840-8B77-AC6681A36117}">
      <text>
        <r>
          <rPr>
            <sz val="10"/>
            <color rgb="FF000000"/>
            <rFont val="Tahoma"/>
            <family val="2"/>
          </rPr>
          <t>Base</t>
        </r>
      </text>
    </comment>
    <comment ref="F110" authorId="0" shapeId="0" xr:uid="{F60559BB-6D30-5745-B4A6-34F65C602A2E}">
      <text>
        <r>
          <rPr>
            <sz val="10"/>
            <color rgb="FF000000"/>
            <rFont val="Tahoma"/>
            <family val="2"/>
          </rPr>
          <t>Base</t>
        </r>
      </text>
    </comment>
    <comment ref="I110" authorId="0" shapeId="0" xr:uid="{D61FC5C5-FB5A-5B4C-9B6D-CEED5859DED3}">
      <text>
        <r>
          <rPr>
            <sz val="10"/>
            <color rgb="FF000000"/>
            <rFont val="Tahoma"/>
            <family val="2"/>
          </rPr>
          <t>Base</t>
        </r>
      </text>
    </comment>
    <comment ref="J110" authorId="0" shapeId="0" xr:uid="{58554EA9-2028-4B46-891C-ED8532E7F8A1}">
      <text>
        <r>
          <rPr>
            <sz val="10"/>
            <color rgb="FF000000"/>
            <rFont val="Tahoma"/>
            <family val="2"/>
          </rPr>
          <t>Base</t>
        </r>
      </text>
    </comment>
    <comment ref="K110" authorId="0" shapeId="0" xr:uid="{73309877-582D-2146-ABC6-9B7E8E8BA472}">
      <text>
        <r>
          <rPr>
            <sz val="10"/>
            <color rgb="FF000000"/>
            <rFont val="Tahoma"/>
            <family val="2"/>
          </rPr>
          <t>Base</t>
        </r>
      </text>
    </comment>
    <comment ref="L110" authorId="0" shapeId="0" xr:uid="{2B04DCEC-8BEC-D443-BBBC-2F75A4A935CA}">
      <text>
        <r>
          <rPr>
            <sz val="10"/>
            <color rgb="FF000000"/>
            <rFont val="Tahoma"/>
            <family val="2"/>
          </rPr>
          <t>Base</t>
        </r>
      </text>
    </comment>
    <comment ref="M110" authorId="0" shapeId="0" xr:uid="{6FA9CD1F-E336-1B4D-9C82-A36523482366}">
      <text>
        <r>
          <rPr>
            <sz val="10"/>
            <color rgb="FF000000"/>
            <rFont val="Tahoma"/>
            <family val="2"/>
          </rPr>
          <t>Base</t>
        </r>
      </text>
    </comment>
    <comment ref="N110" authorId="0" shapeId="0" xr:uid="{4EAE5D9A-4E1A-024A-B24E-905976B3D860}">
      <text>
        <r>
          <rPr>
            <sz val="10"/>
            <color rgb="FF000000"/>
            <rFont val="Tahoma"/>
            <family val="2"/>
          </rPr>
          <t>Base</t>
        </r>
      </text>
    </comment>
    <comment ref="O110" authorId="0" shapeId="0" xr:uid="{06F2751A-73E2-2540-9700-90D444CF1F56}">
      <text>
        <r>
          <rPr>
            <sz val="10"/>
            <color rgb="FF000000"/>
            <rFont val="Tahoma"/>
            <family val="2"/>
          </rPr>
          <t>Base</t>
        </r>
      </text>
    </comment>
    <comment ref="P110" authorId="0" shapeId="0" xr:uid="{3C732076-F72E-954C-8628-D40547D7A346}">
      <text>
        <r>
          <rPr>
            <sz val="10"/>
            <color rgb="FF000000"/>
            <rFont val="Tahoma"/>
            <family val="2"/>
          </rPr>
          <t>Base</t>
        </r>
      </text>
    </comment>
    <comment ref="C111" authorId="0" shapeId="0" xr:uid="{E870DA45-9E8A-7248-B05C-7F07A2C2C4D8}">
      <text>
        <r>
          <rPr>
            <sz val="10"/>
            <color rgb="FF000000"/>
            <rFont val="Tahoma"/>
            <family val="2"/>
          </rPr>
          <t>Base</t>
        </r>
      </text>
    </comment>
    <comment ref="D111" authorId="0" shapeId="0" xr:uid="{C506DE1D-65C0-4640-A5A1-2EDBA64FB089}">
      <text>
        <r>
          <rPr>
            <sz val="10"/>
            <color rgb="FF000000"/>
            <rFont val="Tahoma"/>
            <family val="2"/>
          </rPr>
          <t>Base</t>
        </r>
      </text>
    </comment>
    <comment ref="E111" authorId="0" shapeId="0" xr:uid="{E136B1AD-AD95-C540-8508-40E491E48FED}">
      <text>
        <r>
          <rPr>
            <sz val="10"/>
            <color rgb="FF000000"/>
            <rFont val="Tahoma"/>
            <family val="2"/>
          </rPr>
          <t>Base</t>
        </r>
      </text>
    </comment>
    <comment ref="F111" authorId="0" shapeId="0" xr:uid="{5DF8AB17-E2F1-1E4E-8F97-77464A46DFD9}">
      <text>
        <r>
          <rPr>
            <sz val="10"/>
            <color rgb="FF000000"/>
            <rFont val="Tahoma"/>
            <family val="2"/>
          </rPr>
          <t>Base</t>
        </r>
      </text>
    </comment>
    <comment ref="I111" authorId="0" shapeId="0" xr:uid="{9A809691-DCB1-914F-B6EC-9717A7201FC8}">
      <text>
        <r>
          <rPr>
            <sz val="10"/>
            <color rgb="FF000000"/>
            <rFont val="Tahoma"/>
            <family val="2"/>
          </rPr>
          <t>Base</t>
        </r>
      </text>
    </comment>
    <comment ref="J111" authorId="0" shapeId="0" xr:uid="{54AD4A04-6FDB-9A4E-A7FA-4DF1C79E7D7E}">
      <text>
        <r>
          <rPr>
            <sz val="10"/>
            <color rgb="FF000000"/>
            <rFont val="Tahoma"/>
            <family val="2"/>
          </rPr>
          <t>Base</t>
        </r>
      </text>
    </comment>
    <comment ref="K111" authorId="0" shapeId="0" xr:uid="{5519CF34-847D-1243-844E-938AF1104677}">
      <text>
        <r>
          <rPr>
            <sz val="10"/>
            <color rgb="FF000000"/>
            <rFont val="Tahoma"/>
            <family val="2"/>
          </rPr>
          <t>Base</t>
        </r>
      </text>
    </comment>
    <comment ref="L111" authorId="0" shapeId="0" xr:uid="{CE93F1E8-9832-504E-BC63-B050878206C8}">
      <text>
        <r>
          <rPr>
            <sz val="10"/>
            <color rgb="FF000000"/>
            <rFont val="Tahoma"/>
            <family val="2"/>
          </rPr>
          <t>Base</t>
        </r>
      </text>
    </comment>
    <comment ref="M111" authorId="0" shapeId="0" xr:uid="{B7C35735-089A-4542-B01C-354967AAC00E}">
      <text>
        <r>
          <rPr>
            <sz val="10"/>
            <color rgb="FF000000"/>
            <rFont val="Tahoma"/>
            <family val="2"/>
          </rPr>
          <t>Base</t>
        </r>
      </text>
    </comment>
    <comment ref="N111" authorId="0" shapeId="0" xr:uid="{38CB1BA3-3FFE-C347-B2B0-AF42F1AD0A3F}">
      <text>
        <r>
          <rPr>
            <sz val="10"/>
            <color rgb="FF000000"/>
            <rFont val="Tahoma"/>
            <family val="2"/>
          </rPr>
          <t>Base</t>
        </r>
      </text>
    </comment>
    <comment ref="O111" authorId="0" shapeId="0" xr:uid="{74202D05-81E5-594E-9B46-FA8E3282D81F}">
      <text>
        <r>
          <rPr>
            <sz val="10"/>
            <color rgb="FF000000"/>
            <rFont val="Tahoma"/>
            <family val="2"/>
          </rPr>
          <t>Base</t>
        </r>
      </text>
    </comment>
    <comment ref="P111" authorId="0" shapeId="0" xr:uid="{85765030-2BC6-404E-9F6F-D294386345E6}">
      <text>
        <r>
          <rPr>
            <sz val="10"/>
            <color rgb="FF000000"/>
            <rFont val="Tahoma"/>
            <family val="2"/>
          </rPr>
          <t>Base</t>
        </r>
      </text>
    </comment>
    <comment ref="C112" authorId="0" shapeId="0" xr:uid="{F04C377B-4F17-B54A-8818-4E99D27A799A}">
      <text>
        <r>
          <rPr>
            <sz val="10"/>
            <color rgb="FF000000"/>
            <rFont val="Tahoma"/>
            <family val="2"/>
          </rPr>
          <t>Base</t>
        </r>
      </text>
    </comment>
    <comment ref="D112" authorId="0" shapeId="0" xr:uid="{481BF39E-A7A3-1F4C-88E5-8C8C1580EC49}">
      <text>
        <r>
          <rPr>
            <sz val="10"/>
            <color rgb="FF000000"/>
            <rFont val="Tahoma"/>
            <family val="2"/>
          </rPr>
          <t>Base</t>
        </r>
      </text>
    </comment>
    <comment ref="E112" authorId="0" shapeId="0" xr:uid="{FCEE8EED-2F2A-CA48-9A1B-77FB8395F6BD}">
      <text>
        <r>
          <rPr>
            <sz val="10"/>
            <color rgb="FF000000"/>
            <rFont val="Tahoma"/>
            <family val="2"/>
          </rPr>
          <t>Base</t>
        </r>
      </text>
    </comment>
    <comment ref="F112" authorId="0" shapeId="0" xr:uid="{D7655015-2B6D-9442-A47C-0D254F215138}">
      <text>
        <r>
          <rPr>
            <sz val="10"/>
            <color rgb="FF000000"/>
            <rFont val="Tahoma"/>
            <family val="2"/>
          </rPr>
          <t>Base</t>
        </r>
      </text>
    </comment>
    <comment ref="I112" authorId="0" shapeId="0" xr:uid="{7CE72D25-1B6A-F74B-91D4-1ABFC338A931}">
      <text>
        <r>
          <rPr>
            <sz val="10"/>
            <color rgb="FF000000"/>
            <rFont val="Tahoma"/>
            <family val="2"/>
          </rPr>
          <t>Base</t>
        </r>
      </text>
    </comment>
    <comment ref="J112" authorId="0" shapeId="0" xr:uid="{9312E583-FC81-AB44-B0F6-37E4973D501F}">
      <text>
        <r>
          <rPr>
            <sz val="10"/>
            <color rgb="FF000000"/>
            <rFont val="Tahoma"/>
            <family val="2"/>
          </rPr>
          <t>Base</t>
        </r>
      </text>
    </comment>
    <comment ref="K112" authorId="0" shapeId="0" xr:uid="{9C4505F0-4D6F-AC43-A524-A71FBC5D2883}">
      <text>
        <r>
          <rPr>
            <sz val="10"/>
            <color rgb="FF000000"/>
            <rFont val="Tahoma"/>
            <family val="2"/>
          </rPr>
          <t>Base</t>
        </r>
      </text>
    </comment>
    <comment ref="L112" authorId="0" shapeId="0" xr:uid="{BFD9C263-CB62-334D-A785-F59B0F631FC0}">
      <text>
        <r>
          <rPr>
            <sz val="10"/>
            <color rgb="FF000000"/>
            <rFont val="Tahoma"/>
            <family val="2"/>
          </rPr>
          <t>Base</t>
        </r>
      </text>
    </comment>
    <comment ref="M112" authorId="0" shapeId="0" xr:uid="{260CE672-8DAE-2D45-8CA0-D5DA2E743E45}">
      <text>
        <r>
          <rPr>
            <sz val="10"/>
            <color rgb="FF000000"/>
            <rFont val="Tahoma"/>
            <family val="2"/>
          </rPr>
          <t>Base</t>
        </r>
      </text>
    </comment>
    <comment ref="N112" authorId="0" shapeId="0" xr:uid="{48B75E9D-D17E-3B46-A831-A3EF5C8450E5}">
      <text>
        <r>
          <rPr>
            <sz val="10"/>
            <color rgb="FF000000"/>
            <rFont val="Tahoma"/>
            <family val="2"/>
          </rPr>
          <t>Base</t>
        </r>
      </text>
    </comment>
    <comment ref="O112" authorId="0" shapeId="0" xr:uid="{1665FAD3-FC79-7948-BC5E-BF546A38B7DD}">
      <text>
        <r>
          <rPr>
            <sz val="10"/>
            <color rgb="FF000000"/>
            <rFont val="Tahoma"/>
            <family val="2"/>
          </rPr>
          <t>Base</t>
        </r>
      </text>
    </comment>
    <comment ref="P112" authorId="0" shapeId="0" xr:uid="{D168CF0D-4DA3-8E4D-AB5D-69D461B531E5}">
      <text>
        <r>
          <rPr>
            <sz val="10"/>
            <color rgb="FF000000"/>
            <rFont val="Tahoma"/>
            <family val="2"/>
          </rPr>
          <t>Base</t>
        </r>
      </text>
    </comment>
    <comment ref="C113" authorId="0" shapeId="0" xr:uid="{3EAE7F55-2D35-FA4A-818E-A3496E588EA2}">
      <text>
        <r>
          <rPr>
            <sz val="10"/>
            <color rgb="FF000000"/>
            <rFont val="Tahoma"/>
            <family val="2"/>
          </rPr>
          <t>Base</t>
        </r>
      </text>
    </comment>
    <comment ref="D113" authorId="0" shapeId="0" xr:uid="{49BBF061-4EBE-2040-8703-4CA283B9D635}">
      <text>
        <r>
          <rPr>
            <sz val="10"/>
            <color rgb="FF000000"/>
            <rFont val="Tahoma"/>
            <family val="2"/>
          </rPr>
          <t>Base</t>
        </r>
      </text>
    </comment>
    <comment ref="E113" authorId="0" shapeId="0" xr:uid="{2C3150AE-AFDD-1F42-A708-EFBF05D88CE8}">
      <text>
        <r>
          <rPr>
            <sz val="10"/>
            <color rgb="FF000000"/>
            <rFont val="Tahoma"/>
            <family val="2"/>
          </rPr>
          <t>Base</t>
        </r>
      </text>
    </comment>
    <comment ref="F113" authorId="0" shapeId="0" xr:uid="{9998D3F6-7421-384D-8292-EBB0160E9F03}">
      <text>
        <r>
          <rPr>
            <sz val="10"/>
            <color rgb="FF000000"/>
            <rFont val="Tahoma"/>
            <family val="2"/>
          </rPr>
          <t>Base</t>
        </r>
      </text>
    </comment>
    <comment ref="I113" authorId="0" shapeId="0" xr:uid="{B6CD4886-40DE-8F4C-8F1C-3F920048BC11}">
      <text>
        <r>
          <rPr>
            <sz val="10"/>
            <color rgb="FF000000"/>
            <rFont val="Tahoma"/>
            <family val="2"/>
          </rPr>
          <t>Base</t>
        </r>
      </text>
    </comment>
    <comment ref="J113" authorId="0" shapeId="0" xr:uid="{8A417B01-EACD-F84F-B080-651849A72F2F}">
      <text>
        <r>
          <rPr>
            <sz val="10"/>
            <color rgb="FF000000"/>
            <rFont val="Tahoma"/>
            <family val="2"/>
          </rPr>
          <t>Base</t>
        </r>
      </text>
    </comment>
    <comment ref="K113" authorId="0" shapeId="0" xr:uid="{12FF1780-358D-024C-84B5-9B14E48D4C4B}">
      <text>
        <r>
          <rPr>
            <sz val="10"/>
            <color rgb="FF000000"/>
            <rFont val="Tahoma"/>
            <family val="2"/>
          </rPr>
          <t>Base</t>
        </r>
      </text>
    </comment>
    <comment ref="L113" authorId="0" shapeId="0" xr:uid="{E7065775-F570-4D4D-AE03-17E43F575F09}">
      <text>
        <r>
          <rPr>
            <sz val="10"/>
            <color rgb="FF000000"/>
            <rFont val="Tahoma"/>
            <family val="2"/>
          </rPr>
          <t>Base</t>
        </r>
      </text>
    </comment>
    <comment ref="M113" authorId="0" shapeId="0" xr:uid="{4FCCCCAF-4B79-4D4A-BAC0-6D6C96EB753F}">
      <text>
        <r>
          <rPr>
            <sz val="10"/>
            <color rgb="FF000000"/>
            <rFont val="Tahoma"/>
            <family val="2"/>
          </rPr>
          <t>Base</t>
        </r>
      </text>
    </comment>
    <comment ref="N113" authorId="0" shapeId="0" xr:uid="{904CA7FC-15D2-0740-8D7F-150B818280E4}">
      <text>
        <r>
          <rPr>
            <sz val="10"/>
            <color rgb="FF000000"/>
            <rFont val="Tahoma"/>
            <family val="2"/>
          </rPr>
          <t>Base</t>
        </r>
      </text>
    </comment>
    <comment ref="O113" authorId="0" shapeId="0" xr:uid="{A37C543D-3D1D-BE46-B313-945D82900988}">
      <text>
        <r>
          <rPr>
            <sz val="10"/>
            <color rgb="FF000000"/>
            <rFont val="Tahoma"/>
            <family val="2"/>
          </rPr>
          <t>Base</t>
        </r>
      </text>
    </comment>
    <comment ref="P113" authorId="0" shapeId="0" xr:uid="{C8F36F47-9B36-B64E-A897-FDAF8042A17B}">
      <text>
        <r>
          <rPr>
            <sz val="10"/>
            <color rgb="FF000000"/>
            <rFont val="Tahoma"/>
            <family val="2"/>
          </rPr>
          <t>Base</t>
        </r>
      </text>
    </comment>
    <comment ref="C114" authorId="0" shapeId="0" xr:uid="{25B29EC7-3875-214C-9D52-555A67F05E23}">
      <text>
        <r>
          <rPr>
            <sz val="10"/>
            <color rgb="FF000000"/>
            <rFont val="Tahoma"/>
            <family val="2"/>
          </rPr>
          <t>Base</t>
        </r>
      </text>
    </comment>
    <comment ref="D114" authorId="0" shapeId="0" xr:uid="{A58C529D-DC7E-CE41-AD8D-80B5C70BCDAB}">
      <text>
        <r>
          <rPr>
            <sz val="10"/>
            <color rgb="FF000000"/>
            <rFont val="Tahoma"/>
            <family val="2"/>
          </rPr>
          <t>Base</t>
        </r>
      </text>
    </comment>
    <comment ref="E114" authorId="0" shapeId="0" xr:uid="{1074C3C5-5B49-1C43-8036-0278A3813246}">
      <text>
        <r>
          <rPr>
            <sz val="10"/>
            <color rgb="FF000000"/>
            <rFont val="Tahoma"/>
            <family val="2"/>
          </rPr>
          <t>Base</t>
        </r>
      </text>
    </comment>
    <comment ref="F114" authorId="0" shapeId="0" xr:uid="{C9908414-4D40-414C-B827-89A803EC9078}">
      <text>
        <r>
          <rPr>
            <sz val="10"/>
            <color rgb="FF000000"/>
            <rFont val="Tahoma"/>
            <family val="2"/>
          </rPr>
          <t>Base</t>
        </r>
      </text>
    </comment>
    <comment ref="I114" authorId="0" shapeId="0" xr:uid="{469A8863-4989-C549-AEBC-D31F9EBB3427}">
      <text>
        <r>
          <rPr>
            <sz val="10"/>
            <color rgb="FF000000"/>
            <rFont val="Tahoma"/>
            <family val="2"/>
          </rPr>
          <t>Base</t>
        </r>
      </text>
    </comment>
    <comment ref="J114" authorId="0" shapeId="0" xr:uid="{889596F8-1759-3B41-81B9-D7E18550B229}">
      <text>
        <r>
          <rPr>
            <sz val="10"/>
            <color rgb="FF000000"/>
            <rFont val="Tahoma"/>
            <family val="2"/>
          </rPr>
          <t>Base</t>
        </r>
      </text>
    </comment>
    <comment ref="K114" authorId="0" shapeId="0" xr:uid="{FA282CE3-8702-2044-840F-8D7146B15AFC}">
      <text>
        <r>
          <rPr>
            <sz val="10"/>
            <color rgb="FF000000"/>
            <rFont val="Tahoma"/>
            <family val="2"/>
          </rPr>
          <t>Base</t>
        </r>
      </text>
    </comment>
    <comment ref="L114" authorId="0" shapeId="0" xr:uid="{6BAC9E7C-0FAC-824B-8535-D0576FF87DA9}">
      <text>
        <r>
          <rPr>
            <sz val="10"/>
            <color rgb="FF000000"/>
            <rFont val="Tahoma"/>
            <family val="2"/>
          </rPr>
          <t>Base</t>
        </r>
      </text>
    </comment>
    <comment ref="M114" authorId="0" shapeId="0" xr:uid="{234D9BA6-38E0-7146-8601-A7B05BD88BB2}">
      <text>
        <r>
          <rPr>
            <sz val="10"/>
            <color rgb="FF000000"/>
            <rFont val="Tahoma"/>
            <family val="2"/>
          </rPr>
          <t>Base</t>
        </r>
      </text>
    </comment>
    <comment ref="N114" authorId="0" shapeId="0" xr:uid="{5C0D11BC-9219-924D-9B3B-A09F0200A7FA}">
      <text>
        <r>
          <rPr>
            <sz val="10"/>
            <color rgb="FF000000"/>
            <rFont val="Tahoma"/>
            <family val="2"/>
          </rPr>
          <t>Base</t>
        </r>
      </text>
    </comment>
    <comment ref="O114" authorId="0" shapeId="0" xr:uid="{B2D96B43-9290-1046-9D27-BA4B16348D30}">
      <text>
        <r>
          <rPr>
            <sz val="10"/>
            <color rgb="FF000000"/>
            <rFont val="Tahoma"/>
            <family val="2"/>
          </rPr>
          <t>Base</t>
        </r>
      </text>
    </comment>
    <comment ref="P114" authorId="0" shapeId="0" xr:uid="{14A8B436-B2D3-0A46-9FBD-69C15C98C7A5}">
      <text>
        <r>
          <rPr>
            <sz val="10"/>
            <color rgb="FF000000"/>
            <rFont val="Tahoma"/>
            <family val="2"/>
          </rPr>
          <t>Base</t>
        </r>
      </text>
    </comment>
    <comment ref="C115" authorId="0" shapeId="0" xr:uid="{88468AEF-06F9-3241-A0F1-C1766C62C51E}">
      <text>
        <r>
          <rPr>
            <sz val="10"/>
            <color rgb="FF000000"/>
            <rFont val="Tahoma"/>
            <family val="2"/>
          </rPr>
          <t>Base</t>
        </r>
      </text>
    </comment>
    <comment ref="D115" authorId="0" shapeId="0" xr:uid="{F83E8FF2-1388-CC42-BF37-BDF5A7DED91F}">
      <text>
        <r>
          <rPr>
            <sz val="10"/>
            <color rgb="FF000000"/>
            <rFont val="Tahoma"/>
            <family val="2"/>
          </rPr>
          <t>Base</t>
        </r>
      </text>
    </comment>
    <comment ref="E115" authorId="0" shapeId="0" xr:uid="{A6E3815C-05B6-9849-AE67-84060EA60599}">
      <text>
        <r>
          <rPr>
            <sz val="10"/>
            <color rgb="FF000000"/>
            <rFont val="Tahoma"/>
            <family val="2"/>
          </rPr>
          <t>Base</t>
        </r>
      </text>
    </comment>
    <comment ref="F115" authorId="0" shapeId="0" xr:uid="{74AF4A67-318D-954A-BF7B-AD82710BD097}">
      <text>
        <r>
          <rPr>
            <sz val="10"/>
            <color rgb="FF000000"/>
            <rFont val="Tahoma"/>
            <family val="2"/>
          </rPr>
          <t>Base</t>
        </r>
      </text>
    </comment>
    <comment ref="I115" authorId="0" shapeId="0" xr:uid="{3269FB71-F4AE-914C-A34C-0660CE647A18}">
      <text>
        <r>
          <rPr>
            <sz val="10"/>
            <color rgb="FF000000"/>
            <rFont val="Tahoma"/>
            <family val="2"/>
          </rPr>
          <t>Base</t>
        </r>
      </text>
    </comment>
    <comment ref="J115" authorId="0" shapeId="0" xr:uid="{DDC02710-285D-244F-8AA0-6F922E41D497}">
      <text>
        <r>
          <rPr>
            <sz val="10"/>
            <color rgb="FF000000"/>
            <rFont val="Tahoma"/>
            <family val="2"/>
          </rPr>
          <t>Base</t>
        </r>
      </text>
    </comment>
    <comment ref="K115" authorId="0" shapeId="0" xr:uid="{63FD8C62-CF21-9946-9294-B3ED9E2C0BA8}">
      <text>
        <r>
          <rPr>
            <sz val="10"/>
            <color rgb="FF000000"/>
            <rFont val="Tahoma"/>
            <family val="2"/>
          </rPr>
          <t>Base</t>
        </r>
      </text>
    </comment>
    <comment ref="L115" authorId="0" shapeId="0" xr:uid="{8910B503-9D43-984A-8957-AF4D6A1F207E}">
      <text>
        <r>
          <rPr>
            <sz val="10"/>
            <color rgb="FF000000"/>
            <rFont val="Tahoma"/>
            <family val="2"/>
          </rPr>
          <t>Base</t>
        </r>
      </text>
    </comment>
    <comment ref="M115" authorId="0" shapeId="0" xr:uid="{099D6E92-2A7A-3445-A0DE-4D810302CA87}">
      <text>
        <r>
          <rPr>
            <sz val="10"/>
            <color rgb="FF000000"/>
            <rFont val="Tahoma"/>
            <family val="2"/>
          </rPr>
          <t>Base</t>
        </r>
      </text>
    </comment>
    <comment ref="N115" authorId="0" shapeId="0" xr:uid="{E8C5D20B-8CF1-F640-BAFD-199C3B2A1161}">
      <text>
        <r>
          <rPr>
            <sz val="10"/>
            <color rgb="FF000000"/>
            <rFont val="Tahoma"/>
            <family val="2"/>
          </rPr>
          <t>Base</t>
        </r>
      </text>
    </comment>
    <comment ref="O115" authorId="0" shapeId="0" xr:uid="{46FE2B66-EE92-8D44-B0C8-31F10FE01CA4}">
      <text>
        <r>
          <rPr>
            <sz val="10"/>
            <color rgb="FF000000"/>
            <rFont val="Tahoma"/>
            <family val="2"/>
          </rPr>
          <t>Base</t>
        </r>
      </text>
    </comment>
    <comment ref="P115" authorId="0" shapeId="0" xr:uid="{4D61E378-FF11-4243-B267-24E2459CFBDF}">
      <text>
        <r>
          <rPr>
            <sz val="10"/>
            <color rgb="FF000000"/>
            <rFont val="Tahoma"/>
            <family val="2"/>
          </rPr>
          <t>Base</t>
        </r>
      </text>
    </comment>
    <comment ref="C116" authorId="0" shapeId="0" xr:uid="{959A9E99-DD47-DB4D-9274-50A057E94BF0}">
      <text>
        <r>
          <rPr>
            <sz val="10"/>
            <color rgb="FF000000"/>
            <rFont val="Tahoma"/>
            <family val="2"/>
          </rPr>
          <t>Base</t>
        </r>
      </text>
    </comment>
    <comment ref="D116" authorId="0" shapeId="0" xr:uid="{ACFA43F4-DFF3-444D-86F9-1AEF6A937B28}">
      <text>
        <r>
          <rPr>
            <sz val="10"/>
            <color rgb="FF000000"/>
            <rFont val="Tahoma"/>
            <family val="2"/>
          </rPr>
          <t>Base</t>
        </r>
      </text>
    </comment>
    <comment ref="E116" authorId="0" shapeId="0" xr:uid="{B33EC1FE-2491-A04D-9E9A-A0558DA24810}">
      <text>
        <r>
          <rPr>
            <sz val="10"/>
            <color rgb="FF000000"/>
            <rFont val="Tahoma"/>
            <family val="2"/>
          </rPr>
          <t>Base</t>
        </r>
      </text>
    </comment>
    <comment ref="F116" authorId="0" shapeId="0" xr:uid="{896958DB-CF99-2C40-B520-964479BCE95D}">
      <text>
        <r>
          <rPr>
            <sz val="10"/>
            <color rgb="FF000000"/>
            <rFont val="Tahoma"/>
            <family val="2"/>
          </rPr>
          <t>Base</t>
        </r>
      </text>
    </comment>
    <comment ref="J116" authorId="0" shapeId="0" xr:uid="{8FBA0543-7F5E-A743-ABB7-F51490590839}">
      <text>
        <r>
          <rPr>
            <sz val="10"/>
            <color rgb="FF000000"/>
            <rFont val="Tahoma"/>
            <family val="2"/>
          </rPr>
          <t>Base</t>
        </r>
      </text>
    </comment>
    <comment ref="L116" authorId="0" shapeId="0" xr:uid="{75649697-FA08-8541-94F5-C620D4F9051E}">
      <text>
        <r>
          <rPr>
            <sz val="10"/>
            <color rgb="FF000000"/>
            <rFont val="Tahoma"/>
            <family val="2"/>
          </rPr>
          <t>Base</t>
        </r>
      </text>
    </comment>
    <comment ref="M116" authorId="0" shapeId="0" xr:uid="{3D8A1453-9BD2-6249-A649-73F2A32AE18F}">
      <text>
        <r>
          <rPr>
            <sz val="10"/>
            <color rgb="FF000000"/>
            <rFont val="Tahoma"/>
            <family val="2"/>
          </rPr>
          <t>Base</t>
        </r>
      </text>
    </comment>
    <comment ref="N116" authorId="0" shapeId="0" xr:uid="{B1C8AC22-CF89-C540-9909-8DBF32C544BA}">
      <text>
        <r>
          <rPr>
            <sz val="10"/>
            <color rgb="FF000000"/>
            <rFont val="Tahoma"/>
            <family val="2"/>
          </rPr>
          <t>Base</t>
        </r>
      </text>
    </comment>
    <comment ref="O116" authorId="0" shapeId="0" xr:uid="{243B6EFD-494C-2C4C-8FBC-DAD674C17CF8}">
      <text>
        <r>
          <rPr>
            <sz val="10"/>
            <color rgb="FF000000"/>
            <rFont val="Tahoma"/>
            <family val="2"/>
          </rPr>
          <t>Base</t>
        </r>
      </text>
    </comment>
    <comment ref="P116" authorId="0" shapeId="0" xr:uid="{03F912B4-B138-094B-9A26-71424B673562}">
      <text>
        <r>
          <rPr>
            <sz val="10"/>
            <color rgb="FF000000"/>
            <rFont val="Tahoma"/>
            <family val="2"/>
          </rPr>
          <t>Base</t>
        </r>
      </text>
    </comment>
    <comment ref="C117" authorId="0" shapeId="0" xr:uid="{725E54DC-5F43-B44D-BA49-7794A674ED2A}">
      <text>
        <r>
          <rPr>
            <sz val="10"/>
            <color rgb="FF000000"/>
            <rFont val="Tahoma"/>
            <family val="2"/>
          </rPr>
          <t>Base</t>
        </r>
      </text>
    </comment>
    <comment ref="D117" authorId="0" shapeId="0" xr:uid="{3A94B88F-45E7-4C48-8F09-3B34218F83D7}">
      <text>
        <r>
          <rPr>
            <sz val="10"/>
            <color rgb="FF000000"/>
            <rFont val="Tahoma"/>
            <family val="2"/>
          </rPr>
          <t>Base</t>
        </r>
      </text>
    </comment>
    <comment ref="E117" authorId="0" shapeId="0" xr:uid="{9CF644A2-C4DC-FF4B-90F6-DEED72E6CF3E}">
      <text>
        <r>
          <rPr>
            <sz val="10"/>
            <color rgb="FF000000"/>
            <rFont val="Tahoma"/>
            <family val="2"/>
          </rPr>
          <t>Base</t>
        </r>
      </text>
    </comment>
    <comment ref="F117" authorId="0" shapeId="0" xr:uid="{C15714D7-27C9-F14A-8B7A-5B5136B68AA0}">
      <text>
        <r>
          <rPr>
            <sz val="10"/>
            <color rgb="FF000000"/>
            <rFont val="Tahoma"/>
            <family val="2"/>
          </rPr>
          <t>Base</t>
        </r>
      </text>
    </comment>
    <comment ref="I117" authorId="0" shapeId="0" xr:uid="{3B4DF4AA-E739-3F4C-B899-BA08FAC5972A}">
      <text>
        <r>
          <rPr>
            <sz val="10"/>
            <color rgb="FF000000"/>
            <rFont val="Tahoma"/>
            <family val="2"/>
          </rPr>
          <t>Base</t>
        </r>
      </text>
    </comment>
    <comment ref="J117" authorId="0" shapeId="0" xr:uid="{686896CE-18FB-4B46-9C63-5B2286B5E2A7}">
      <text>
        <r>
          <rPr>
            <sz val="10"/>
            <color rgb="FF000000"/>
            <rFont val="Tahoma"/>
            <family val="2"/>
          </rPr>
          <t>Base</t>
        </r>
      </text>
    </comment>
    <comment ref="K117" authorId="0" shapeId="0" xr:uid="{1325B66E-3383-6145-9DCE-1B0820B923E1}">
      <text>
        <r>
          <rPr>
            <sz val="10"/>
            <color rgb="FF000000"/>
            <rFont val="Tahoma"/>
            <family val="2"/>
          </rPr>
          <t>Base</t>
        </r>
      </text>
    </comment>
    <comment ref="L117" authorId="0" shapeId="0" xr:uid="{5BB444B0-A814-8B4C-AB48-792FBC43238B}">
      <text>
        <r>
          <rPr>
            <sz val="10"/>
            <color rgb="FF000000"/>
            <rFont val="Tahoma"/>
            <family val="2"/>
          </rPr>
          <t>Base</t>
        </r>
      </text>
    </comment>
    <comment ref="M117" authorId="0" shapeId="0" xr:uid="{A18F2BD4-A228-D949-9F5D-2E2F1CB020E4}">
      <text>
        <r>
          <rPr>
            <sz val="10"/>
            <color rgb="FF000000"/>
            <rFont val="Tahoma"/>
            <family val="2"/>
          </rPr>
          <t>Base</t>
        </r>
      </text>
    </comment>
    <comment ref="N117" authorId="0" shapeId="0" xr:uid="{09B3F775-1098-FF41-912B-83F71B8AEADC}">
      <text>
        <r>
          <rPr>
            <sz val="10"/>
            <color rgb="FF000000"/>
            <rFont val="Tahoma"/>
            <family val="2"/>
          </rPr>
          <t>Base</t>
        </r>
      </text>
    </comment>
    <comment ref="O117" authorId="0" shapeId="0" xr:uid="{48B0ED05-0C30-C145-B672-52A6C53D8406}">
      <text>
        <r>
          <rPr>
            <sz val="10"/>
            <color rgb="FF000000"/>
            <rFont val="Tahoma"/>
            <family val="2"/>
          </rPr>
          <t>Base</t>
        </r>
      </text>
    </comment>
    <comment ref="P117" authorId="0" shapeId="0" xr:uid="{15151A2D-711B-6045-9094-6D628BC409D2}">
      <text>
        <r>
          <rPr>
            <sz val="10"/>
            <color rgb="FF000000"/>
            <rFont val="Tahoma"/>
            <family val="2"/>
          </rPr>
          <t>Base</t>
        </r>
      </text>
    </comment>
    <comment ref="C118" authorId="0" shapeId="0" xr:uid="{C66E4798-3043-434D-9529-5EEF138FF71A}">
      <text>
        <r>
          <rPr>
            <sz val="10"/>
            <color rgb="FF000000"/>
            <rFont val="Tahoma"/>
            <family val="2"/>
          </rPr>
          <t>Base</t>
        </r>
      </text>
    </comment>
    <comment ref="D118" authorId="0" shapeId="0" xr:uid="{F1F9DEB5-58FF-834F-A280-B4FD0E6BB92D}">
      <text>
        <r>
          <rPr>
            <sz val="10"/>
            <color rgb="FF000000"/>
            <rFont val="Tahoma"/>
            <family val="2"/>
          </rPr>
          <t>Base</t>
        </r>
      </text>
    </comment>
    <comment ref="E118" authorId="0" shapeId="0" xr:uid="{D11A3641-A5B0-644C-B6B1-5835D6F4CBCD}">
      <text>
        <r>
          <rPr>
            <sz val="10"/>
            <color rgb="FF000000"/>
            <rFont val="Tahoma"/>
            <family val="2"/>
          </rPr>
          <t>Base</t>
        </r>
      </text>
    </comment>
    <comment ref="F118" authorId="0" shapeId="0" xr:uid="{1312B470-090B-B04C-8978-CBB8594ED6DF}">
      <text>
        <r>
          <rPr>
            <sz val="10"/>
            <color rgb="FF000000"/>
            <rFont val="Tahoma"/>
            <family val="2"/>
          </rPr>
          <t>Base</t>
        </r>
      </text>
    </comment>
    <comment ref="I118" authorId="0" shapeId="0" xr:uid="{297CADA9-D584-3B4E-A431-60A6C3670D6D}">
      <text>
        <r>
          <rPr>
            <sz val="10"/>
            <color rgb="FF000000"/>
            <rFont val="Tahoma"/>
            <family val="2"/>
          </rPr>
          <t>Base</t>
        </r>
      </text>
    </comment>
    <comment ref="J118" authorId="0" shapeId="0" xr:uid="{EBACF54E-4AFA-484B-AEBD-4EDE70993D62}">
      <text>
        <r>
          <rPr>
            <sz val="10"/>
            <color rgb="FF000000"/>
            <rFont val="Tahoma"/>
            <family val="2"/>
          </rPr>
          <t>Base</t>
        </r>
      </text>
    </comment>
    <comment ref="K118" authorId="0" shapeId="0" xr:uid="{2BB7C462-24F0-264B-A360-EB3143C57826}">
      <text>
        <r>
          <rPr>
            <sz val="10"/>
            <color rgb="FF000000"/>
            <rFont val="Tahoma"/>
            <family val="2"/>
          </rPr>
          <t>Base</t>
        </r>
      </text>
    </comment>
    <comment ref="L118" authorId="0" shapeId="0" xr:uid="{B6B896A3-94AD-DC4D-8572-AF8D0FCC8A75}">
      <text>
        <r>
          <rPr>
            <sz val="10"/>
            <color rgb="FF000000"/>
            <rFont val="Tahoma"/>
            <family val="2"/>
          </rPr>
          <t>Base</t>
        </r>
      </text>
    </comment>
    <comment ref="M118" authorId="0" shapeId="0" xr:uid="{3B9516A3-EEC0-2343-93EE-C0E46046E99E}">
      <text>
        <r>
          <rPr>
            <sz val="10"/>
            <color rgb="FF000000"/>
            <rFont val="Tahoma"/>
            <family val="2"/>
          </rPr>
          <t>Base</t>
        </r>
      </text>
    </comment>
    <comment ref="N118" authorId="0" shapeId="0" xr:uid="{5672036A-9916-5649-870C-E926911D188A}">
      <text>
        <r>
          <rPr>
            <sz val="10"/>
            <color rgb="FF000000"/>
            <rFont val="Tahoma"/>
            <family val="2"/>
          </rPr>
          <t>Base</t>
        </r>
      </text>
    </comment>
    <comment ref="O118" authorId="0" shapeId="0" xr:uid="{E8B64E87-92B1-2245-BA73-C7461E4616B2}">
      <text>
        <r>
          <rPr>
            <sz val="10"/>
            <color rgb="FF000000"/>
            <rFont val="Tahoma"/>
            <family val="2"/>
          </rPr>
          <t>Base</t>
        </r>
      </text>
    </comment>
    <comment ref="P118" authorId="0" shapeId="0" xr:uid="{0C4236D2-0B8F-AD48-BE22-E34011B409F2}">
      <text>
        <r>
          <rPr>
            <sz val="10"/>
            <color rgb="FF000000"/>
            <rFont val="Tahoma"/>
            <family val="2"/>
          </rPr>
          <t>Base</t>
        </r>
      </text>
    </comment>
    <comment ref="C119" authorId="0" shapeId="0" xr:uid="{CDA0C74B-B580-5145-A5EE-5FD8EA1EC4C0}">
      <text>
        <r>
          <rPr>
            <sz val="10"/>
            <color rgb="FF000000"/>
            <rFont val="Tahoma"/>
            <family val="2"/>
          </rPr>
          <t>Base</t>
        </r>
      </text>
    </comment>
    <comment ref="D119" authorId="0" shapeId="0" xr:uid="{220A1E63-ABE0-774E-AA68-A3DEA2BFC8A4}">
      <text>
        <r>
          <rPr>
            <sz val="10"/>
            <color rgb="FF000000"/>
            <rFont val="Tahoma"/>
            <family val="2"/>
          </rPr>
          <t>Base</t>
        </r>
      </text>
    </comment>
    <comment ref="E119" authorId="0" shapeId="0" xr:uid="{88AC8FFB-46C7-5540-A498-D69A5A516652}">
      <text>
        <r>
          <rPr>
            <sz val="10"/>
            <color rgb="FF000000"/>
            <rFont val="Tahoma"/>
            <family val="2"/>
          </rPr>
          <t>Base</t>
        </r>
      </text>
    </comment>
    <comment ref="F119" authorId="0" shapeId="0" xr:uid="{FDE55691-021C-D74E-B98E-1B6FB4748234}">
      <text>
        <r>
          <rPr>
            <sz val="10"/>
            <color rgb="FF000000"/>
            <rFont val="Tahoma"/>
            <family val="2"/>
          </rPr>
          <t>Base</t>
        </r>
      </text>
    </comment>
    <comment ref="I119" authorId="0" shapeId="0" xr:uid="{AE26A23F-8BD5-2B4F-885E-B3C558889CB3}">
      <text>
        <r>
          <rPr>
            <sz val="10"/>
            <color rgb="FF000000"/>
            <rFont val="Tahoma"/>
            <family val="2"/>
          </rPr>
          <t>Base</t>
        </r>
      </text>
    </comment>
    <comment ref="J119" authorId="0" shapeId="0" xr:uid="{F38541D3-A8AE-5B4A-B041-B1FB7598F4AA}">
      <text>
        <r>
          <rPr>
            <sz val="10"/>
            <color rgb="FF000000"/>
            <rFont val="Tahoma"/>
            <family val="2"/>
          </rPr>
          <t>Base</t>
        </r>
      </text>
    </comment>
    <comment ref="K119" authorId="0" shapeId="0" xr:uid="{76810D88-D86B-7048-B635-A567D8BEE104}">
      <text>
        <r>
          <rPr>
            <sz val="10"/>
            <color rgb="FF000000"/>
            <rFont val="Tahoma"/>
            <family val="2"/>
          </rPr>
          <t>Base</t>
        </r>
      </text>
    </comment>
    <comment ref="L119" authorId="0" shapeId="0" xr:uid="{B6D7338C-92E3-944D-B942-452C45496D33}">
      <text>
        <r>
          <rPr>
            <sz val="10"/>
            <color rgb="FF000000"/>
            <rFont val="Tahoma"/>
            <family val="2"/>
          </rPr>
          <t>Base</t>
        </r>
      </text>
    </comment>
    <comment ref="M119" authorId="0" shapeId="0" xr:uid="{59E8F1B9-5A18-C643-98F5-694710848B7C}">
      <text>
        <r>
          <rPr>
            <sz val="10"/>
            <color rgb="FF000000"/>
            <rFont val="Tahoma"/>
            <family val="2"/>
          </rPr>
          <t>Base</t>
        </r>
      </text>
    </comment>
    <comment ref="N119" authorId="0" shapeId="0" xr:uid="{E1C2A8C5-A289-3C48-B5EC-85356DCCD02E}">
      <text>
        <r>
          <rPr>
            <sz val="10"/>
            <color rgb="FF000000"/>
            <rFont val="Tahoma"/>
            <family val="2"/>
          </rPr>
          <t>Base</t>
        </r>
      </text>
    </comment>
    <comment ref="O119" authorId="0" shapeId="0" xr:uid="{14050A25-0DB4-C944-B787-41C27ED53215}">
      <text>
        <r>
          <rPr>
            <sz val="10"/>
            <color rgb="FF000000"/>
            <rFont val="Tahoma"/>
            <family val="2"/>
          </rPr>
          <t>Base</t>
        </r>
      </text>
    </comment>
    <comment ref="P119" authorId="0" shapeId="0" xr:uid="{6CF38C86-A0DF-8F40-A012-7C7C3D10D43A}">
      <text>
        <r>
          <rPr>
            <sz val="10"/>
            <color rgb="FF000000"/>
            <rFont val="Tahoma"/>
            <family val="2"/>
          </rPr>
          <t>Base</t>
        </r>
      </text>
    </comment>
    <comment ref="C120" authorId="0" shapeId="0" xr:uid="{31681540-1C1C-FD4C-92C0-93334D5ADF82}">
      <text>
        <r>
          <rPr>
            <sz val="10"/>
            <color rgb="FF000000"/>
            <rFont val="Tahoma"/>
            <family val="2"/>
          </rPr>
          <t>Base</t>
        </r>
      </text>
    </comment>
    <comment ref="D120" authorId="0" shapeId="0" xr:uid="{4385C8AC-710C-8E45-B759-FF488E53EA8A}">
      <text>
        <r>
          <rPr>
            <sz val="10"/>
            <color rgb="FF000000"/>
            <rFont val="Tahoma"/>
            <family val="2"/>
          </rPr>
          <t>Base</t>
        </r>
      </text>
    </comment>
    <comment ref="E120" authorId="0" shapeId="0" xr:uid="{A0A460C3-E24F-A044-807F-85E1928E9A9A}">
      <text>
        <r>
          <rPr>
            <sz val="10"/>
            <color rgb="FF000000"/>
            <rFont val="Tahoma"/>
            <family val="2"/>
          </rPr>
          <t>Base</t>
        </r>
      </text>
    </comment>
    <comment ref="F120" authorId="0" shapeId="0" xr:uid="{37BE6A45-2F68-0640-9500-BF26397BB0E4}">
      <text>
        <r>
          <rPr>
            <sz val="10"/>
            <color rgb="FF000000"/>
            <rFont val="Tahoma"/>
            <family val="2"/>
          </rPr>
          <t>Base</t>
        </r>
      </text>
    </comment>
    <comment ref="I120" authorId="0" shapeId="0" xr:uid="{BD3E6E2A-1741-2249-B760-AEFCBB9E925B}">
      <text>
        <r>
          <rPr>
            <sz val="10"/>
            <color rgb="FF000000"/>
            <rFont val="Tahoma"/>
            <family val="2"/>
          </rPr>
          <t>Base</t>
        </r>
      </text>
    </comment>
    <comment ref="J120" authorId="0" shapeId="0" xr:uid="{5C45DC5E-14C1-EC48-9F8B-692A3F097D7B}">
      <text>
        <r>
          <rPr>
            <sz val="10"/>
            <color rgb="FF000000"/>
            <rFont val="Tahoma"/>
            <family val="2"/>
          </rPr>
          <t>Base</t>
        </r>
      </text>
    </comment>
    <comment ref="K120" authorId="0" shapeId="0" xr:uid="{5BA40154-754B-5448-AA15-4D02C8B52358}">
      <text>
        <r>
          <rPr>
            <sz val="10"/>
            <color rgb="FF000000"/>
            <rFont val="Tahoma"/>
            <family val="2"/>
          </rPr>
          <t>Base</t>
        </r>
      </text>
    </comment>
    <comment ref="L120" authorId="0" shapeId="0" xr:uid="{A3AED409-E2F4-AC46-8EF3-459F24C4D1DC}">
      <text>
        <r>
          <rPr>
            <sz val="10"/>
            <color rgb="FF000000"/>
            <rFont val="Tahoma"/>
            <family val="2"/>
          </rPr>
          <t>Base</t>
        </r>
      </text>
    </comment>
    <comment ref="M120" authorId="0" shapeId="0" xr:uid="{F878F0DF-FE2E-9C48-9C59-40B95861479A}">
      <text>
        <r>
          <rPr>
            <sz val="10"/>
            <color rgb="FF000000"/>
            <rFont val="Tahoma"/>
            <family val="2"/>
          </rPr>
          <t>Base</t>
        </r>
      </text>
    </comment>
    <comment ref="N120" authorId="0" shapeId="0" xr:uid="{1DE21DE6-8DB5-D049-8CE9-7DF4B8DCA02D}">
      <text>
        <r>
          <rPr>
            <sz val="10"/>
            <color rgb="FF000000"/>
            <rFont val="Tahoma"/>
            <family val="2"/>
          </rPr>
          <t>Base</t>
        </r>
      </text>
    </comment>
    <comment ref="O120" authorId="0" shapeId="0" xr:uid="{E3D32FA7-E154-E841-813B-445FD7A87A6E}">
      <text>
        <r>
          <rPr>
            <sz val="10"/>
            <color rgb="FF000000"/>
            <rFont val="Tahoma"/>
            <family val="2"/>
          </rPr>
          <t>Base</t>
        </r>
      </text>
    </comment>
    <comment ref="P120" authorId="0" shapeId="0" xr:uid="{41F65D22-3264-2640-B9A2-6A56C182742A}">
      <text>
        <r>
          <rPr>
            <sz val="10"/>
            <color rgb="FF000000"/>
            <rFont val="Tahoma"/>
            <family val="2"/>
          </rPr>
          <t>Base</t>
        </r>
      </text>
    </comment>
    <comment ref="C121" authorId="0" shapeId="0" xr:uid="{3B4EB680-A9DE-3F41-8262-4AB2DF8E7FC9}">
      <text>
        <r>
          <rPr>
            <sz val="10"/>
            <color rgb="FF000000"/>
            <rFont val="Tahoma"/>
            <family val="2"/>
          </rPr>
          <t>Base</t>
        </r>
      </text>
    </comment>
    <comment ref="D121" authorId="0" shapeId="0" xr:uid="{EF044A85-D7D8-814C-A029-BB87EF182E5E}">
      <text>
        <r>
          <rPr>
            <sz val="10"/>
            <color rgb="FF000000"/>
            <rFont val="Tahoma"/>
            <family val="2"/>
          </rPr>
          <t>Base</t>
        </r>
      </text>
    </comment>
    <comment ref="E121" authorId="0" shapeId="0" xr:uid="{2706EFD5-0A4C-7F44-9674-E842FA4DA264}">
      <text>
        <r>
          <rPr>
            <sz val="10"/>
            <color rgb="FF000000"/>
            <rFont val="Tahoma"/>
            <family val="2"/>
          </rPr>
          <t>Base</t>
        </r>
      </text>
    </comment>
    <comment ref="F121" authorId="0" shapeId="0" xr:uid="{8CE7C879-D571-5448-B73D-A53CBEB009E6}">
      <text>
        <r>
          <rPr>
            <sz val="10"/>
            <color rgb="FF000000"/>
            <rFont val="Tahoma"/>
            <family val="2"/>
          </rPr>
          <t>Base</t>
        </r>
      </text>
    </comment>
    <comment ref="I121" authorId="0" shapeId="0" xr:uid="{ADD56597-DED6-9544-B10F-A3ABCC5DC25E}">
      <text>
        <r>
          <rPr>
            <sz val="10"/>
            <color rgb="FF000000"/>
            <rFont val="Tahoma"/>
            <family val="2"/>
          </rPr>
          <t>Base</t>
        </r>
      </text>
    </comment>
    <comment ref="J121" authorId="0" shapeId="0" xr:uid="{1150B5C4-07E0-344C-8E9F-E4FDC525A0B2}">
      <text>
        <r>
          <rPr>
            <sz val="10"/>
            <color rgb="FF000000"/>
            <rFont val="Tahoma"/>
            <family val="2"/>
          </rPr>
          <t>Base</t>
        </r>
      </text>
    </comment>
    <comment ref="K121" authorId="0" shapeId="0" xr:uid="{829408E8-B8BC-F040-9BD3-8958A66FEA5F}">
      <text>
        <r>
          <rPr>
            <sz val="10"/>
            <color rgb="FF000000"/>
            <rFont val="Tahoma"/>
            <family val="2"/>
          </rPr>
          <t>Base</t>
        </r>
      </text>
    </comment>
    <comment ref="L121" authorId="0" shapeId="0" xr:uid="{D51DBBBA-5E24-514B-A84B-5DF671A1861C}">
      <text>
        <r>
          <rPr>
            <sz val="10"/>
            <color rgb="FF000000"/>
            <rFont val="Tahoma"/>
            <family val="2"/>
          </rPr>
          <t>Base</t>
        </r>
      </text>
    </comment>
    <comment ref="M121" authorId="0" shapeId="0" xr:uid="{06398A5C-509B-7644-8E41-0727C9F2B4F3}">
      <text>
        <r>
          <rPr>
            <sz val="10"/>
            <color rgb="FF000000"/>
            <rFont val="Tahoma"/>
            <family val="2"/>
          </rPr>
          <t>Base</t>
        </r>
      </text>
    </comment>
    <comment ref="N121" authorId="0" shapeId="0" xr:uid="{5EC0237D-7B52-9B43-9CC9-4B2C0F113211}">
      <text>
        <r>
          <rPr>
            <sz val="10"/>
            <color rgb="FF000000"/>
            <rFont val="Tahoma"/>
            <family val="2"/>
          </rPr>
          <t>Base</t>
        </r>
      </text>
    </comment>
    <comment ref="O121" authorId="0" shapeId="0" xr:uid="{E0CC996E-24C4-8640-B317-55EDD8361FB3}">
      <text>
        <r>
          <rPr>
            <sz val="10"/>
            <color rgb="FF000000"/>
            <rFont val="Tahoma"/>
            <family val="2"/>
          </rPr>
          <t>Base</t>
        </r>
      </text>
    </comment>
    <comment ref="P121" authorId="0" shapeId="0" xr:uid="{A8D0FC09-D789-5A42-9AF3-DC9911D39E10}">
      <text>
        <r>
          <rPr>
            <sz val="10"/>
            <color rgb="FF000000"/>
            <rFont val="Tahoma"/>
            <family val="2"/>
          </rPr>
          <t>Base</t>
        </r>
      </text>
    </comment>
    <comment ref="C122" authorId="0" shapeId="0" xr:uid="{D915B94E-0660-2D4B-B428-13A292F63177}">
      <text>
        <r>
          <rPr>
            <sz val="10"/>
            <color rgb="FF000000"/>
            <rFont val="Tahoma"/>
            <family val="2"/>
          </rPr>
          <t>Base</t>
        </r>
      </text>
    </comment>
    <comment ref="D122" authorId="0" shapeId="0" xr:uid="{73B7127F-A623-D74C-9187-676426EB2A33}">
      <text>
        <r>
          <rPr>
            <sz val="10"/>
            <color rgb="FF000000"/>
            <rFont val="Tahoma"/>
            <family val="2"/>
          </rPr>
          <t>Base</t>
        </r>
      </text>
    </comment>
    <comment ref="E122" authorId="0" shapeId="0" xr:uid="{97478E7B-730C-1540-8A94-E3CC6CA8FC41}">
      <text>
        <r>
          <rPr>
            <sz val="10"/>
            <color rgb="FF000000"/>
            <rFont val="Tahoma"/>
            <family val="2"/>
          </rPr>
          <t>Base</t>
        </r>
      </text>
    </comment>
    <comment ref="F122" authorId="0" shapeId="0" xr:uid="{0B57365D-5ED7-6A4B-B035-E14A8DAB6F42}">
      <text>
        <r>
          <rPr>
            <sz val="10"/>
            <color rgb="FF000000"/>
            <rFont val="Tahoma"/>
            <family val="2"/>
          </rPr>
          <t>Base</t>
        </r>
      </text>
    </comment>
    <comment ref="I122" authorId="0" shapeId="0" xr:uid="{B3A01994-08E2-A348-B0B2-1E3EC27C999D}">
      <text>
        <r>
          <rPr>
            <sz val="10"/>
            <color rgb="FF000000"/>
            <rFont val="Tahoma"/>
            <family val="2"/>
          </rPr>
          <t>Base</t>
        </r>
      </text>
    </comment>
    <comment ref="J122" authorId="0" shapeId="0" xr:uid="{F5897E17-40A5-504F-BB1A-54D7D448F61C}">
      <text>
        <r>
          <rPr>
            <sz val="10"/>
            <color rgb="FF000000"/>
            <rFont val="Tahoma"/>
            <family val="2"/>
          </rPr>
          <t>Base</t>
        </r>
      </text>
    </comment>
    <comment ref="K122" authorId="0" shapeId="0" xr:uid="{4079A858-2D8D-5E4D-A40A-C674DA6B43AF}">
      <text>
        <r>
          <rPr>
            <sz val="10"/>
            <color rgb="FF000000"/>
            <rFont val="Tahoma"/>
            <family val="2"/>
          </rPr>
          <t>Base</t>
        </r>
      </text>
    </comment>
    <comment ref="L122" authorId="0" shapeId="0" xr:uid="{C54734F0-50BB-ED46-AF01-DFBFEDB3A5DE}">
      <text>
        <r>
          <rPr>
            <sz val="10"/>
            <color rgb="FF000000"/>
            <rFont val="Tahoma"/>
            <family val="2"/>
          </rPr>
          <t>Base</t>
        </r>
      </text>
    </comment>
    <comment ref="M122" authorId="0" shapeId="0" xr:uid="{CC6B4C62-F7A2-254D-BD4E-CEABB2B145D2}">
      <text>
        <r>
          <rPr>
            <sz val="10"/>
            <color rgb="FF000000"/>
            <rFont val="Tahoma"/>
            <family val="2"/>
          </rPr>
          <t>Base</t>
        </r>
      </text>
    </comment>
    <comment ref="N122" authorId="0" shapeId="0" xr:uid="{BA8B5D4D-F3C4-934F-8213-2D1E73524415}">
      <text>
        <r>
          <rPr>
            <sz val="10"/>
            <color rgb="FF000000"/>
            <rFont val="Tahoma"/>
            <family val="2"/>
          </rPr>
          <t>Base</t>
        </r>
      </text>
    </comment>
    <comment ref="O122" authorId="0" shapeId="0" xr:uid="{FF0D000C-FA05-F649-B158-A557CC77C51C}">
      <text>
        <r>
          <rPr>
            <sz val="10"/>
            <color rgb="FF000000"/>
            <rFont val="Tahoma"/>
            <family val="2"/>
          </rPr>
          <t>Base</t>
        </r>
      </text>
    </comment>
    <comment ref="P122" authorId="0" shapeId="0" xr:uid="{D4239920-E67F-BA42-A899-A4A0B6780175}">
      <text>
        <r>
          <rPr>
            <sz val="10"/>
            <color rgb="FF000000"/>
            <rFont val="Tahoma"/>
            <family val="2"/>
          </rPr>
          <t>Base</t>
        </r>
      </text>
    </comment>
    <comment ref="C123" authorId="0" shapeId="0" xr:uid="{97939F76-2253-5649-AC10-A2A5C34626C4}">
      <text>
        <r>
          <rPr>
            <sz val="10"/>
            <color rgb="FF000000"/>
            <rFont val="Tahoma"/>
            <family val="2"/>
          </rPr>
          <t>Base</t>
        </r>
      </text>
    </comment>
    <comment ref="D123" authorId="0" shapeId="0" xr:uid="{0937044B-695A-234A-8DC6-A0DBCAE5999D}">
      <text>
        <r>
          <rPr>
            <sz val="10"/>
            <color rgb="FF000000"/>
            <rFont val="Tahoma"/>
            <family val="2"/>
          </rPr>
          <t>Base</t>
        </r>
      </text>
    </comment>
    <comment ref="E123" authorId="0" shapeId="0" xr:uid="{E03512B5-0EA8-9D4D-A875-3B3B4EC1FDF2}">
      <text>
        <r>
          <rPr>
            <sz val="10"/>
            <color rgb="FF000000"/>
            <rFont val="Tahoma"/>
            <family val="2"/>
          </rPr>
          <t>Base</t>
        </r>
      </text>
    </comment>
    <comment ref="F123" authorId="0" shapeId="0" xr:uid="{2F212647-C0C5-B543-AFBF-B36BF798A9F9}">
      <text>
        <r>
          <rPr>
            <sz val="10"/>
            <color rgb="FF000000"/>
            <rFont val="Tahoma"/>
            <family val="2"/>
          </rPr>
          <t>Base</t>
        </r>
      </text>
    </comment>
    <comment ref="I123" authorId="0" shapeId="0" xr:uid="{AA07FE5B-AFF7-0C40-8F46-C980D430592B}">
      <text>
        <r>
          <rPr>
            <sz val="10"/>
            <color rgb="FF000000"/>
            <rFont val="Tahoma"/>
            <family val="2"/>
          </rPr>
          <t>Base</t>
        </r>
      </text>
    </comment>
    <comment ref="J123" authorId="0" shapeId="0" xr:uid="{1B8970AF-147F-8548-8DE5-131E0D5E460B}">
      <text>
        <r>
          <rPr>
            <sz val="10"/>
            <color rgb="FF000000"/>
            <rFont val="Tahoma"/>
            <family val="2"/>
          </rPr>
          <t>Base</t>
        </r>
      </text>
    </comment>
    <comment ref="K123" authorId="0" shapeId="0" xr:uid="{1CBB344B-3893-F34F-B3DC-D0735DAEBCBE}">
      <text>
        <r>
          <rPr>
            <sz val="10"/>
            <color rgb="FF000000"/>
            <rFont val="Tahoma"/>
            <family val="2"/>
          </rPr>
          <t>Base</t>
        </r>
      </text>
    </comment>
    <comment ref="L123" authorId="0" shapeId="0" xr:uid="{0ED1D522-E414-DF4E-8F49-09AB80EC5876}">
      <text>
        <r>
          <rPr>
            <sz val="10"/>
            <color rgb="FF000000"/>
            <rFont val="Tahoma"/>
            <family val="2"/>
          </rPr>
          <t>Base</t>
        </r>
      </text>
    </comment>
    <comment ref="M123" authorId="0" shapeId="0" xr:uid="{6898BAA2-14BF-DA49-A77E-CA4D8FACB2AA}">
      <text>
        <r>
          <rPr>
            <sz val="10"/>
            <color rgb="FF000000"/>
            <rFont val="Tahoma"/>
            <family val="2"/>
          </rPr>
          <t>Base</t>
        </r>
      </text>
    </comment>
    <comment ref="N123" authorId="0" shapeId="0" xr:uid="{D661BA2D-E3D7-294A-8A4E-CA979CECC620}">
      <text>
        <r>
          <rPr>
            <sz val="10"/>
            <color rgb="FF000000"/>
            <rFont val="Tahoma"/>
            <family val="2"/>
          </rPr>
          <t>Base</t>
        </r>
      </text>
    </comment>
    <comment ref="O123" authorId="0" shapeId="0" xr:uid="{182CB09A-4A90-4C4E-AE23-FAFCE865C084}">
      <text>
        <r>
          <rPr>
            <sz val="10"/>
            <color rgb="FF000000"/>
            <rFont val="Tahoma"/>
            <family val="2"/>
          </rPr>
          <t>Base</t>
        </r>
      </text>
    </comment>
    <comment ref="P123" authorId="0" shapeId="0" xr:uid="{50E28EF4-0439-5242-915E-60C1AE379EE6}">
      <text>
        <r>
          <rPr>
            <sz val="10"/>
            <color rgb="FF000000"/>
            <rFont val="Tahoma"/>
            <family val="2"/>
          </rPr>
          <t>Base</t>
        </r>
      </text>
    </comment>
    <comment ref="C124" authorId="0" shapeId="0" xr:uid="{A8F29C9E-C779-A44C-9814-929A6433E1AE}">
      <text>
        <r>
          <rPr>
            <sz val="10"/>
            <color rgb="FF000000"/>
            <rFont val="Tahoma"/>
            <family val="2"/>
          </rPr>
          <t>Base</t>
        </r>
      </text>
    </comment>
    <comment ref="D124" authorId="0" shapeId="0" xr:uid="{5B8FF8A6-6EFB-4B4F-A004-5D7C8E8A1F34}">
      <text>
        <r>
          <rPr>
            <sz val="10"/>
            <color rgb="FF000000"/>
            <rFont val="Tahoma"/>
            <family val="2"/>
          </rPr>
          <t>Base</t>
        </r>
      </text>
    </comment>
    <comment ref="E124" authorId="0" shapeId="0" xr:uid="{8F760DD4-6DEA-4940-9BB1-AEB454F8FFF6}">
      <text>
        <r>
          <rPr>
            <sz val="10"/>
            <color rgb="FF000000"/>
            <rFont val="Tahoma"/>
            <family val="2"/>
          </rPr>
          <t>Base</t>
        </r>
      </text>
    </comment>
    <comment ref="F124" authorId="0" shapeId="0" xr:uid="{F0EE16F7-77DD-8D43-95DA-13FCFDF6E675}">
      <text>
        <r>
          <rPr>
            <sz val="10"/>
            <color rgb="FF000000"/>
            <rFont val="Tahoma"/>
            <family val="2"/>
          </rPr>
          <t>Base</t>
        </r>
      </text>
    </comment>
    <comment ref="I124" authorId="0" shapeId="0" xr:uid="{25017302-3BC8-E14D-91AE-2BB25FD0E365}">
      <text>
        <r>
          <rPr>
            <sz val="10"/>
            <color rgb="FF000000"/>
            <rFont val="Tahoma"/>
            <family val="2"/>
          </rPr>
          <t>Base</t>
        </r>
      </text>
    </comment>
    <comment ref="J124" authorId="0" shapeId="0" xr:uid="{0E9D53E6-E131-1943-97AE-C335A9991924}">
      <text>
        <r>
          <rPr>
            <sz val="10"/>
            <color rgb="FF000000"/>
            <rFont val="Tahoma"/>
            <family val="2"/>
          </rPr>
          <t>Base</t>
        </r>
      </text>
    </comment>
    <comment ref="K124" authorId="0" shapeId="0" xr:uid="{3CF4D83B-43EA-2A4B-B115-EA933A8A22F9}">
      <text>
        <r>
          <rPr>
            <sz val="10"/>
            <color rgb="FF000000"/>
            <rFont val="Tahoma"/>
            <family val="2"/>
          </rPr>
          <t>Base</t>
        </r>
      </text>
    </comment>
    <comment ref="L124" authorId="0" shapeId="0" xr:uid="{AAD99B68-759C-0547-B115-2F961A57B76B}">
      <text>
        <r>
          <rPr>
            <sz val="10"/>
            <color rgb="FF000000"/>
            <rFont val="Tahoma"/>
            <family val="2"/>
          </rPr>
          <t>Base</t>
        </r>
      </text>
    </comment>
    <comment ref="M124" authorId="0" shapeId="0" xr:uid="{4389A3C0-E9BF-DC48-B2F4-757592624173}">
      <text>
        <r>
          <rPr>
            <sz val="10"/>
            <color rgb="FF000000"/>
            <rFont val="Tahoma"/>
            <family val="2"/>
          </rPr>
          <t>Base</t>
        </r>
      </text>
    </comment>
    <comment ref="N124" authorId="0" shapeId="0" xr:uid="{D201E3CE-8571-2545-A88E-FF057369D784}">
      <text>
        <r>
          <rPr>
            <sz val="10"/>
            <color rgb="FF000000"/>
            <rFont val="Tahoma"/>
            <family val="2"/>
          </rPr>
          <t>Base</t>
        </r>
      </text>
    </comment>
    <comment ref="O124" authorId="0" shapeId="0" xr:uid="{2F8789C8-DCE0-9E42-AB07-3F69308D4A97}">
      <text>
        <r>
          <rPr>
            <sz val="10"/>
            <color rgb="FF000000"/>
            <rFont val="Tahoma"/>
            <family val="2"/>
          </rPr>
          <t>Base</t>
        </r>
      </text>
    </comment>
    <comment ref="P124" authorId="0" shapeId="0" xr:uid="{EF85317E-C14C-2C4E-98D3-546D814DF8F0}">
      <text>
        <r>
          <rPr>
            <sz val="10"/>
            <color rgb="FF000000"/>
            <rFont val="Tahoma"/>
            <family val="2"/>
          </rPr>
          <t>Base</t>
        </r>
      </text>
    </comment>
    <comment ref="C125" authorId="0" shapeId="0" xr:uid="{8E3DBEEA-6988-6E46-991D-B4879CD15748}">
      <text>
        <r>
          <rPr>
            <sz val="10"/>
            <color rgb="FF000000"/>
            <rFont val="Tahoma"/>
            <family val="2"/>
          </rPr>
          <t>Base</t>
        </r>
      </text>
    </comment>
    <comment ref="D125" authorId="0" shapeId="0" xr:uid="{1154BCCD-831E-0940-BCB3-4F75857F7A73}">
      <text>
        <r>
          <rPr>
            <sz val="10"/>
            <color rgb="FF000000"/>
            <rFont val="Tahoma"/>
            <family val="2"/>
          </rPr>
          <t>Base</t>
        </r>
      </text>
    </comment>
    <comment ref="E125" authorId="0" shapeId="0" xr:uid="{74A67390-2F73-4C42-92B9-54271F819DEA}">
      <text>
        <r>
          <rPr>
            <sz val="10"/>
            <color rgb="FF000000"/>
            <rFont val="Tahoma"/>
            <family val="2"/>
          </rPr>
          <t>Base</t>
        </r>
      </text>
    </comment>
    <comment ref="F125" authorId="0" shapeId="0" xr:uid="{476F8EE6-DC03-E14E-BEC4-E881A7E86FD0}">
      <text>
        <r>
          <rPr>
            <sz val="10"/>
            <color rgb="FF000000"/>
            <rFont val="Tahoma"/>
            <family val="2"/>
          </rPr>
          <t>Base</t>
        </r>
      </text>
    </comment>
    <comment ref="I125" authorId="0" shapeId="0" xr:uid="{E7DD8246-B4BB-9646-BBC4-AE7D8E71756C}">
      <text>
        <r>
          <rPr>
            <sz val="10"/>
            <color rgb="FF000000"/>
            <rFont val="Tahoma"/>
            <family val="2"/>
          </rPr>
          <t>Base</t>
        </r>
      </text>
    </comment>
    <comment ref="J125" authorId="0" shapeId="0" xr:uid="{C1DA3EA5-1CAC-CA42-AAE4-604D9CE4796E}">
      <text>
        <r>
          <rPr>
            <sz val="10"/>
            <color rgb="FF000000"/>
            <rFont val="Tahoma"/>
            <family val="2"/>
          </rPr>
          <t>Base</t>
        </r>
      </text>
    </comment>
    <comment ref="K125" authorId="0" shapeId="0" xr:uid="{10BEF370-A0BB-B844-87AD-358AFECCC253}">
      <text>
        <r>
          <rPr>
            <sz val="10"/>
            <color rgb="FF000000"/>
            <rFont val="Tahoma"/>
            <family val="2"/>
          </rPr>
          <t>Base</t>
        </r>
      </text>
    </comment>
    <comment ref="L125" authorId="0" shapeId="0" xr:uid="{544A3021-E2AE-834E-BD34-808A94C031A6}">
      <text>
        <r>
          <rPr>
            <sz val="10"/>
            <color rgb="FF000000"/>
            <rFont val="Tahoma"/>
            <family val="2"/>
          </rPr>
          <t>Base</t>
        </r>
      </text>
    </comment>
    <comment ref="M125" authorId="0" shapeId="0" xr:uid="{D89091B1-6F40-4F4B-8865-9095F71C7E2F}">
      <text>
        <r>
          <rPr>
            <sz val="10"/>
            <color rgb="FF000000"/>
            <rFont val="Tahoma"/>
            <family val="2"/>
          </rPr>
          <t>Base</t>
        </r>
      </text>
    </comment>
    <comment ref="N125" authorId="0" shapeId="0" xr:uid="{63AA0D7D-A07D-6048-B4D7-2BA49CFA40B7}">
      <text>
        <r>
          <rPr>
            <sz val="10"/>
            <color rgb="FF000000"/>
            <rFont val="Tahoma"/>
            <family val="2"/>
          </rPr>
          <t>Base</t>
        </r>
      </text>
    </comment>
    <comment ref="O125" authorId="0" shapeId="0" xr:uid="{D7050ADF-537D-BB45-842B-228F263552AA}">
      <text>
        <r>
          <rPr>
            <sz val="10"/>
            <color rgb="FF000000"/>
            <rFont val="Tahoma"/>
            <family val="2"/>
          </rPr>
          <t>Base</t>
        </r>
      </text>
    </comment>
    <comment ref="P125" authorId="0" shapeId="0" xr:uid="{B3745E24-EFA1-5943-9190-34899EA4F5D8}">
      <text>
        <r>
          <rPr>
            <sz val="10"/>
            <color rgb="FF000000"/>
            <rFont val="Tahoma"/>
            <family val="2"/>
          </rPr>
          <t>Base</t>
        </r>
      </text>
    </comment>
    <comment ref="C126" authorId="0" shapeId="0" xr:uid="{AEEF5173-BEB3-BA45-98DF-3D85E9B13582}">
      <text>
        <r>
          <rPr>
            <sz val="10"/>
            <color rgb="FF000000"/>
            <rFont val="Tahoma"/>
            <family val="2"/>
          </rPr>
          <t>Base</t>
        </r>
      </text>
    </comment>
    <comment ref="D126" authorId="0" shapeId="0" xr:uid="{9F8DEAC6-E47D-E84C-98FD-86138C5DF5EF}">
      <text>
        <r>
          <rPr>
            <sz val="10"/>
            <color rgb="FF000000"/>
            <rFont val="Tahoma"/>
            <family val="2"/>
          </rPr>
          <t>Base</t>
        </r>
      </text>
    </comment>
    <comment ref="E126" authorId="0" shapeId="0" xr:uid="{F3F40BBD-DE63-E848-B9BC-45AA9A51E7AB}">
      <text>
        <r>
          <rPr>
            <sz val="10"/>
            <color rgb="FF000000"/>
            <rFont val="Tahoma"/>
            <family val="2"/>
          </rPr>
          <t>Base</t>
        </r>
      </text>
    </comment>
    <comment ref="F126" authorId="0" shapeId="0" xr:uid="{05699084-DADA-8044-978B-09B14958CEA4}">
      <text>
        <r>
          <rPr>
            <sz val="10"/>
            <color rgb="FF000000"/>
            <rFont val="Tahoma"/>
            <family val="2"/>
          </rPr>
          <t>Base</t>
        </r>
      </text>
    </comment>
    <comment ref="I126" authorId="0" shapeId="0" xr:uid="{8896E809-D67D-174A-B5AE-E7A128392121}">
      <text>
        <r>
          <rPr>
            <sz val="10"/>
            <color rgb="FF000000"/>
            <rFont val="Tahoma"/>
            <family val="2"/>
          </rPr>
          <t>Base</t>
        </r>
      </text>
    </comment>
    <comment ref="J126" authorId="0" shapeId="0" xr:uid="{054D35E3-F326-2F49-BF3E-664685313010}">
      <text>
        <r>
          <rPr>
            <sz val="10"/>
            <color rgb="FF000000"/>
            <rFont val="Tahoma"/>
            <family val="2"/>
          </rPr>
          <t>Base</t>
        </r>
      </text>
    </comment>
    <comment ref="K126" authorId="0" shapeId="0" xr:uid="{0CEFAFA5-7648-864C-9958-ABB9E7080DB1}">
      <text>
        <r>
          <rPr>
            <sz val="10"/>
            <color rgb="FF000000"/>
            <rFont val="Tahoma"/>
            <family val="2"/>
          </rPr>
          <t>Base</t>
        </r>
      </text>
    </comment>
    <comment ref="L126" authorId="0" shapeId="0" xr:uid="{1E75A79A-61E5-5144-8E8E-643B7D5BECE8}">
      <text>
        <r>
          <rPr>
            <sz val="10"/>
            <color rgb="FF000000"/>
            <rFont val="Tahoma"/>
            <family val="2"/>
          </rPr>
          <t>Base</t>
        </r>
      </text>
    </comment>
    <comment ref="M126" authorId="0" shapeId="0" xr:uid="{227721FB-9221-9B4B-85A9-19A6C35CA720}">
      <text>
        <r>
          <rPr>
            <sz val="10"/>
            <color rgb="FF000000"/>
            <rFont val="Tahoma"/>
            <family val="2"/>
          </rPr>
          <t>Base</t>
        </r>
      </text>
    </comment>
    <comment ref="N126" authorId="0" shapeId="0" xr:uid="{9CA82443-73B3-9A44-9EB1-7236F9E377CF}">
      <text>
        <r>
          <rPr>
            <sz val="10"/>
            <color rgb="FF000000"/>
            <rFont val="Tahoma"/>
            <family val="2"/>
          </rPr>
          <t>Base</t>
        </r>
      </text>
    </comment>
    <comment ref="O126" authorId="0" shapeId="0" xr:uid="{E7E539C5-6EA2-F840-BF52-AA4BC700A8F6}">
      <text>
        <r>
          <rPr>
            <sz val="10"/>
            <color rgb="FF000000"/>
            <rFont val="Tahoma"/>
            <family val="2"/>
          </rPr>
          <t>Base</t>
        </r>
      </text>
    </comment>
    <comment ref="P126" authorId="0" shapeId="0" xr:uid="{46BCFC83-5425-474A-8AFA-3E470B8357A5}">
      <text>
        <r>
          <rPr>
            <sz val="10"/>
            <color rgb="FF000000"/>
            <rFont val="Tahoma"/>
            <family val="2"/>
          </rPr>
          <t>Base</t>
        </r>
      </text>
    </comment>
    <comment ref="C127" authorId="0" shapeId="0" xr:uid="{B768FD13-7474-884F-A86D-712B90184F63}">
      <text>
        <r>
          <rPr>
            <sz val="10"/>
            <color rgb="FF000000"/>
            <rFont val="Tahoma"/>
            <family val="2"/>
          </rPr>
          <t>Base</t>
        </r>
      </text>
    </comment>
    <comment ref="D127" authorId="0" shapeId="0" xr:uid="{4C1CA9DA-15DD-CB46-BBE3-5814FE103F1F}">
      <text>
        <r>
          <rPr>
            <sz val="10"/>
            <color rgb="FF000000"/>
            <rFont val="Tahoma"/>
            <family val="2"/>
          </rPr>
          <t>Base</t>
        </r>
      </text>
    </comment>
    <comment ref="E127" authorId="0" shapeId="0" xr:uid="{914D4C89-2573-5E4C-8ABD-A3830729AC5B}">
      <text>
        <r>
          <rPr>
            <sz val="10"/>
            <color rgb="FF000000"/>
            <rFont val="Tahoma"/>
            <family val="2"/>
          </rPr>
          <t>Base</t>
        </r>
      </text>
    </comment>
    <comment ref="F127" authorId="0" shapeId="0" xr:uid="{5E09A19B-FA10-2F45-AF9F-43B72DCC22D1}">
      <text>
        <r>
          <rPr>
            <sz val="10"/>
            <color rgb="FF000000"/>
            <rFont val="Tahoma"/>
            <family val="2"/>
          </rPr>
          <t>Base</t>
        </r>
      </text>
    </comment>
    <comment ref="I127" authorId="0" shapeId="0" xr:uid="{F3D5F942-8487-EA4F-883F-AFB966261D0A}">
      <text>
        <r>
          <rPr>
            <sz val="10"/>
            <color rgb="FF000000"/>
            <rFont val="Tahoma"/>
            <family val="2"/>
          </rPr>
          <t>Base</t>
        </r>
      </text>
    </comment>
    <comment ref="J127" authorId="0" shapeId="0" xr:uid="{58B29BEE-6FE7-1F41-A776-C17247171DF2}">
      <text>
        <r>
          <rPr>
            <sz val="10"/>
            <color rgb="FF000000"/>
            <rFont val="Tahoma"/>
            <family val="2"/>
          </rPr>
          <t>Base</t>
        </r>
      </text>
    </comment>
    <comment ref="K127" authorId="0" shapeId="0" xr:uid="{BC614595-9732-7D4A-9221-ACC695B26B67}">
      <text>
        <r>
          <rPr>
            <sz val="10"/>
            <color rgb="FF000000"/>
            <rFont val="Tahoma"/>
            <family val="2"/>
          </rPr>
          <t>Base</t>
        </r>
      </text>
    </comment>
    <comment ref="L127" authorId="0" shapeId="0" xr:uid="{E11BFE5C-702E-4749-9C29-8D995DB07875}">
      <text>
        <r>
          <rPr>
            <sz val="10"/>
            <color rgb="FF000000"/>
            <rFont val="Tahoma"/>
            <family val="2"/>
          </rPr>
          <t>Base</t>
        </r>
      </text>
    </comment>
    <comment ref="M127" authorId="0" shapeId="0" xr:uid="{9242501A-7F66-BA47-AB5E-49ADC814D76D}">
      <text>
        <r>
          <rPr>
            <sz val="10"/>
            <color rgb="FF000000"/>
            <rFont val="Tahoma"/>
            <family val="2"/>
          </rPr>
          <t>Base</t>
        </r>
      </text>
    </comment>
    <comment ref="N127" authorId="0" shapeId="0" xr:uid="{D6ECB9E2-4D89-DD42-B5A2-CB1ECD88BA5C}">
      <text>
        <r>
          <rPr>
            <sz val="10"/>
            <color rgb="FF000000"/>
            <rFont val="Tahoma"/>
            <family val="2"/>
          </rPr>
          <t>Base</t>
        </r>
      </text>
    </comment>
    <comment ref="O127" authorId="0" shapeId="0" xr:uid="{D808ABF9-9234-2343-A65D-2A7F661A2C44}">
      <text>
        <r>
          <rPr>
            <sz val="10"/>
            <color rgb="FF000000"/>
            <rFont val="Tahoma"/>
            <family val="2"/>
          </rPr>
          <t>Base</t>
        </r>
      </text>
    </comment>
    <comment ref="P127" authorId="0" shapeId="0" xr:uid="{C7010830-D588-6D44-BB81-0D9771D0C8F5}">
      <text>
        <r>
          <rPr>
            <sz val="10"/>
            <color rgb="FF000000"/>
            <rFont val="Tahoma"/>
            <family val="2"/>
          </rPr>
          <t>Base</t>
        </r>
      </text>
    </comment>
    <comment ref="C128" authorId="0" shapeId="0" xr:uid="{28A2B4EA-AEDD-7E40-85E8-6527492B1386}">
      <text>
        <r>
          <rPr>
            <sz val="10"/>
            <color rgb="FF000000"/>
            <rFont val="Tahoma"/>
            <family val="2"/>
          </rPr>
          <t>Base</t>
        </r>
      </text>
    </comment>
    <comment ref="D128" authorId="0" shapeId="0" xr:uid="{C52D3471-666A-B448-A87F-AD178DBDC33A}">
      <text>
        <r>
          <rPr>
            <sz val="10"/>
            <color rgb="FF000000"/>
            <rFont val="Tahoma"/>
            <family val="2"/>
          </rPr>
          <t>Base</t>
        </r>
      </text>
    </comment>
    <comment ref="E128" authorId="0" shapeId="0" xr:uid="{6252899D-DAD2-BA4A-8F8C-29A5CDA64336}">
      <text>
        <r>
          <rPr>
            <sz val="10"/>
            <color rgb="FF000000"/>
            <rFont val="Tahoma"/>
            <family val="2"/>
          </rPr>
          <t>Base</t>
        </r>
      </text>
    </comment>
    <comment ref="F128" authorId="0" shapeId="0" xr:uid="{60C7F75A-6B3B-5D4D-81E8-563B41A428E2}">
      <text>
        <r>
          <rPr>
            <sz val="10"/>
            <color rgb="FF000000"/>
            <rFont val="Tahoma"/>
            <family val="2"/>
          </rPr>
          <t>Base</t>
        </r>
      </text>
    </comment>
    <comment ref="I128" authorId="0" shapeId="0" xr:uid="{BDA4CC22-A35B-BF49-B64E-648E6856B67C}">
      <text>
        <r>
          <rPr>
            <sz val="10"/>
            <color rgb="FF000000"/>
            <rFont val="Tahoma"/>
            <family val="2"/>
          </rPr>
          <t>Base</t>
        </r>
      </text>
    </comment>
    <comment ref="J128" authorId="0" shapeId="0" xr:uid="{D0A32A50-1A09-8B46-B301-6AD7752865FA}">
      <text>
        <r>
          <rPr>
            <sz val="10"/>
            <color rgb="FF000000"/>
            <rFont val="Tahoma"/>
            <family val="2"/>
          </rPr>
          <t>Base</t>
        </r>
      </text>
    </comment>
    <comment ref="K128" authorId="0" shapeId="0" xr:uid="{FEC41918-60D3-F54B-B552-5BCDB6411AED}">
      <text>
        <r>
          <rPr>
            <sz val="10"/>
            <color rgb="FF000000"/>
            <rFont val="Tahoma"/>
            <family val="2"/>
          </rPr>
          <t>Base</t>
        </r>
      </text>
    </comment>
    <comment ref="L128" authorId="0" shapeId="0" xr:uid="{201B4718-B260-B54E-9407-F72485130F04}">
      <text>
        <r>
          <rPr>
            <sz val="10"/>
            <color rgb="FF000000"/>
            <rFont val="Tahoma"/>
            <family val="2"/>
          </rPr>
          <t>Base</t>
        </r>
      </text>
    </comment>
    <comment ref="M128" authorId="0" shapeId="0" xr:uid="{130BAB25-0CFE-3442-A596-8FD6B79465F4}">
      <text>
        <r>
          <rPr>
            <sz val="10"/>
            <color rgb="FF000000"/>
            <rFont val="Tahoma"/>
            <family val="2"/>
          </rPr>
          <t>Base</t>
        </r>
      </text>
    </comment>
    <comment ref="N128" authorId="0" shapeId="0" xr:uid="{351053EF-A411-1842-BF24-2A27DF193235}">
      <text>
        <r>
          <rPr>
            <sz val="10"/>
            <color rgb="FF000000"/>
            <rFont val="Tahoma"/>
            <family val="2"/>
          </rPr>
          <t>Base</t>
        </r>
      </text>
    </comment>
    <comment ref="O128" authorId="0" shapeId="0" xr:uid="{B2CD542A-B2F6-F449-8D00-377D3A6A6212}">
      <text>
        <r>
          <rPr>
            <sz val="10"/>
            <color rgb="FF000000"/>
            <rFont val="Tahoma"/>
            <family val="2"/>
          </rPr>
          <t>Base</t>
        </r>
      </text>
    </comment>
    <comment ref="P128" authorId="0" shapeId="0" xr:uid="{B710AC5E-9692-9746-9A3A-B6D12A87EEA5}">
      <text>
        <r>
          <rPr>
            <sz val="10"/>
            <color rgb="FF000000"/>
            <rFont val="Tahoma"/>
            <family val="2"/>
          </rPr>
          <t>Base</t>
        </r>
      </text>
    </comment>
    <comment ref="C129" authorId="0" shapeId="0" xr:uid="{3E73805E-6110-BA49-8562-FC187A5646BA}">
      <text>
        <r>
          <rPr>
            <sz val="10"/>
            <color rgb="FF000000"/>
            <rFont val="Tahoma"/>
            <family val="2"/>
          </rPr>
          <t>Base</t>
        </r>
      </text>
    </comment>
    <comment ref="D129" authorId="0" shapeId="0" xr:uid="{8DD5B58A-CFB4-C643-B7D9-338B49EA5799}">
      <text>
        <r>
          <rPr>
            <sz val="10"/>
            <color rgb="FF000000"/>
            <rFont val="Tahoma"/>
            <family val="2"/>
          </rPr>
          <t>Base</t>
        </r>
      </text>
    </comment>
    <comment ref="E129" authorId="0" shapeId="0" xr:uid="{485BC720-E345-A746-9C57-9E2AF231D882}">
      <text>
        <r>
          <rPr>
            <sz val="10"/>
            <color rgb="FF000000"/>
            <rFont val="Tahoma"/>
            <family val="2"/>
          </rPr>
          <t>Base</t>
        </r>
      </text>
    </comment>
    <comment ref="F129" authorId="0" shapeId="0" xr:uid="{7A85CE14-99D0-C242-913F-71EDA265A0AD}">
      <text>
        <r>
          <rPr>
            <sz val="10"/>
            <color rgb="FF000000"/>
            <rFont val="Tahoma"/>
            <family val="2"/>
          </rPr>
          <t>Base</t>
        </r>
      </text>
    </comment>
    <comment ref="I129" authorId="0" shapeId="0" xr:uid="{789E9628-6271-E84D-85A5-194AD4D4CC70}">
      <text>
        <r>
          <rPr>
            <sz val="10"/>
            <color rgb="FF000000"/>
            <rFont val="Tahoma"/>
            <family val="2"/>
          </rPr>
          <t>Base</t>
        </r>
      </text>
    </comment>
    <comment ref="J129" authorId="0" shapeId="0" xr:uid="{FD582257-6316-9443-A163-62215F474E0F}">
      <text>
        <r>
          <rPr>
            <sz val="10"/>
            <color rgb="FF000000"/>
            <rFont val="Tahoma"/>
            <family val="2"/>
          </rPr>
          <t>Base</t>
        </r>
      </text>
    </comment>
    <comment ref="K129" authorId="0" shapeId="0" xr:uid="{71FBDF59-44AC-2E44-A83B-2B3B614D750D}">
      <text>
        <r>
          <rPr>
            <sz val="10"/>
            <color rgb="FF000000"/>
            <rFont val="Tahoma"/>
            <family val="2"/>
          </rPr>
          <t>Base</t>
        </r>
      </text>
    </comment>
    <comment ref="L129" authorId="0" shapeId="0" xr:uid="{2628218A-6A18-784F-B0E8-853D63E51A3B}">
      <text>
        <r>
          <rPr>
            <sz val="10"/>
            <color rgb="FF000000"/>
            <rFont val="Tahoma"/>
            <family val="2"/>
          </rPr>
          <t>Base</t>
        </r>
      </text>
    </comment>
    <comment ref="M129" authorId="0" shapeId="0" xr:uid="{33452E08-8D74-CE4A-835D-6808E302B330}">
      <text>
        <r>
          <rPr>
            <sz val="10"/>
            <color rgb="FF000000"/>
            <rFont val="Tahoma"/>
            <family val="2"/>
          </rPr>
          <t>Base</t>
        </r>
      </text>
    </comment>
    <comment ref="N129" authorId="0" shapeId="0" xr:uid="{EDB2DD84-0CE4-A244-BA74-19538E84CC96}">
      <text>
        <r>
          <rPr>
            <sz val="10"/>
            <color rgb="FF000000"/>
            <rFont val="Tahoma"/>
            <family val="2"/>
          </rPr>
          <t>Base</t>
        </r>
      </text>
    </comment>
    <comment ref="O129" authorId="0" shapeId="0" xr:uid="{B8255296-F612-DD49-8913-E16A6D97AD4B}">
      <text>
        <r>
          <rPr>
            <sz val="10"/>
            <color rgb="FF000000"/>
            <rFont val="Tahoma"/>
            <family val="2"/>
          </rPr>
          <t>Base</t>
        </r>
      </text>
    </comment>
    <comment ref="P129" authorId="0" shapeId="0" xr:uid="{0848F1D2-FF36-E04A-97A5-27FBC15C4DA8}">
      <text>
        <r>
          <rPr>
            <sz val="10"/>
            <color rgb="FF000000"/>
            <rFont val="Tahoma"/>
            <family val="2"/>
          </rPr>
          <t>Base</t>
        </r>
      </text>
    </comment>
    <comment ref="C130" authorId="0" shapeId="0" xr:uid="{BE8B86DE-137C-F940-97E5-2BD27E23E036}">
      <text>
        <r>
          <rPr>
            <sz val="10"/>
            <color rgb="FF000000"/>
            <rFont val="Tahoma"/>
            <family val="2"/>
          </rPr>
          <t>Base</t>
        </r>
      </text>
    </comment>
    <comment ref="D130" authorId="0" shapeId="0" xr:uid="{89CBD220-E337-554A-8AB1-AE3F74076F56}">
      <text>
        <r>
          <rPr>
            <sz val="10"/>
            <color rgb="FF000000"/>
            <rFont val="Tahoma"/>
            <family val="2"/>
          </rPr>
          <t>Base</t>
        </r>
      </text>
    </comment>
    <comment ref="E130" authorId="0" shapeId="0" xr:uid="{CB6F4CB7-F8E6-A34B-BF3B-E3DBD7AFC7CC}">
      <text>
        <r>
          <rPr>
            <sz val="10"/>
            <color rgb="FF000000"/>
            <rFont val="Tahoma"/>
            <family val="2"/>
          </rPr>
          <t>Base</t>
        </r>
      </text>
    </comment>
    <comment ref="F130" authorId="0" shapeId="0" xr:uid="{90527FCA-04FB-8D4B-B0F6-A47CB18A042D}">
      <text>
        <r>
          <rPr>
            <sz val="10"/>
            <color rgb="FF000000"/>
            <rFont val="Tahoma"/>
            <family val="2"/>
          </rPr>
          <t>Base</t>
        </r>
      </text>
    </comment>
    <comment ref="I130" authorId="0" shapeId="0" xr:uid="{4B4DAAFD-F399-2345-8A62-451AF971F8EC}">
      <text>
        <r>
          <rPr>
            <sz val="10"/>
            <color rgb="FF000000"/>
            <rFont val="Tahoma"/>
            <family val="2"/>
          </rPr>
          <t>Base</t>
        </r>
      </text>
    </comment>
    <comment ref="J130" authorId="0" shapeId="0" xr:uid="{F3EF8BC0-158B-0E47-B9EB-77ABCFDABB6F}">
      <text>
        <r>
          <rPr>
            <sz val="10"/>
            <color rgb="FF000000"/>
            <rFont val="Tahoma"/>
            <family val="2"/>
          </rPr>
          <t>Base</t>
        </r>
      </text>
    </comment>
    <comment ref="K130" authorId="0" shapeId="0" xr:uid="{F01573E4-2265-9342-8131-A360C1E731D0}">
      <text>
        <r>
          <rPr>
            <sz val="10"/>
            <color rgb="FF000000"/>
            <rFont val="Tahoma"/>
            <family val="2"/>
          </rPr>
          <t>Base</t>
        </r>
      </text>
    </comment>
    <comment ref="L130" authorId="0" shapeId="0" xr:uid="{72417F5C-5C38-744B-85D9-B74B6A4EC328}">
      <text>
        <r>
          <rPr>
            <sz val="10"/>
            <color rgb="FF000000"/>
            <rFont val="Tahoma"/>
            <family val="2"/>
          </rPr>
          <t>Base</t>
        </r>
      </text>
    </comment>
    <comment ref="M130" authorId="0" shapeId="0" xr:uid="{03DE669C-6A58-684A-A865-ABDBCECC36B6}">
      <text>
        <r>
          <rPr>
            <sz val="10"/>
            <color rgb="FF000000"/>
            <rFont val="Tahoma"/>
            <family val="2"/>
          </rPr>
          <t>Base</t>
        </r>
      </text>
    </comment>
    <comment ref="N130" authorId="0" shapeId="0" xr:uid="{B0F5CC92-2B81-6F48-B231-293FFED4FBC8}">
      <text>
        <r>
          <rPr>
            <sz val="10"/>
            <color rgb="FF000000"/>
            <rFont val="Tahoma"/>
            <family val="2"/>
          </rPr>
          <t>Base</t>
        </r>
      </text>
    </comment>
    <comment ref="O130" authorId="0" shapeId="0" xr:uid="{9D1BC4A1-E950-F34D-80C8-54C60DB20D37}">
      <text>
        <r>
          <rPr>
            <sz val="10"/>
            <color rgb="FF000000"/>
            <rFont val="Tahoma"/>
            <family val="2"/>
          </rPr>
          <t>Base</t>
        </r>
      </text>
    </comment>
    <comment ref="P130" authorId="0" shapeId="0" xr:uid="{06BB5F39-C127-3441-9F71-48256423F25C}">
      <text>
        <r>
          <rPr>
            <sz val="10"/>
            <color rgb="FF000000"/>
            <rFont val="Tahoma"/>
            <family val="2"/>
          </rPr>
          <t>Base</t>
        </r>
      </text>
    </comment>
    <comment ref="C131" authorId="0" shapeId="0" xr:uid="{07E58910-3F46-8B41-9902-CD45B543BC65}">
      <text>
        <r>
          <rPr>
            <sz val="10"/>
            <color rgb="FF000000"/>
            <rFont val="Tahoma"/>
            <family val="2"/>
          </rPr>
          <t>Base</t>
        </r>
      </text>
    </comment>
    <comment ref="D131" authorId="0" shapeId="0" xr:uid="{FDD90AFD-9B41-4344-A907-15582FF7A481}">
      <text>
        <r>
          <rPr>
            <sz val="10"/>
            <color rgb="FF000000"/>
            <rFont val="Tahoma"/>
            <family val="2"/>
          </rPr>
          <t>Base</t>
        </r>
      </text>
    </comment>
    <comment ref="E131" authorId="0" shapeId="0" xr:uid="{A03A68F4-2AAC-9A4B-8132-B10AD21FDE1A}">
      <text>
        <r>
          <rPr>
            <sz val="10"/>
            <color rgb="FF000000"/>
            <rFont val="Tahoma"/>
            <family val="2"/>
          </rPr>
          <t>Base</t>
        </r>
      </text>
    </comment>
    <comment ref="F131" authorId="0" shapeId="0" xr:uid="{C5637BE3-732B-6446-955E-E9535FAB94EF}">
      <text>
        <r>
          <rPr>
            <sz val="10"/>
            <color rgb="FF000000"/>
            <rFont val="Tahoma"/>
            <family val="2"/>
          </rPr>
          <t>Base</t>
        </r>
      </text>
    </comment>
    <comment ref="I131" authorId="0" shapeId="0" xr:uid="{3860FEBD-6A4B-254D-8A62-E49DD27DAC27}">
      <text>
        <r>
          <rPr>
            <sz val="10"/>
            <color rgb="FF000000"/>
            <rFont val="Tahoma"/>
            <family val="2"/>
          </rPr>
          <t>Base</t>
        </r>
      </text>
    </comment>
    <comment ref="J131" authorId="0" shapeId="0" xr:uid="{47C596EC-6758-3342-9AAA-62506F1DF2B9}">
      <text>
        <r>
          <rPr>
            <sz val="10"/>
            <color rgb="FF000000"/>
            <rFont val="Tahoma"/>
            <family val="2"/>
          </rPr>
          <t>Base</t>
        </r>
      </text>
    </comment>
    <comment ref="K131" authorId="0" shapeId="0" xr:uid="{1C9B05FA-944B-4340-BE48-FB0DE71AE714}">
      <text>
        <r>
          <rPr>
            <sz val="10"/>
            <color rgb="FF000000"/>
            <rFont val="Tahoma"/>
            <family val="2"/>
          </rPr>
          <t>Base</t>
        </r>
      </text>
    </comment>
    <comment ref="L131" authorId="0" shapeId="0" xr:uid="{E9CA22F6-E55F-264A-8B89-3910879A07DB}">
      <text>
        <r>
          <rPr>
            <sz val="10"/>
            <color rgb="FF000000"/>
            <rFont val="Tahoma"/>
            <family val="2"/>
          </rPr>
          <t>Base</t>
        </r>
      </text>
    </comment>
    <comment ref="M131" authorId="0" shapeId="0" xr:uid="{071C65ED-5629-EE46-8998-00160B477E74}">
      <text>
        <r>
          <rPr>
            <sz val="10"/>
            <color rgb="FF000000"/>
            <rFont val="Tahoma"/>
            <family val="2"/>
          </rPr>
          <t>Base</t>
        </r>
      </text>
    </comment>
    <comment ref="N131" authorId="0" shapeId="0" xr:uid="{E056A66C-0DDA-0843-987C-517C0A90A8D6}">
      <text>
        <r>
          <rPr>
            <sz val="10"/>
            <color rgb="FF000000"/>
            <rFont val="Tahoma"/>
            <family val="2"/>
          </rPr>
          <t>Base</t>
        </r>
      </text>
    </comment>
    <comment ref="O131" authorId="0" shapeId="0" xr:uid="{426793C7-FDFF-A743-80A6-52D1352E113E}">
      <text>
        <r>
          <rPr>
            <sz val="10"/>
            <color rgb="FF000000"/>
            <rFont val="Tahoma"/>
            <family val="2"/>
          </rPr>
          <t>Base</t>
        </r>
      </text>
    </comment>
    <comment ref="P131" authorId="0" shapeId="0" xr:uid="{246597FC-B5F9-9D4A-96F2-1007433E78E4}">
      <text>
        <r>
          <rPr>
            <sz val="10"/>
            <color rgb="FF000000"/>
            <rFont val="Tahoma"/>
            <family val="2"/>
          </rPr>
          <t>Base</t>
        </r>
      </text>
    </comment>
    <comment ref="C132" authorId="0" shapeId="0" xr:uid="{47FD0B6C-4D96-B644-B359-A489E87DDCE7}">
      <text>
        <r>
          <rPr>
            <sz val="10"/>
            <color rgb="FF000000"/>
            <rFont val="Tahoma"/>
            <family val="2"/>
          </rPr>
          <t>Base</t>
        </r>
      </text>
    </comment>
    <comment ref="D132" authorId="0" shapeId="0" xr:uid="{EE02825A-805E-7149-9ECD-8C7F5ECA255C}">
      <text>
        <r>
          <rPr>
            <sz val="10"/>
            <color rgb="FF000000"/>
            <rFont val="Tahoma"/>
            <family val="2"/>
          </rPr>
          <t>Base</t>
        </r>
      </text>
    </comment>
    <comment ref="E132" authorId="0" shapeId="0" xr:uid="{9A0F160D-A595-2249-9F0D-0C6C3D6F2A14}">
      <text>
        <r>
          <rPr>
            <sz val="10"/>
            <color rgb="FF000000"/>
            <rFont val="Tahoma"/>
            <family val="2"/>
          </rPr>
          <t>Base</t>
        </r>
      </text>
    </comment>
    <comment ref="F132" authorId="0" shapeId="0" xr:uid="{20038388-54FB-5E42-9191-C24FB8992582}">
      <text>
        <r>
          <rPr>
            <sz val="10"/>
            <color rgb="FF000000"/>
            <rFont val="Tahoma"/>
            <family val="2"/>
          </rPr>
          <t>Base</t>
        </r>
      </text>
    </comment>
    <comment ref="I132" authorId="0" shapeId="0" xr:uid="{0E90143E-4109-D648-9BA1-2F2D20E7A379}">
      <text>
        <r>
          <rPr>
            <sz val="10"/>
            <color rgb="FF000000"/>
            <rFont val="Tahoma"/>
            <family val="2"/>
          </rPr>
          <t>Base</t>
        </r>
      </text>
    </comment>
    <comment ref="J132" authorId="0" shapeId="0" xr:uid="{0380B35A-00BF-C147-873C-2743DD378DB5}">
      <text>
        <r>
          <rPr>
            <sz val="10"/>
            <color rgb="FF000000"/>
            <rFont val="Tahoma"/>
            <family val="2"/>
          </rPr>
          <t>Base</t>
        </r>
      </text>
    </comment>
    <comment ref="K132" authorId="0" shapeId="0" xr:uid="{44AF448C-2452-144B-9F05-687A8CD625F5}">
      <text>
        <r>
          <rPr>
            <sz val="10"/>
            <color rgb="FF000000"/>
            <rFont val="Tahoma"/>
            <family val="2"/>
          </rPr>
          <t>Base</t>
        </r>
      </text>
    </comment>
    <comment ref="L132" authorId="0" shapeId="0" xr:uid="{67C511D5-8518-BF45-B123-61C87B52F10B}">
      <text>
        <r>
          <rPr>
            <sz val="10"/>
            <color rgb="FF000000"/>
            <rFont val="Tahoma"/>
            <family val="2"/>
          </rPr>
          <t>Base</t>
        </r>
      </text>
    </comment>
    <comment ref="M132" authorId="0" shapeId="0" xr:uid="{0007686C-BF20-C643-A6FE-06E0B1E957F2}">
      <text>
        <r>
          <rPr>
            <sz val="10"/>
            <color rgb="FF000000"/>
            <rFont val="Tahoma"/>
            <family val="2"/>
          </rPr>
          <t>Base</t>
        </r>
      </text>
    </comment>
    <comment ref="N132" authorId="0" shapeId="0" xr:uid="{E803C15A-198F-254B-A913-ED18FA6E38E1}">
      <text>
        <r>
          <rPr>
            <sz val="10"/>
            <color rgb="FF000000"/>
            <rFont val="Tahoma"/>
            <family val="2"/>
          </rPr>
          <t>Base</t>
        </r>
      </text>
    </comment>
    <comment ref="O132" authorId="0" shapeId="0" xr:uid="{8F0C2395-20CE-3942-9F35-1C9553A861A2}">
      <text>
        <r>
          <rPr>
            <sz val="10"/>
            <color rgb="FF000000"/>
            <rFont val="Tahoma"/>
            <family val="2"/>
          </rPr>
          <t>Base</t>
        </r>
      </text>
    </comment>
    <comment ref="P132" authorId="0" shapeId="0" xr:uid="{0ECFCAF5-0FB5-8F48-A1B7-1620885CA272}">
      <text>
        <r>
          <rPr>
            <sz val="10"/>
            <color rgb="FF000000"/>
            <rFont val="Tahoma"/>
            <family val="2"/>
          </rPr>
          <t>Base</t>
        </r>
      </text>
    </comment>
    <comment ref="C133" authorId="0" shapeId="0" xr:uid="{9225D8F7-085D-D041-B87D-D654EF366543}">
      <text>
        <r>
          <rPr>
            <sz val="10"/>
            <color rgb="FF000000"/>
            <rFont val="Tahoma"/>
            <family val="2"/>
          </rPr>
          <t>Base</t>
        </r>
      </text>
    </comment>
    <comment ref="D133" authorId="0" shapeId="0" xr:uid="{08C69354-310A-E140-A4D5-41365AD4A95F}">
      <text>
        <r>
          <rPr>
            <sz val="10"/>
            <color rgb="FF000000"/>
            <rFont val="Tahoma"/>
            <family val="2"/>
          </rPr>
          <t>Base</t>
        </r>
      </text>
    </comment>
    <comment ref="E133" authorId="0" shapeId="0" xr:uid="{C189A1AC-1C38-F646-AC16-90A8361D9995}">
      <text>
        <r>
          <rPr>
            <sz val="10"/>
            <color rgb="FF000000"/>
            <rFont val="Tahoma"/>
            <family val="2"/>
          </rPr>
          <t>Base</t>
        </r>
      </text>
    </comment>
    <comment ref="F133" authorId="0" shapeId="0" xr:uid="{00C4E815-EB36-2A4C-8FC4-2620FD8F8EA2}">
      <text>
        <r>
          <rPr>
            <sz val="10"/>
            <color rgb="FF000000"/>
            <rFont val="Tahoma"/>
            <family val="2"/>
          </rPr>
          <t>Base</t>
        </r>
      </text>
    </comment>
    <comment ref="I133" authorId="0" shapeId="0" xr:uid="{7BF87D09-F66B-A344-886D-23B47C849DFB}">
      <text>
        <r>
          <rPr>
            <sz val="10"/>
            <color rgb="FF000000"/>
            <rFont val="Tahoma"/>
            <family val="2"/>
          </rPr>
          <t>Base</t>
        </r>
      </text>
    </comment>
    <comment ref="J133" authorId="0" shapeId="0" xr:uid="{B905BEF5-E513-2C40-8368-78190D8103E8}">
      <text>
        <r>
          <rPr>
            <sz val="10"/>
            <color rgb="FF000000"/>
            <rFont val="Tahoma"/>
            <family val="2"/>
          </rPr>
          <t>Base</t>
        </r>
      </text>
    </comment>
    <comment ref="K133" authorId="0" shapeId="0" xr:uid="{0F4AB6DF-33F5-A542-95D2-791E410A2ABE}">
      <text>
        <r>
          <rPr>
            <sz val="10"/>
            <color rgb="FF000000"/>
            <rFont val="Tahoma"/>
            <family val="2"/>
          </rPr>
          <t>Base</t>
        </r>
      </text>
    </comment>
    <comment ref="L133" authorId="0" shapeId="0" xr:uid="{E2EB1505-010D-F347-8885-50950FDE5998}">
      <text>
        <r>
          <rPr>
            <sz val="10"/>
            <color rgb="FF000000"/>
            <rFont val="Tahoma"/>
            <family val="2"/>
          </rPr>
          <t>Base</t>
        </r>
      </text>
    </comment>
    <comment ref="M133" authorId="0" shapeId="0" xr:uid="{CA555426-AD3E-AF47-B433-BC866031A971}">
      <text>
        <r>
          <rPr>
            <sz val="10"/>
            <color rgb="FF000000"/>
            <rFont val="Tahoma"/>
            <family val="2"/>
          </rPr>
          <t>Base</t>
        </r>
      </text>
    </comment>
    <comment ref="N133" authorId="0" shapeId="0" xr:uid="{2A9091AC-A222-2C49-B891-A364B82D7574}">
      <text>
        <r>
          <rPr>
            <sz val="10"/>
            <color rgb="FF000000"/>
            <rFont val="Tahoma"/>
            <family val="2"/>
          </rPr>
          <t>Base</t>
        </r>
      </text>
    </comment>
    <comment ref="O133" authorId="0" shapeId="0" xr:uid="{33220C7B-835B-1C4D-8022-9A2FA7CEB75E}">
      <text>
        <r>
          <rPr>
            <sz val="10"/>
            <color rgb="FF000000"/>
            <rFont val="Tahoma"/>
            <family val="2"/>
          </rPr>
          <t>Base</t>
        </r>
      </text>
    </comment>
    <comment ref="P133" authorId="0" shapeId="0" xr:uid="{11CB85BA-D257-2E45-9153-28493BFED669}">
      <text>
        <r>
          <rPr>
            <sz val="10"/>
            <color rgb="FF000000"/>
            <rFont val="Tahoma"/>
            <family val="2"/>
          </rPr>
          <t>Base</t>
        </r>
      </text>
    </comment>
    <comment ref="C134" authorId="0" shapeId="0" xr:uid="{EF591DFA-5C7D-BD48-96CC-91079FC6AC95}">
      <text>
        <r>
          <rPr>
            <sz val="10"/>
            <color rgb="FF000000"/>
            <rFont val="Tahoma"/>
            <family val="2"/>
          </rPr>
          <t>Base</t>
        </r>
      </text>
    </comment>
    <comment ref="D134" authorId="0" shapeId="0" xr:uid="{2B46037E-93AB-5545-B0AE-535F31C77F27}">
      <text>
        <r>
          <rPr>
            <sz val="10"/>
            <color rgb="FF000000"/>
            <rFont val="Tahoma"/>
            <family val="2"/>
          </rPr>
          <t>Base</t>
        </r>
      </text>
    </comment>
    <comment ref="E134" authorId="0" shapeId="0" xr:uid="{C5B0CB3F-C242-8049-8CC7-71BF8688F231}">
      <text>
        <r>
          <rPr>
            <sz val="10"/>
            <color rgb="FF000000"/>
            <rFont val="Tahoma"/>
            <family val="2"/>
          </rPr>
          <t>Base</t>
        </r>
      </text>
    </comment>
    <comment ref="F134" authorId="0" shapeId="0" xr:uid="{6AB2FEE0-45BE-F34B-A00A-FFFCD1205BFA}">
      <text>
        <r>
          <rPr>
            <sz val="10"/>
            <color rgb="FF000000"/>
            <rFont val="Tahoma"/>
            <family val="2"/>
          </rPr>
          <t>Base</t>
        </r>
      </text>
    </comment>
    <comment ref="I134" authorId="0" shapeId="0" xr:uid="{DE8B073F-1099-9A46-B2E4-1A79BC7275EB}">
      <text>
        <r>
          <rPr>
            <sz val="10"/>
            <color rgb="FF000000"/>
            <rFont val="Tahoma"/>
            <family val="2"/>
          </rPr>
          <t>Base</t>
        </r>
      </text>
    </comment>
    <comment ref="J134" authorId="0" shapeId="0" xr:uid="{96D80F57-052F-9C42-9AF9-A835B616802E}">
      <text>
        <r>
          <rPr>
            <sz val="10"/>
            <color rgb="FF000000"/>
            <rFont val="Tahoma"/>
            <family val="2"/>
          </rPr>
          <t>Base</t>
        </r>
      </text>
    </comment>
    <comment ref="K134" authorId="0" shapeId="0" xr:uid="{338D4F79-B70C-D34D-A633-B36A13E829E9}">
      <text>
        <r>
          <rPr>
            <sz val="10"/>
            <color rgb="FF000000"/>
            <rFont val="Tahoma"/>
            <family val="2"/>
          </rPr>
          <t>Base</t>
        </r>
      </text>
    </comment>
    <comment ref="L134" authorId="0" shapeId="0" xr:uid="{79CAA548-FBE3-7F4E-9FFD-93161E3F75B5}">
      <text>
        <r>
          <rPr>
            <sz val="10"/>
            <color rgb="FF000000"/>
            <rFont val="Tahoma"/>
            <family val="2"/>
          </rPr>
          <t>Base</t>
        </r>
      </text>
    </comment>
    <comment ref="M134" authorId="0" shapeId="0" xr:uid="{FAA6FF65-7368-FD42-9EB1-67BDFADE610F}">
      <text>
        <r>
          <rPr>
            <sz val="10"/>
            <color rgb="FF000000"/>
            <rFont val="Tahoma"/>
            <family val="2"/>
          </rPr>
          <t>Base</t>
        </r>
      </text>
    </comment>
    <comment ref="N134" authorId="0" shapeId="0" xr:uid="{1BC0FDFD-23F7-3D4C-BEB8-A3593E1F0679}">
      <text>
        <r>
          <rPr>
            <sz val="10"/>
            <color rgb="FF000000"/>
            <rFont val="Tahoma"/>
            <family val="2"/>
          </rPr>
          <t>Base</t>
        </r>
      </text>
    </comment>
    <comment ref="O134" authorId="0" shapeId="0" xr:uid="{8E3B24B8-0822-2A4E-A0CB-4AA2CAA7043A}">
      <text>
        <r>
          <rPr>
            <sz val="10"/>
            <color rgb="FF000000"/>
            <rFont val="Tahoma"/>
            <family val="2"/>
          </rPr>
          <t>Base</t>
        </r>
      </text>
    </comment>
    <comment ref="P134" authorId="0" shapeId="0" xr:uid="{56F2CFE6-48F1-BA46-AF32-2209D6613181}">
      <text>
        <r>
          <rPr>
            <sz val="10"/>
            <color rgb="FF000000"/>
            <rFont val="Tahoma"/>
            <family val="2"/>
          </rPr>
          <t>Base</t>
        </r>
      </text>
    </comment>
    <comment ref="C135" authorId="0" shapeId="0" xr:uid="{2067F92D-3718-5043-B88C-B8B5648E83B5}">
      <text>
        <r>
          <rPr>
            <sz val="10"/>
            <color rgb="FF000000"/>
            <rFont val="Tahoma"/>
            <family val="2"/>
          </rPr>
          <t>Base</t>
        </r>
      </text>
    </comment>
    <comment ref="D135" authorId="0" shapeId="0" xr:uid="{21CD357E-43A3-284E-A3D0-480CDA261557}">
      <text>
        <r>
          <rPr>
            <sz val="10"/>
            <color rgb="FF000000"/>
            <rFont val="Tahoma"/>
            <family val="2"/>
          </rPr>
          <t>Base</t>
        </r>
      </text>
    </comment>
    <comment ref="E135" authorId="0" shapeId="0" xr:uid="{04EE9746-CE7B-7F43-975B-E78D2D3C3DB7}">
      <text>
        <r>
          <rPr>
            <sz val="10"/>
            <color rgb="FF000000"/>
            <rFont val="Tahoma"/>
            <family val="2"/>
          </rPr>
          <t>Base</t>
        </r>
      </text>
    </comment>
    <comment ref="F135" authorId="0" shapeId="0" xr:uid="{EA625289-2E4A-5745-AEFC-886BF2453E99}">
      <text>
        <r>
          <rPr>
            <sz val="10"/>
            <color rgb="FF000000"/>
            <rFont val="Tahoma"/>
            <family val="2"/>
          </rPr>
          <t>Base</t>
        </r>
      </text>
    </comment>
    <comment ref="I135" authorId="0" shapeId="0" xr:uid="{E73713E5-B1A5-0945-A239-A7B204BCDF45}">
      <text>
        <r>
          <rPr>
            <sz val="10"/>
            <color rgb="FF000000"/>
            <rFont val="Tahoma"/>
            <family val="2"/>
          </rPr>
          <t>Base</t>
        </r>
      </text>
    </comment>
    <comment ref="J135" authorId="0" shapeId="0" xr:uid="{86A641EA-1E60-7C4F-BEF9-73D64E8EC97D}">
      <text>
        <r>
          <rPr>
            <sz val="10"/>
            <color rgb="FF000000"/>
            <rFont val="Tahoma"/>
            <family val="2"/>
          </rPr>
          <t>Base</t>
        </r>
      </text>
    </comment>
    <comment ref="K135" authorId="0" shapeId="0" xr:uid="{81AE9BC0-0CA8-EA40-AFCC-0AB9469D7A27}">
      <text>
        <r>
          <rPr>
            <sz val="10"/>
            <color rgb="FF000000"/>
            <rFont val="Tahoma"/>
            <family val="2"/>
          </rPr>
          <t>Base</t>
        </r>
      </text>
    </comment>
    <comment ref="L135" authorId="0" shapeId="0" xr:uid="{942C0A76-C5AA-EF44-941C-21C0669DECED}">
      <text>
        <r>
          <rPr>
            <sz val="10"/>
            <color rgb="FF000000"/>
            <rFont val="Tahoma"/>
            <family val="2"/>
          </rPr>
          <t>Base</t>
        </r>
      </text>
    </comment>
    <comment ref="M135" authorId="0" shapeId="0" xr:uid="{AE302C42-99D2-634D-ABA9-72C997DCE734}">
      <text>
        <r>
          <rPr>
            <sz val="10"/>
            <color rgb="FF000000"/>
            <rFont val="Tahoma"/>
            <family val="2"/>
          </rPr>
          <t>Base</t>
        </r>
      </text>
    </comment>
    <comment ref="N135" authorId="0" shapeId="0" xr:uid="{5102D445-9E97-064F-AEF9-83356FF81A83}">
      <text>
        <r>
          <rPr>
            <sz val="10"/>
            <color rgb="FF000000"/>
            <rFont val="Tahoma"/>
            <family val="2"/>
          </rPr>
          <t>Base</t>
        </r>
      </text>
    </comment>
    <comment ref="O135" authorId="0" shapeId="0" xr:uid="{65FA953C-9715-9341-B66E-499B0E8DA562}">
      <text>
        <r>
          <rPr>
            <sz val="10"/>
            <color rgb="FF000000"/>
            <rFont val="Tahoma"/>
            <family val="2"/>
          </rPr>
          <t>Base</t>
        </r>
      </text>
    </comment>
    <comment ref="P135" authorId="0" shapeId="0" xr:uid="{D4FCAFF9-921F-E442-8106-98F05679525E}">
      <text>
        <r>
          <rPr>
            <sz val="10"/>
            <color rgb="FF000000"/>
            <rFont val="Tahoma"/>
            <family val="2"/>
          </rPr>
          <t>Base</t>
        </r>
      </text>
    </comment>
    <comment ref="C136" authorId="0" shapeId="0" xr:uid="{2F8EC9AC-871F-9749-B620-87CD1B46B30E}">
      <text>
        <r>
          <rPr>
            <sz val="10"/>
            <color rgb="FF000000"/>
            <rFont val="Tahoma"/>
            <family val="2"/>
          </rPr>
          <t>Base</t>
        </r>
      </text>
    </comment>
    <comment ref="D136" authorId="0" shapeId="0" xr:uid="{14B7C3F9-EE4F-B04F-BA4C-CCE9DA3BD4A5}">
      <text>
        <r>
          <rPr>
            <sz val="10"/>
            <color rgb="FF000000"/>
            <rFont val="Tahoma"/>
            <family val="2"/>
          </rPr>
          <t>Base</t>
        </r>
      </text>
    </comment>
    <comment ref="E136" authorId="0" shapeId="0" xr:uid="{EC3404D8-14CF-6849-9EE8-DE6E49EB7579}">
      <text>
        <r>
          <rPr>
            <sz val="10"/>
            <color rgb="FF000000"/>
            <rFont val="Tahoma"/>
            <family val="2"/>
          </rPr>
          <t>Base</t>
        </r>
      </text>
    </comment>
    <comment ref="F136" authorId="0" shapeId="0" xr:uid="{09966CF6-A032-E149-A409-9A7CADF0A2F1}">
      <text>
        <r>
          <rPr>
            <sz val="10"/>
            <color rgb="FF000000"/>
            <rFont val="Tahoma"/>
            <family val="2"/>
          </rPr>
          <t>Base</t>
        </r>
      </text>
    </comment>
    <comment ref="I136" authorId="0" shapeId="0" xr:uid="{9C757473-992E-E545-BABB-C677352C97BA}">
      <text>
        <r>
          <rPr>
            <sz val="10"/>
            <color rgb="FF000000"/>
            <rFont val="Tahoma"/>
            <family val="2"/>
          </rPr>
          <t>Base</t>
        </r>
      </text>
    </comment>
    <comment ref="J136" authorId="0" shapeId="0" xr:uid="{C3ED24F2-45D2-B24A-B622-C88876302F0E}">
      <text>
        <r>
          <rPr>
            <sz val="10"/>
            <color rgb="FF000000"/>
            <rFont val="Tahoma"/>
            <family val="2"/>
          </rPr>
          <t>Base</t>
        </r>
      </text>
    </comment>
    <comment ref="K136" authorId="0" shapeId="0" xr:uid="{ECDE0D75-B660-7240-9685-029788952FBB}">
      <text>
        <r>
          <rPr>
            <sz val="10"/>
            <color rgb="FF000000"/>
            <rFont val="Tahoma"/>
            <family val="2"/>
          </rPr>
          <t>Base</t>
        </r>
      </text>
    </comment>
    <comment ref="L136" authorId="0" shapeId="0" xr:uid="{B5BA9C55-1DFE-D34D-86FB-38E455773648}">
      <text>
        <r>
          <rPr>
            <sz val="10"/>
            <color rgb="FF000000"/>
            <rFont val="Tahoma"/>
            <family val="2"/>
          </rPr>
          <t>Base</t>
        </r>
      </text>
    </comment>
    <comment ref="M136" authorId="0" shapeId="0" xr:uid="{BC31C64F-7585-8B46-8C33-F9D2680D6F39}">
      <text>
        <r>
          <rPr>
            <sz val="10"/>
            <color rgb="FF000000"/>
            <rFont val="Tahoma"/>
            <family val="2"/>
          </rPr>
          <t>Base</t>
        </r>
      </text>
    </comment>
    <comment ref="N136" authorId="0" shapeId="0" xr:uid="{0984C046-60FE-2246-BDBD-3EB5F94E2815}">
      <text>
        <r>
          <rPr>
            <sz val="10"/>
            <color rgb="FF000000"/>
            <rFont val="Tahoma"/>
            <family val="2"/>
          </rPr>
          <t>Base</t>
        </r>
      </text>
    </comment>
    <comment ref="O136" authorId="0" shapeId="0" xr:uid="{CC9F13E4-FA0E-284A-A3A3-1084A2E1930D}">
      <text>
        <r>
          <rPr>
            <sz val="10"/>
            <color rgb="FF000000"/>
            <rFont val="Tahoma"/>
            <family val="2"/>
          </rPr>
          <t>Base</t>
        </r>
      </text>
    </comment>
    <comment ref="P136" authorId="0" shapeId="0" xr:uid="{3046AC32-57E7-7C42-90A0-55B1200A5576}">
      <text>
        <r>
          <rPr>
            <sz val="10"/>
            <color rgb="FF000000"/>
            <rFont val="Tahoma"/>
            <family val="2"/>
          </rPr>
          <t>Base</t>
        </r>
      </text>
    </comment>
    <comment ref="C137" authorId="0" shapeId="0" xr:uid="{F49EE9D5-C539-6447-B75F-0F7A333C72F9}">
      <text>
        <r>
          <rPr>
            <sz val="10"/>
            <color rgb="FF000000"/>
            <rFont val="Tahoma"/>
            <family val="2"/>
          </rPr>
          <t>Base</t>
        </r>
      </text>
    </comment>
    <comment ref="D137" authorId="0" shapeId="0" xr:uid="{3D711538-1F57-F344-A48A-8B9DFDEB8919}">
      <text>
        <r>
          <rPr>
            <sz val="10"/>
            <color rgb="FF000000"/>
            <rFont val="Tahoma"/>
            <family val="2"/>
          </rPr>
          <t>Base</t>
        </r>
      </text>
    </comment>
    <comment ref="E137" authorId="0" shapeId="0" xr:uid="{5935AD0E-1289-A947-86D7-8E61F94AB157}">
      <text>
        <r>
          <rPr>
            <sz val="10"/>
            <color rgb="FF000000"/>
            <rFont val="Tahoma"/>
            <family val="2"/>
          </rPr>
          <t>Base</t>
        </r>
      </text>
    </comment>
    <comment ref="F137" authorId="0" shapeId="0" xr:uid="{B5678E3F-8664-A64F-8FCE-4ABEC23EF1B7}">
      <text>
        <r>
          <rPr>
            <sz val="10"/>
            <color rgb="FF000000"/>
            <rFont val="Tahoma"/>
            <family val="2"/>
          </rPr>
          <t>Base</t>
        </r>
      </text>
    </comment>
    <comment ref="I137" authorId="0" shapeId="0" xr:uid="{67E7CD8B-AED8-E240-B9A0-5EE92D6E4B8C}">
      <text>
        <r>
          <rPr>
            <sz val="10"/>
            <color rgb="FF000000"/>
            <rFont val="Tahoma"/>
            <family val="2"/>
          </rPr>
          <t>Base</t>
        </r>
      </text>
    </comment>
    <comment ref="J137" authorId="0" shapeId="0" xr:uid="{BE2E5071-C147-EA49-9DB7-3E5777BCF2BD}">
      <text>
        <r>
          <rPr>
            <sz val="10"/>
            <color rgb="FF000000"/>
            <rFont val="Tahoma"/>
            <family val="2"/>
          </rPr>
          <t>Base</t>
        </r>
      </text>
    </comment>
    <comment ref="K137" authorId="0" shapeId="0" xr:uid="{EE73AE31-B441-7747-AE8D-138F867782E5}">
      <text>
        <r>
          <rPr>
            <sz val="10"/>
            <color rgb="FF000000"/>
            <rFont val="Tahoma"/>
            <family val="2"/>
          </rPr>
          <t>Base</t>
        </r>
      </text>
    </comment>
    <comment ref="L137" authorId="0" shapeId="0" xr:uid="{6DCAEDCE-9B9A-AF49-8887-85E0837C678B}">
      <text>
        <r>
          <rPr>
            <sz val="10"/>
            <color rgb="FF000000"/>
            <rFont val="Tahoma"/>
            <family val="2"/>
          </rPr>
          <t>Base</t>
        </r>
      </text>
    </comment>
    <comment ref="M137" authorId="0" shapeId="0" xr:uid="{7512D303-CE07-2141-8557-7971EC19CA76}">
      <text>
        <r>
          <rPr>
            <sz val="10"/>
            <color rgb="FF000000"/>
            <rFont val="Tahoma"/>
            <family val="2"/>
          </rPr>
          <t>Base</t>
        </r>
      </text>
    </comment>
    <comment ref="N137" authorId="0" shapeId="0" xr:uid="{AF70C038-E2C2-E945-9AF6-DE57EF5E992A}">
      <text>
        <r>
          <rPr>
            <sz val="10"/>
            <color rgb="FF000000"/>
            <rFont val="Tahoma"/>
            <family val="2"/>
          </rPr>
          <t>Base</t>
        </r>
      </text>
    </comment>
    <comment ref="O137" authorId="0" shapeId="0" xr:uid="{D54725BF-3EE3-544D-8B70-85844B86D73F}">
      <text>
        <r>
          <rPr>
            <sz val="10"/>
            <color rgb="FF000000"/>
            <rFont val="Tahoma"/>
            <family val="2"/>
          </rPr>
          <t>Base</t>
        </r>
      </text>
    </comment>
    <comment ref="P137" authorId="0" shapeId="0" xr:uid="{1D4A980E-0175-2B45-9A10-64DAB90CEC8B}">
      <text>
        <r>
          <rPr>
            <sz val="10"/>
            <color rgb="FF000000"/>
            <rFont val="Tahoma"/>
            <family val="2"/>
          </rPr>
          <t>Base</t>
        </r>
      </text>
    </comment>
    <comment ref="C138" authorId="0" shapeId="0" xr:uid="{F0FA5603-6955-F141-B33B-CDACAB03AFD5}">
      <text>
        <r>
          <rPr>
            <sz val="10"/>
            <color rgb="FF000000"/>
            <rFont val="Tahoma"/>
            <family val="2"/>
          </rPr>
          <t>Base</t>
        </r>
      </text>
    </comment>
    <comment ref="D138" authorId="0" shapeId="0" xr:uid="{22603241-97D3-7040-8448-ED77462E0AC3}">
      <text>
        <r>
          <rPr>
            <sz val="10"/>
            <color rgb="FF000000"/>
            <rFont val="Tahoma"/>
            <family val="2"/>
          </rPr>
          <t>Base</t>
        </r>
      </text>
    </comment>
    <comment ref="E138" authorId="0" shapeId="0" xr:uid="{220D63D4-F28F-2B44-8D21-10D076863CDC}">
      <text>
        <r>
          <rPr>
            <sz val="10"/>
            <color rgb="FF000000"/>
            <rFont val="Tahoma"/>
            <family val="2"/>
          </rPr>
          <t>Base</t>
        </r>
      </text>
    </comment>
    <comment ref="F138" authorId="0" shapeId="0" xr:uid="{9D6F1DC2-72F9-F346-89BB-5C0363B59673}">
      <text>
        <r>
          <rPr>
            <sz val="10"/>
            <color rgb="FF000000"/>
            <rFont val="Tahoma"/>
            <family val="2"/>
          </rPr>
          <t>Base</t>
        </r>
      </text>
    </comment>
    <comment ref="I138" authorId="0" shapeId="0" xr:uid="{04191CCD-73CA-7741-AD22-F2332F3C63BC}">
      <text>
        <r>
          <rPr>
            <sz val="10"/>
            <color rgb="FF000000"/>
            <rFont val="Tahoma"/>
            <family val="2"/>
          </rPr>
          <t>Base</t>
        </r>
      </text>
    </comment>
    <comment ref="J138" authorId="0" shapeId="0" xr:uid="{36B2A03B-883F-484E-A1B6-86F9CB3FF17F}">
      <text>
        <r>
          <rPr>
            <sz val="10"/>
            <color rgb="FF000000"/>
            <rFont val="Tahoma"/>
            <family val="2"/>
          </rPr>
          <t>Base</t>
        </r>
      </text>
    </comment>
    <comment ref="K138" authorId="0" shapeId="0" xr:uid="{4E1866F7-4B6E-3F42-9E59-47C50CBC1447}">
      <text>
        <r>
          <rPr>
            <sz val="10"/>
            <color rgb="FF000000"/>
            <rFont val="Tahoma"/>
            <family val="2"/>
          </rPr>
          <t>Base</t>
        </r>
      </text>
    </comment>
    <comment ref="L138" authorId="0" shapeId="0" xr:uid="{12B50240-BEB0-8747-95F4-90B27EF10FA9}">
      <text>
        <r>
          <rPr>
            <sz val="10"/>
            <color rgb="FF000000"/>
            <rFont val="Tahoma"/>
            <family val="2"/>
          </rPr>
          <t>Base</t>
        </r>
      </text>
    </comment>
    <comment ref="M138" authorId="0" shapeId="0" xr:uid="{E0109D56-2B71-4045-B12F-866FD50E597C}">
      <text>
        <r>
          <rPr>
            <sz val="10"/>
            <color rgb="FF000000"/>
            <rFont val="Tahoma"/>
            <family val="2"/>
          </rPr>
          <t>Base</t>
        </r>
      </text>
    </comment>
    <comment ref="N138" authorId="0" shapeId="0" xr:uid="{A5384E66-A1D8-8A4F-918F-2B59CD1A1B7C}">
      <text>
        <r>
          <rPr>
            <sz val="10"/>
            <color rgb="FF000000"/>
            <rFont val="Tahoma"/>
            <family val="2"/>
          </rPr>
          <t>Base</t>
        </r>
      </text>
    </comment>
    <comment ref="O138" authorId="0" shapeId="0" xr:uid="{139AD950-8D9A-8146-B4BF-8EB29635FD0B}">
      <text>
        <r>
          <rPr>
            <sz val="10"/>
            <color rgb="FF000000"/>
            <rFont val="Tahoma"/>
            <family val="2"/>
          </rPr>
          <t>Base</t>
        </r>
      </text>
    </comment>
    <comment ref="P138" authorId="0" shapeId="0" xr:uid="{84F1F028-6538-7A42-9D12-EC1595A97122}">
      <text>
        <r>
          <rPr>
            <sz val="10"/>
            <color rgb="FF000000"/>
            <rFont val="Tahoma"/>
            <family val="2"/>
          </rPr>
          <t>Base</t>
        </r>
      </text>
    </comment>
    <comment ref="C139" authorId="0" shapeId="0" xr:uid="{8EFBEEB8-A6F0-2643-9B2F-39B71389BF30}">
      <text>
        <r>
          <rPr>
            <sz val="10"/>
            <color rgb="FF000000"/>
            <rFont val="Tahoma"/>
            <family val="2"/>
          </rPr>
          <t>Base</t>
        </r>
      </text>
    </comment>
    <comment ref="D139" authorId="0" shapeId="0" xr:uid="{DD2FC55C-DBB2-1748-B00E-7D2560E09B25}">
      <text>
        <r>
          <rPr>
            <sz val="10"/>
            <color rgb="FF000000"/>
            <rFont val="Tahoma"/>
            <family val="2"/>
          </rPr>
          <t>Base</t>
        </r>
      </text>
    </comment>
    <comment ref="E139" authorId="0" shapeId="0" xr:uid="{C031AEFE-8E07-5D47-A4F1-304C4616D5B2}">
      <text>
        <r>
          <rPr>
            <sz val="10"/>
            <color rgb="FF000000"/>
            <rFont val="Tahoma"/>
            <family val="2"/>
          </rPr>
          <t>Base</t>
        </r>
      </text>
    </comment>
    <comment ref="F139" authorId="0" shapeId="0" xr:uid="{9C5292DE-7E38-0F45-9765-E05F5BE10B4A}">
      <text>
        <r>
          <rPr>
            <sz val="10"/>
            <color rgb="FF000000"/>
            <rFont val="Tahoma"/>
            <family val="2"/>
          </rPr>
          <t>Base</t>
        </r>
      </text>
    </comment>
    <comment ref="I139" authorId="0" shapeId="0" xr:uid="{CE94FE00-21BC-8643-905D-25DCC2A2231E}">
      <text>
        <r>
          <rPr>
            <sz val="10"/>
            <color rgb="FF000000"/>
            <rFont val="Tahoma"/>
            <family val="2"/>
          </rPr>
          <t>Base</t>
        </r>
      </text>
    </comment>
    <comment ref="J139" authorId="0" shapeId="0" xr:uid="{2443F37F-113D-6747-B9A1-C9E84C2AE4B6}">
      <text>
        <r>
          <rPr>
            <sz val="10"/>
            <color rgb="FF000000"/>
            <rFont val="Tahoma"/>
            <family val="2"/>
          </rPr>
          <t>Base</t>
        </r>
      </text>
    </comment>
    <comment ref="K139" authorId="0" shapeId="0" xr:uid="{B6A398C9-584D-024A-BD7F-DF035B3CC679}">
      <text>
        <r>
          <rPr>
            <sz val="10"/>
            <color rgb="FF000000"/>
            <rFont val="Tahoma"/>
            <family val="2"/>
          </rPr>
          <t>Base</t>
        </r>
      </text>
    </comment>
    <comment ref="L139" authorId="0" shapeId="0" xr:uid="{FD19AFBB-034F-AE49-8302-38879B942F4B}">
      <text>
        <r>
          <rPr>
            <sz val="10"/>
            <color rgb="FF000000"/>
            <rFont val="Tahoma"/>
            <family val="2"/>
          </rPr>
          <t>Base</t>
        </r>
      </text>
    </comment>
    <comment ref="M139" authorId="0" shapeId="0" xr:uid="{D3AA1CD8-62F6-F240-8235-FCA8F1D5C64A}">
      <text>
        <r>
          <rPr>
            <sz val="10"/>
            <color rgb="FF000000"/>
            <rFont val="Tahoma"/>
            <family val="2"/>
          </rPr>
          <t>Base</t>
        </r>
      </text>
    </comment>
    <comment ref="N139" authorId="0" shapeId="0" xr:uid="{8B2051EB-230D-114F-8362-AD966CAACE77}">
      <text>
        <r>
          <rPr>
            <sz val="10"/>
            <color rgb="FF000000"/>
            <rFont val="Tahoma"/>
            <family val="2"/>
          </rPr>
          <t>Base</t>
        </r>
      </text>
    </comment>
    <comment ref="O139" authorId="0" shapeId="0" xr:uid="{E699C324-2702-0E44-8540-C605904F1A4D}">
      <text>
        <r>
          <rPr>
            <sz val="10"/>
            <color rgb="FF000000"/>
            <rFont val="Tahoma"/>
            <family val="2"/>
          </rPr>
          <t>Base</t>
        </r>
      </text>
    </comment>
    <comment ref="P139" authorId="0" shapeId="0" xr:uid="{41025920-F736-064C-8E7D-F016C09CEF1A}">
      <text>
        <r>
          <rPr>
            <sz val="10"/>
            <color rgb="FF000000"/>
            <rFont val="Tahoma"/>
            <family val="2"/>
          </rPr>
          <t>Base</t>
        </r>
      </text>
    </comment>
    <comment ref="C140" authorId="0" shapeId="0" xr:uid="{470E62C2-AD38-0648-9243-CB5C606FAA2E}">
      <text>
        <r>
          <rPr>
            <sz val="10"/>
            <color rgb="FF000000"/>
            <rFont val="Tahoma"/>
            <family val="2"/>
          </rPr>
          <t>Base</t>
        </r>
      </text>
    </comment>
    <comment ref="D140" authorId="0" shapeId="0" xr:uid="{834EE737-4C2E-904A-9988-48BF61AB2592}">
      <text>
        <r>
          <rPr>
            <sz val="10"/>
            <color rgb="FF000000"/>
            <rFont val="Tahoma"/>
            <family val="2"/>
          </rPr>
          <t>Base</t>
        </r>
      </text>
    </comment>
    <comment ref="E140" authorId="0" shapeId="0" xr:uid="{54B40AB8-67AC-A44E-B419-9DB3FA4ED74E}">
      <text>
        <r>
          <rPr>
            <sz val="10"/>
            <color rgb="FF000000"/>
            <rFont val="Tahoma"/>
            <family val="2"/>
          </rPr>
          <t>Base</t>
        </r>
      </text>
    </comment>
    <comment ref="F140" authorId="0" shapeId="0" xr:uid="{B1E24B0C-C1FF-574C-B20B-C6C73A4DDB58}">
      <text>
        <r>
          <rPr>
            <sz val="10"/>
            <color rgb="FF000000"/>
            <rFont val="Tahoma"/>
            <family val="2"/>
          </rPr>
          <t>Base</t>
        </r>
      </text>
    </comment>
    <comment ref="I140" authorId="0" shapeId="0" xr:uid="{77B75693-4C81-6E4F-9B8A-6512D58F5E9F}">
      <text>
        <r>
          <rPr>
            <sz val="10"/>
            <color rgb="FF000000"/>
            <rFont val="Tahoma"/>
            <family val="2"/>
          </rPr>
          <t>Base</t>
        </r>
      </text>
    </comment>
    <comment ref="J140" authorId="0" shapeId="0" xr:uid="{21B86B94-25AE-2140-B044-04F549D0BB25}">
      <text>
        <r>
          <rPr>
            <sz val="10"/>
            <color rgb="FF000000"/>
            <rFont val="Tahoma"/>
            <family val="2"/>
          </rPr>
          <t>Base</t>
        </r>
      </text>
    </comment>
    <comment ref="K140" authorId="0" shapeId="0" xr:uid="{F18038AA-6086-D94A-91C1-FE1C3225CEFF}">
      <text>
        <r>
          <rPr>
            <sz val="10"/>
            <color rgb="FF000000"/>
            <rFont val="Tahoma"/>
            <family val="2"/>
          </rPr>
          <t>Base</t>
        </r>
      </text>
    </comment>
    <comment ref="L140" authorId="0" shapeId="0" xr:uid="{0288B82D-6960-384D-B98A-9F0C80B10C50}">
      <text>
        <r>
          <rPr>
            <sz val="10"/>
            <color rgb="FF000000"/>
            <rFont val="Tahoma"/>
            <family val="2"/>
          </rPr>
          <t>Base</t>
        </r>
      </text>
    </comment>
    <comment ref="M140" authorId="0" shapeId="0" xr:uid="{A3F7FD65-0D28-9648-A873-B3EE03A2BDD3}">
      <text>
        <r>
          <rPr>
            <sz val="10"/>
            <color rgb="FF000000"/>
            <rFont val="Tahoma"/>
            <family val="2"/>
          </rPr>
          <t>Base</t>
        </r>
      </text>
    </comment>
    <comment ref="N140" authorId="0" shapeId="0" xr:uid="{45A8907C-92B7-FB49-9B6C-9F76F4BD99F2}">
      <text>
        <r>
          <rPr>
            <sz val="10"/>
            <color rgb="FF000000"/>
            <rFont val="Tahoma"/>
            <family val="2"/>
          </rPr>
          <t>Base</t>
        </r>
      </text>
    </comment>
    <comment ref="O140" authorId="0" shapeId="0" xr:uid="{F2697180-030D-2840-B664-ED3698FBC69E}">
      <text>
        <r>
          <rPr>
            <sz val="10"/>
            <color rgb="FF000000"/>
            <rFont val="Tahoma"/>
            <family val="2"/>
          </rPr>
          <t>Base</t>
        </r>
      </text>
    </comment>
    <comment ref="P140" authorId="0" shapeId="0" xr:uid="{E4C491D4-E8EE-8A46-A364-8ADF33AF2ECE}">
      <text>
        <r>
          <rPr>
            <sz val="10"/>
            <color rgb="FF000000"/>
            <rFont val="Tahoma"/>
            <family val="2"/>
          </rPr>
          <t>Base</t>
        </r>
      </text>
    </comment>
    <comment ref="C141" authorId="0" shapeId="0" xr:uid="{0EA0BC12-CC7E-4A44-B5D6-957F6326710C}">
      <text>
        <r>
          <rPr>
            <sz val="10"/>
            <color rgb="FF000000"/>
            <rFont val="Tahoma"/>
            <family val="2"/>
          </rPr>
          <t>Base</t>
        </r>
      </text>
    </comment>
    <comment ref="D141" authorId="0" shapeId="0" xr:uid="{5B126A0D-625E-4047-A714-69BC3ED230DC}">
      <text>
        <r>
          <rPr>
            <sz val="10"/>
            <color rgb="FF000000"/>
            <rFont val="Tahoma"/>
            <family val="2"/>
          </rPr>
          <t>Base</t>
        </r>
      </text>
    </comment>
    <comment ref="E141" authorId="0" shapeId="0" xr:uid="{16B63506-748B-9E40-9825-17A873DCE40F}">
      <text>
        <r>
          <rPr>
            <sz val="10"/>
            <color rgb="FF000000"/>
            <rFont val="Tahoma"/>
            <family val="2"/>
          </rPr>
          <t>Base</t>
        </r>
      </text>
    </comment>
    <comment ref="F141" authorId="0" shapeId="0" xr:uid="{AAC3ECFC-7B9A-FF4C-98BE-6A646979D547}">
      <text>
        <r>
          <rPr>
            <sz val="10"/>
            <color rgb="FF000000"/>
            <rFont val="Tahoma"/>
            <family val="2"/>
          </rPr>
          <t>Base</t>
        </r>
      </text>
    </comment>
    <comment ref="I141" authorId="0" shapeId="0" xr:uid="{920F661A-AFAE-FA4A-B3A6-146198B25F91}">
      <text>
        <r>
          <rPr>
            <sz val="10"/>
            <color rgb="FF000000"/>
            <rFont val="Tahoma"/>
            <family val="2"/>
          </rPr>
          <t>Base</t>
        </r>
      </text>
    </comment>
    <comment ref="J141" authorId="0" shapeId="0" xr:uid="{B2D9CD1C-3945-054E-B1F7-98F594872191}">
      <text>
        <r>
          <rPr>
            <sz val="10"/>
            <color rgb="FF000000"/>
            <rFont val="Tahoma"/>
            <family val="2"/>
          </rPr>
          <t>Base</t>
        </r>
      </text>
    </comment>
    <comment ref="K141" authorId="0" shapeId="0" xr:uid="{E9E89794-B8C3-7946-B1EA-D71E7457E9EE}">
      <text>
        <r>
          <rPr>
            <sz val="10"/>
            <color rgb="FF000000"/>
            <rFont val="Tahoma"/>
            <family val="2"/>
          </rPr>
          <t>Base</t>
        </r>
      </text>
    </comment>
    <comment ref="L141" authorId="0" shapeId="0" xr:uid="{AF53CA2C-D86D-194F-B1F8-350118067077}">
      <text>
        <r>
          <rPr>
            <sz val="10"/>
            <color rgb="FF000000"/>
            <rFont val="Tahoma"/>
            <family val="2"/>
          </rPr>
          <t>Base</t>
        </r>
      </text>
    </comment>
    <comment ref="M141" authorId="0" shapeId="0" xr:uid="{D6A5EC28-B7BC-D348-A083-AE6CA19C3596}">
      <text>
        <r>
          <rPr>
            <sz val="10"/>
            <color rgb="FF000000"/>
            <rFont val="Tahoma"/>
            <family val="2"/>
          </rPr>
          <t>Base</t>
        </r>
      </text>
    </comment>
    <comment ref="N141" authorId="0" shapeId="0" xr:uid="{975755D4-D17F-C84C-B4A7-232032647AC5}">
      <text>
        <r>
          <rPr>
            <sz val="10"/>
            <color rgb="FF000000"/>
            <rFont val="Tahoma"/>
            <family val="2"/>
          </rPr>
          <t>Base</t>
        </r>
      </text>
    </comment>
    <comment ref="O141" authorId="0" shapeId="0" xr:uid="{ACA55E57-71A2-394F-841B-5F9F81C870BC}">
      <text>
        <r>
          <rPr>
            <sz val="10"/>
            <color rgb="FF000000"/>
            <rFont val="Tahoma"/>
            <family val="2"/>
          </rPr>
          <t>Base</t>
        </r>
      </text>
    </comment>
    <comment ref="P141" authorId="0" shapeId="0" xr:uid="{0948406D-6ABE-0A45-B4DC-83B355023EF1}">
      <text>
        <r>
          <rPr>
            <sz val="10"/>
            <color rgb="FF000000"/>
            <rFont val="Tahoma"/>
            <family val="2"/>
          </rPr>
          <t>Base</t>
        </r>
      </text>
    </comment>
    <comment ref="C142" authorId="0" shapeId="0" xr:uid="{CCB162E8-87AC-2840-9A98-E0DA6731184A}">
      <text>
        <r>
          <rPr>
            <sz val="10"/>
            <color rgb="FF000000"/>
            <rFont val="Tahoma"/>
            <family val="2"/>
          </rPr>
          <t>Base</t>
        </r>
      </text>
    </comment>
    <comment ref="D142" authorId="0" shapeId="0" xr:uid="{F331D868-E8E9-8D47-9346-CE7AADBE52A2}">
      <text>
        <r>
          <rPr>
            <sz val="10"/>
            <color rgb="FF000000"/>
            <rFont val="Tahoma"/>
            <family val="2"/>
          </rPr>
          <t>Base</t>
        </r>
      </text>
    </comment>
    <comment ref="E142" authorId="0" shapeId="0" xr:uid="{8E323215-225E-C443-BAFC-315F02473DB1}">
      <text>
        <r>
          <rPr>
            <sz val="10"/>
            <color rgb="FF000000"/>
            <rFont val="Tahoma"/>
            <family val="2"/>
          </rPr>
          <t>Base</t>
        </r>
      </text>
    </comment>
    <comment ref="F142" authorId="0" shapeId="0" xr:uid="{626ABE9B-F34D-8D4D-91A9-8A0BA3122539}">
      <text>
        <r>
          <rPr>
            <sz val="10"/>
            <color rgb="FF000000"/>
            <rFont val="Tahoma"/>
            <family val="2"/>
          </rPr>
          <t>Base</t>
        </r>
      </text>
    </comment>
    <comment ref="I142" authorId="0" shapeId="0" xr:uid="{1B57981C-B48A-174D-9229-222F8DCB21C2}">
      <text>
        <r>
          <rPr>
            <sz val="10"/>
            <color rgb="FF000000"/>
            <rFont val="Tahoma"/>
            <family val="2"/>
          </rPr>
          <t>Base</t>
        </r>
      </text>
    </comment>
    <comment ref="J142" authorId="0" shapeId="0" xr:uid="{906B89A3-DDE3-E640-9FC1-DB99F5E48593}">
      <text>
        <r>
          <rPr>
            <sz val="10"/>
            <color rgb="FF000000"/>
            <rFont val="Tahoma"/>
            <family val="2"/>
          </rPr>
          <t>Base</t>
        </r>
      </text>
    </comment>
    <comment ref="K142" authorId="0" shapeId="0" xr:uid="{CC5A550B-4296-D945-B8E0-BD0840CD7329}">
      <text>
        <r>
          <rPr>
            <sz val="10"/>
            <color rgb="FF000000"/>
            <rFont val="Tahoma"/>
            <family val="2"/>
          </rPr>
          <t>Base</t>
        </r>
      </text>
    </comment>
    <comment ref="L142" authorId="0" shapeId="0" xr:uid="{989F0610-A95B-D94F-8BE5-78783C99EC5E}">
      <text>
        <r>
          <rPr>
            <sz val="10"/>
            <color rgb="FF000000"/>
            <rFont val="Tahoma"/>
            <family val="2"/>
          </rPr>
          <t>Base</t>
        </r>
      </text>
    </comment>
    <comment ref="M142" authorId="0" shapeId="0" xr:uid="{FC04803A-F7B3-C442-A209-2E56BD6A3910}">
      <text>
        <r>
          <rPr>
            <sz val="10"/>
            <color rgb="FF000000"/>
            <rFont val="Tahoma"/>
            <family val="2"/>
          </rPr>
          <t>Base</t>
        </r>
      </text>
    </comment>
    <comment ref="N142" authorId="0" shapeId="0" xr:uid="{E73398B9-F99D-4A45-BEAF-1D16C7BDFB5C}">
      <text>
        <r>
          <rPr>
            <sz val="10"/>
            <color rgb="FF000000"/>
            <rFont val="Tahoma"/>
            <family val="2"/>
          </rPr>
          <t>Base</t>
        </r>
      </text>
    </comment>
    <comment ref="O142" authorId="0" shapeId="0" xr:uid="{7B69B36D-D9AD-7045-8612-E3F2604D1DE9}">
      <text>
        <r>
          <rPr>
            <sz val="10"/>
            <color rgb="FF000000"/>
            <rFont val="Tahoma"/>
            <family val="2"/>
          </rPr>
          <t>Base</t>
        </r>
      </text>
    </comment>
    <comment ref="P142" authorId="0" shapeId="0" xr:uid="{37AC9D1F-378E-9B40-8B68-6728BF288E8F}">
      <text>
        <r>
          <rPr>
            <sz val="10"/>
            <color rgb="FF000000"/>
            <rFont val="Tahoma"/>
            <family val="2"/>
          </rPr>
          <t>Base</t>
        </r>
      </text>
    </comment>
    <comment ref="C143" authorId="0" shapeId="0" xr:uid="{0C77C40E-B000-8E4B-A289-39BACD75C45F}">
      <text>
        <r>
          <rPr>
            <sz val="10"/>
            <color rgb="FF000000"/>
            <rFont val="Tahoma"/>
            <family val="2"/>
          </rPr>
          <t>Base</t>
        </r>
      </text>
    </comment>
    <comment ref="D143" authorId="0" shapeId="0" xr:uid="{F7BC5A79-97C6-864B-A400-534B9A5F72A4}">
      <text>
        <r>
          <rPr>
            <sz val="10"/>
            <color rgb="FF000000"/>
            <rFont val="Tahoma"/>
            <family val="2"/>
          </rPr>
          <t>Base</t>
        </r>
      </text>
    </comment>
    <comment ref="E143" authorId="0" shapeId="0" xr:uid="{952404A4-8993-5647-BE4E-7E74964C0D38}">
      <text>
        <r>
          <rPr>
            <sz val="10"/>
            <color rgb="FF000000"/>
            <rFont val="Tahoma"/>
            <family val="2"/>
          </rPr>
          <t>Base</t>
        </r>
      </text>
    </comment>
    <comment ref="F143" authorId="0" shapeId="0" xr:uid="{2447C9BE-0C00-0A40-9F00-47CEEB1381A4}">
      <text>
        <r>
          <rPr>
            <sz val="10"/>
            <color rgb="FF000000"/>
            <rFont val="Tahoma"/>
            <family val="2"/>
          </rPr>
          <t>Base</t>
        </r>
      </text>
    </comment>
    <comment ref="I143" authorId="0" shapeId="0" xr:uid="{7C8A5932-8B32-1447-AE4B-774B38CA76E1}">
      <text>
        <r>
          <rPr>
            <sz val="10"/>
            <color rgb="FF000000"/>
            <rFont val="Tahoma"/>
            <family val="2"/>
          </rPr>
          <t>Base</t>
        </r>
      </text>
    </comment>
    <comment ref="J143" authorId="0" shapeId="0" xr:uid="{BB3CD19A-54BC-D34E-BD48-39E77EBFF1C3}">
      <text>
        <r>
          <rPr>
            <sz val="10"/>
            <color rgb="FF000000"/>
            <rFont val="Tahoma"/>
            <family val="2"/>
          </rPr>
          <t>Base</t>
        </r>
      </text>
    </comment>
    <comment ref="K143" authorId="0" shapeId="0" xr:uid="{44AB5A0C-AFA1-C74D-A5C5-14EA76A492BA}">
      <text>
        <r>
          <rPr>
            <sz val="10"/>
            <color rgb="FF000000"/>
            <rFont val="Tahoma"/>
            <family val="2"/>
          </rPr>
          <t>Base</t>
        </r>
      </text>
    </comment>
    <comment ref="L143" authorId="0" shapeId="0" xr:uid="{D189288C-B140-6746-B2D4-68D168C40FB5}">
      <text>
        <r>
          <rPr>
            <sz val="10"/>
            <color rgb="FF000000"/>
            <rFont val="Tahoma"/>
            <family val="2"/>
          </rPr>
          <t>Base</t>
        </r>
      </text>
    </comment>
    <comment ref="M143" authorId="0" shapeId="0" xr:uid="{5D35A434-226C-D64A-BAA7-27062102F06E}">
      <text>
        <r>
          <rPr>
            <sz val="10"/>
            <color rgb="FF000000"/>
            <rFont val="Tahoma"/>
            <family val="2"/>
          </rPr>
          <t>Base</t>
        </r>
      </text>
    </comment>
    <comment ref="N143" authorId="0" shapeId="0" xr:uid="{4DCA74CA-6D23-DB4A-A3DA-52303D828BDE}">
      <text>
        <r>
          <rPr>
            <sz val="10"/>
            <color rgb="FF000000"/>
            <rFont val="Tahoma"/>
            <family val="2"/>
          </rPr>
          <t>Base</t>
        </r>
      </text>
    </comment>
    <comment ref="O143" authorId="0" shapeId="0" xr:uid="{DF10CDDC-7F8F-D347-A7D2-94905840C538}">
      <text>
        <r>
          <rPr>
            <sz val="10"/>
            <color rgb="FF000000"/>
            <rFont val="Tahoma"/>
            <family val="2"/>
          </rPr>
          <t>Base</t>
        </r>
      </text>
    </comment>
    <comment ref="P143" authorId="0" shapeId="0" xr:uid="{2F3C74EC-F21C-F642-AB4B-96E5E4F455FB}">
      <text>
        <r>
          <rPr>
            <sz val="10"/>
            <color rgb="FF000000"/>
            <rFont val="Tahoma"/>
            <family val="2"/>
          </rPr>
          <t>Base</t>
        </r>
      </text>
    </comment>
    <comment ref="C144" authorId="0" shapeId="0" xr:uid="{B4249FB0-4B93-A346-9528-A9382CEAF712}">
      <text>
        <r>
          <rPr>
            <sz val="10"/>
            <color rgb="FF000000"/>
            <rFont val="Tahoma"/>
            <family val="2"/>
          </rPr>
          <t>Base</t>
        </r>
      </text>
    </comment>
    <comment ref="D144" authorId="0" shapeId="0" xr:uid="{6F2BFA9F-BE7A-9147-AA51-24D40DE6AE07}">
      <text>
        <r>
          <rPr>
            <sz val="10"/>
            <color rgb="FF000000"/>
            <rFont val="Tahoma"/>
            <family val="2"/>
          </rPr>
          <t>Base</t>
        </r>
      </text>
    </comment>
    <comment ref="E144" authorId="0" shapeId="0" xr:uid="{DCCAB76F-5159-8247-8CF5-1812AE3C595A}">
      <text>
        <r>
          <rPr>
            <sz val="10"/>
            <color rgb="FF000000"/>
            <rFont val="Tahoma"/>
            <family val="2"/>
          </rPr>
          <t>Base</t>
        </r>
      </text>
    </comment>
    <comment ref="F144" authorId="0" shapeId="0" xr:uid="{51073D9A-AA0D-5D4C-B2DE-1FCFFE35F503}">
      <text>
        <r>
          <rPr>
            <sz val="10"/>
            <color rgb="FF000000"/>
            <rFont val="Tahoma"/>
            <family val="2"/>
          </rPr>
          <t>Base</t>
        </r>
      </text>
    </comment>
    <comment ref="I144" authorId="0" shapeId="0" xr:uid="{F4A0F46F-1853-DF46-8B98-CD2ACAFE713F}">
      <text>
        <r>
          <rPr>
            <sz val="10"/>
            <color rgb="FF000000"/>
            <rFont val="Tahoma"/>
            <family val="2"/>
          </rPr>
          <t>Base</t>
        </r>
      </text>
    </comment>
    <comment ref="J144" authorId="0" shapeId="0" xr:uid="{89E05E18-A35A-D745-8B12-F089C95651DF}">
      <text>
        <r>
          <rPr>
            <sz val="10"/>
            <color rgb="FF000000"/>
            <rFont val="Tahoma"/>
            <family val="2"/>
          </rPr>
          <t>Base</t>
        </r>
      </text>
    </comment>
    <comment ref="K144" authorId="0" shapeId="0" xr:uid="{A0D6E1AA-C802-A940-BCCA-21D8D27EF579}">
      <text>
        <r>
          <rPr>
            <sz val="10"/>
            <color rgb="FF000000"/>
            <rFont val="Tahoma"/>
            <family val="2"/>
          </rPr>
          <t>Base</t>
        </r>
      </text>
    </comment>
    <comment ref="L144" authorId="0" shapeId="0" xr:uid="{58619D46-6BAF-FC45-A92A-296F80EA3641}">
      <text>
        <r>
          <rPr>
            <sz val="10"/>
            <color rgb="FF000000"/>
            <rFont val="Tahoma"/>
            <family val="2"/>
          </rPr>
          <t>Base</t>
        </r>
      </text>
    </comment>
    <comment ref="M144" authorId="0" shapeId="0" xr:uid="{92A0B308-7E11-ED4C-8457-3F163AEF5ECE}">
      <text>
        <r>
          <rPr>
            <sz val="10"/>
            <color rgb="FF000000"/>
            <rFont val="Tahoma"/>
            <family val="2"/>
          </rPr>
          <t>Base</t>
        </r>
      </text>
    </comment>
    <comment ref="N144" authorId="0" shapeId="0" xr:uid="{DB338C49-1041-6547-8F0D-5497DE5ED36F}">
      <text>
        <r>
          <rPr>
            <sz val="10"/>
            <color rgb="FF000000"/>
            <rFont val="Tahoma"/>
            <family val="2"/>
          </rPr>
          <t>Base</t>
        </r>
      </text>
    </comment>
    <comment ref="O144" authorId="0" shapeId="0" xr:uid="{B3ADC551-1D29-0F4A-8ED0-793AEC3D3007}">
      <text>
        <r>
          <rPr>
            <sz val="10"/>
            <color rgb="FF000000"/>
            <rFont val="Tahoma"/>
            <family val="2"/>
          </rPr>
          <t>Base</t>
        </r>
      </text>
    </comment>
    <comment ref="P144" authorId="0" shapeId="0" xr:uid="{0F7A0B60-FF37-9741-A922-A51317B91389}">
      <text>
        <r>
          <rPr>
            <sz val="10"/>
            <color rgb="FF000000"/>
            <rFont val="Tahoma"/>
            <family val="2"/>
          </rPr>
          <t>Base</t>
        </r>
      </text>
    </comment>
    <comment ref="C145" authorId="0" shapeId="0" xr:uid="{A297907F-553E-814D-AF66-D0402F10A597}">
      <text>
        <r>
          <rPr>
            <sz val="10"/>
            <color rgb="FF000000"/>
            <rFont val="Tahoma"/>
            <family val="2"/>
          </rPr>
          <t>Base</t>
        </r>
      </text>
    </comment>
    <comment ref="D145" authorId="0" shapeId="0" xr:uid="{7245564C-3A58-DC4C-B86F-F9BF0DC67DFA}">
      <text>
        <r>
          <rPr>
            <sz val="10"/>
            <color rgb="FF000000"/>
            <rFont val="Tahoma"/>
            <family val="2"/>
          </rPr>
          <t>Base</t>
        </r>
      </text>
    </comment>
    <comment ref="E145" authorId="0" shapeId="0" xr:uid="{752561F9-7E31-6E4F-B57D-ED41F7FDAC28}">
      <text>
        <r>
          <rPr>
            <sz val="10"/>
            <color rgb="FF000000"/>
            <rFont val="Tahoma"/>
            <family val="2"/>
          </rPr>
          <t>Base</t>
        </r>
      </text>
    </comment>
    <comment ref="F145" authorId="0" shapeId="0" xr:uid="{BCC8C759-2DF2-CC4A-903D-189B5C99710E}">
      <text>
        <r>
          <rPr>
            <sz val="10"/>
            <color rgb="FF000000"/>
            <rFont val="Tahoma"/>
            <family val="2"/>
          </rPr>
          <t>Base</t>
        </r>
      </text>
    </comment>
    <comment ref="I145" authorId="0" shapeId="0" xr:uid="{0C3FE2FF-91C6-AF41-B419-748FEDE35E10}">
      <text>
        <r>
          <rPr>
            <sz val="10"/>
            <color rgb="FF000000"/>
            <rFont val="Tahoma"/>
            <family val="2"/>
          </rPr>
          <t>Base</t>
        </r>
      </text>
    </comment>
    <comment ref="J145" authorId="0" shapeId="0" xr:uid="{ED62193A-2418-7F47-BD5F-ECEC0D3258A8}">
      <text>
        <r>
          <rPr>
            <sz val="10"/>
            <color rgb="FF000000"/>
            <rFont val="Tahoma"/>
            <family val="2"/>
          </rPr>
          <t>Base</t>
        </r>
      </text>
    </comment>
    <comment ref="K145" authorId="0" shapeId="0" xr:uid="{968CE22E-3263-1D42-85AE-128B9B8EED82}">
      <text>
        <r>
          <rPr>
            <sz val="10"/>
            <color rgb="FF000000"/>
            <rFont val="Tahoma"/>
            <family val="2"/>
          </rPr>
          <t>Base</t>
        </r>
      </text>
    </comment>
    <comment ref="L145" authorId="0" shapeId="0" xr:uid="{B00FD542-E4A4-0047-94BC-AE8B2F3CDE17}">
      <text>
        <r>
          <rPr>
            <sz val="10"/>
            <color rgb="FF000000"/>
            <rFont val="Tahoma"/>
            <family val="2"/>
          </rPr>
          <t>Base</t>
        </r>
      </text>
    </comment>
    <comment ref="M145" authorId="0" shapeId="0" xr:uid="{5FA25B45-531F-474A-9A39-3C929F5FBBA4}">
      <text>
        <r>
          <rPr>
            <sz val="10"/>
            <color rgb="FF000000"/>
            <rFont val="Tahoma"/>
            <family val="2"/>
          </rPr>
          <t>Base</t>
        </r>
      </text>
    </comment>
    <comment ref="N145" authorId="0" shapeId="0" xr:uid="{845148AB-F4B2-4B48-BA5F-C25B090DD3DC}">
      <text>
        <r>
          <rPr>
            <sz val="10"/>
            <color rgb="FF000000"/>
            <rFont val="Tahoma"/>
            <family val="2"/>
          </rPr>
          <t>Base</t>
        </r>
      </text>
    </comment>
    <comment ref="O145" authorId="0" shapeId="0" xr:uid="{2DBC4D82-4E34-DF4B-B1B0-56EB957B1848}">
      <text>
        <r>
          <rPr>
            <sz val="10"/>
            <color rgb="FF000000"/>
            <rFont val="Tahoma"/>
            <family val="2"/>
          </rPr>
          <t>Base</t>
        </r>
      </text>
    </comment>
    <comment ref="P145" authorId="0" shapeId="0" xr:uid="{780B2A0F-4702-394F-8400-7C6D4402FD85}">
      <text>
        <r>
          <rPr>
            <sz val="10"/>
            <color rgb="FF000000"/>
            <rFont val="Tahoma"/>
            <family val="2"/>
          </rPr>
          <t>Base</t>
        </r>
      </text>
    </comment>
    <comment ref="C146" authorId="0" shapeId="0" xr:uid="{C66F7A05-A415-0D47-9AE0-3DAF176E5CE2}">
      <text>
        <r>
          <rPr>
            <sz val="10"/>
            <color rgb="FF000000"/>
            <rFont val="Tahoma"/>
            <family val="2"/>
          </rPr>
          <t>Base</t>
        </r>
      </text>
    </comment>
    <comment ref="D146" authorId="0" shapeId="0" xr:uid="{F25746F0-78B2-ED4C-9233-A6E476ACE109}">
      <text>
        <r>
          <rPr>
            <sz val="10"/>
            <color rgb="FF000000"/>
            <rFont val="Tahoma"/>
            <family val="2"/>
          </rPr>
          <t>Base</t>
        </r>
      </text>
    </comment>
    <comment ref="E146" authorId="0" shapeId="0" xr:uid="{2963ABD7-4DB5-8743-A54D-9034D2FECAF4}">
      <text>
        <r>
          <rPr>
            <sz val="10"/>
            <color rgb="FF000000"/>
            <rFont val="Tahoma"/>
            <family val="2"/>
          </rPr>
          <t>Base</t>
        </r>
      </text>
    </comment>
    <comment ref="F146" authorId="0" shapeId="0" xr:uid="{E8569550-90F3-A144-ABE7-90CF7CB30FDF}">
      <text>
        <r>
          <rPr>
            <sz val="10"/>
            <color rgb="FF000000"/>
            <rFont val="Tahoma"/>
            <family val="2"/>
          </rPr>
          <t>Base</t>
        </r>
      </text>
    </comment>
    <comment ref="I146" authorId="0" shapeId="0" xr:uid="{CED4399B-E7E8-7D4D-8BB6-67EB70B1623F}">
      <text>
        <r>
          <rPr>
            <sz val="10"/>
            <color rgb="FF000000"/>
            <rFont val="Tahoma"/>
            <family val="2"/>
          </rPr>
          <t>Base</t>
        </r>
      </text>
    </comment>
    <comment ref="J146" authorId="0" shapeId="0" xr:uid="{74529C29-43B5-A84E-A9B8-900DCCE58962}">
      <text>
        <r>
          <rPr>
            <sz val="10"/>
            <color rgb="FF000000"/>
            <rFont val="Tahoma"/>
            <family val="2"/>
          </rPr>
          <t>Base</t>
        </r>
      </text>
    </comment>
    <comment ref="K146" authorId="0" shapeId="0" xr:uid="{31F147AB-8FAD-0F4D-AE23-471D13A545D2}">
      <text>
        <r>
          <rPr>
            <sz val="10"/>
            <color rgb="FF000000"/>
            <rFont val="Tahoma"/>
            <family val="2"/>
          </rPr>
          <t>Base</t>
        </r>
      </text>
    </comment>
    <comment ref="L146" authorId="0" shapeId="0" xr:uid="{BE480F95-A514-8F4E-BD49-4AB5F4BC05BA}">
      <text>
        <r>
          <rPr>
            <sz val="10"/>
            <color rgb="FF000000"/>
            <rFont val="Tahoma"/>
            <family val="2"/>
          </rPr>
          <t>Base</t>
        </r>
      </text>
    </comment>
    <comment ref="M146" authorId="0" shapeId="0" xr:uid="{B6BAB3D6-F71E-7746-92EE-B5938C55A6DF}">
      <text>
        <r>
          <rPr>
            <sz val="10"/>
            <color rgb="FF000000"/>
            <rFont val="Tahoma"/>
            <family val="2"/>
          </rPr>
          <t>Base</t>
        </r>
      </text>
    </comment>
    <comment ref="N146" authorId="0" shapeId="0" xr:uid="{E1A39384-3B88-4649-BC1B-199BF57CD472}">
      <text>
        <r>
          <rPr>
            <sz val="10"/>
            <color rgb="FF000000"/>
            <rFont val="Tahoma"/>
            <family val="2"/>
          </rPr>
          <t>Base</t>
        </r>
      </text>
    </comment>
    <comment ref="O146" authorId="0" shapeId="0" xr:uid="{4E67CC95-46AA-5F44-B2EF-34FADDD26723}">
      <text>
        <r>
          <rPr>
            <sz val="10"/>
            <color rgb="FF000000"/>
            <rFont val="Tahoma"/>
            <family val="2"/>
          </rPr>
          <t>Base</t>
        </r>
      </text>
    </comment>
    <comment ref="P146" authorId="0" shapeId="0" xr:uid="{F7AABA83-97F4-AC4F-AE0F-631C64A8542B}">
      <text>
        <r>
          <rPr>
            <sz val="10"/>
            <color rgb="FF000000"/>
            <rFont val="Tahoma"/>
            <family val="2"/>
          </rPr>
          <t>Base</t>
        </r>
      </text>
    </comment>
    <comment ref="C147" authorId="0" shapeId="0" xr:uid="{0026BBCE-B48F-B040-A247-21F3D69B228F}">
      <text>
        <r>
          <rPr>
            <sz val="10"/>
            <color rgb="FF000000"/>
            <rFont val="Tahoma"/>
            <family val="2"/>
          </rPr>
          <t>Base</t>
        </r>
      </text>
    </comment>
    <comment ref="D147" authorId="0" shapeId="0" xr:uid="{3D58502A-E281-E54A-AE1A-FBDF7CC971A9}">
      <text>
        <r>
          <rPr>
            <sz val="10"/>
            <color rgb="FF000000"/>
            <rFont val="Tahoma"/>
            <family val="2"/>
          </rPr>
          <t>Base</t>
        </r>
      </text>
    </comment>
    <comment ref="E147" authorId="0" shapeId="0" xr:uid="{96A3137A-D2AC-E148-80FC-3EEA5C6D6759}">
      <text>
        <r>
          <rPr>
            <sz val="10"/>
            <color rgb="FF000000"/>
            <rFont val="Tahoma"/>
            <family val="2"/>
          </rPr>
          <t>Base</t>
        </r>
      </text>
    </comment>
    <comment ref="F147" authorId="0" shapeId="0" xr:uid="{17DAA6FD-C827-3E47-BB89-ACDA5D04F49F}">
      <text>
        <r>
          <rPr>
            <sz val="10"/>
            <color rgb="FF000000"/>
            <rFont val="Tahoma"/>
            <family val="2"/>
          </rPr>
          <t>Base</t>
        </r>
      </text>
    </comment>
    <comment ref="I147" authorId="0" shapeId="0" xr:uid="{76E760A2-8699-0141-B41A-2E0C45E1C2C3}">
      <text>
        <r>
          <rPr>
            <sz val="10"/>
            <color rgb="FF000000"/>
            <rFont val="Tahoma"/>
            <family val="2"/>
          </rPr>
          <t>Base</t>
        </r>
      </text>
    </comment>
    <comment ref="J147" authorId="0" shapeId="0" xr:uid="{192A6136-0C1E-8A44-8CBB-35E8F9330DDD}">
      <text>
        <r>
          <rPr>
            <sz val="10"/>
            <color rgb="FF000000"/>
            <rFont val="Tahoma"/>
            <family val="2"/>
          </rPr>
          <t>Base</t>
        </r>
      </text>
    </comment>
    <comment ref="K147" authorId="0" shapeId="0" xr:uid="{12191158-9743-7943-869C-7F79F2C12436}">
      <text>
        <r>
          <rPr>
            <sz val="10"/>
            <color rgb="FF000000"/>
            <rFont val="Tahoma"/>
            <family val="2"/>
          </rPr>
          <t>Base</t>
        </r>
      </text>
    </comment>
    <comment ref="L147" authorId="0" shapeId="0" xr:uid="{E7848B03-6BDB-7B47-92A3-5FFF5F6BA2D5}">
      <text>
        <r>
          <rPr>
            <sz val="10"/>
            <color rgb="FF000000"/>
            <rFont val="Tahoma"/>
            <family val="2"/>
          </rPr>
          <t>Base</t>
        </r>
      </text>
    </comment>
    <comment ref="M147" authorId="0" shapeId="0" xr:uid="{26CBAF1F-1452-B64B-9DE1-910C0C924B36}">
      <text>
        <r>
          <rPr>
            <sz val="10"/>
            <color rgb="FF000000"/>
            <rFont val="Tahoma"/>
            <family val="2"/>
          </rPr>
          <t>Base</t>
        </r>
      </text>
    </comment>
    <comment ref="N147" authorId="0" shapeId="0" xr:uid="{446A8FAB-7835-4B48-9093-54F5CA97DEE2}">
      <text>
        <r>
          <rPr>
            <sz val="10"/>
            <color rgb="FF000000"/>
            <rFont val="Tahoma"/>
            <family val="2"/>
          </rPr>
          <t>Base</t>
        </r>
      </text>
    </comment>
    <comment ref="O147" authorId="0" shapeId="0" xr:uid="{F812866B-AA8C-7C48-B1CC-1BC443E3A825}">
      <text>
        <r>
          <rPr>
            <sz val="10"/>
            <color rgb="FF000000"/>
            <rFont val="Tahoma"/>
            <family val="2"/>
          </rPr>
          <t>Base</t>
        </r>
      </text>
    </comment>
    <comment ref="P147" authorId="0" shapeId="0" xr:uid="{D27E17BF-ED50-4944-AB4D-BEFD560F2CFC}">
      <text>
        <r>
          <rPr>
            <sz val="10"/>
            <color rgb="FF000000"/>
            <rFont val="Tahoma"/>
            <family val="2"/>
          </rPr>
          <t>Base</t>
        </r>
      </text>
    </comment>
    <comment ref="C148" authorId="0" shapeId="0" xr:uid="{674AEF7A-A59C-154C-A508-A2E41EF2C331}">
      <text>
        <r>
          <rPr>
            <sz val="10"/>
            <color rgb="FF000000"/>
            <rFont val="Tahoma"/>
            <family val="2"/>
          </rPr>
          <t>Base</t>
        </r>
      </text>
    </comment>
    <comment ref="D148" authorId="0" shapeId="0" xr:uid="{F4939329-10E5-7143-A0A1-CC3586EDB5DD}">
      <text>
        <r>
          <rPr>
            <sz val="10"/>
            <color rgb="FF000000"/>
            <rFont val="Tahoma"/>
            <family val="2"/>
          </rPr>
          <t>Base</t>
        </r>
      </text>
    </comment>
    <comment ref="E148" authorId="0" shapeId="0" xr:uid="{3E8AA94E-2405-5E47-8A20-5585B23DB91B}">
      <text>
        <r>
          <rPr>
            <sz val="10"/>
            <color rgb="FF000000"/>
            <rFont val="Tahoma"/>
            <family val="2"/>
          </rPr>
          <t>Base</t>
        </r>
      </text>
    </comment>
    <comment ref="F148" authorId="0" shapeId="0" xr:uid="{3E7C883E-E4BF-1443-A58C-9E91E0D735BB}">
      <text>
        <r>
          <rPr>
            <sz val="10"/>
            <color rgb="FF000000"/>
            <rFont val="Tahoma"/>
            <family val="2"/>
          </rPr>
          <t>Base</t>
        </r>
      </text>
    </comment>
    <comment ref="I148" authorId="0" shapeId="0" xr:uid="{BA7A284F-1F40-454D-82CC-7191D6102382}">
      <text>
        <r>
          <rPr>
            <sz val="10"/>
            <color rgb="FF000000"/>
            <rFont val="Tahoma"/>
            <family val="2"/>
          </rPr>
          <t>Base</t>
        </r>
      </text>
    </comment>
    <comment ref="J148" authorId="0" shapeId="0" xr:uid="{6B64F18A-6586-E341-847C-7493B0CA7030}">
      <text>
        <r>
          <rPr>
            <sz val="10"/>
            <color rgb="FF000000"/>
            <rFont val="Tahoma"/>
            <family val="2"/>
          </rPr>
          <t>Base</t>
        </r>
      </text>
    </comment>
    <comment ref="K148" authorId="0" shapeId="0" xr:uid="{0A6790BD-F5AD-D445-92DF-0200B9060FC5}">
      <text>
        <r>
          <rPr>
            <sz val="10"/>
            <color rgb="FF000000"/>
            <rFont val="Tahoma"/>
            <family val="2"/>
          </rPr>
          <t>Base</t>
        </r>
      </text>
    </comment>
    <comment ref="L148" authorId="0" shapeId="0" xr:uid="{7420CDFC-C531-D340-BB4C-9AE0BEA660D3}">
      <text>
        <r>
          <rPr>
            <sz val="10"/>
            <color rgb="FF000000"/>
            <rFont val="Tahoma"/>
            <family val="2"/>
          </rPr>
          <t>Base</t>
        </r>
      </text>
    </comment>
    <comment ref="M148" authorId="0" shapeId="0" xr:uid="{533CE2E1-C9F4-174E-AC98-6953FE1EDDB1}">
      <text>
        <r>
          <rPr>
            <sz val="10"/>
            <color rgb="FF000000"/>
            <rFont val="Tahoma"/>
            <family val="2"/>
          </rPr>
          <t>Base</t>
        </r>
      </text>
    </comment>
    <comment ref="N148" authorId="0" shapeId="0" xr:uid="{2714D2FB-7C1E-C744-8A55-A7BC0FE2BA0D}">
      <text>
        <r>
          <rPr>
            <sz val="10"/>
            <color rgb="FF000000"/>
            <rFont val="Tahoma"/>
            <family val="2"/>
          </rPr>
          <t>Base</t>
        </r>
      </text>
    </comment>
    <comment ref="O148" authorId="0" shapeId="0" xr:uid="{4C28CEB6-D23F-C54E-94E6-C328C412C33F}">
      <text>
        <r>
          <rPr>
            <sz val="10"/>
            <color rgb="FF000000"/>
            <rFont val="Tahoma"/>
            <family val="2"/>
          </rPr>
          <t>Base</t>
        </r>
      </text>
    </comment>
    <comment ref="P148" authorId="0" shapeId="0" xr:uid="{837D711E-E5D3-E645-AD1F-82E8D03E3C33}">
      <text>
        <r>
          <rPr>
            <sz val="10"/>
            <color rgb="FF000000"/>
            <rFont val="Tahoma"/>
            <family val="2"/>
          </rPr>
          <t>Base</t>
        </r>
      </text>
    </comment>
    <comment ref="C149" authorId="0" shapeId="0" xr:uid="{C07C7A2C-83AB-B043-A4F3-92281B34A88F}">
      <text>
        <r>
          <rPr>
            <sz val="10"/>
            <color rgb="FF000000"/>
            <rFont val="Tahoma"/>
            <family val="2"/>
          </rPr>
          <t>Base</t>
        </r>
      </text>
    </comment>
    <comment ref="D149" authorId="0" shapeId="0" xr:uid="{34EB7298-583C-6A4B-A7F8-B606791CD1C5}">
      <text>
        <r>
          <rPr>
            <sz val="10"/>
            <color rgb="FF000000"/>
            <rFont val="Tahoma"/>
            <family val="2"/>
          </rPr>
          <t>Base</t>
        </r>
      </text>
    </comment>
    <comment ref="E149" authorId="0" shapeId="0" xr:uid="{76AC4E6B-CD96-7B4D-9E63-61586B667DB6}">
      <text>
        <r>
          <rPr>
            <sz val="10"/>
            <color rgb="FF000000"/>
            <rFont val="Tahoma"/>
            <family val="2"/>
          </rPr>
          <t>Base</t>
        </r>
      </text>
    </comment>
    <comment ref="F149" authorId="0" shapeId="0" xr:uid="{5E996438-5784-6C4D-9095-0E091F4AE27B}">
      <text>
        <r>
          <rPr>
            <sz val="10"/>
            <color rgb="FF000000"/>
            <rFont val="Tahoma"/>
            <family val="2"/>
          </rPr>
          <t>Base</t>
        </r>
      </text>
    </comment>
    <comment ref="I149" authorId="0" shapeId="0" xr:uid="{8A1BC555-F708-AA4B-95AE-E42B5312919E}">
      <text>
        <r>
          <rPr>
            <sz val="10"/>
            <color rgb="FF000000"/>
            <rFont val="Tahoma"/>
            <family val="2"/>
          </rPr>
          <t>Base</t>
        </r>
      </text>
    </comment>
    <comment ref="J149" authorId="0" shapeId="0" xr:uid="{2A7CF2C5-9A0E-764E-B7D9-57CBCAF308D6}">
      <text>
        <r>
          <rPr>
            <sz val="10"/>
            <color rgb="FF000000"/>
            <rFont val="Tahoma"/>
            <family val="2"/>
          </rPr>
          <t>Base</t>
        </r>
      </text>
    </comment>
    <comment ref="K149" authorId="0" shapeId="0" xr:uid="{BBA764C3-A50E-CF4A-99F7-8D6EE606FEBC}">
      <text>
        <r>
          <rPr>
            <sz val="10"/>
            <color rgb="FF000000"/>
            <rFont val="Tahoma"/>
            <family val="2"/>
          </rPr>
          <t>Base</t>
        </r>
      </text>
    </comment>
    <comment ref="L149" authorId="0" shapeId="0" xr:uid="{3D4FA613-03BE-6741-966A-AED1B2FFA942}">
      <text>
        <r>
          <rPr>
            <sz val="10"/>
            <color rgb="FF000000"/>
            <rFont val="Tahoma"/>
            <family val="2"/>
          </rPr>
          <t>Base</t>
        </r>
      </text>
    </comment>
    <comment ref="M149" authorId="0" shapeId="0" xr:uid="{AD5FFBEF-E75D-2F45-B905-BEBA8B30579B}">
      <text>
        <r>
          <rPr>
            <sz val="10"/>
            <color rgb="FF000000"/>
            <rFont val="Tahoma"/>
            <family val="2"/>
          </rPr>
          <t>Base</t>
        </r>
      </text>
    </comment>
    <comment ref="N149" authorId="0" shapeId="0" xr:uid="{0D2CC2E8-1229-6747-B6DB-3958350B2C4F}">
      <text>
        <r>
          <rPr>
            <sz val="10"/>
            <color rgb="FF000000"/>
            <rFont val="Tahoma"/>
            <family val="2"/>
          </rPr>
          <t>Base</t>
        </r>
      </text>
    </comment>
    <comment ref="O149" authorId="0" shapeId="0" xr:uid="{94334D45-8CC9-A249-92E8-4405AB79A27E}">
      <text>
        <r>
          <rPr>
            <sz val="10"/>
            <color rgb="FF000000"/>
            <rFont val="Tahoma"/>
            <family val="2"/>
          </rPr>
          <t>Base</t>
        </r>
      </text>
    </comment>
    <comment ref="P149" authorId="0" shapeId="0" xr:uid="{EB1C5BB0-ECBD-A64D-875C-E96170F862E2}">
      <text>
        <r>
          <rPr>
            <sz val="10"/>
            <color rgb="FF000000"/>
            <rFont val="Tahoma"/>
            <family val="2"/>
          </rPr>
          <t>Base</t>
        </r>
      </text>
    </comment>
    <comment ref="C150" authorId="0" shapeId="0" xr:uid="{C21A0A16-5C64-EB44-84EE-1C3A7EDC1591}">
      <text>
        <r>
          <rPr>
            <sz val="10"/>
            <color rgb="FF000000"/>
            <rFont val="Tahoma"/>
            <family val="2"/>
          </rPr>
          <t>Base</t>
        </r>
      </text>
    </comment>
    <comment ref="D150" authorId="0" shapeId="0" xr:uid="{E9CB33F8-D1B0-3743-BCE5-2B2EA3523219}">
      <text>
        <r>
          <rPr>
            <sz val="10"/>
            <color rgb="FF000000"/>
            <rFont val="Tahoma"/>
            <family val="2"/>
          </rPr>
          <t>Base</t>
        </r>
      </text>
    </comment>
    <comment ref="E150" authorId="0" shapeId="0" xr:uid="{788943D2-FC0A-5C4D-9CD4-0F0E7901A879}">
      <text>
        <r>
          <rPr>
            <sz val="10"/>
            <color rgb="FF000000"/>
            <rFont val="Tahoma"/>
            <family val="2"/>
          </rPr>
          <t>Base</t>
        </r>
      </text>
    </comment>
    <comment ref="F150" authorId="0" shapeId="0" xr:uid="{37937949-5E97-5A48-9549-7B3B570F91A8}">
      <text>
        <r>
          <rPr>
            <sz val="10"/>
            <color rgb="FF000000"/>
            <rFont val="Tahoma"/>
            <family val="2"/>
          </rPr>
          <t>Base</t>
        </r>
      </text>
    </comment>
    <comment ref="I150" authorId="0" shapeId="0" xr:uid="{B7D496BD-5095-3041-842F-05A6DA10E849}">
      <text>
        <r>
          <rPr>
            <sz val="10"/>
            <color rgb="FF000000"/>
            <rFont val="Tahoma"/>
            <family val="2"/>
          </rPr>
          <t>Base</t>
        </r>
      </text>
    </comment>
    <comment ref="J150" authorId="0" shapeId="0" xr:uid="{BA21BCFD-3685-A64D-A2B7-E8B05ABE9CF9}">
      <text>
        <r>
          <rPr>
            <sz val="10"/>
            <color rgb="FF000000"/>
            <rFont val="Tahoma"/>
            <family val="2"/>
          </rPr>
          <t>Base</t>
        </r>
      </text>
    </comment>
    <comment ref="K150" authorId="0" shapeId="0" xr:uid="{E1DF86F0-9CE9-8E4E-B751-9A69DFF953E0}">
      <text>
        <r>
          <rPr>
            <sz val="10"/>
            <color rgb="FF000000"/>
            <rFont val="Tahoma"/>
            <family val="2"/>
          </rPr>
          <t>Base</t>
        </r>
      </text>
    </comment>
    <comment ref="L150" authorId="0" shapeId="0" xr:uid="{C913588F-488F-4C4F-8756-5C105C85A8E1}">
      <text>
        <r>
          <rPr>
            <sz val="10"/>
            <color rgb="FF000000"/>
            <rFont val="Tahoma"/>
            <family val="2"/>
          </rPr>
          <t>Base</t>
        </r>
      </text>
    </comment>
    <comment ref="M150" authorId="0" shapeId="0" xr:uid="{2039584E-4448-C442-B6C1-A055591F235D}">
      <text>
        <r>
          <rPr>
            <sz val="10"/>
            <color rgb="FF000000"/>
            <rFont val="Tahoma"/>
            <family val="2"/>
          </rPr>
          <t>Base</t>
        </r>
      </text>
    </comment>
    <comment ref="N150" authorId="0" shapeId="0" xr:uid="{2F7E1976-3724-F34B-B6A9-F77B643F350F}">
      <text>
        <r>
          <rPr>
            <sz val="10"/>
            <color rgb="FF000000"/>
            <rFont val="Tahoma"/>
            <family val="2"/>
          </rPr>
          <t>Base</t>
        </r>
      </text>
    </comment>
    <comment ref="O150" authorId="0" shapeId="0" xr:uid="{613B8FAE-ECE6-7B4A-9350-58A65E7F7A42}">
      <text>
        <r>
          <rPr>
            <sz val="10"/>
            <color rgb="FF000000"/>
            <rFont val="Tahoma"/>
            <family val="2"/>
          </rPr>
          <t>Base</t>
        </r>
      </text>
    </comment>
    <comment ref="P150" authorId="0" shapeId="0" xr:uid="{7DF807E0-5F3D-C149-ACF3-5F75B078A266}">
      <text>
        <r>
          <rPr>
            <sz val="10"/>
            <color rgb="FF000000"/>
            <rFont val="Tahoma"/>
            <family val="2"/>
          </rPr>
          <t>Base</t>
        </r>
      </text>
    </comment>
    <comment ref="C151" authorId="0" shapeId="0" xr:uid="{BA48F861-A2BF-6C46-AF7A-F57A8C4C0354}">
      <text>
        <r>
          <rPr>
            <sz val="10"/>
            <color rgb="FF000000"/>
            <rFont val="Tahoma"/>
            <family val="2"/>
          </rPr>
          <t>Base</t>
        </r>
      </text>
    </comment>
    <comment ref="D151" authorId="0" shapeId="0" xr:uid="{63774F5D-A063-454D-82DF-4AB0461111EF}">
      <text>
        <r>
          <rPr>
            <sz val="10"/>
            <color rgb="FF000000"/>
            <rFont val="Tahoma"/>
            <family val="2"/>
          </rPr>
          <t>Base</t>
        </r>
      </text>
    </comment>
    <comment ref="E151" authorId="0" shapeId="0" xr:uid="{6F1F866A-AE48-DD4B-A4FA-8F50FFA8F658}">
      <text>
        <r>
          <rPr>
            <sz val="10"/>
            <color rgb="FF000000"/>
            <rFont val="Tahoma"/>
            <family val="2"/>
          </rPr>
          <t>Base</t>
        </r>
      </text>
    </comment>
    <comment ref="F151" authorId="0" shapeId="0" xr:uid="{E7667A5A-1D95-DE40-BF8C-B1124639BE7A}">
      <text>
        <r>
          <rPr>
            <sz val="10"/>
            <color rgb="FF000000"/>
            <rFont val="Tahoma"/>
            <family val="2"/>
          </rPr>
          <t>Base</t>
        </r>
      </text>
    </comment>
    <comment ref="I151" authorId="0" shapeId="0" xr:uid="{45629D9B-A64B-6E48-92F9-50BF7AA14110}">
      <text>
        <r>
          <rPr>
            <sz val="10"/>
            <color rgb="FF000000"/>
            <rFont val="Tahoma"/>
            <family val="2"/>
          </rPr>
          <t>Base</t>
        </r>
      </text>
    </comment>
    <comment ref="J151" authorId="0" shapeId="0" xr:uid="{B03199A8-FA4A-2C43-AAB0-C0A771569E88}">
      <text>
        <r>
          <rPr>
            <sz val="10"/>
            <color rgb="FF000000"/>
            <rFont val="Tahoma"/>
            <family val="2"/>
          </rPr>
          <t>Base</t>
        </r>
      </text>
    </comment>
    <comment ref="K151" authorId="0" shapeId="0" xr:uid="{77DD5BFD-5D35-C348-92B5-9F0D336B7369}">
      <text>
        <r>
          <rPr>
            <sz val="10"/>
            <color rgb="FF000000"/>
            <rFont val="Tahoma"/>
            <family val="2"/>
          </rPr>
          <t>Base</t>
        </r>
      </text>
    </comment>
    <comment ref="L151" authorId="0" shapeId="0" xr:uid="{2452E3BE-3DF8-734F-AF85-81A46AC67943}">
      <text>
        <r>
          <rPr>
            <sz val="10"/>
            <color rgb="FF000000"/>
            <rFont val="Tahoma"/>
            <family val="2"/>
          </rPr>
          <t>Base</t>
        </r>
      </text>
    </comment>
    <comment ref="M151" authorId="0" shapeId="0" xr:uid="{E96E3376-9EC5-2643-924A-7D310BF87BFC}">
      <text>
        <r>
          <rPr>
            <sz val="10"/>
            <color rgb="FF000000"/>
            <rFont val="Tahoma"/>
            <family val="2"/>
          </rPr>
          <t>Base</t>
        </r>
      </text>
    </comment>
    <comment ref="N151" authorId="0" shapeId="0" xr:uid="{A8D67A37-853C-D04C-843B-A03914893BE3}">
      <text>
        <r>
          <rPr>
            <sz val="10"/>
            <color rgb="FF000000"/>
            <rFont val="Tahoma"/>
            <family val="2"/>
          </rPr>
          <t>Base</t>
        </r>
      </text>
    </comment>
    <comment ref="O151" authorId="0" shapeId="0" xr:uid="{400B6FAD-03CC-294C-8C62-F00D50406493}">
      <text>
        <r>
          <rPr>
            <sz val="10"/>
            <color rgb="FF000000"/>
            <rFont val="Tahoma"/>
            <family val="2"/>
          </rPr>
          <t>Base</t>
        </r>
      </text>
    </comment>
    <comment ref="P151" authorId="0" shapeId="0" xr:uid="{895FA0B3-0251-D24B-ABFB-F9D749487837}">
      <text>
        <r>
          <rPr>
            <sz val="10"/>
            <color rgb="FF000000"/>
            <rFont val="Tahoma"/>
            <family val="2"/>
          </rPr>
          <t>Base</t>
        </r>
      </text>
    </comment>
    <comment ref="C152" authorId="0" shapeId="0" xr:uid="{EBE1B3A8-84A4-F04F-A5EA-6B5DFB671950}">
      <text>
        <r>
          <rPr>
            <sz val="10"/>
            <color rgb="FF000000"/>
            <rFont val="Tahoma"/>
            <family val="2"/>
          </rPr>
          <t>Base</t>
        </r>
      </text>
    </comment>
    <comment ref="D152" authorId="0" shapeId="0" xr:uid="{4B3843C8-3148-D44D-A825-C1DF972CC831}">
      <text>
        <r>
          <rPr>
            <sz val="10"/>
            <color rgb="FF000000"/>
            <rFont val="Tahoma"/>
            <family val="2"/>
          </rPr>
          <t>Base</t>
        </r>
      </text>
    </comment>
    <comment ref="E152" authorId="0" shapeId="0" xr:uid="{576422E1-3DE8-184F-B017-E0A1C55E545A}">
      <text>
        <r>
          <rPr>
            <sz val="10"/>
            <color rgb="FF000000"/>
            <rFont val="Tahoma"/>
            <family val="2"/>
          </rPr>
          <t>Base</t>
        </r>
      </text>
    </comment>
    <comment ref="F152" authorId="0" shapeId="0" xr:uid="{93750ED0-9D28-844F-8616-D892144B7463}">
      <text>
        <r>
          <rPr>
            <sz val="10"/>
            <color rgb="FF000000"/>
            <rFont val="Tahoma"/>
            <family val="2"/>
          </rPr>
          <t>Base</t>
        </r>
      </text>
    </comment>
    <comment ref="I152" authorId="0" shapeId="0" xr:uid="{0E755363-16E9-9646-8ECA-63CDD8C8689F}">
      <text>
        <r>
          <rPr>
            <sz val="10"/>
            <color rgb="FF000000"/>
            <rFont val="Tahoma"/>
            <family val="2"/>
          </rPr>
          <t>Base</t>
        </r>
      </text>
    </comment>
    <comment ref="J152" authorId="0" shapeId="0" xr:uid="{7A17B23F-81A6-A64D-BF17-601A5D795EF6}">
      <text>
        <r>
          <rPr>
            <sz val="10"/>
            <color rgb="FF000000"/>
            <rFont val="Tahoma"/>
            <family val="2"/>
          </rPr>
          <t>Base</t>
        </r>
      </text>
    </comment>
    <comment ref="K152" authorId="0" shapeId="0" xr:uid="{EDE03772-4A42-1843-A9CF-BDCE27E2E465}">
      <text>
        <r>
          <rPr>
            <sz val="10"/>
            <color rgb="FF000000"/>
            <rFont val="Tahoma"/>
            <family val="2"/>
          </rPr>
          <t>Base</t>
        </r>
      </text>
    </comment>
    <comment ref="L152" authorId="0" shapeId="0" xr:uid="{E3D1C3BD-13CD-F646-AB03-C3637EB10DD5}">
      <text>
        <r>
          <rPr>
            <sz val="10"/>
            <color rgb="FF000000"/>
            <rFont val="Tahoma"/>
            <family val="2"/>
          </rPr>
          <t>Base</t>
        </r>
      </text>
    </comment>
    <comment ref="M152" authorId="0" shapeId="0" xr:uid="{12791453-FDBD-0B4C-BEC1-B5FAD912C55F}">
      <text>
        <r>
          <rPr>
            <sz val="10"/>
            <color rgb="FF000000"/>
            <rFont val="Tahoma"/>
            <family val="2"/>
          </rPr>
          <t>Base</t>
        </r>
      </text>
    </comment>
    <comment ref="N152" authorId="0" shapeId="0" xr:uid="{BF721ADC-54A7-954D-9CE9-A9273FF253B4}">
      <text>
        <r>
          <rPr>
            <sz val="10"/>
            <color rgb="FF000000"/>
            <rFont val="Tahoma"/>
            <family val="2"/>
          </rPr>
          <t>Base</t>
        </r>
      </text>
    </comment>
    <comment ref="O152" authorId="0" shapeId="0" xr:uid="{F9F85932-F1AD-5840-BBB7-0BA88F1F65A7}">
      <text>
        <r>
          <rPr>
            <sz val="10"/>
            <color rgb="FF000000"/>
            <rFont val="Tahoma"/>
            <family val="2"/>
          </rPr>
          <t>Base</t>
        </r>
      </text>
    </comment>
    <comment ref="P152" authorId="0" shapeId="0" xr:uid="{C5270AAA-C773-A94E-B40F-12257C01354D}">
      <text>
        <r>
          <rPr>
            <sz val="10"/>
            <color rgb="FF000000"/>
            <rFont val="Tahoma"/>
            <family val="2"/>
          </rPr>
          <t>Base</t>
        </r>
      </text>
    </comment>
    <comment ref="C153" authorId="0" shapeId="0" xr:uid="{6157484B-2893-884B-A1F7-3BC7A107525F}">
      <text>
        <r>
          <rPr>
            <sz val="10"/>
            <color rgb="FF000000"/>
            <rFont val="Tahoma"/>
            <family val="2"/>
          </rPr>
          <t>Base</t>
        </r>
      </text>
    </comment>
    <comment ref="D153" authorId="0" shapeId="0" xr:uid="{AB5BD37B-1783-9D48-96C2-D421FB57CA1C}">
      <text>
        <r>
          <rPr>
            <sz val="10"/>
            <color rgb="FF000000"/>
            <rFont val="Tahoma"/>
            <family val="2"/>
          </rPr>
          <t>Base</t>
        </r>
      </text>
    </comment>
    <comment ref="E153" authorId="0" shapeId="0" xr:uid="{9A599C3D-01CF-A04F-8B32-7D8F6EFB102F}">
      <text>
        <r>
          <rPr>
            <sz val="10"/>
            <color rgb="FF000000"/>
            <rFont val="Tahoma"/>
            <family val="2"/>
          </rPr>
          <t>Base</t>
        </r>
      </text>
    </comment>
    <comment ref="F153" authorId="0" shapeId="0" xr:uid="{12562DDF-B966-4B4F-A9C5-F8713B5A9681}">
      <text>
        <r>
          <rPr>
            <sz val="10"/>
            <color rgb="FF000000"/>
            <rFont val="Tahoma"/>
            <family val="2"/>
          </rPr>
          <t>Base</t>
        </r>
      </text>
    </comment>
    <comment ref="I153" authorId="0" shapeId="0" xr:uid="{86AB1784-5274-2944-81E7-1C437F0DBB07}">
      <text>
        <r>
          <rPr>
            <sz val="10"/>
            <color rgb="FF000000"/>
            <rFont val="Tahoma"/>
            <family val="2"/>
          </rPr>
          <t>Base</t>
        </r>
      </text>
    </comment>
    <comment ref="J153" authorId="0" shapeId="0" xr:uid="{17A177DC-5885-314D-9264-5ED943F08CFA}">
      <text>
        <r>
          <rPr>
            <sz val="10"/>
            <color rgb="FF000000"/>
            <rFont val="Tahoma"/>
            <family val="2"/>
          </rPr>
          <t>Base</t>
        </r>
      </text>
    </comment>
    <comment ref="K153" authorId="0" shapeId="0" xr:uid="{DD3A1C29-39F0-BE49-9C1B-A45AE0D1C3E3}">
      <text>
        <r>
          <rPr>
            <sz val="10"/>
            <color rgb="FF000000"/>
            <rFont val="Tahoma"/>
            <family val="2"/>
          </rPr>
          <t>Base</t>
        </r>
      </text>
    </comment>
    <comment ref="L153" authorId="0" shapeId="0" xr:uid="{A8762F5A-5123-5748-941B-1BCBE8A1791C}">
      <text>
        <r>
          <rPr>
            <sz val="10"/>
            <color rgb="FF000000"/>
            <rFont val="Tahoma"/>
            <family val="2"/>
          </rPr>
          <t>Base</t>
        </r>
      </text>
    </comment>
    <comment ref="M153" authorId="0" shapeId="0" xr:uid="{A8605D43-216D-8746-AC65-F4502EDD0B52}">
      <text>
        <r>
          <rPr>
            <sz val="10"/>
            <color rgb="FF000000"/>
            <rFont val="Tahoma"/>
            <family val="2"/>
          </rPr>
          <t>Base</t>
        </r>
      </text>
    </comment>
    <comment ref="N153" authorId="0" shapeId="0" xr:uid="{B1569E51-36C9-F849-AE46-4FE37F0836A9}">
      <text>
        <r>
          <rPr>
            <sz val="10"/>
            <color rgb="FF000000"/>
            <rFont val="Tahoma"/>
            <family val="2"/>
          </rPr>
          <t>Base</t>
        </r>
      </text>
    </comment>
    <comment ref="O153" authorId="0" shapeId="0" xr:uid="{9937F9B4-0ABA-E84E-9878-69EF9A71FFB4}">
      <text>
        <r>
          <rPr>
            <sz val="10"/>
            <color rgb="FF000000"/>
            <rFont val="Tahoma"/>
            <family val="2"/>
          </rPr>
          <t>Base</t>
        </r>
      </text>
    </comment>
    <comment ref="P153" authorId="0" shapeId="0" xr:uid="{2E257D58-EB98-E148-8A66-D3DD7349F999}">
      <text>
        <r>
          <rPr>
            <sz val="10"/>
            <color rgb="FF000000"/>
            <rFont val="Tahoma"/>
            <family val="2"/>
          </rPr>
          <t>Base</t>
        </r>
      </text>
    </comment>
    <comment ref="C154" authorId="0" shapeId="0" xr:uid="{D5E83111-D150-A448-B627-8D0CBDDC34AD}">
      <text>
        <r>
          <rPr>
            <sz val="10"/>
            <color rgb="FF000000"/>
            <rFont val="Tahoma"/>
            <family val="2"/>
          </rPr>
          <t>Base</t>
        </r>
      </text>
    </comment>
    <comment ref="D154" authorId="0" shapeId="0" xr:uid="{79098E7F-E851-024D-82F2-E606B673AD88}">
      <text>
        <r>
          <rPr>
            <sz val="10"/>
            <color rgb="FF000000"/>
            <rFont val="Tahoma"/>
            <family val="2"/>
          </rPr>
          <t>Base</t>
        </r>
      </text>
    </comment>
    <comment ref="E154" authorId="0" shapeId="0" xr:uid="{8D8612FE-F577-944C-BF43-0C51CA863141}">
      <text>
        <r>
          <rPr>
            <sz val="10"/>
            <color rgb="FF000000"/>
            <rFont val="Tahoma"/>
            <family val="2"/>
          </rPr>
          <t>Base</t>
        </r>
      </text>
    </comment>
    <comment ref="F154" authorId="0" shapeId="0" xr:uid="{3F31CC21-2399-F944-8480-E98B8D35CC74}">
      <text>
        <r>
          <rPr>
            <sz val="10"/>
            <color rgb="FF000000"/>
            <rFont val="Tahoma"/>
            <family val="2"/>
          </rPr>
          <t>Base</t>
        </r>
      </text>
    </comment>
    <comment ref="I154" authorId="0" shapeId="0" xr:uid="{87BDCC82-CFD4-A14B-9290-03928B4303C0}">
      <text>
        <r>
          <rPr>
            <sz val="10"/>
            <color rgb="FF000000"/>
            <rFont val="Tahoma"/>
            <family val="2"/>
          </rPr>
          <t>Base</t>
        </r>
      </text>
    </comment>
    <comment ref="J154" authorId="0" shapeId="0" xr:uid="{18D16C57-CB23-A342-BE97-1AD189E42135}">
      <text>
        <r>
          <rPr>
            <sz val="10"/>
            <color rgb="FF000000"/>
            <rFont val="Tahoma"/>
            <family val="2"/>
          </rPr>
          <t>Base</t>
        </r>
      </text>
    </comment>
    <comment ref="K154" authorId="0" shapeId="0" xr:uid="{EED58EEB-F96A-D740-BB53-59FB101C5721}">
      <text>
        <r>
          <rPr>
            <sz val="10"/>
            <color rgb="FF000000"/>
            <rFont val="Tahoma"/>
            <family val="2"/>
          </rPr>
          <t>Base</t>
        </r>
      </text>
    </comment>
    <comment ref="L154" authorId="0" shapeId="0" xr:uid="{02629F57-4B96-D347-9D23-9948CC486AC1}">
      <text>
        <r>
          <rPr>
            <sz val="10"/>
            <color rgb="FF000000"/>
            <rFont val="Tahoma"/>
            <family val="2"/>
          </rPr>
          <t>Base</t>
        </r>
      </text>
    </comment>
    <comment ref="M154" authorId="0" shapeId="0" xr:uid="{45199AD8-FF4F-0245-B8A4-FA9F05F5EBF6}">
      <text>
        <r>
          <rPr>
            <sz val="10"/>
            <color rgb="FF000000"/>
            <rFont val="Tahoma"/>
            <family val="2"/>
          </rPr>
          <t>Base</t>
        </r>
      </text>
    </comment>
    <comment ref="N154" authorId="0" shapeId="0" xr:uid="{6099BF72-1E51-4644-A635-AF80CAF9C5FB}">
      <text>
        <r>
          <rPr>
            <sz val="10"/>
            <color rgb="FF000000"/>
            <rFont val="Tahoma"/>
            <family val="2"/>
          </rPr>
          <t>Base</t>
        </r>
      </text>
    </comment>
    <comment ref="O154" authorId="0" shapeId="0" xr:uid="{B06FBFFE-1A96-5A4E-B5C7-B578E6F2B67F}">
      <text>
        <r>
          <rPr>
            <sz val="10"/>
            <color rgb="FF000000"/>
            <rFont val="Tahoma"/>
            <family val="2"/>
          </rPr>
          <t>Base</t>
        </r>
      </text>
    </comment>
    <comment ref="P154" authorId="0" shapeId="0" xr:uid="{41B1574F-3689-A147-ACDB-17F56E15003C}">
      <text>
        <r>
          <rPr>
            <sz val="10"/>
            <color rgb="FF000000"/>
            <rFont val="Tahoma"/>
            <family val="2"/>
          </rPr>
          <t>Base</t>
        </r>
      </text>
    </comment>
    <comment ref="C155" authorId="0" shapeId="0" xr:uid="{E97AF490-705A-1447-9A8E-C37A6928072F}">
      <text>
        <r>
          <rPr>
            <sz val="10"/>
            <color rgb="FF000000"/>
            <rFont val="Tahoma"/>
            <family val="2"/>
          </rPr>
          <t>Base</t>
        </r>
      </text>
    </comment>
    <comment ref="D155" authorId="0" shapeId="0" xr:uid="{A2DB32C3-213B-CD48-90EB-8B1973BC13BF}">
      <text>
        <r>
          <rPr>
            <sz val="10"/>
            <color rgb="FF000000"/>
            <rFont val="Tahoma"/>
            <family val="2"/>
          </rPr>
          <t>Base</t>
        </r>
      </text>
    </comment>
    <comment ref="E155" authorId="0" shapeId="0" xr:uid="{2C903207-6A78-3E4B-8FF3-7C7F02323D4F}">
      <text>
        <r>
          <rPr>
            <sz val="10"/>
            <color rgb="FF000000"/>
            <rFont val="Tahoma"/>
            <family val="2"/>
          </rPr>
          <t>Base</t>
        </r>
      </text>
    </comment>
    <comment ref="F155" authorId="0" shapeId="0" xr:uid="{13452B50-6566-134F-8070-CFD5DDA39467}">
      <text>
        <r>
          <rPr>
            <sz val="10"/>
            <color rgb="FF000000"/>
            <rFont val="Tahoma"/>
            <family val="2"/>
          </rPr>
          <t>Base</t>
        </r>
      </text>
    </comment>
    <comment ref="I155" authorId="0" shapeId="0" xr:uid="{9169A4ED-816C-FC4A-A2B9-0A2D87A29B02}">
      <text>
        <r>
          <rPr>
            <sz val="10"/>
            <color rgb="FF000000"/>
            <rFont val="Tahoma"/>
            <family val="2"/>
          </rPr>
          <t>Base</t>
        </r>
      </text>
    </comment>
    <comment ref="J155" authorId="0" shapeId="0" xr:uid="{E8A4B2D0-F04C-9444-A2E7-056F62F33FE9}">
      <text>
        <r>
          <rPr>
            <sz val="10"/>
            <color rgb="FF000000"/>
            <rFont val="Tahoma"/>
            <family val="2"/>
          </rPr>
          <t>Base</t>
        </r>
      </text>
    </comment>
    <comment ref="K155" authorId="0" shapeId="0" xr:uid="{2F3F2F13-EFAC-0A42-B5D3-1841529A4E1D}">
      <text>
        <r>
          <rPr>
            <sz val="10"/>
            <color rgb="FF000000"/>
            <rFont val="Tahoma"/>
            <family val="2"/>
          </rPr>
          <t>Base</t>
        </r>
      </text>
    </comment>
    <comment ref="L155" authorId="0" shapeId="0" xr:uid="{5496938D-6261-AD4C-BDFD-97E701C366CE}">
      <text>
        <r>
          <rPr>
            <sz val="10"/>
            <color rgb="FF000000"/>
            <rFont val="Tahoma"/>
            <family val="2"/>
          </rPr>
          <t>Base</t>
        </r>
      </text>
    </comment>
    <comment ref="M155" authorId="0" shapeId="0" xr:uid="{368BBA90-8339-1D47-A31E-993D436621BA}">
      <text>
        <r>
          <rPr>
            <sz val="10"/>
            <color rgb="FF000000"/>
            <rFont val="Tahoma"/>
            <family val="2"/>
          </rPr>
          <t>Base</t>
        </r>
      </text>
    </comment>
    <comment ref="N155" authorId="0" shapeId="0" xr:uid="{58B8F4B3-36D0-8549-9745-DBDC2A745C00}">
      <text>
        <r>
          <rPr>
            <sz val="10"/>
            <color rgb="FF000000"/>
            <rFont val="Tahoma"/>
            <family val="2"/>
          </rPr>
          <t>Base</t>
        </r>
      </text>
    </comment>
    <comment ref="O155" authorId="0" shapeId="0" xr:uid="{C8E050D1-5872-1844-9B51-09EFDFCFB9C6}">
      <text>
        <r>
          <rPr>
            <sz val="10"/>
            <color rgb="FF000000"/>
            <rFont val="Tahoma"/>
            <family val="2"/>
          </rPr>
          <t>Base</t>
        </r>
      </text>
    </comment>
    <comment ref="P155" authorId="0" shapeId="0" xr:uid="{918D6101-6A8C-0A4F-AC8B-33E7AECCA3FC}">
      <text>
        <r>
          <rPr>
            <sz val="10"/>
            <color rgb="FF000000"/>
            <rFont val="Tahoma"/>
            <family val="2"/>
          </rPr>
          <t>Base</t>
        </r>
      </text>
    </comment>
    <comment ref="C156" authorId="0" shapeId="0" xr:uid="{92034DC8-52CA-DD45-9661-F7C3CD13D97A}">
      <text>
        <r>
          <rPr>
            <sz val="10"/>
            <color rgb="FF000000"/>
            <rFont val="Tahoma"/>
            <family val="2"/>
          </rPr>
          <t>Base</t>
        </r>
      </text>
    </comment>
    <comment ref="D156" authorId="0" shapeId="0" xr:uid="{B5E73494-039B-9441-8F70-0F7B9DD6BD6C}">
      <text>
        <r>
          <rPr>
            <sz val="10"/>
            <color rgb="FF000000"/>
            <rFont val="Tahoma"/>
            <family val="2"/>
          </rPr>
          <t>Base</t>
        </r>
      </text>
    </comment>
    <comment ref="E156" authorId="0" shapeId="0" xr:uid="{4F3BAEC4-166E-1E40-901F-32E6456FC491}">
      <text>
        <r>
          <rPr>
            <sz val="10"/>
            <color rgb="FF000000"/>
            <rFont val="Tahoma"/>
            <family val="2"/>
          </rPr>
          <t>Base</t>
        </r>
      </text>
    </comment>
    <comment ref="F156" authorId="0" shapeId="0" xr:uid="{DD38208C-7BDC-A84A-A463-2B0CEC0F81C4}">
      <text>
        <r>
          <rPr>
            <sz val="10"/>
            <color rgb="FF000000"/>
            <rFont val="Tahoma"/>
            <family val="2"/>
          </rPr>
          <t>Base</t>
        </r>
      </text>
    </comment>
    <comment ref="I156" authorId="0" shapeId="0" xr:uid="{BB15DAAF-B54C-F444-AC3E-719004E083A6}">
      <text>
        <r>
          <rPr>
            <sz val="10"/>
            <color rgb="FF000000"/>
            <rFont val="Tahoma"/>
            <family val="2"/>
          </rPr>
          <t>Base</t>
        </r>
      </text>
    </comment>
    <comment ref="J156" authorId="0" shapeId="0" xr:uid="{8D72B69F-5966-B04C-9E99-7A267F2516CA}">
      <text>
        <r>
          <rPr>
            <sz val="10"/>
            <color rgb="FF000000"/>
            <rFont val="Tahoma"/>
            <family val="2"/>
          </rPr>
          <t>Base</t>
        </r>
      </text>
    </comment>
    <comment ref="K156" authorId="0" shapeId="0" xr:uid="{4E049BE7-E11A-C844-AA6D-89B6A6E24CE0}">
      <text>
        <r>
          <rPr>
            <sz val="10"/>
            <color rgb="FF000000"/>
            <rFont val="Tahoma"/>
            <family val="2"/>
          </rPr>
          <t>Base</t>
        </r>
      </text>
    </comment>
    <comment ref="L156" authorId="0" shapeId="0" xr:uid="{0E550C76-83DD-784E-A484-C46CC04E46F9}">
      <text>
        <r>
          <rPr>
            <sz val="10"/>
            <color rgb="FF000000"/>
            <rFont val="Tahoma"/>
            <family val="2"/>
          </rPr>
          <t>Base</t>
        </r>
      </text>
    </comment>
    <comment ref="M156" authorId="0" shapeId="0" xr:uid="{F8D44B02-2B22-AC4D-8429-A20ECA9CA6DE}">
      <text>
        <r>
          <rPr>
            <sz val="10"/>
            <color rgb="FF000000"/>
            <rFont val="Tahoma"/>
            <family val="2"/>
          </rPr>
          <t>Base</t>
        </r>
      </text>
    </comment>
    <comment ref="N156" authorId="0" shapeId="0" xr:uid="{7E5A73C2-A20B-5647-9CFF-83CEC26C28A0}">
      <text>
        <r>
          <rPr>
            <sz val="10"/>
            <color rgb="FF000000"/>
            <rFont val="Tahoma"/>
            <family val="2"/>
          </rPr>
          <t>Base</t>
        </r>
      </text>
    </comment>
    <comment ref="O156" authorId="0" shapeId="0" xr:uid="{A178429E-FA8A-3542-8F45-A1123F16BD8A}">
      <text>
        <r>
          <rPr>
            <sz val="10"/>
            <color rgb="FF000000"/>
            <rFont val="Tahoma"/>
            <family val="2"/>
          </rPr>
          <t>Base</t>
        </r>
      </text>
    </comment>
    <comment ref="P156" authorId="0" shapeId="0" xr:uid="{5AFCF3C3-CCCD-7144-A6B4-BA92515DF7F2}">
      <text>
        <r>
          <rPr>
            <sz val="10"/>
            <color rgb="FF000000"/>
            <rFont val="Tahoma"/>
            <family val="2"/>
          </rPr>
          <t>Base</t>
        </r>
      </text>
    </comment>
    <comment ref="C157" authorId="0" shapeId="0" xr:uid="{CDB0EA61-159B-8D49-8B36-A9089719A01E}">
      <text>
        <r>
          <rPr>
            <sz val="10"/>
            <color rgb="FF000000"/>
            <rFont val="Tahoma"/>
            <family val="2"/>
          </rPr>
          <t>Base</t>
        </r>
      </text>
    </comment>
    <comment ref="D157" authorId="0" shapeId="0" xr:uid="{B74CF92A-BA26-8748-99A7-D41DF9695A1C}">
      <text>
        <r>
          <rPr>
            <sz val="10"/>
            <color rgb="FF000000"/>
            <rFont val="Tahoma"/>
            <family val="2"/>
          </rPr>
          <t>Base</t>
        </r>
      </text>
    </comment>
    <comment ref="E157" authorId="0" shapeId="0" xr:uid="{AA85C05B-BD21-5E47-8BCD-882531F5A5A4}">
      <text>
        <r>
          <rPr>
            <sz val="10"/>
            <color rgb="FF000000"/>
            <rFont val="Tahoma"/>
            <family val="2"/>
          </rPr>
          <t>Base</t>
        </r>
      </text>
    </comment>
    <comment ref="F157" authorId="0" shapeId="0" xr:uid="{B2A09CFD-83AC-0549-B407-9B0B3E3389AF}">
      <text>
        <r>
          <rPr>
            <sz val="10"/>
            <color rgb="FF000000"/>
            <rFont val="Tahoma"/>
            <family val="2"/>
          </rPr>
          <t>Base</t>
        </r>
      </text>
    </comment>
    <comment ref="I157" authorId="0" shapeId="0" xr:uid="{9A80E2C9-C1B8-8748-A1CD-1323EB76833B}">
      <text>
        <r>
          <rPr>
            <sz val="10"/>
            <color rgb="FF000000"/>
            <rFont val="Tahoma"/>
            <family val="2"/>
          </rPr>
          <t>Base</t>
        </r>
      </text>
    </comment>
    <comment ref="J157" authorId="0" shapeId="0" xr:uid="{4EB042C6-B46D-9244-ABA6-5D901351FF6A}">
      <text>
        <r>
          <rPr>
            <sz val="10"/>
            <color rgb="FF000000"/>
            <rFont val="Tahoma"/>
            <family val="2"/>
          </rPr>
          <t>Base</t>
        </r>
      </text>
    </comment>
    <comment ref="K157" authorId="0" shapeId="0" xr:uid="{2D7E3459-79A4-1943-9C06-5459A7C381EA}">
      <text>
        <r>
          <rPr>
            <sz val="10"/>
            <color rgb="FF000000"/>
            <rFont val="Tahoma"/>
            <family val="2"/>
          </rPr>
          <t>Base</t>
        </r>
      </text>
    </comment>
    <comment ref="L157" authorId="0" shapeId="0" xr:uid="{3FA5E5A8-F8C6-1C44-BBCC-A7E0645C196D}">
      <text>
        <r>
          <rPr>
            <sz val="10"/>
            <color rgb="FF000000"/>
            <rFont val="Tahoma"/>
            <family val="2"/>
          </rPr>
          <t>Base</t>
        </r>
      </text>
    </comment>
    <comment ref="M157" authorId="0" shapeId="0" xr:uid="{9C53ADB8-BFF2-AE48-BBCD-B6792B3955DF}">
      <text>
        <r>
          <rPr>
            <sz val="10"/>
            <color rgb="FF000000"/>
            <rFont val="Tahoma"/>
            <family val="2"/>
          </rPr>
          <t>Base</t>
        </r>
      </text>
    </comment>
    <comment ref="N157" authorId="0" shapeId="0" xr:uid="{CAC40797-9AE2-D64A-BE1E-B8B400F09124}">
      <text>
        <r>
          <rPr>
            <sz val="10"/>
            <color rgb="FF000000"/>
            <rFont val="Tahoma"/>
            <family val="2"/>
          </rPr>
          <t>Base</t>
        </r>
      </text>
    </comment>
    <comment ref="O157" authorId="0" shapeId="0" xr:uid="{BE9ED770-15A3-5B48-8D3B-822DCCE4195F}">
      <text>
        <r>
          <rPr>
            <sz val="10"/>
            <color rgb="FF000000"/>
            <rFont val="Tahoma"/>
            <family val="2"/>
          </rPr>
          <t>Base</t>
        </r>
      </text>
    </comment>
    <comment ref="P157" authorId="0" shapeId="0" xr:uid="{583F4D6D-A768-9F47-9C6E-509F2BE89010}">
      <text>
        <r>
          <rPr>
            <sz val="10"/>
            <color rgb="FF000000"/>
            <rFont val="Tahoma"/>
            <family val="2"/>
          </rPr>
          <t>Base</t>
        </r>
      </text>
    </comment>
    <comment ref="C158" authorId="0" shapeId="0" xr:uid="{057EC0A0-854E-7441-9CB3-DDD40B0009C1}">
      <text>
        <r>
          <rPr>
            <sz val="10"/>
            <color rgb="FF000000"/>
            <rFont val="Tahoma"/>
            <family val="2"/>
          </rPr>
          <t>Base</t>
        </r>
      </text>
    </comment>
    <comment ref="D158" authorId="0" shapeId="0" xr:uid="{9FC7D15B-3601-CD42-8AEE-169DE2DBCE2F}">
      <text>
        <r>
          <rPr>
            <sz val="10"/>
            <color rgb="FF000000"/>
            <rFont val="Tahoma"/>
            <family val="2"/>
          </rPr>
          <t>Base</t>
        </r>
      </text>
    </comment>
    <comment ref="E158" authorId="0" shapeId="0" xr:uid="{D1C9196F-987F-3345-BE80-0185473F6181}">
      <text>
        <r>
          <rPr>
            <sz val="10"/>
            <color rgb="FF000000"/>
            <rFont val="Tahoma"/>
            <family val="2"/>
          </rPr>
          <t>Base</t>
        </r>
      </text>
    </comment>
    <comment ref="F158" authorId="0" shapeId="0" xr:uid="{B2B0F4E1-66B8-3F46-8E9A-CBFE0B5A12AB}">
      <text>
        <r>
          <rPr>
            <sz val="10"/>
            <color rgb="FF000000"/>
            <rFont val="Tahoma"/>
            <family val="2"/>
          </rPr>
          <t>Base</t>
        </r>
      </text>
    </comment>
    <comment ref="I158" authorId="0" shapeId="0" xr:uid="{151B9271-6ED0-9F4A-BE80-2A644B380EE3}">
      <text>
        <r>
          <rPr>
            <sz val="10"/>
            <color rgb="FF000000"/>
            <rFont val="Tahoma"/>
            <family val="2"/>
          </rPr>
          <t>Base</t>
        </r>
      </text>
    </comment>
    <comment ref="J158" authorId="0" shapeId="0" xr:uid="{34A4F5B6-3EF0-FD41-9782-9108BE7292C5}">
      <text>
        <r>
          <rPr>
            <sz val="10"/>
            <color rgb="FF000000"/>
            <rFont val="Tahoma"/>
            <family val="2"/>
          </rPr>
          <t>Base</t>
        </r>
      </text>
    </comment>
    <comment ref="K158" authorId="0" shapeId="0" xr:uid="{B0755EFB-2895-5445-AC3A-51A43294F53A}">
      <text>
        <r>
          <rPr>
            <sz val="10"/>
            <color rgb="FF000000"/>
            <rFont val="Tahoma"/>
            <family val="2"/>
          </rPr>
          <t>Base</t>
        </r>
      </text>
    </comment>
    <comment ref="L158" authorId="0" shapeId="0" xr:uid="{36DF74E9-60AD-5141-B193-4BFC3E19B75D}">
      <text>
        <r>
          <rPr>
            <sz val="10"/>
            <color rgb="FF000000"/>
            <rFont val="Tahoma"/>
            <family val="2"/>
          </rPr>
          <t>Base</t>
        </r>
      </text>
    </comment>
    <comment ref="M158" authorId="0" shapeId="0" xr:uid="{AC5F50C6-B27B-494B-8FE9-C2F64BD15DCD}">
      <text>
        <r>
          <rPr>
            <sz val="10"/>
            <color rgb="FF000000"/>
            <rFont val="Tahoma"/>
            <family val="2"/>
          </rPr>
          <t>Base</t>
        </r>
      </text>
    </comment>
    <comment ref="N158" authorId="0" shapeId="0" xr:uid="{0DB81CA0-6FD4-9F42-A599-08D15894DE3F}">
      <text>
        <r>
          <rPr>
            <sz val="10"/>
            <color rgb="FF000000"/>
            <rFont val="Tahoma"/>
            <family val="2"/>
          </rPr>
          <t>Base</t>
        </r>
      </text>
    </comment>
    <comment ref="O158" authorId="0" shapeId="0" xr:uid="{3502B68D-C5EA-C949-9AA5-8D159E5D8042}">
      <text>
        <r>
          <rPr>
            <sz val="10"/>
            <color rgb="FF000000"/>
            <rFont val="Tahoma"/>
            <family val="2"/>
          </rPr>
          <t>Base</t>
        </r>
      </text>
    </comment>
    <comment ref="P158" authorId="0" shapeId="0" xr:uid="{9D0F1E6B-6B8D-F347-9086-328A4E82FB56}">
      <text>
        <r>
          <rPr>
            <sz val="10"/>
            <color rgb="FF000000"/>
            <rFont val="Tahoma"/>
            <family val="2"/>
          </rPr>
          <t>Base</t>
        </r>
      </text>
    </comment>
    <comment ref="C159" authorId="0" shapeId="0" xr:uid="{F7A1DCB8-8B7B-ED48-93D0-CE64E2B79323}">
      <text>
        <r>
          <rPr>
            <sz val="10"/>
            <color rgb="FF000000"/>
            <rFont val="Tahoma"/>
            <family val="2"/>
          </rPr>
          <t>Base</t>
        </r>
      </text>
    </comment>
    <comment ref="D159" authorId="0" shapeId="0" xr:uid="{7C2C88A5-22BF-2B4E-858D-B6FBA28B4ED9}">
      <text>
        <r>
          <rPr>
            <sz val="10"/>
            <color rgb="FF000000"/>
            <rFont val="Tahoma"/>
            <family val="2"/>
          </rPr>
          <t>Base</t>
        </r>
      </text>
    </comment>
    <comment ref="E159" authorId="0" shapeId="0" xr:uid="{EAF2BB26-696F-5A45-917B-EBD96C9362FD}">
      <text>
        <r>
          <rPr>
            <sz val="10"/>
            <color rgb="FF000000"/>
            <rFont val="Tahoma"/>
            <family val="2"/>
          </rPr>
          <t>Base</t>
        </r>
      </text>
    </comment>
    <comment ref="F159" authorId="0" shapeId="0" xr:uid="{51533C40-32C7-4347-87D7-7C4ACBA1A4E1}">
      <text>
        <r>
          <rPr>
            <sz val="10"/>
            <color rgb="FF000000"/>
            <rFont val="Tahoma"/>
            <family val="2"/>
          </rPr>
          <t>Base</t>
        </r>
      </text>
    </comment>
    <comment ref="I159" authorId="0" shapeId="0" xr:uid="{CF06FE11-82D6-7B41-A7FE-53A85CA70B14}">
      <text>
        <r>
          <rPr>
            <sz val="10"/>
            <color rgb="FF000000"/>
            <rFont val="Tahoma"/>
            <family val="2"/>
          </rPr>
          <t>Base</t>
        </r>
      </text>
    </comment>
    <comment ref="J159" authorId="0" shapeId="0" xr:uid="{A3D312BC-8D79-6943-B035-CDCA3C0B2489}">
      <text>
        <r>
          <rPr>
            <sz val="10"/>
            <color rgb="FF000000"/>
            <rFont val="Tahoma"/>
            <family val="2"/>
          </rPr>
          <t>Base</t>
        </r>
      </text>
    </comment>
    <comment ref="K159" authorId="0" shapeId="0" xr:uid="{FC546E3F-8B54-5B4E-8FE5-C2660B0FFB37}">
      <text>
        <r>
          <rPr>
            <sz val="10"/>
            <color rgb="FF000000"/>
            <rFont val="Tahoma"/>
            <family val="2"/>
          </rPr>
          <t>Base</t>
        </r>
      </text>
    </comment>
    <comment ref="L159" authorId="0" shapeId="0" xr:uid="{89DEBCAB-FEB3-F74E-8F2B-0DFB4A4E83D3}">
      <text>
        <r>
          <rPr>
            <sz val="10"/>
            <color rgb="FF000000"/>
            <rFont val="Tahoma"/>
            <family val="2"/>
          </rPr>
          <t>Base</t>
        </r>
      </text>
    </comment>
    <comment ref="M159" authorId="0" shapeId="0" xr:uid="{7649777B-F289-7D42-A1E1-CE010634A885}">
      <text>
        <r>
          <rPr>
            <sz val="10"/>
            <color rgb="FF000000"/>
            <rFont val="Tahoma"/>
            <family val="2"/>
          </rPr>
          <t>Base</t>
        </r>
      </text>
    </comment>
    <comment ref="N159" authorId="0" shapeId="0" xr:uid="{DC5E2E49-41B8-5540-9FEB-24D6A0BEDAFE}">
      <text>
        <r>
          <rPr>
            <sz val="10"/>
            <color rgb="FF000000"/>
            <rFont val="Tahoma"/>
            <family val="2"/>
          </rPr>
          <t>Base</t>
        </r>
      </text>
    </comment>
    <comment ref="O159" authorId="0" shapeId="0" xr:uid="{B97F1EEA-D458-1140-9620-D0CF9925E7B3}">
      <text>
        <r>
          <rPr>
            <sz val="10"/>
            <color rgb="FF000000"/>
            <rFont val="Tahoma"/>
            <family val="2"/>
          </rPr>
          <t>Base</t>
        </r>
      </text>
    </comment>
    <comment ref="P159" authorId="0" shapeId="0" xr:uid="{ADD876DE-710A-DF4A-BA1B-431995A824F5}">
      <text>
        <r>
          <rPr>
            <sz val="10"/>
            <color rgb="FF000000"/>
            <rFont val="Tahoma"/>
            <family val="2"/>
          </rPr>
          <t>Base</t>
        </r>
      </text>
    </comment>
    <comment ref="C160" authorId="0" shapeId="0" xr:uid="{E9FFA9BD-62EB-8344-97C1-4E555381A041}">
      <text>
        <r>
          <rPr>
            <sz val="10"/>
            <color rgb="FF000000"/>
            <rFont val="Tahoma"/>
            <family val="2"/>
          </rPr>
          <t>Base</t>
        </r>
      </text>
    </comment>
    <comment ref="D160" authorId="0" shapeId="0" xr:uid="{12293108-E4FB-DD47-8F9B-481FB8708EE9}">
      <text>
        <r>
          <rPr>
            <sz val="10"/>
            <color rgb="FF000000"/>
            <rFont val="Tahoma"/>
            <family val="2"/>
          </rPr>
          <t>Base</t>
        </r>
      </text>
    </comment>
    <comment ref="E160" authorId="0" shapeId="0" xr:uid="{3419828F-DA15-F045-9AA5-5AC3AB2B918F}">
      <text>
        <r>
          <rPr>
            <sz val="10"/>
            <color rgb="FF000000"/>
            <rFont val="Tahoma"/>
            <family val="2"/>
          </rPr>
          <t>Base</t>
        </r>
      </text>
    </comment>
    <comment ref="F160" authorId="0" shapeId="0" xr:uid="{66DF63DD-673D-3545-BEF2-92AB01EBD585}">
      <text>
        <r>
          <rPr>
            <sz val="10"/>
            <color rgb="FF000000"/>
            <rFont val="Tahoma"/>
            <family val="2"/>
          </rPr>
          <t>Base</t>
        </r>
      </text>
    </comment>
    <comment ref="I160" authorId="0" shapeId="0" xr:uid="{9BCA01BB-1C9B-2C48-B565-282B040EB35E}">
      <text>
        <r>
          <rPr>
            <sz val="10"/>
            <color rgb="FF000000"/>
            <rFont val="Tahoma"/>
            <family val="2"/>
          </rPr>
          <t>Base</t>
        </r>
      </text>
    </comment>
    <comment ref="J160" authorId="0" shapeId="0" xr:uid="{F403CC1C-EC5D-924B-980F-3643682133E5}">
      <text>
        <r>
          <rPr>
            <sz val="10"/>
            <color rgb="FF000000"/>
            <rFont val="Tahoma"/>
            <family val="2"/>
          </rPr>
          <t>Base</t>
        </r>
      </text>
    </comment>
    <comment ref="K160" authorId="0" shapeId="0" xr:uid="{FC43BF63-09FB-DF4B-962F-1235ABC42190}">
      <text>
        <r>
          <rPr>
            <sz val="10"/>
            <color rgb="FF000000"/>
            <rFont val="Tahoma"/>
            <family val="2"/>
          </rPr>
          <t>Base</t>
        </r>
      </text>
    </comment>
    <comment ref="L160" authorId="0" shapeId="0" xr:uid="{2348548B-7528-D34C-9157-021682134201}">
      <text>
        <r>
          <rPr>
            <sz val="10"/>
            <color rgb="FF000000"/>
            <rFont val="Tahoma"/>
            <family val="2"/>
          </rPr>
          <t>Base</t>
        </r>
      </text>
    </comment>
    <comment ref="M160" authorId="0" shapeId="0" xr:uid="{BD449A3B-936E-DC4A-83F4-3B93D8C15701}">
      <text>
        <r>
          <rPr>
            <sz val="10"/>
            <color rgb="FF000000"/>
            <rFont val="Tahoma"/>
            <family val="2"/>
          </rPr>
          <t>Base</t>
        </r>
      </text>
    </comment>
    <comment ref="N160" authorId="0" shapeId="0" xr:uid="{78BB3F16-5697-2A4D-B25A-897CA04596FF}">
      <text>
        <r>
          <rPr>
            <sz val="10"/>
            <color rgb="FF000000"/>
            <rFont val="Tahoma"/>
            <family val="2"/>
          </rPr>
          <t>Base</t>
        </r>
      </text>
    </comment>
    <comment ref="O160" authorId="0" shapeId="0" xr:uid="{CF4612D6-4EE1-8843-8012-5A5A65D8C413}">
      <text>
        <r>
          <rPr>
            <sz val="10"/>
            <color rgb="FF000000"/>
            <rFont val="Tahoma"/>
            <family val="2"/>
          </rPr>
          <t>Base</t>
        </r>
      </text>
    </comment>
    <comment ref="P160" authorId="0" shapeId="0" xr:uid="{AD20947B-A217-8D44-9B41-4A53D1E3BD13}">
      <text>
        <r>
          <rPr>
            <sz val="10"/>
            <color rgb="FF000000"/>
            <rFont val="Tahoma"/>
            <family val="2"/>
          </rPr>
          <t>Base</t>
        </r>
      </text>
    </comment>
    <comment ref="C161" authorId="0" shapeId="0" xr:uid="{66606036-E0C3-4449-BFE4-E3FFB4E5F139}">
      <text>
        <r>
          <rPr>
            <sz val="10"/>
            <color rgb="FF000000"/>
            <rFont val="Tahoma"/>
            <family val="2"/>
          </rPr>
          <t>Base</t>
        </r>
      </text>
    </comment>
    <comment ref="D161" authorId="0" shapeId="0" xr:uid="{1367FA81-69E1-BC44-8F1C-235E88C6DC17}">
      <text>
        <r>
          <rPr>
            <sz val="10"/>
            <color rgb="FF000000"/>
            <rFont val="Tahoma"/>
            <family val="2"/>
          </rPr>
          <t>Base</t>
        </r>
      </text>
    </comment>
    <comment ref="E161" authorId="0" shapeId="0" xr:uid="{BB917C98-E545-B247-B3D8-8140A135D0EB}">
      <text>
        <r>
          <rPr>
            <sz val="10"/>
            <color rgb="FF000000"/>
            <rFont val="Tahoma"/>
            <family val="2"/>
          </rPr>
          <t>Base</t>
        </r>
      </text>
    </comment>
    <comment ref="F161" authorId="0" shapeId="0" xr:uid="{A0DC8E5F-9509-CE44-9637-42C1B75BBB6C}">
      <text>
        <r>
          <rPr>
            <sz val="10"/>
            <color rgb="FF000000"/>
            <rFont val="Tahoma"/>
            <family val="2"/>
          </rPr>
          <t>Base</t>
        </r>
      </text>
    </comment>
    <comment ref="I161" authorId="0" shapeId="0" xr:uid="{466A5587-2C09-FC40-93BD-84B2998FE315}">
      <text>
        <r>
          <rPr>
            <sz val="10"/>
            <color rgb="FF000000"/>
            <rFont val="Tahoma"/>
            <family val="2"/>
          </rPr>
          <t>Base</t>
        </r>
      </text>
    </comment>
    <comment ref="J161" authorId="0" shapeId="0" xr:uid="{D0FD9A37-7AD1-BA4F-AAF4-8F9DB7639E56}">
      <text>
        <r>
          <rPr>
            <sz val="10"/>
            <color rgb="FF000000"/>
            <rFont val="Tahoma"/>
            <family val="2"/>
          </rPr>
          <t>Base</t>
        </r>
      </text>
    </comment>
    <comment ref="K161" authorId="0" shapeId="0" xr:uid="{AA9F56F7-F965-CC46-BB9F-B430AA6AA4AD}">
      <text>
        <r>
          <rPr>
            <sz val="10"/>
            <color rgb="FF000000"/>
            <rFont val="Tahoma"/>
            <family val="2"/>
          </rPr>
          <t>Base</t>
        </r>
      </text>
    </comment>
    <comment ref="L161" authorId="0" shapeId="0" xr:uid="{70EBF021-FC3B-AE4B-9D9A-52C864533F9F}">
      <text>
        <r>
          <rPr>
            <sz val="10"/>
            <color rgb="FF000000"/>
            <rFont val="Tahoma"/>
            <family val="2"/>
          </rPr>
          <t>Base</t>
        </r>
      </text>
    </comment>
    <comment ref="M161" authorId="0" shapeId="0" xr:uid="{9B7AAB0A-FDBE-1544-9CF5-BC21D79A41B1}">
      <text>
        <r>
          <rPr>
            <sz val="10"/>
            <color rgb="FF000000"/>
            <rFont val="Tahoma"/>
            <family val="2"/>
          </rPr>
          <t>Base</t>
        </r>
      </text>
    </comment>
    <comment ref="N161" authorId="0" shapeId="0" xr:uid="{6B4CB9D6-5843-7745-BBD6-8B34D604160F}">
      <text>
        <r>
          <rPr>
            <sz val="10"/>
            <color rgb="FF000000"/>
            <rFont val="Tahoma"/>
            <family val="2"/>
          </rPr>
          <t>Base</t>
        </r>
      </text>
    </comment>
    <comment ref="O161" authorId="0" shapeId="0" xr:uid="{6CC20A08-5008-0F45-A889-BB16B2ECF2ED}">
      <text>
        <r>
          <rPr>
            <sz val="10"/>
            <color rgb="FF000000"/>
            <rFont val="Tahoma"/>
            <family val="2"/>
          </rPr>
          <t>Base</t>
        </r>
      </text>
    </comment>
    <comment ref="P161" authorId="0" shapeId="0" xr:uid="{EFD53338-2F27-8148-8768-2D5919D8E0FB}">
      <text>
        <r>
          <rPr>
            <sz val="10"/>
            <color rgb="FF000000"/>
            <rFont val="Tahoma"/>
            <family val="2"/>
          </rPr>
          <t>Base</t>
        </r>
      </text>
    </comment>
    <comment ref="C162" authorId="0" shapeId="0" xr:uid="{AB5E7126-39ED-A24F-B398-69EE8E9806CA}">
      <text>
        <r>
          <rPr>
            <sz val="10"/>
            <color rgb="FF000000"/>
            <rFont val="Tahoma"/>
            <family val="2"/>
          </rPr>
          <t>Base</t>
        </r>
      </text>
    </comment>
    <comment ref="D162" authorId="0" shapeId="0" xr:uid="{C6DA5851-3146-7E4D-A3DD-6D245382526C}">
      <text>
        <r>
          <rPr>
            <sz val="10"/>
            <color rgb="FF000000"/>
            <rFont val="Tahoma"/>
            <family val="2"/>
          </rPr>
          <t>Base</t>
        </r>
      </text>
    </comment>
    <comment ref="E162" authorId="0" shapeId="0" xr:uid="{9FAECFE4-4970-6040-8D17-A6774CA9E5CC}">
      <text>
        <r>
          <rPr>
            <sz val="10"/>
            <color rgb="FF000000"/>
            <rFont val="Tahoma"/>
            <family val="2"/>
          </rPr>
          <t>Base</t>
        </r>
      </text>
    </comment>
    <comment ref="F162" authorId="0" shapeId="0" xr:uid="{7BC50125-8321-D84A-A3EC-FE781AB241C2}">
      <text>
        <r>
          <rPr>
            <sz val="10"/>
            <color rgb="FF000000"/>
            <rFont val="Tahoma"/>
            <family val="2"/>
          </rPr>
          <t>Base</t>
        </r>
      </text>
    </comment>
    <comment ref="I162" authorId="0" shapeId="0" xr:uid="{F98651EB-999B-5A4A-BF17-7FC3F5734978}">
      <text>
        <r>
          <rPr>
            <sz val="10"/>
            <color rgb="FF000000"/>
            <rFont val="Tahoma"/>
            <family val="2"/>
          </rPr>
          <t>Base</t>
        </r>
      </text>
    </comment>
    <comment ref="J162" authorId="0" shapeId="0" xr:uid="{9A164238-27D3-454D-A80C-289AE857ED4C}">
      <text>
        <r>
          <rPr>
            <sz val="10"/>
            <color rgb="FF000000"/>
            <rFont val="Tahoma"/>
            <family val="2"/>
          </rPr>
          <t>Base</t>
        </r>
      </text>
    </comment>
    <comment ref="K162" authorId="0" shapeId="0" xr:uid="{A663DD2C-593F-394B-B34D-6399200EB675}">
      <text>
        <r>
          <rPr>
            <sz val="10"/>
            <color rgb="FF000000"/>
            <rFont val="Tahoma"/>
            <family val="2"/>
          </rPr>
          <t>Base</t>
        </r>
      </text>
    </comment>
    <comment ref="L162" authorId="0" shapeId="0" xr:uid="{5886780B-E3AD-3E48-ABD7-1F99567ACB58}">
      <text>
        <r>
          <rPr>
            <sz val="10"/>
            <color rgb="FF000000"/>
            <rFont val="Tahoma"/>
            <family val="2"/>
          </rPr>
          <t>Base</t>
        </r>
      </text>
    </comment>
    <comment ref="M162" authorId="0" shapeId="0" xr:uid="{0404D4FB-7C88-A540-8DEC-ADA9A96CF34A}">
      <text>
        <r>
          <rPr>
            <sz val="10"/>
            <color rgb="FF000000"/>
            <rFont val="Tahoma"/>
            <family val="2"/>
          </rPr>
          <t>Base</t>
        </r>
      </text>
    </comment>
    <comment ref="N162" authorId="0" shapeId="0" xr:uid="{414B2649-79F0-114F-81E0-9A3657137136}">
      <text>
        <r>
          <rPr>
            <sz val="10"/>
            <color rgb="FF000000"/>
            <rFont val="Tahoma"/>
            <family val="2"/>
          </rPr>
          <t>Base</t>
        </r>
      </text>
    </comment>
    <comment ref="O162" authorId="0" shapeId="0" xr:uid="{C454D9B5-83C1-654C-85C4-4051BAF11BDD}">
      <text>
        <r>
          <rPr>
            <sz val="10"/>
            <color rgb="FF000000"/>
            <rFont val="Tahoma"/>
            <family val="2"/>
          </rPr>
          <t>Base</t>
        </r>
      </text>
    </comment>
    <comment ref="P162" authorId="0" shapeId="0" xr:uid="{CFD38C14-32B8-774E-A3FF-483C3EE834EB}">
      <text>
        <r>
          <rPr>
            <sz val="10"/>
            <color rgb="FF000000"/>
            <rFont val="Tahoma"/>
            <family val="2"/>
          </rPr>
          <t>Base</t>
        </r>
      </text>
    </comment>
    <comment ref="C163" authorId="0" shapeId="0" xr:uid="{8BA5D797-34A4-774A-B0A7-595DCEFA4921}">
      <text>
        <r>
          <rPr>
            <sz val="10"/>
            <color rgb="FF000000"/>
            <rFont val="Tahoma"/>
            <family val="2"/>
          </rPr>
          <t>Base</t>
        </r>
      </text>
    </comment>
    <comment ref="D163" authorId="0" shapeId="0" xr:uid="{883FB88B-2D1E-6242-9163-A7B0CFFC9D26}">
      <text>
        <r>
          <rPr>
            <sz val="10"/>
            <color rgb="FF000000"/>
            <rFont val="Tahoma"/>
            <family val="2"/>
          </rPr>
          <t>Base</t>
        </r>
      </text>
    </comment>
    <comment ref="E163" authorId="0" shapeId="0" xr:uid="{EAEF8570-2AA4-3142-833F-10E14932BF07}">
      <text>
        <r>
          <rPr>
            <sz val="10"/>
            <color rgb="FF000000"/>
            <rFont val="Tahoma"/>
            <family val="2"/>
          </rPr>
          <t>Base</t>
        </r>
      </text>
    </comment>
    <comment ref="F163" authorId="0" shapeId="0" xr:uid="{68AB3D3A-3B60-D54E-B0D2-2F5C0EBDF597}">
      <text>
        <r>
          <rPr>
            <sz val="10"/>
            <color rgb="FF000000"/>
            <rFont val="Tahoma"/>
            <family val="2"/>
          </rPr>
          <t>Base</t>
        </r>
      </text>
    </comment>
    <comment ref="I163" authorId="0" shapeId="0" xr:uid="{83B75C8B-155A-AB41-9C06-643964321753}">
      <text>
        <r>
          <rPr>
            <sz val="10"/>
            <color rgb="FF000000"/>
            <rFont val="Tahoma"/>
            <family val="2"/>
          </rPr>
          <t>Base</t>
        </r>
      </text>
    </comment>
    <comment ref="J163" authorId="0" shapeId="0" xr:uid="{BD7C269C-CB37-814D-B462-04F810D8D640}">
      <text>
        <r>
          <rPr>
            <sz val="10"/>
            <color rgb="FF000000"/>
            <rFont val="Tahoma"/>
            <family val="2"/>
          </rPr>
          <t>Base</t>
        </r>
      </text>
    </comment>
    <comment ref="K163" authorId="0" shapeId="0" xr:uid="{22646644-848A-ED46-9CB6-E3AE50B7EBCF}">
      <text>
        <r>
          <rPr>
            <sz val="10"/>
            <color rgb="FF000000"/>
            <rFont val="Tahoma"/>
            <family val="2"/>
          </rPr>
          <t>Base</t>
        </r>
      </text>
    </comment>
    <comment ref="L163" authorId="0" shapeId="0" xr:uid="{C7CF9010-A089-954E-A1F5-5F49A2437D74}">
      <text>
        <r>
          <rPr>
            <sz val="10"/>
            <color rgb="FF000000"/>
            <rFont val="Tahoma"/>
            <family val="2"/>
          </rPr>
          <t>Base</t>
        </r>
      </text>
    </comment>
    <comment ref="M163" authorId="0" shapeId="0" xr:uid="{27D3F44F-6F17-5B42-BC7D-5D4F9B30E07F}">
      <text>
        <r>
          <rPr>
            <sz val="10"/>
            <color rgb="FF000000"/>
            <rFont val="Tahoma"/>
            <family val="2"/>
          </rPr>
          <t>Base</t>
        </r>
      </text>
    </comment>
    <comment ref="N163" authorId="0" shapeId="0" xr:uid="{9E914BDE-B9BF-A945-9871-DE3B49F582F4}">
      <text>
        <r>
          <rPr>
            <sz val="10"/>
            <color rgb="FF000000"/>
            <rFont val="Tahoma"/>
            <family val="2"/>
          </rPr>
          <t>Base</t>
        </r>
      </text>
    </comment>
    <comment ref="O163" authorId="0" shapeId="0" xr:uid="{FD36B380-A561-DA48-83B5-1178DEEC605B}">
      <text>
        <r>
          <rPr>
            <sz val="10"/>
            <color rgb="FF000000"/>
            <rFont val="Tahoma"/>
            <family val="2"/>
          </rPr>
          <t>Base</t>
        </r>
      </text>
    </comment>
    <comment ref="P163" authorId="0" shapeId="0" xr:uid="{7EA1A056-9E5B-3149-9AD5-8CBD6DB617FA}">
      <text>
        <r>
          <rPr>
            <sz val="10"/>
            <color rgb="FF000000"/>
            <rFont val="Tahoma"/>
            <family val="2"/>
          </rPr>
          <t>Base</t>
        </r>
      </text>
    </comment>
    <comment ref="C164" authorId="0" shapeId="0" xr:uid="{05338B9F-F4D5-2E46-9BC1-0326BCE5C006}">
      <text>
        <r>
          <rPr>
            <sz val="10"/>
            <color rgb="FF000000"/>
            <rFont val="Tahoma"/>
            <family val="2"/>
          </rPr>
          <t>Base</t>
        </r>
      </text>
    </comment>
    <comment ref="D164" authorId="0" shapeId="0" xr:uid="{6E9561CE-6045-0D48-8663-E3A080553BCF}">
      <text>
        <r>
          <rPr>
            <sz val="10"/>
            <color rgb="FF000000"/>
            <rFont val="Tahoma"/>
            <family val="2"/>
          </rPr>
          <t>Base</t>
        </r>
      </text>
    </comment>
    <comment ref="E164" authorId="0" shapeId="0" xr:uid="{C28DAFF1-053A-2849-B1C3-B59F8CF1E062}">
      <text>
        <r>
          <rPr>
            <sz val="10"/>
            <color rgb="FF000000"/>
            <rFont val="Tahoma"/>
            <family val="2"/>
          </rPr>
          <t>Base</t>
        </r>
      </text>
    </comment>
    <comment ref="F164" authorId="0" shapeId="0" xr:uid="{AF1C41DA-D9A0-0E42-AF60-F66046E989B3}">
      <text>
        <r>
          <rPr>
            <sz val="10"/>
            <color rgb="FF000000"/>
            <rFont val="Tahoma"/>
            <family val="2"/>
          </rPr>
          <t>Base</t>
        </r>
      </text>
    </comment>
    <comment ref="I164" authorId="0" shapeId="0" xr:uid="{A24D2110-98DB-0545-A0B8-2000542F5830}">
      <text>
        <r>
          <rPr>
            <sz val="10"/>
            <color rgb="FF000000"/>
            <rFont val="Tahoma"/>
            <family val="2"/>
          </rPr>
          <t>Base</t>
        </r>
      </text>
    </comment>
    <comment ref="J164" authorId="0" shapeId="0" xr:uid="{08AE9771-299F-B54A-B6DE-F221BBDFA60D}">
      <text>
        <r>
          <rPr>
            <sz val="10"/>
            <color rgb="FF000000"/>
            <rFont val="Tahoma"/>
            <family val="2"/>
          </rPr>
          <t>Base</t>
        </r>
      </text>
    </comment>
    <comment ref="K164" authorId="0" shapeId="0" xr:uid="{CE95D7B1-4596-D545-8A88-2D5F1DCDCB81}">
      <text>
        <r>
          <rPr>
            <sz val="10"/>
            <color rgb="FF000000"/>
            <rFont val="Tahoma"/>
            <family val="2"/>
          </rPr>
          <t>Base</t>
        </r>
      </text>
    </comment>
    <comment ref="L164" authorId="0" shapeId="0" xr:uid="{54083BBD-BF68-434A-8FAB-CC328015BE53}">
      <text>
        <r>
          <rPr>
            <sz val="10"/>
            <color rgb="FF000000"/>
            <rFont val="Tahoma"/>
            <family val="2"/>
          </rPr>
          <t>Base</t>
        </r>
      </text>
    </comment>
    <comment ref="M164" authorId="0" shapeId="0" xr:uid="{AFDFFDEE-BBCF-B54F-9FCA-8CA19E9B1702}">
      <text>
        <r>
          <rPr>
            <sz val="10"/>
            <color rgb="FF000000"/>
            <rFont val="Tahoma"/>
            <family val="2"/>
          </rPr>
          <t>Base</t>
        </r>
      </text>
    </comment>
    <comment ref="N164" authorId="0" shapeId="0" xr:uid="{3B8AB2A1-55AA-AD44-89C0-CB9909BD65F3}">
      <text>
        <r>
          <rPr>
            <sz val="10"/>
            <color rgb="FF000000"/>
            <rFont val="Tahoma"/>
            <family val="2"/>
          </rPr>
          <t>Base</t>
        </r>
      </text>
    </comment>
    <comment ref="O164" authorId="0" shapeId="0" xr:uid="{5F0C4231-DADA-9C44-8528-DBECE93F08C2}">
      <text>
        <r>
          <rPr>
            <sz val="10"/>
            <color rgb="FF000000"/>
            <rFont val="Tahoma"/>
            <family val="2"/>
          </rPr>
          <t>Base</t>
        </r>
      </text>
    </comment>
    <comment ref="P164" authorId="0" shapeId="0" xr:uid="{B85306D4-225F-0D44-84CE-EAE4AC3372F3}">
      <text>
        <r>
          <rPr>
            <sz val="10"/>
            <color rgb="FF000000"/>
            <rFont val="Tahoma"/>
            <family val="2"/>
          </rPr>
          <t>Base</t>
        </r>
      </text>
    </comment>
    <comment ref="C165" authorId="0" shapeId="0" xr:uid="{67656997-304D-7845-BFF0-C5B6F9D09161}">
      <text>
        <r>
          <rPr>
            <sz val="10"/>
            <color rgb="FF000000"/>
            <rFont val="Tahoma"/>
            <family val="2"/>
          </rPr>
          <t>Base</t>
        </r>
      </text>
    </comment>
    <comment ref="D165" authorId="0" shapeId="0" xr:uid="{5BA02B57-CE0F-EF42-9750-693B63AEBCE6}">
      <text>
        <r>
          <rPr>
            <sz val="10"/>
            <color rgb="FF000000"/>
            <rFont val="Tahoma"/>
            <family val="2"/>
          </rPr>
          <t>Base</t>
        </r>
      </text>
    </comment>
    <comment ref="E165" authorId="0" shapeId="0" xr:uid="{ED248CD0-2660-2643-9127-022A6D8B139B}">
      <text>
        <r>
          <rPr>
            <sz val="10"/>
            <color rgb="FF000000"/>
            <rFont val="Tahoma"/>
            <family val="2"/>
          </rPr>
          <t>Base</t>
        </r>
      </text>
    </comment>
    <comment ref="F165" authorId="0" shapeId="0" xr:uid="{994AA49D-8069-2940-ACF6-3789288AF743}">
      <text>
        <r>
          <rPr>
            <sz val="10"/>
            <color rgb="FF000000"/>
            <rFont val="Tahoma"/>
            <family val="2"/>
          </rPr>
          <t>Base</t>
        </r>
      </text>
    </comment>
    <comment ref="I165" authorId="0" shapeId="0" xr:uid="{65209E04-16B0-8E44-BFDB-905E08FA0232}">
      <text>
        <r>
          <rPr>
            <sz val="10"/>
            <color rgb="FF000000"/>
            <rFont val="Tahoma"/>
            <family val="2"/>
          </rPr>
          <t>Base</t>
        </r>
      </text>
    </comment>
    <comment ref="J165" authorId="0" shapeId="0" xr:uid="{603F7DA3-2026-CC4E-AA99-16AEE0DA602C}">
      <text>
        <r>
          <rPr>
            <sz val="10"/>
            <color rgb="FF000000"/>
            <rFont val="Tahoma"/>
            <family val="2"/>
          </rPr>
          <t>Base</t>
        </r>
      </text>
    </comment>
    <comment ref="K165" authorId="0" shapeId="0" xr:uid="{7DF04D8F-2C73-514F-9582-585F968B9DA1}">
      <text>
        <r>
          <rPr>
            <sz val="10"/>
            <color rgb="FF000000"/>
            <rFont val="Tahoma"/>
            <family val="2"/>
          </rPr>
          <t>Base</t>
        </r>
      </text>
    </comment>
    <comment ref="L165" authorId="0" shapeId="0" xr:uid="{12BDEB55-951A-D746-A2BB-CF0FD49D7BCA}">
      <text>
        <r>
          <rPr>
            <sz val="10"/>
            <color rgb="FF000000"/>
            <rFont val="Tahoma"/>
            <family val="2"/>
          </rPr>
          <t>Base</t>
        </r>
      </text>
    </comment>
    <comment ref="M165" authorId="0" shapeId="0" xr:uid="{3C88BCDB-7C76-F74B-A03D-6C899EBB80D8}">
      <text>
        <r>
          <rPr>
            <sz val="10"/>
            <color rgb="FF000000"/>
            <rFont val="Tahoma"/>
            <family val="2"/>
          </rPr>
          <t>Base</t>
        </r>
      </text>
    </comment>
    <comment ref="N165" authorId="0" shapeId="0" xr:uid="{25A907BB-2DED-D04B-B2F9-2E9E40A3902D}">
      <text>
        <r>
          <rPr>
            <sz val="10"/>
            <color rgb="FF000000"/>
            <rFont val="Tahoma"/>
            <family val="2"/>
          </rPr>
          <t>Base</t>
        </r>
      </text>
    </comment>
    <comment ref="O165" authorId="0" shapeId="0" xr:uid="{51E6F3EA-8D4F-9548-914A-562CDD8F81C9}">
      <text>
        <r>
          <rPr>
            <sz val="10"/>
            <color rgb="FF000000"/>
            <rFont val="Tahoma"/>
            <family val="2"/>
          </rPr>
          <t>Base</t>
        </r>
      </text>
    </comment>
    <comment ref="P165" authorId="0" shapeId="0" xr:uid="{CCC3B105-9C0F-9041-ACCE-62A478FDA151}">
      <text>
        <r>
          <rPr>
            <sz val="10"/>
            <color rgb="FF000000"/>
            <rFont val="Tahoma"/>
            <family val="2"/>
          </rPr>
          <t>Base</t>
        </r>
      </text>
    </comment>
    <comment ref="C166" authorId="0" shapeId="0" xr:uid="{FD1CA7C8-DE2B-7B40-A4A6-B691702C0755}">
      <text>
        <r>
          <rPr>
            <sz val="10"/>
            <color rgb="FF000000"/>
            <rFont val="Tahoma"/>
            <family val="2"/>
          </rPr>
          <t>Base</t>
        </r>
      </text>
    </comment>
    <comment ref="D166" authorId="0" shapeId="0" xr:uid="{1B97972D-3E74-1F43-B316-52DB7E3ADE56}">
      <text>
        <r>
          <rPr>
            <sz val="10"/>
            <color rgb="FF000000"/>
            <rFont val="Tahoma"/>
            <family val="2"/>
          </rPr>
          <t>Base</t>
        </r>
      </text>
    </comment>
    <comment ref="E166" authorId="0" shapeId="0" xr:uid="{E1D29236-9F4A-9446-BD39-82B0C4DAE79E}">
      <text>
        <r>
          <rPr>
            <sz val="10"/>
            <color rgb="FF000000"/>
            <rFont val="Tahoma"/>
            <family val="2"/>
          </rPr>
          <t>Base</t>
        </r>
      </text>
    </comment>
    <comment ref="F166" authorId="0" shapeId="0" xr:uid="{3BB4B990-18E4-BF4D-9AC3-231C810596EF}">
      <text>
        <r>
          <rPr>
            <sz val="10"/>
            <color rgb="FF000000"/>
            <rFont val="Tahoma"/>
            <family val="2"/>
          </rPr>
          <t>Base</t>
        </r>
      </text>
    </comment>
    <comment ref="I166" authorId="0" shapeId="0" xr:uid="{861873D8-7C63-9844-A8C7-3730D46E3187}">
      <text>
        <r>
          <rPr>
            <sz val="10"/>
            <color rgb="FF000000"/>
            <rFont val="Tahoma"/>
            <family val="2"/>
          </rPr>
          <t>Base</t>
        </r>
      </text>
    </comment>
    <comment ref="J166" authorId="0" shapeId="0" xr:uid="{572C788D-F142-BB4A-B8D2-F06F44720DAD}">
      <text>
        <r>
          <rPr>
            <sz val="10"/>
            <color rgb="FF000000"/>
            <rFont val="Tahoma"/>
            <family val="2"/>
          </rPr>
          <t>Base</t>
        </r>
      </text>
    </comment>
    <comment ref="K166" authorId="0" shapeId="0" xr:uid="{54D9BC9D-28B3-9540-B66E-80E8DE5F36C6}">
      <text>
        <r>
          <rPr>
            <sz val="10"/>
            <color rgb="FF000000"/>
            <rFont val="Tahoma"/>
            <family val="2"/>
          </rPr>
          <t>Base</t>
        </r>
      </text>
    </comment>
    <comment ref="L166" authorId="0" shapeId="0" xr:uid="{BBCE9F20-A18D-2D49-9531-97207048EA60}">
      <text>
        <r>
          <rPr>
            <sz val="10"/>
            <color rgb="FF000000"/>
            <rFont val="Tahoma"/>
            <family val="2"/>
          </rPr>
          <t>Base</t>
        </r>
      </text>
    </comment>
    <comment ref="M166" authorId="0" shapeId="0" xr:uid="{578B1F11-027F-4C44-9A92-B3BE59F230BF}">
      <text>
        <r>
          <rPr>
            <sz val="10"/>
            <color rgb="FF000000"/>
            <rFont val="Tahoma"/>
            <family val="2"/>
          </rPr>
          <t>Base</t>
        </r>
      </text>
    </comment>
    <comment ref="N166" authorId="0" shapeId="0" xr:uid="{BC646CEB-5D8F-BA44-B905-E15FAF62A598}">
      <text>
        <r>
          <rPr>
            <sz val="10"/>
            <color rgb="FF000000"/>
            <rFont val="Tahoma"/>
            <family val="2"/>
          </rPr>
          <t>Base</t>
        </r>
      </text>
    </comment>
    <comment ref="O166" authorId="0" shapeId="0" xr:uid="{33D10925-3B83-F94C-B3BE-607C152C9E9B}">
      <text>
        <r>
          <rPr>
            <sz val="10"/>
            <color rgb="FF000000"/>
            <rFont val="Tahoma"/>
            <family val="2"/>
          </rPr>
          <t>Base</t>
        </r>
      </text>
    </comment>
    <comment ref="P166" authorId="0" shapeId="0" xr:uid="{2878834A-0F24-A648-8513-8A2F734E1C45}">
      <text>
        <r>
          <rPr>
            <sz val="10"/>
            <color rgb="FF000000"/>
            <rFont val="Tahoma"/>
            <family val="2"/>
          </rPr>
          <t>Base</t>
        </r>
      </text>
    </comment>
    <comment ref="C167" authorId="0" shapeId="0" xr:uid="{C200AAD5-DC3C-0F49-A339-F8498C0033BA}">
      <text>
        <r>
          <rPr>
            <sz val="10"/>
            <color rgb="FF000000"/>
            <rFont val="Tahoma"/>
            <family val="2"/>
          </rPr>
          <t>Base</t>
        </r>
      </text>
    </comment>
    <comment ref="D167" authorId="0" shapeId="0" xr:uid="{E8F77D06-B2F5-1244-B8C9-CB4AD79A394D}">
      <text>
        <r>
          <rPr>
            <sz val="10"/>
            <color rgb="FF000000"/>
            <rFont val="Tahoma"/>
            <family val="2"/>
          </rPr>
          <t>Base</t>
        </r>
      </text>
    </comment>
    <comment ref="E167" authorId="0" shapeId="0" xr:uid="{66823BF0-19E6-4144-9990-98219DC493DA}">
      <text>
        <r>
          <rPr>
            <sz val="10"/>
            <color rgb="FF000000"/>
            <rFont val="Tahoma"/>
            <family val="2"/>
          </rPr>
          <t>Base</t>
        </r>
      </text>
    </comment>
    <comment ref="F167" authorId="0" shapeId="0" xr:uid="{DABFB0BD-58DB-5C42-AF1E-83462D7A09BA}">
      <text>
        <r>
          <rPr>
            <sz val="10"/>
            <color rgb="FF000000"/>
            <rFont val="Tahoma"/>
            <family val="2"/>
          </rPr>
          <t>Base</t>
        </r>
      </text>
    </comment>
    <comment ref="I167" authorId="0" shapeId="0" xr:uid="{9B1CA7B3-A93B-6D44-8EFF-1C44F3163159}">
      <text>
        <r>
          <rPr>
            <sz val="10"/>
            <color rgb="FF000000"/>
            <rFont val="Tahoma"/>
            <family val="2"/>
          </rPr>
          <t>Base</t>
        </r>
      </text>
    </comment>
    <comment ref="J167" authorId="0" shapeId="0" xr:uid="{5A05EE89-7235-C741-A02F-398782A6FCCB}">
      <text>
        <r>
          <rPr>
            <sz val="10"/>
            <color rgb="FF000000"/>
            <rFont val="Tahoma"/>
            <family val="2"/>
          </rPr>
          <t>Base</t>
        </r>
      </text>
    </comment>
    <comment ref="K167" authorId="0" shapeId="0" xr:uid="{625D166E-6D8F-1244-8777-D85A5E780E06}">
      <text>
        <r>
          <rPr>
            <sz val="10"/>
            <color rgb="FF000000"/>
            <rFont val="Tahoma"/>
            <family val="2"/>
          </rPr>
          <t>Base</t>
        </r>
      </text>
    </comment>
    <comment ref="L167" authorId="0" shapeId="0" xr:uid="{AF474517-7641-EA4F-BFA6-678C9179CB34}">
      <text>
        <r>
          <rPr>
            <sz val="10"/>
            <color rgb="FF000000"/>
            <rFont val="Tahoma"/>
            <family val="2"/>
          </rPr>
          <t>Base</t>
        </r>
      </text>
    </comment>
    <comment ref="M167" authorId="0" shapeId="0" xr:uid="{A240F20C-F1FA-304C-A23B-85D9BE80556E}">
      <text>
        <r>
          <rPr>
            <sz val="10"/>
            <color rgb="FF000000"/>
            <rFont val="Tahoma"/>
            <family val="2"/>
          </rPr>
          <t>Base</t>
        </r>
      </text>
    </comment>
    <comment ref="N167" authorId="0" shapeId="0" xr:uid="{2A1AC20E-C192-EB47-8A7A-8B2984CDFEFF}">
      <text>
        <r>
          <rPr>
            <sz val="10"/>
            <color rgb="FF000000"/>
            <rFont val="Tahoma"/>
            <family val="2"/>
          </rPr>
          <t>Base</t>
        </r>
      </text>
    </comment>
    <comment ref="O167" authorId="0" shapeId="0" xr:uid="{3E22E707-D3C4-8D4F-BC83-282AF585DD5F}">
      <text>
        <r>
          <rPr>
            <sz val="10"/>
            <color rgb="FF000000"/>
            <rFont val="Tahoma"/>
            <family val="2"/>
          </rPr>
          <t>Base</t>
        </r>
      </text>
    </comment>
    <comment ref="P167" authorId="0" shapeId="0" xr:uid="{AB746F43-7EF8-4542-993A-2D13C98ABF95}">
      <text>
        <r>
          <rPr>
            <sz val="10"/>
            <color rgb="FF000000"/>
            <rFont val="Tahoma"/>
            <family val="2"/>
          </rPr>
          <t>Base</t>
        </r>
      </text>
    </comment>
    <comment ref="C168" authorId="0" shapeId="0" xr:uid="{5927D79B-1608-D646-8B66-5E33A7F27BF7}">
      <text>
        <r>
          <rPr>
            <sz val="10"/>
            <color rgb="FF000000"/>
            <rFont val="Tahoma"/>
            <family val="2"/>
          </rPr>
          <t>Base</t>
        </r>
      </text>
    </comment>
    <comment ref="D168" authorId="0" shapeId="0" xr:uid="{C5F11E69-9C38-6D48-A774-2DD7B12DF9F2}">
      <text>
        <r>
          <rPr>
            <sz val="10"/>
            <color rgb="FF000000"/>
            <rFont val="Tahoma"/>
            <family val="2"/>
          </rPr>
          <t>Base</t>
        </r>
      </text>
    </comment>
    <comment ref="E168" authorId="0" shapeId="0" xr:uid="{26EB4233-8CA5-1D49-AE18-FE655568B703}">
      <text>
        <r>
          <rPr>
            <sz val="10"/>
            <color rgb="FF000000"/>
            <rFont val="Tahoma"/>
            <family val="2"/>
          </rPr>
          <t>Base</t>
        </r>
      </text>
    </comment>
    <comment ref="F168" authorId="0" shapeId="0" xr:uid="{A85E33B0-407E-D240-8E27-B981B9AD7904}">
      <text>
        <r>
          <rPr>
            <sz val="10"/>
            <color rgb="FF000000"/>
            <rFont val="Tahoma"/>
            <family val="2"/>
          </rPr>
          <t>Base</t>
        </r>
      </text>
    </comment>
    <comment ref="I168" authorId="0" shapeId="0" xr:uid="{566BC275-6EB2-4A4C-9FA1-0965B651BB81}">
      <text>
        <r>
          <rPr>
            <sz val="10"/>
            <color rgb="FF000000"/>
            <rFont val="Tahoma"/>
            <family val="2"/>
          </rPr>
          <t>Base</t>
        </r>
      </text>
    </comment>
    <comment ref="J168" authorId="0" shapeId="0" xr:uid="{5289502D-8BFD-5A40-8A03-6771A0DC5961}">
      <text>
        <r>
          <rPr>
            <sz val="10"/>
            <color rgb="FF000000"/>
            <rFont val="Tahoma"/>
            <family val="2"/>
          </rPr>
          <t>Base</t>
        </r>
      </text>
    </comment>
    <comment ref="K168" authorId="0" shapeId="0" xr:uid="{93175D5B-8D27-724A-A60B-6AF6B86EBAC7}">
      <text>
        <r>
          <rPr>
            <sz val="10"/>
            <color rgb="FF000000"/>
            <rFont val="Tahoma"/>
            <family val="2"/>
          </rPr>
          <t>Base</t>
        </r>
      </text>
    </comment>
    <comment ref="L168" authorId="0" shapeId="0" xr:uid="{BE90991E-B582-7041-BCCD-D49E532813B7}">
      <text>
        <r>
          <rPr>
            <sz val="10"/>
            <color rgb="FF000000"/>
            <rFont val="Tahoma"/>
            <family val="2"/>
          </rPr>
          <t>Base</t>
        </r>
      </text>
    </comment>
    <comment ref="M168" authorId="0" shapeId="0" xr:uid="{6FAF3CBB-C4D7-DA49-8D01-35008509635D}">
      <text>
        <r>
          <rPr>
            <sz val="10"/>
            <color rgb="FF000000"/>
            <rFont val="Tahoma"/>
            <family val="2"/>
          </rPr>
          <t>Base</t>
        </r>
      </text>
    </comment>
    <comment ref="N168" authorId="0" shapeId="0" xr:uid="{304DEB40-C443-6F41-8B22-1F510CDE4124}">
      <text>
        <r>
          <rPr>
            <sz val="10"/>
            <color rgb="FF000000"/>
            <rFont val="Tahoma"/>
            <family val="2"/>
          </rPr>
          <t>Base</t>
        </r>
      </text>
    </comment>
    <comment ref="O168" authorId="0" shapeId="0" xr:uid="{9A1C8B4A-345A-BA42-A1F0-BF0A828B0EF1}">
      <text>
        <r>
          <rPr>
            <sz val="10"/>
            <color rgb="FF000000"/>
            <rFont val="Tahoma"/>
            <family val="2"/>
          </rPr>
          <t>Base</t>
        </r>
      </text>
    </comment>
    <comment ref="P168" authorId="0" shapeId="0" xr:uid="{9564E196-01D2-7142-AFCB-F7AF293E1810}">
      <text>
        <r>
          <rPr>
            <sz val="10"/>
            <color rgb="FF000000"/>
            <rFont val="Tahoma"/>
            <family val="2"/>
          </rPr>
          <t>Base</t>
        </r>
      </text>
    </comment>
    <comment ref="C169" authorId="0" shapeId="0" xr:uid="{6A0B0D80-999C-8549-8741-FF32919D1DBB}">
      <text>
        <r>
          <rPr>
            <sz val="10"/>
            <color rgb="FF000000"/>
            <rFont val="Tahoma"/>
            <family val="2"/>
          </rPr>
          <t>Base</t>
        </r>
      </text>
    </comment>
    <comment ref="D169" authorId="0" shapeId="0" xr:uid="{4C5DC704-F7E1-9049-A938-84A7F091A355}">
      <text>
        <r>
          <rPr>
            <sz val="10"/>
            <color rgb="FF000000"/>
            <rFont val="Tahoma"/>
            <family val="2"/>
          </rPr>
          <t>Base</t>
        </r>
      </text>
    </comment>
    <comment ref="E169" authorId="0" shapeId="0" xr:uid="{BD09C842-0352-904D-867F-D8EE26120032}">
      <text>
        <r>
          <rPr>
            <sz val="10"/>
            <color rgb="FF000000"/>
            <rFont val="Tahoma"/>
            <family val="2"/>
          </rPr>
          <t>Base</t>
        </r>
      </text>
    </comment>
    <comment ref="F169" authorId="0" shapeId="0" xr:uid="{E9482808-051A-8041-9D2F-E2D832F4A14E}">
      <text>
        <r>
          <rPr>
            <sz val="10"/>
            <color rgb="FF000000"/>
            <rFont val="Tahoma"/>
            <family val="2"/>
          </rPr>
          <t>Base</t>
        </r>
      </text>
    </comment>
    <comment ref="I169" authorId="0" shapeId="0" xr:uid="{5E3EEB7D-F779-D742-A213-5D2BAB8FFFBA}">
      <text>
        <r>
          <rPr>
            <sz val="10"/>
            <color rgb="FF000000"/>
            <rFont val="Tahoma"/>
            <family val="2"/>
          </rPr>
          <t>Base</t>
        </r>
      </text>
    </comment>
    <comment ref="J169" authorId="0" shapeId="0" xr:uid="{9A1B389C-8A7F-5F46-B6FE-8BEA6D7842C3}">
      <text>
        <r>
          <rPr>
            <sz val="10"/>
            <color rgb="FF000000"/>
            <rFont val="Tahoma"/>
            <family val="2"/>
          </rPr>
          <t>Base</t>
        </r>
      </text>
    </comment>
    <comment ref="K169" authorId="0" shapeId="0" xr:uid="{F544ABF4-3488-2B4E-915E-37C0DFCE1EBC}">
      <text>
        <r>
          <rPr>
            <sz val="10"/>
            <color rgb="FF000000"/>
            <rFont val="Tahoma"/>
            <family val="2"/>
          </rPr>
          <t>Base</t>
        </r>
      </text>
    </comment>
    <comment ref="L169" authorId="0" shapeId="0" xr:uid="{9F6EAC8F-EFF9-C145-AD65-9010D8872B09}">
      <text>
        <r>
          <rPr>
            <sz val="10"/>
            <color rgb="FF000000"/>
            <rFont val="Tahoma"/>
            <family val="2"/>
          </rPr>
          <t>Base</t>
        </r>
      </text>
    </comment>
    <comment ref="M169" authorId="0" shapeId="0" xr:uid="{7E36DEF4-E7A8-8243-912C-F0502519AF9B}">
      <text>
        <r>
          <rPr>
            <sz val="10"/>
            <color rgb="FF000000"/>
            <rFont val="Tahoma"/>
            <family val="2"/>
          </rPr>
          <t>Base</t>
        </r>
      </text>
    </comment>
    <comment ref="N169" authorId="0" shapeId="0" xr:uid="{550EA879-1DD8-D94E-88DF-BEE3339C05F9}">
      <text>
        <r>
          <rPr>
            <sz val="10"/>
            <color rgb="FF000000"/>
            <rFont val="Tahoma"/>
            <family val="2"/>
          </rPr>
          <t>Base</t>
        </r>
      </text>
    </comment>
    <comment ref="O169" authorId="0" shapeId="0" xr:uid="{587169AD-4AE6-7746-B9F9-D0691F6498B3}">
      <text>
        <r>
          <rPr>
            <sz val="10"/>
            <color rgb="FF000000"/>
            <rFont val="Tahoma"/>
            <family val="2"/>
          </rPr>
          <t>Base</t>
        </r>
      </text>
    </comment>
    <comment ref="P169" authorId="0" shapeId="0" xr:uid="{D931E6B7-475E-F84C-A7A3-0231EDD4EC70}">
      <text>
        <r>
          <rPr>
            <sz val="10"/>
            <color rgb="FF000000"/>
            <rFont val="Tahoma"/>
            <family val="2"/>
          </rPr>
          <t>Base</t>
        </r>
      </text>
    </comment>
    <comment ref="C170" authorId="0" shapeId="0" xr:uid="{05914F38-A358-2941-8BAD-EE11C4B9164D}">
      <text>
        <r>
          <rPr>
            <sz val="10"/>
            <color rgb="FF000000"/>
            <rFont val="Tahoma"/>
            <family val="2"/>
          </rPr>
          <t>Base</t>
        </r>
      </text>
    </comment>
    <comment ref="D170" authorId="0" shapeId="0" xr:uid="{1CD6BC31-D2C3-584F-883D-8D477389AF8E}">
      <text>
        <r>
          <rPr>
            <sz val="10"/>
            <color rgb="FF000000"/>
            <rFont val="Tahoma"/>
            <family val="2"/>
          </rPr>
          <t>Base</t>
        </r>
      </text>
    </comment>
    <comment ref="E170" authorId="0" shapeId="0" xr:uid="{A8C47FDD-609A-9E42-8FAE-B65DC6C07A8C}">
      <text>
        <r>
          <rPr>
            <sz val="10"/>
            <color rgb="FF000000"/>
            <rFont val="Tahoma"/>
            <family val="2"/>
          </rPr>
          <t>Base</t>
        </r>
      </text>
    </comment>
    <comment ref="F170" authorId="0" shapeId="0" xr:uid="{D8C692C2-D562-184E-B9D7-33182452EA90}">
      <text>
        <r>
          <rPr>
            <sz val="10"/>
            <color rgb="FF000000"/>
            <rFont val="Tahoma"/>
            <family val="2"/>
          </rPr>
          <t>Base</t>
        </r>
      </text>
    </comment>
    <comment ref="I170" authorId="0" shapeId="0" xr:uid="{C70F391B-24DD-9149-81C7-8AC83DFD671F}">
      <text>
        <r>
          <rPr>
            <sz val="10"/>
            <color rgb="FF000000"/>
            <rFont val="Tahoma"/>
            <family val="2"/>
          </rPr>
          <t>Base</t>
        </r>
      </text>
    </comment>
    <comment ref="J170" authorId="0" shapeId="0" xr:uid="{EE1EFC4E-7B04-4143-BE47-4F84E3F3FCC9}">
      <text>
        <r>
          <rPr>
            <sz val="10"/>
            <color rgb="FF000000"/>
            <rFont val="Tahoma"/>
            <family val="2"/>
          </rPr>
          <t>Base</t>
        </r>
      </text>
    </comment>
    <comment ref="K170" authorId="0" shapeId="0" xr:uid="{05BFDE06-6609-3E41-AE04-2934E490B714}">
      <text>
        <r>
          <rPr>
            <sz val="10"/>
            <color rgb="FF000000"/>
            <rFont val="Tahoma"/>
            <family val="2"/>
          </rPr>
          <t>Base</t>
        </r>
      </text>
    </comment>
    <comment ref="L170" authorId="0" shapeId="0" xr:uid="{772DFC87-EB3C-5A4F-A83A-E64C85058504}">
      <text>
        <r>
          <rPr>
            <sz val="10"/>
            <color rgb="FF000000"/>
            <rFont val="Tahoma"/>
            <family val="2"/>
          </rPr>
          <t>Base</t>
        </r>
      </text>
    </comment>
    <comment ref="M170" authorId="0" shapeId="0" xr:uid="{0904100C-280E-4A40-A82D-74F0AC60EAC4}">
      <text>
        <r>
          <rPr>
            <sz val="10"/>
            <color rgb="FF000000"/>
            <rFont val="Tahoma"/>
            <family val="2"/>
          </rPr>
          <t>Base</t>
        </r>
      </text>
    </comment>
    <comment ref="N170" authorId="0" shapeId="0" xr:uid="{D8BA6A09-4250-9A44-B378-1FC9589C2D97}">
      <text>
        <r>
          <rPr>
            <sz val="10"/>
            <color rgb="FF000000"/>
            <rFont val="Tahoma"/>
            <family val="2"/>
          </rPr>
          <t>Base</t>
        </r>
      </text>
    </comment>
    <comment ref="O170" authorId="0" shapeId="0" xr:uid="{659374E4-8059-8B45-A3F6-1C4CC0269CD6}">
      <text>
        <r>
          <rPr>
            <sz val="10"/>
            <color rgb="FF000000"/>
            <rFont val="Tahoma"/>
            <family val="2"/>
          </rPr>
          <t>Base</t>
        </r>
      </text>
    </comment>
    <comment ref="P170" authorId="0" shapeId="0" xr:uid="{BD40FC86-E2CF-8F4A-848A-C49DE56F7995}">
      <text>
        <r>
          <rPr>
            <sz val="10"/>
            <color rgb="FF000000"/>
            <rFont val="Tahoma"/>
            <family val="2"/>
          </rPr>
          <t>Base</t>
        </r>
      </text>
    </comment>
    <comment ref="C171" authorId="0" shapeId="0" xr:uid="{9DE789F3-2E65-BA4F-BB51-C60DADBC2533}">
      <text>
        <r>
          <rPr>
            <sz val="10"/>
            <color rgb="FF000000"/>
            <rFont val="Tahoma"/>
            <family val="2"/>
          </rPr>
          <t>Base</t>
        </r>
      </text>
    </comment>
    <comment ref="D171" authorId="0" shapeId="0" xr:uid="{CE8A9CD3-70FD-734B-814F-E7A7C6098BBD}">
      <text>
        <r>
          <rPr>
            <sz val="10"/>
            <color rgb="FF000000"/>
            <rFont val="Tahoma"/>
            <family val="2"/>
          </rPr>
          <t>Base</t>
        </r>
      </text>
    </comment>
    <comment ref="E171" authorId="0" shapeId="0" xr:uid="{FBC150D4-0800-B945-9D7F-DBDC12CAE687}">
      <text>
        <r>
          <rPr>
            <sz val="10"/>
            <color rgb="FF000000"/>
            <rFont val="Tahoma"/>
            <family val="2"/>
          </rPr>
          <t>Base</t>
        </r>
      </text>
    </comment>
    <comment ref="F171" authorId="0" shapeId="0" xr:uid="{08CDE713-8A3F-6F4C-9919-C64290FA3524}">
      <text>
        <r>
          <rPr>
            <sz val="10"/>
            <color rgb="FF000000"/>
            <rFont val="Tahoma"/>
            <family val="2"/>
          </rPr>
          <t>Base</t>
        </r>
      </text>
    </comment>
    <comment ref="I171" authorId="0" shapeId="0" xr:uid="{E8FA35CC-86C0-E243-B3A3-EBFBD3D3AEDE}">
      <text>
        <r>
          <rPr>
            <sz val="10"/>
            <color rgb="FF000000"/>
            <rFont val="Tahoma"/>
            <family val="2"/>
          </rPr>
          <t>Base</t>
        </r>
      </text>
    </comment>
    <comment ref="J171" authorId="0" shapeId="0" xr:uid="{FE450330-E184-884D-842C-2ED5A1FB7BF2}">
      <text>
        <r>
          <rPr>
            <sz val="10"/>
            <color rgb="FF000000"/>
            <rFont val="Tahoma"/>
            <family val="2"/>
          </rPr>
          <t>Base</t>
        </r>
      </text>
    </comment>
    <comment ref="K171" authorId="0" shapeId="0" xr:uid="{BC5BBBEE-B4FA-C643-B8DA-5A7C104E075E}">
      <text>
        <r>
          <rPr>
            <sz val="10"/>
            <color rgb="FF000000"/>
            <rFont val="Tahoma"/>
            <family val="2"/>
          </rPr>
          <t>Base</t>
        </r>
      </text>
    </comment>
    <comment ref="L171" authorId="0" shapeId="0" xr:uid="{4632B083-93B2-8248-938C-1532CCBB31BE}">
      <text>
        <r>
          <rPr>
            <sz val="10"/>
            <color rgb="FF000000"/>
            <rFont val="Tahoma"/>
            <family val="2"/>
          </rPr>
          <t>Base</t>
        </r>
      </text>
    </comment>
    <comment ref="M171" authorId="0" shapeId="0" xr:uid="{78590DA9-8AC1-974B-8B2D-C52765CFA6EC}">
      <text>
        <r>
          <rPr>
            <sz val="10"/>
            <color rgb="FF000000"/>
            <rFont val="Tahoma"/>
            <family val="2"/>
          </rPr>
          <t>Base</t>
        </r>
      </text>
    </comment>
    <comment ref="N171" authorId="0" shapeId="0" xr:uid="{400B461D-C254-EA4B-895A-9CF26A70B6E3}">
      <text>
        <r>
          <rPr>
            <sz val="10"/>
            <color rgb="FF000000"/>
            <rFont val="Tahoma"/>
            <family val="2"/>
          </rPr>
          <t>Base</t>
        </r>
      </text>
    </comment>
    <comment ref="O171" authorId="0" shapeId="0" xr:uid="{FABFCCC3-D010-C147-A8A5-CAD436B95C79}">
      <text>
        <r>
          <rPr>
            <sz val="10"/>
            <color rgb="FF000000"/>
            <rFont val="Tahoma"/>
            <family val="2"/>
          </rPr>
          <t>Base</t>
        </r>
      </text>
    </comment>
    <comment ref="P171" authorId="0" shapeId="0" xr:uid="{D65A08DA-8C80-434D-B544-A74301945FC9}">
      <text>
        <r>
          <rPr>
            <sz val="10"/>
            <color rgb="FF000000"/>
            <rFont val="Tahoma"/>
            <family val="2"/>
          </rPr>
          <t>Base</t>
        </r>
      </text>
    </comment>
    <comment ref="C172" authorId="0" shapeId="0" xr:uid="{5EF3DB18-8618-854E-A7B1-470DA859A9EC}">
      <text>
        <r>
          <rPr>
            <sz val="10"/>
            <color rgb="FF000000"/>
            <rFont val="Tahoma"/>
            <family val="2"/>
          </rPr>
          <t>Base</t>
        </r>
      </text>
    </comment>
    <comment ref="D172" authorId="0" shapeId="0" xr:uid="{40F95BC6-4FC0-794E-A41B-12824EF140A8}">
      <text>
        <r>
          <rPr>
            <sz val="10"/>
            <color rgb="FF000000"/>
            <rFont val="Tahoma"/>
            <family val="2"/>
          </rPr>
          <t>Base</t>
        </r>
      </text>
    </comment>
    <comment ref="E172" authorId="0" shapeId="0" xr:uid="{E312FF33-BC07-2E44-8E3A-D2D589BA43C7}">
      <text>
        <r>
          <rPr>
            <sz val="10"/>
            <color rgb="FF000000"/>
            <rFont val="Tahoma"/>
            <family val="2"/>
          </rPr>
          <t>Base</t>
        </r>
      </text>
    </comment>
    <comment ref="F172" authorId="0" shapeId="0" xr:uid="{ECD89400-6382-664C-B943-0FD81A455409}">
      <text>
        <r>
          <rPr>
            <sz val="10"/>
            <color rgb="FF000000"/>
            <rFont val="Tahoma"/>
            <family val="2"/>
          </rPr>
          <t>Base</t>
        </r>
      </text>
    </comment>
    <comment ref="I172" authorId="0" shapeId="0" xr:uid="{909FAA0C-47B8-E349-950B-99166C457516}">
      <text>
        <r>
          <rPr>
            <sz val="10"/>
            <color rgb="FF000000"/>
            <rFont val="Tahoma"/>
            <family val="2"/>
          </rPr>
          <t>Base</t>
        </r>
      </text>
    </comment>
    <comment ref="J172" authorId="0" shapeId="0" xr:uid="{A2F7D745-2517-E04F-BF8B-E50D4C0930C8}">
      <text>
        <r>
          <rPr>
            <sz val="10"/>
            <color rgb="FF000000"/>
            <rFont val="Tahoma"/>
            <family val="2"/>
          </rPr>
          <t>Base</t>
        </r>
      </text>
    </comment>
    <comment ref="K172" authorId="0" shapeId="0" xr:uid="{97871A27-9AAC-6F48-94B2-420B203FB4EA}">
      <text>
        <r>
          <rPr>
            <sz val="10"/>
            <color rgb="FF000000"/>
            <rFont val="Tahoma"/>
            <family val="2"/>
          </rPr>
          <t>Base</t>
        </r>
      </text>
    </comment>
    <comment ref="L172" authorId="0" shapeId="0" xr:uid="{07CEB2DC-2A84-9C48-89E3-DA1D3B74C4F7}">
      <text>
        <r>
          <rPr>
            <sz val="10"/>
            <color rgb="FF000000"/>
            <rFont val="Tahoma"/>
            <family val="2"/>
          </rPr>
          <t>Base</t>
        </r>
      </text>
    </comment>
    <comment ref="M172" authorId="0" shapeId="0" xr:uid="{DA85FEAD-31D4-3B4A-90B3-DE5A3D2F5FF6}">
      <text>
        <r>
          <rPr>
            <sz val="10"/>
            <color rgb="FF000000"/>
            <rFont val="Tahoma"/>
            <family val="2"/>
          </rPr>
          <t>Base</t>
        </r>
      </text>
    </comment>
    <comment ref="N172" authorId="0" shapeId="0" xr:uid="{D003A5DE-EC1B-214F-83A2-45C4FD753D91}">
      <text>
        <r>
          <rPr>
            <sz val="10"/>
            <color rgb="FF000000"/>
            <rFont val="Tahoma"/>
            <family val="2"/>
          </rPr>
          <t>Base</t>
        </r>
      </text>
    </comment>
    <comment ref="O172" authorId="0" shapeId="0" xr:uid="{7C0F6D36-9EAA-844D-B3B5-8A10D73B5DDF}">
      <text>
        <r>
          <rPr>
            <sz val="10"/>
            <color rgb="FF000000"/>
            <rFont val="Tahoma"/>
            <family val="2"/>
          </rPr>
          <t>Base</t>
        </r>
      </text>
    </comment>
    <comment ref="P172" authorId="0" shapeId="0" xr:uid="{86F714A7-0C8E-F54B-9D7B-B30AD14832C8}">
      <text>
        <r>
          <rPr>
            <sz val="10"/>
            <color rgb="FF000000"/>
            <rFont val="Tahoma"/>
            <family val="2"/>
          </rPr>
          <t>Base</t>
        </r>
      </text>
    </comment>
    <comment ref="C173" authorId="0" shapeId="0" xr:uid="{0A01E392-E130-1243-BC02-C7868D4E0DC3}">
      <text>
        <r>
          <rPr>
            <sz val="10"/>
            <color rgb="FF000000"/>
            <rFont val="Tahoma"/>
            <family val="2"/>
          </rPr>
          <t>Base</t>
        </r>
      </text>
    </comment>
    <comment ref="D173" authorId="0" shapeId="0" xr:uid="{25D833EA-01E9-6346-B1EB-00B50D094F17}">
      <text>
        <r>
          <rPr>
            <sz val="10"/>
            <color rgb="FF000000"/>
            <rFont val="Tahoma"/>
            <family val="2"/>
          </rPr>
          <t>Base</t>
        </r>
      </text>
    </comment>
    <comment ref="E173" authorId="0" shapeId="0" xr:uid="{760EE63A-9CF6-9740-8A73-29E93DDFFDF6}">
      <text>
        <r>
          <rPr>
            <sz val="10"/>
            <color rgb="FF000000"/>
            <rFont val="Tahoma"/>
            <family val="2"/>
          </rPr>
          <t>Base</t>
        </r>
      </text>
    </comment>
    <comment ref="F173" authorId="0" shapeId="0" xr:uid="{2292416E-D2B2-9849-9C98-8DC6D226F2F2}">
      <text>
        <r>
          <rPr>
            <sz val="10"/>
            <color rgb="FF000000"/>
            <rFont val="Tahoma"/>
            <family val="2"/>
          </rPr>
          <t>Base</t>
        </r>
      </text>
    </comment>
    <comment ref="I173" authorId="0" shapeId="0" xr:uid="{73F3DD86-3CB1-F54D-830C-D649222B371F}">
      <text>
        <r>
          <rPr>
            <sz val="10"/>
            <color rgb="FF000000"/>
            <rFont val="Tahoma"/>
            <family val="2"/>
          </rPr>
          <t>Base</t>
        </r>
      </text>
    </comment>
    <comment ref="J173" authorId="0" shapeId="0" xr:uid="{F76BFFB3-E1F8-E140-9C21-24E14BFB9166}">
      <text>
        <r>
          <rPr>
            <sz val="10"/>
            <color rgb="FF000000"/>
            <rFont val="Tahoma"/>
            <family val="2"/>
          </rPr>
          <t>Base</t>
        </r>
      </text>
    </comment>
    <comment ref="K173" authorId="0" shapeId="0" xr:uid="{4BD68873-A0B3-464B-9CF5-941666FBA773}">
      <text>
        <r>
          <rPr>
            <sz val="10"/>
            <color rgb="FF000000"/>
            <rFont val="Tahoma"/>
            <family val="2"/>
          </rPr>
          <t>Base</t>
        </r>
      </text>
    </comment>
    <comment ref="L173" authorId="0" shapeId="0" xr:uid="{D203A4A4-71B2-9941-BE2C-A190C0E18992}">
      <text>
        <r>
          <rPr>
            <sz val="10"/>
            <color rgb="FF000000"/>
            <rFont val="Tahoma"/>
            <family val="2"/>
          </rPr>
          <t>Base</t>
        </r>
      </text>
    </comment>
    <comment ref="M173" authorId="0" shapeId="0" xr:uid="{B45971FC-51A1-2C4D-8B4B-FE76BF843EFB}">
      <text>
        <r>
          <rPr>
            <sz val="10"/>
            <color rgb="FF000000"/>
            <rFont val="Tahoma"/>
            <family val="2"/>
          </rPr>
          <t>Base</t>
        </r>
      </text>
    </comment>
    <comment ref="N173" authorId="0" shapeId="0" xr:uid="{A70BBE19-2B54-254A-967B-8506B4119830}">
      <text>
        <r>
          <rPr>
            <sz val="10"/>
            <color rgb="FF000000"/>
            <rFont val="Tahoma"/>
            <family val="2"/>
          </rPr>
          <t>Base</t>
        </r>
      </text>
    </comment>
    <comment ref="O173" authorId="0" shapeId="0" xr:uid="{AEB83399-883D-564D-84DD-7C895CF40A3C}">
      <text>
        <r>
          <rPr>
            <sz val="10"/>
            <color rgb="FF000000"/>
            <rFont val="Tahoma"/>
            <family val="2"/>
          </rPr>
          <t>Base</t>
        </r>
      </text>
    </comment>
    <comment ref="P173" authorId="0" shapeId="0" xr:uid="{ECF1A81F-C606-1E4F-ACF9-A0742C45FEC0}">
      <text>
        <r>
          <rPr>
            <sz val="10"/>
            <color rgb="FF000000"/>
            <rFont val="Tahoma"/>
            <family val="2"/>
          </rPr>
          <t>Base</t>
        </r>
      </text>
    </comment>
    <comment ref="C174" authorId="0" shapeId="0" xr:uid="{1C92B299-2ADC-D948-BDAA-9CEAA701DA37}">
      <text>
        <r>
          <rPr>
            <sz val="10"/>
            <color rgb="FF000000"/>
            <rFont val="Tahoma"/>
            <family val="2"/>
          </rPr>
          <t>Base</t>
        </r>
      </text>
    </comment>
    <comment ref="D174" authorId="0" shapeId="0" xr:uid="{7F12C490-F096-0240-8457-75798A189295}">
      <text>
        <r>
          <rPr>
            <sz val="10"/>
            <color rgb="FF000000"/>
            <rFont val="Tahoma"/>
            <family val="2"/>
          </rPr>
          <t>Base</t>
        </r>
      </text>
    </comment>
    <comment ref="E174" authorId="0" shapeId="0" xr:uid="{FB66F877-9F5B-F146-A44F-41985E8F1123}">
      <text>
        <r>
          <rPr>
            <sz val="10"/>
            <color rgb="FF000000"/>
            <rFont val="Tahoma"/>
            <family val="2"/>
          </rPr>
          <t>Base</t>
        </r>
      </text>
    </comment>
    <comment ref="F174" authorId="0" shapeId="0" xr:uid="{528A4970-7961-B24C-AF41-B52982092759}">
      <text>
        <r>
          <rPr>
            <sz val="10"/>
            <color rgb="FF000000"/>
            <rFont val="Tahoma"/>
            <family val="2"/>
          </rPr>
          <t>Base</t>
        </r>
      </text>
    </comment>
    <comment ref="I174" authorId="0" shapeId="0" xr:uid="{CFFD248B-CCC5-CF41-9348-069C65A2D683}">
      <text>
        <r>
          <rPr>
            <sz val="10"/>
            <color rgb="FF000000"/>
            <rFont val="Tahoma"/>
            <family val="2"/>
          </rPr>
          <t>Base</t>
        </r>
      </text>
    </comment>
    <comment ref="J174" authorId="0" shapeId="0" xr:uid="{A04BDA35-6657-094B-A71F-4260AAAA92E8}">
      <text>
        <r>
          <rPr>
            <sz val="10"/>
            <color rgb="FF000000"/>
            <rFont val="Tahoma"/>
            <family val="2"/>
          </rPr>
          <t>Base</t>
        </r>
      </text>
    </comment>
    <comment ref="K174" authorId="0" shapeId="0" xr:uid="{05D86EEE-10EE-B340-8483-538AD1C24518}">
      <text>
        <r>
          <rPr>
            <sz val="10"/>
            <color rgb="FF000000"/>
            <rFont val="Tahoma"/>
            <family val="2"/>
          </rPr>
          <t>Base</t>
        </r>
      </text>
    </comment>
    <comment ref="L174" authorId="0" shapeId="0" xr:uid="{FF7D5910-6D84-D149-92E7-28B95C682FA1}">
      <text>
        <r>
          <rPr>
            <sz val="10"/>
            <color rgb="FF000000"/>
            <rFont val="Tahoma"/>
            <family val="2"/>
          </rPr>
          <t>Base</t>
        </r>
      </text>
    </comment>
    <comment ref="M174" authorId="0" shapeId="0" xr:uid="{3DF2D30A-8069-F546-B842-DE11A4A4ED77}">
      <text>
        <r>
          <rPr>
            <sz val="10"/>
            <color rgb="FF000000"/>
            <rFont val="Tahoma"/>
            <family val="2"/>
          </rPr>
          <t>Base</t>
        </r>
      </text>
    </comment>
    <comment ref="N174" authorId="0" shapeId="0" xr:uid="{5D0AE6B7-4486-B74D-91BE-C606E2BA76BC}">
      <text>
        <r>
          <rPr>
            <sz val="10"/>
            <color rgb="FF000000"/>
            <rFont val="Tahoma"/>
            <family val="2"/>
          </rPr>
          <t>Base</t>
        </r>
      </text>
    </comment>
    <comment ref="O174" authorId="0" shapeId="0" xr:uid="{CD5A8C78-5C58-FE41-B795-255FAF515DCA}">
      <text>
        <r>
          <rPr>
            <sz val="10"/>
            <color rgb="FF000000"/>
            <rFont val="Tahoma"/>
            <family val="2"/>
          </rPr>
          <t>Base</t>
        </r>
      </text>
    </comment>
    <comment ref="P174" authorId="0" shapeId="0" xr:uid="{AD3BB6D4-45EF-B048-802D-DB48259AE804}">
      <text>
        <r>
          <rPr>
            <sz val="10"/>
            <color rgb="FF000000"/>
            <rFont val="Tahoma"/>
            <family val="2"/>
          </rPr>
          <t>Base</t>
        </r>
      </text>
    </comment>
    <comment ref="C175" authorId="0" shapeId="0" xr:uid="{46C0258C-477E-2D49-BE30-50FFA8AA6576}">
      <text>
        <r>
          <rPr>
            <sz val="10"/>
            <color rgb="FF000000"/>
            <rFont val="Tahoma"/>
            <family val="2"/>
          </rPr>
          <t>Base</t>
        </r>
      </text>
    </comment>
    <comment ref="D175" authorId="0" shapeId="0" xr:uid="{BE30BDEA-BD7B-B84E-AEB1-71AF8E82AE67}">
      <text>
        <r>
          <rPr>
            <sz val="10"/>
            <color rgb="FF000000"/>
            <rFont val="Tahoma"/>
            <family val="2"/>
          </rPr>
          <t>Base</t>
        </r>
      </text>
    </comment>
    <comment ref="E175" authorId="0" shapeId="0" xr:uid="{1FD7B9D0-750E-ED48-98DA-49760BB7FF7D}">
      <text>
        <r>
          <rPr>
            <sz val="10"/>
            <color rgb="FF000000"/>
            <rFont val="Tahoma"/>
            <family val="2"/>
          </rPr>
          <t>Base</t>
        </r>
      </text>
    </comment>
    <comment ref="F175" authorId="0" shapeId="0" xr:uid="{61E2BA34-6BED-BB4B-AD0A-8AEF9DA0F063}">
      <text>
        <r>
          <rPr>
            <sz val="10"/>
            <color rgb="FF000000"/>
            <rFont val="Tahoma"/>
            <family val="2"/>
          </rPr>
          <t>Base</t>
        </r>
      </text>
    </comment>
    <comment ref="I175" authorId="0" shapeId="0" xr:uid="{0557F61E-DF1E-EB48-A4CD-CC293ED627F6}">
      <text>
        <r>
          <rPr>
            <sz val="10"/>
            <color rgb="FF000000"/>
            <rFont val="Tahoma"/>
            <family val="2"/>
          </rPr>
          <t>Base</t>
        </r>
      </text>
    </comment>
    <comment ref="J175" authorId="0" shapeId="0" xr:uid="{4DEBB1F8-C7AD-DB4F-9404-22E5299BD015}">
      <text>
        <r>
          <rPr>
            <sz val="10"/>
            <color rgb="FF000000"/>
            <rFont val="Tahoma"/>
            <family val="2"/>
          </rPr>
          <t>Base</t>
        </r>
      </text>
    </comment>
    <comment ref="K175" authorId="0" shapeId="0" xr:uid="{D077DE8A-AA36-9B4D-AB56-7F99046DB3D4}">
      <text>
        <r>
          <rPr>
            <sz val="10"/>
            <color rgb="FF000000"/>
            <rFont val="Tahoma"/>
            <family val="2"/>
          </rPr>
          <t>Base</t>
        </r>
      </text>
    </comment>
    <comment ref="L175" authorId="0" shapeId="0" xr:uid="{A6E3EBCC-21A4-B54B-A713-93D655C34666}">
      <text>
        <r>
          <rPr>
            <sz val="10"/>
            <color rgb="FF000000"/>
            <rFont val="Tahoma"/>
            <family val="2"/>
          </rPr>
          <t>Base</t>
        </r>
      </text>
    </comment>
    <comment ref="M175" authorId="0" shapeId="0" xr:uid="{8E6555A0-FF65-884F-98E7-CBAEA2D8D171}">
      <text>
        <r>
          <rPr>
            <sz val="10"/>
            <color rgb="FF000000"/>
            <rFont val="Tahoma"/>
            <family val="2"/>
          </rPr>
          <t>Base</t>
        </r>
      </text>
    </comment>
    <comment ref="N175" authorId="0" shapeId="0" xr:uid="{611ADFB0-BB79-F44D-93B9-2AB8BC9F2079}">
      <text>
        <r>
          <rPr>
            <sz val="10"/>
            <color rgb="FF000000"/>
            <rFont val="Tahoma"/>
            <family val="2"/>
          </rPr>
          <t>Base</t>
        </r>
      </text>
    </comment>
    <comment ref="O175" authorId="0" shapeId="0" xr:uid="{F03B22BC-A487-064A-8DD6-17E237FBB3A5}">
      <text>
        <r>
          <rPr>
            <sz val="10"/>
            <color rgb="FF000000"/>
            <rFont val="Tahoma"/>
            <family val="2"/>
          </rPr>
          <t>Base</t>
        </r>
      </text>
    </comment>
    <comment ref="P175" authorId="0" shapeId="0" xr:uid="{806F3253-6A10-D64E-BFA5-978D40344E4C}">
      <text>
        <r>
          <rPr>
            <sz val="10"/>
            <color rgb="FF000000"/>
            <rFont val="Tahoma"/>
            <family val="2"/>
          </rPr>
          <t>Base</t>
        </r>
      </text>
    </comment>
    <comment ref="C176" authorId="0" shapeId="0" xr:uid="{CCE84D9B-6240-0E48-9E86-D6ECC770A79F}">
      <text>
        <r>
          <rPr>
            <sz val="10"/>
            <color rgb="FF000000"/>
            <rFont val="Tahoma"/>
            <family val="2"/>
          </rPr>
          <t>Base</t>
        </r>
      </text>
    </comment>
    <comment ref="D176" authorId="0" shapeId="0" xr:uid="{B5CBA439-F974-D940-9A67-B40984A1B126}">
      <text>
        <r>
          <rPr>
            <sz val="10"/>
            <color rgb="FF000000"/>
            <rFont val="Tahoma"/>
            <family val="2"/>
          </rPr>
          <t>Base</t>
        </r>
      </text>
    </comment>
    <comment ref="E176" authorId="0" shapeId="0" xr:uid="{8F7EE2C0-7EB6-7543-9840-5E7E5D77C09B}">
      <text>
        <r>
          <rPr>
            <sz val="10"/>
            <color rgb="FF000000"/>
            <rFont val="Tahoma"/>
            <family val="2"/>
          </rPr>
          <t>Base</t>
        </r>
      </text>
    </comment>
    <comment ref="F176" authorId="0" shapeId="0" xr:uid="{D78D1780-749C-EF40-84DE-F6D4B3E92F24}">
      <text>
        <r>
          <rPr>
            <sz val="10"/>
            <color rgb="FF000000"/>
            <rFont val="Tahoma"/>
            <family val="2"/>
          </rPr>
          <t>Base</t>
        </r>
      </text>
    </comment>
    <comment ref="I176" authorId="0" shapeId="0" xr:uid="{E0139AAC-8CFD-0D41-8B1B-84B8AB8E7B99}">
      <text>
        <r>
          <rPr>
            <sz val="10"/>
            <color rgb="FF000000"/>
            <rFont val="Tahoma"/>
            <family val="2"/>
          </rPr>
          <t>Base</t>
        </r>
      </text>
    </comment>
    <comment ref="J176" authorId="0" shapeId="0" xr:uid="{EFC6130E-2543-BD4F-89BD-DD20CD9D73C8}">
      <text>
        <r>
          <rPr>
            <sz val="10"/>
            <color rgb="FF000000"/>
            <rFont val="Tahoma"/>
            <family val="2"/>
          </rPr>
          <t>Base</t>
        </r>
      </text>
    </comment>
    <comment ref="K176" authorId="0" shapeId="0" xr:uid="{C42E291E-EE86-AA48-84AC-9A331ACFC24F}">
      <text>
        <r>
          <rPr>
            <sz val="10"/>
            <color rgb="FF000000"/>
            <rFont val="Tahoma"/>
            <family val="2"/>
          </rPr>
          <t>Base</t>
        </r>
      </text>
    </comment>
    <comment ref="L176" authorId="0" shapeId="0" xr:uid="{34659B56-4BE5-714D-9D35-F1A7BCDB0DA6}">
      <text>
        <r>
          <rPr>
            <sz val="10"/>
            <color rgb="FF000000"/>
            <rFont val="Tahoma"/>
            <family val="2"/>
          </rPr>
          <t>Base</t>
        </r>
      </text>
    </comment>
    <comment ref="M176" authorId="0" shapeId="0" xr:uid="{D1820253-DF74-004D-9AAE-4996B53F8BC1}">
      <text>
        <r>
          <rPr>
            <sz val="10"/>
            <color rgb="FF000000"/>
            <rFont val="Tahoma"/>
            <family val="2"/>
          </rPr>
          <t>Base</t>
        </r>
      </text>
    </comment>
    <comment ref="N176" authorId="0" shapeId="0" xr:uid="{7F4E28A0-E361-244C-80D6-27264F610EE2}">
      <text>
        <r>
          <rPr>
            <sz val="10"/>
            <color rgb="FF000000"/>
            <rFont val="Tahoma"/>
            <family val="2"/>
          </rPr>
          <t>Base</t>
        </r>
      </text>
    </comment>
    <comment ref="O176" authorId="0" shapeId="0" xr:uid="{CE51CF4E-CE47-C244-A946-5B0E84FCE8A4}">
      <text>
        <r>
          <rPr>
            <sz val="10"/>
            <color rgb="FF000000"/>
            <rFont val="Tahoma"/>
            <family val="2"/>
          </rPr>
          <t>Base</t>
        </r>
      </text>
    </comment>
    <comment ref="P176" authorId="0" shapeId="0" xr:uid="{3C1D9F46-A077-774A-BE38-99767BF900F0}">
      <text>
        <r>
          <rPr>
            <sz val="10"/>
            <color rgb="FF000000"/>
            <rFont val="Tahoma"/>
            <family val="2"/>
          </rPr>
          <t>Base</t>
        </r>
      </text>
    </comment>
    <comment ref="C177" authorId="0" shapeId="0" xr:uid="{0B0932FA-E7DD-E64D-BE45-605BF21A806C}">
      <text>
        <r>
          <rPr>
            <sz val="10"/>
            <color rgb="FF000000"/>
            <rFont val="Tahoma"/>
            <family val="2"/>
          </rPr>
          <t>Base</t>
        </r>
      </text>
    </comment>
    <comment ref="D177" authorId="0" shapeId="0" xr:uid="{04D44E5D-C718-154E-8366-D68EF5973911}">
      <text>
        <r>
          <rPr>
            <sz val="10"/>
            <color rgb="FF000000"/>
            <rFont val="Tahoma"/>
            <family val="2"/>
          </rPr>
          <t>Base</t>
        </r>
      </text>
    </comment>
    <comment ref="E177" authorId="0" shapeId="0" xr:uid="{52DC6C43-FBC4-CE4F-BD13-5F29B700151D}">
      <text>
        <r>
          <rPr>
            <sz val="10"/>
            <color rgb="FF000000"/>
            <rFont val="Tahoma"/>
            <family val="2"/>
          </rPr>
          <t>Base</t>
        </r>
      </text>
    </comment>
    <comment ref="F177" authorId="0" shapeId="0" xr:uid="{1F316175-7174-3B4A-8FA5-3165AE48E89E}">
      <text>
        <r>
          <rPr>
            <sz val="10"/>
            <color rgb="FF000000"/>
            <rFont val="Tahoma"/>
            <family val="2"/>
          </rPr>
          <t>Base</t>
        </r>
      </text>
    </comment>
    <comment ref="I177" authorId="0" shapeId="0" xr:uid="{C4C4C078-15FA-8741-8502-89593E81C1FB}">
      <text>
        <r>
          <rPr>
            <sz val="10"/>
            <color rgb="FF000000"/>
            <rFont val="Tahoma"/>
            <family val="2"/>
          </rPr>
          <t>Base</t>
        </r>
      </text>
    </comment>
    <comment ref="J177" authorId="0" shapeId="0" xr:uid="{5EB327D5-0ED4-CD48-97A9-BAF132C07623}">
      <text>
        <r>
          <rPr>
            <sz val="10"/>
            <color rgb="FF000000"/>
            <rFont val="Tahoma"/>
            <family val="2"/>
          </rPr>
          <t>Base</t>
        </r>
      </text>
    </comment>
    <comment ref="K177" authorId="0" shapeId="0" xr:uid="{C787F6BF-E066-BA4A-AF2C-4F8A83758C5D}">
      <text>
        <r>
          <rPr>
            <sz val="10"/>
            <color rgb="FF000000"/>
            <rFont val="Tahoma"/>
            <family val="2"/>
          </rPr>
          <t>Base</t>
        </r>
      </text>
    </comment>
    <comment ref="L177" authorId="0" shapeId="0" xr:uid="{8530FAFD-54C5-C643-A5A0-7D0AB1441B6C}">
      <text>
        <r>
          <rPr>
            <sz val="10"/>
            <color rgb="FF000000"/>
            <rFont val="Tahoma"/>
            <family val="2"/>
          </rPr>
          <t>Base</t>
        </r>
      </text>
    </comment>
    <comment ref="M177" authorId="0" shapeId="0" xr:uid="{B5398126-8BFA-E640-A839-1FA73C25EB95}">
      <text>
        <r>
          <rPr>
            <sz val="10"/>
            <color rgb="FF000000"/>
            <rFont val="Tahoma"/>
            <family val="2"/>
          </rPr>
          <t>Base</t>
        </r>
      </text>
    </comment>
    <comment ref="N177" authorId="0" shapeId="0" xr:uid="{5F07F114-89AC-3741-AC8B-9302E18F342E}">
      <text>
        <r>
          <rPr>
            <sz val="10"/>
            <color rgb="FF000000"/>
            <rFont val="Tahoma"/>
            <family val="2"/>
          </rPr>
          <t>Base</t>
        </r>
      </text>
    </comment>
    <comment ref="O177" authorId="0" shapeId="0" xr:uid="{0307BBF0-2CF7-8B4F-A3A3-9E6035210CDC}">
      <text>
        <r>
          <rPr>
            <sz val="10"/>
            <color rgb="FF000000"/>
            <rFont val="Tahoma"/>
            <family val="2"/>
          </rPr>
          <t>Base</t>
        </r>
      </text>
    </comment>
    <comment ref="P177" authorId="0" shapeId="0" xr:uid="{5D4FA1D1-030E-7341-9DCB-E8C54F1E7295}">
      <text>
        <r>
          <rPr>
            <sz val="10"/>
            <color rgb="FF000000"/>
            <rFont val="Tahoma"/>
            <family val="2"/>
          </rPr>
          <t>Base</t>
        </r>
      </text>
    </comment>
    <comment ref="C178" authorId="0" shapeId="0" xr:uid="{936B13E1-4F7A-7248-A79C-E21E7BCB4450}">
      <text>
        <r>
          <rPr>
            <sz val="10"/>
            <color rgb="FF000000"/>
            <rFont val="Tahoma"/>
            <family val="2"/>
          </rPr>
          <t>Base</t>
        </r>
      </text>
    </comment>
    <comment ref="D178" authorId="0" shapeId="0" xr:uid="{41238284-D300-DF46-BEE8-A9A20581B299}">
      <text>
        <r>
          <rPr>
            <sz val="10"/>
            <color rgb="FF000000"/>
            <rFont val="Tahoma"/>
            <family val="2"/>
          </rPr>
          <t>Base</t>
        </r>
      </text>
    </comment>
    <comment ref="E178" authorId="0" shapeId="0" xr:uid="{BD1DD0B9-BFA4-2D44-A382-54B206BAB69D}">
      <text>
        <r>
          <rPr>
            <sz val="10"/>
            <color rgb="FF000000"/>
            <rFont val="Tahoma"/>
            <family val="2"/>
          </rPr>
          <t>Base</t>
        </r>
      </text>
    </comment>
    <comment ref="F178" authorId="0" shapeId="0" xr:uid="{C7AD46DD-DF06-344A-B32C-73D9D01AEE1B}">
      <text>
        <r>
          <rPr>
            <sz val="10"/>
            <color rgb="FF000000"/>
            <rFont val="Tahoma"/>
            <family val="2"/>
          </rPr>
          <t>Base</t>
        </r>
      </text>
    </comment>
    <comment ref="I178" authorId="0" shapeId="0" xr:uid="{1772DD69-C14C-BD4A-B34F-FEC48C592914}">
      <text>
        <r>
          <rPr>
            <sz val="10"/>
            <color rgb="FF000000"/>
            <rFont val="Tahoma"/>
            <family val="2"/>
          </rPr>
          <t>Base</t>
        </r>
      </text>
    </comment>
    <comment ref="J178" authorId="0" shapeId="0" xr:uid="{AC69D458-A185-C24B-B9F3-18D18F2C1E84}">
      <text>
        <r>
          <rPr>
            <sz val="10"/>
            <color rgb="FF000000"/>
            <rFont val="Tahoma"/>
            <family val="2"/>
          </rPr>
          <t>Base</t>
        </r>
      </text>
    </comment>
    <comment ref="K178" authorId="0" shapeId="0" xr:uid="{72F69582-E382-BF4F-9CF2-9B903E7F3D0E}">
      <text>
        <r>
          <rPr>
            <sz val="10"/>
            <color rgb="FF000000"/>
            <rFont val="Tahoma"/>
            <family val="2"/>
          </rPr>
          <t>Base</t>
        </r>
      </text>
    </comment>
    <comment ref="L178" authorId="0" shapeId="0" xr:uid="{A701C2D3-F256-DB4D-8130-2465F2F633BD}">
      <text>
        <r>
          <rPr>
            <sz val="10"/>
            <color rgb="FF000000"/>
            <rFont val="Tahoma"/>
            <family val="2"/>
          </rPr>
          <t>Base</t>
        </r>
      </text>
    </comment>
    <comment ref="M178" authorId="0" shapeId="0" xr:uid="{20183602-4AED-C742-B6B6-E453892BD06E}">
      <text>
        <r>
          <rPr>
            <sz val="10"/>
            <color rgb="FF000000"/>
            <rFont val="Tahoma"/>
            <family val="2"/>
          </rPr>
          <t>Base</t>
        </r>
      </text>
    </comment>
    <comment ref="N178" authorId="0" shapeId="0" xr:uid="{65076808-B5C8-1C4F-A473-4336C3839B63}">
      <text>
        <r>
          <rPr>
            <sz val="10"/>
            <color rgb="FF000000"/>
            <rFont val="Tahoma"/>
            <family val="2"/>
          </rPr>
          <t>Base</t>
        </r>
      </text>
    </comment>
    <comment ref="O178" authorId="0" shapeId="0" xr:uid="{CA5F5981-28AF-204B-967D-E41E0EEADF17}">
      <text>
        <r>
          <rPr>
            <sz val="10"/>
            <color rgb="FF000000"/>
            <rFont val="Tahoma"/>
            <family val="2"/>
          </rPr>
          <t>Base</t>
        </r>
      </text>
    </comment>
    <comment ref="P178" authorId="0" shapeId="0" xr:uid="{1486451B-179E-2441-B437-5EF50E189022}">
      <text>
        <r>
          <rPr>
            <sz val="10"/>
            <color rgb="FF000000"/>
            <rFont val="Tahoma"/>
            <family val="2"/>
          </rPr>
          <t>Base</t>
        </r>
      </text>
    </comment>
    <comment ref="C179" authorId="0" shapeId="0" xr:uid="{7F010D9E-BACC-1249-B939-BA7D665BBD41}">
      <text>
        <r>
          <rPr>
            <sz val="10"/>
            <color rgb="FF000000"/>
            <rFont val="Tahoma"/>
            <family val="2"/>
          </rPr>
          <t>Base</t>
        </r>
      </text>
    </comment>
    <comment ref="D179" authorId="0" shapeId="0" xr:uid="{42B8DC3B-C5A3-9247-B968-EC826C934299}">
      <text>
        <r>
          <rPr>
            <sz val="10"/>
            <color rgb="FF000000"/>
            <rFont val="Tahoma"/>
            <family val="2"/>
          </rPr>
          <t>Base</t>
        </r>
      </text>
    </comment>
    <comment ref="E179" authorId="0" shapeId="0" xr:uid="{34F97DB5-7040-4441-877F-D20302BD53CA}">
      <text>
        <r>
          <rPr>
            <sz val="10"/>
            <color rgb="FF000000"/>
            <rFont val="Tahoma"/>
            <family val="2"/>
          </rPr>
          <t>Base</t>
        </r>
      </text>
    </comment>
    <comment ref="F179" authorId="0" shapeId="0" xr:uid="{71C8B59C-B66C-6649-B4AF-43EA3D3F7AB2}">
      <text>
        <r>
          <rPr>
            <sz val="10"/>
            <color rgb="FF000000"/>
            <rFont val="Tahoma"/>
            <family val="2"/>
          </rPr>
          <t>Base</t>
        </r>
      </text>
    </comment>
    <comment ref="I179" authorId="0" shapeId="0" xr:uid="{AEE8EDF4-4DEC-C546-AE37-411C9DD14896}">
      <text>
        <r>
          <rPr>
            <sz val="10"/>
            <color rgb="FF000000"/>
            <rFont val="Tahoma"/>
            <family val="2"/>
          </rPr>
          <t>Base</t>
        </r>
      </text>
    </comment>
    <comment ref="J179" authorId="0" shapeId="0" xr:uid="{EA3C3F4C-45D5-CF44-A442-22525A9468EA}">
      <text>
        <r>
          <rPr>
            <sz val="10"/>
            <color rgb="FF000000"/>
            <rFont val="Tahoma"/>
            <family val="2"/>
          </rPr>
          <t>Base</t>
        </r>
      </text>
    </comment>
    <comment ref="K179" authorId="0" shapeId="0" xr:uid="{A3ADDA5A-E68A-3541-B08B-ABC6D1A35C29}">
      <text>
        <r>
          <rPr>
            <sz val="10"/>
            <color rgb="FF000000"/>
            <rFont val="Tahoma"/>
            <family val="2"/>
          </rPr>
          <t>Base</t>
        </r>
      </text>
    </comment>
    <comment ref="L179" authorId="0" shapeId="0" xr:uid="{69375B3F-0659-384C-88AD-9BC11AAF0704}">
      <text>
        <r>
          <rPr>
            <sz val="10"/>
            <color rgb="FF000000"/>
            <rFont val="Tahoma"/>
            <family val="2"/>
          </rPr>
          <t>Base</t>
        </r>
      </text>
    </comment>
    <comment ref="M179" authorId="0" shapeId="0" xr:uid="{531BD2A0-F90C-6141-8AF4-3F525ECCADEC}">
      <text>
        <r>
          <rPr>
            <sz val="10"/>
            <color rgb="FF000000"/>
            <rFont val="Tahoma"/>
            <family val="2"/>
          </rPr>
          <t>Base</t>
        </r>
      </text>
    </comment>
    <comment ref="N179" authorId="0" shapeId="0" xr:uid="{B3870610-9D2A-DF45-8B9B-52E3C6F9C508}">
      <text>
        <r>
          <rPr>
            <sz val="10"/>
            <color rgb="FF000000"/>
            <rFont val="Tahoma"/>
            <family val="2"/>
          </rPr>
          <t>Base</t>
        </r>
      </text>
    </comment>
    <comment ref="O179" authorId="0" shapeId="0" xr:uid="{BF612136-D942-854E-8AB2-F5649FBFFA2C}">
      <text>
        <r>
          <rPr>
            <sz val="10"/>
            <color rgb="FF000000"/>
            <rFont val="Tahoma"/>
            <family val="2"/>
          </rPr>
          <t>Base</t>
        </r>
      </text>
    </comment>
    <comment ref="P179" authorId="0" shapeId="0" xr:uid="{3468052C-517D-734B-8A20-4500618F2045}">
      <text>
        <r>
          <rPr>
            <sz val="10"/>
            <color rgb="FF000000"/>
            <rFont val="Tahoma"/>
            <family val="2"/>
          </rPr>
          <t>Base</t>
        </r>
      </text>
    </comment>
    <comment ref="C180" authorId="0" shapeId="0" xr:uid="{583F631C-DA64-3F42-A7E2-FA21133AD015}">
      <text>
        <r>
          <rPr>
            <sz val="10"/>
            <color rgb="FF000000"/>
            <rFont val="Tahoma"/>
            <family val="2"/>
          </rPr>
          <t>Base</t>
        </r>
      </text>
    </comment>
    <comment ref="D180" authorId="0" shapeId="0" xr:uid="{CFBD62BD-8576-CE44-811C-05F8BD8C04BE}">
      <text>
        <r>
          <rPr>
            <sz val="10"/>
            <color rgb="FF000000"/>
            <rFont val="Tahoma"/>
            <family val="2"/>
          </rPr>
          <t>Base</t>
        </r>
      </text>
    </comment>
    <comment ref="E180" authorId="0" shapeId="0" xr:uid="{FAD5D11F-B97D-D44C-92E2-9B114713DF57}">
      <text>
        <r>
          <rPr>
            <sz val="10"/>
            <color rgb="FF000000"/>
            <rFont val="Tahoma"/>
            <family val="2"/>
          </rPr>
          <t>Base</t>
        </r>
      </text>
    </comment>
    <comment ref="F180" authorId="0" shapeId="0" xr:uid="{CDBB88DD-2C69-E443-9605-F603883C0F20}">
      <text>
        <r>
          <rPr>
            <sz val="10"/>
            <color rgb="FF000000"/>
            <rFont val="Tahoma"/>
            <family val="2"/>
          </rPr>
          <t>Base</t>
        </r>
      </text>
    </comment>
    <comment ref="I180" authorId="0" shapeId="0" xr:uid="{6867AEAB-4A82-874C-A27C-A4043239325E}">
      <text>
        <r>
          <rPr>
            <sz val="10"/>
            <color rgb="FF000000"/>
            <rFont val="Tahoma"/>
            <family val="2"/>
          </rPr>
          <t>Base</t>
        </r>
      </text>
    </comment>
    <comment ref="J180" authorId="0" shapeId="0" xr:uid="{E775926A-CA7D-8E4A-BE80-2113DE703E99}">
      <text>
        <r>
          <rPr>
            <sz val="10"/>
            <color rgb="FF000000"/>
            <rFont val="Tahoma"/>
            <family val="2"/>
          </rPr>
          <t>Base</t>
        </r>
      </text>
    </comment>
    <comment ref="K180" authorId="0" shapeId="0" xr:uid="{71324C3D-C525-D242-AFDE-FE92385111C2}">
      <text>
        <r>
          <rPr>
            <sz val="10"/>
            <color rgb="FF000000"/>
            <rFont val="Tahoma"/>
            <family val="2"/>
          </rPr>
          <t>Base</t>
        </r>
      </text>
    </comment>
    <comment ref="L180" authorId="0" shapeId="0" xr:uid="{A6106EED-CEFD-8B48-BB23-36ADF5CC06F9}">
      <text>
        <r>
          <rPr>
            <sz val="10"/>
            <color rgb="FF000000"/>
            <rFont val="Tahoma"/>
            <family val="2"/>
          </rPr>
          <t>Base</t>
        </r>
      </text>
    </comment>
    <comment ref="M180" authorId="0" shapeId="0" xr:uid="{9170BBE1-DEAA-B840-A99C-0EF406E2D5EC}">
      <text>
        <r>
          <rPr>
            <sz val="10"/>
            <color rgb="FF000000"/>
            <rFont val="Tahoma"/>
            <family val="2"/>
          </rPr>
          <t>Base</t>
        </r>
      </text>
    </comment>
    <comment ref="N180" authorId="0" shapeId="0" xr:uid="{36E585A0-5963-CF4D-9803-E1B56E39392C}">
      <text>
        <r>
          <rPr>
            <sz val="10"/>
            <color rgb="FF000000"/>
            <rFont val="Tahoma"/>
            <family val="2"/>
          </rPr>
          <t>Base</t>
        </r>
      </text>
    </comment>
    <comment ref="O180" authorId="0" shapeId="0" xr:uid="{6951CF2D-CFB8-DF46-ACF5-B5DBD7B5AF99}">
      <text>
        <r>
          <rPr>
            <sz val="10"/>
            <color rgb="FF000000"/>
            <rFont val="Tahoma"/>
            <family val="2"/>
          </rPr>
          <t>Base</t>
        </r>
      </text>
    </comment>
    <comment ref="P180" authorId="0" shapeId="0" xr:uid="{4A0F778F-33F0-E64F-BB7F-E0126E87093A}">
      <text>
        <r>
          <rPr>
            <sz val="10"/>
            <color rgb="FF000000"/>
            <rFont val="Tahoma"/>
            <family val="2"/>
          </rPr>
          <t>Base</t>
        </r>
      </text>
    </comment>
    <comment ref="C181" authorId="0" shapeId="0" xr:uid="{AF2CDB4C-A382-2A43-BCD9-11D73D3DC1B9}">
      <text>
        <r>
          <rPr>
            <sz val="10"/>
            <color rgb="FF000000"/>
            <rFont val="Tahoma"/>
            <family val="2"/>
          </rPr>
          <t>Base</t>
        </r>
      </text>
    </comment>
    <comment ref="D181" authorId="0" shapeId="0" xr:uid="{5FFBD318-9F42-D149-B801-3105AFB84F9B}">
      <text>
        <r>
          <rPr>
            <sz val="10"/>
            <color rgb="FF000000"/>
            <rFont val="Tahoma"/>
            <family val="2"/>
          </rPr>
          <t>Base</t>
        </r>
      </text>
    </comment>
    <comment ref="E181" authorId="0" shapeId="0" xr:uid="{11641C03-77ED-BE42-A375-AFA61F1895C3}">
      <text>
        <r>
          <rPr>
            <sz val="10"/>
            <color rgb="FF000000"/>
            <rFont val="Tahoma"/>
            <family val="2"/>
          </rPr>
          <t>Base</t>
        </r>
      </text>
    </comment>
    <comment ref="F181" authorId="0" shapeId="0" xr:uid="{FE94183E-3EA4-1948-AF3C-3FA93E453814}">
      <text>
        <r>
          <rPr>
            <sz val="10"/>
            <color rgb="FF000000"/>
            <rFont val="Tahoma"/>
            <family val="2"/>
          </rPr>
          <t>Base</t>
        </r>
      </text>
    </comment>
    <comment ref="I181" authorId="0" shapeId="0" xr:uid="{C66D3299-D7D3-8741-81A8-E480BF9F4E95}">
      <text>
        <r>
          <rPr>
            <sz val="10"/>
            <color rgb="FF000000"/>
            <rFont val="Tahoma"/>
            <family val="2"/>
          </rPr>
          <t>Base</t>
        </r>
      </text>
    </comment>
    <comment ref="J181" authorId="0" shapeId="0" xr:uid="{8626C157-32E4-E447-AF83-7BBA187322AC}">
      <text>
        <r>
          <rPr>
            <sz val="10"/>
            <color rgb="FF000000"/>
            <rFont val="Tahoma"/>
            <family val="2"/>
          </rPr>
          <t>Base</t>
        </r>
      </text>
    </comment>
    <comment ref="K181" authorId="0" shapeId="0" xr:uid="{A047E54E-CB76-1845-A366-58112DB32119}">
      <text>
        <r>
          <rPr>
            <sz val="10"/>
            <color rgb="FF000000"/>
            <rFont val="Tahoma"/>
            <family val="2"/>
          </rPr>
          <t>Base</t>
        </r>
      </text>
    </comment>
    <comment ref="L181" authorId="0" shapeId="0" xr:uid="{BB36D1D1-1D34-4746-884E-3A78BD93F520}">
      <text>
        <r>
          <rPr>
            <sz val="10"/>
            <color rgb="FF000000"/>
            <rFont val="Tahoma"/>
            <family val="2"/>
          </rPr>
          <t>Base</t>
        </r>
      </text>
    </comment>
    <comment ref="M181" authorId="0" shapeId="0" xr:uid="{818B82FC-908B-3440-84C3-F17C8ED3DE4F}">
      <text>
        <r>
          <rPr>
            <sz val="10"/>
            <color rgb="FF000000"/>
            <rFont val="Tahoma"/>
            <family val="2"/>
          </rPr>
          <t>Base</t>
        </r>
      </text>
    </comment>
    <comment ref="N181" authorId="0" shapeId="0" xr:uid="{961D48BF-9C62-1144-874F-7ECD73DDE8F3}">
      <text>
        <r>
          <rPr>
            <sz val="10"/>
            <color rgb="FF000000"/>
            <rFont val="Tahoma"/>
            <family val="2"/>
          </rPr>
          <t>Base</t>
        </r>
      </text>
    </comment>
    <comment ref="O181" authorId="0" shapeId="0" xr:uid="{D8E20C47-8BDA-E744-A9D8-4A0E97489A16}">
      <text>
        <r>
          <rPr>
            <sz val="10"/>
            <color rgb="FF000000"/>
            <rFont val="Tahoma"/>
            <family val="2"/>
          </rPr>
          <t>Base</t>
        </r>
      </text>
    </comment>
    <comment ref="P181" authorId="0" shapeId="0" xr:uid="{894DAA1A-508E-B745-90A0-9A8635606240}">
      <text>
        <r>
          <rPr>
            <sz val="10"/>
            <color rgb="FF000000"/>
            <rFont val="Tahoma"/>
            <family val="2"/>
          </rPr>
          <t>Base</t>
        </r>
      </text>
    </comment>
    <comment ref="C182" authorId="0" shapeId="0" xr:uid="{F4770811-F6FC-DD49-980C-0DF4D6799A50}">
      <text>
        <r>
          <rPr>
            <sz val="10"/>
            <color rgb="FF000000"/>
            <rFont val="Tahoma"/>
            <family val="2"/>
          </rPr>
          <t>Base</t>
        </r>
      </text>
    </comment>
    <comment ref="D182" authorId="0" shapeId="0" xr:uid="{EFCDACE9-C3AE-514F-A97D-FAB6F6B11781}">
      <text>
        <r>
          <rPr>
            <sz val="10"/>
            <color rgb="FF000000"/>
            <rFont val="Tahoma"/>
            <family val="2"/>
          </rPr>
          <t>Base</t>
        </r>
      </text>
    </comment>
    <comment ref="E182" authorId="0" shapeId="0" xr:uid="{8CAAF283-ADA2-E44C-8618-9652AB630E14}">
      <text>
        <r>
          <rPr>
            <sz val="10"/>
            <color rgb="FF000000"/>
            <rFont val="Tahoma"/>
            <family val="2"/>
          </rPr>
          <t>Base</t>
        </r>
      </text>
    </comment>
    <comment ref="F182" authorId="0" shapeId="0" xr:uid="{256B3261-4530-ED4B-84AB-AEA809D66921}">
      <text>
        <r>
          <rPr>
            <sz val="10"/>
            <color rgb="FF000000"/>
            <rFont val="Tahoma"/>
            <family val="2"/>
          </rPr>
          <t>Base</t>
        </r>
      </text>
    </comment>
    <comment ref="I182" authorId="0" shapeId="0" xr:uid="{9BFF6496-77B4-5141-821C-0B1AA1B88E89}">
      <text>
        <r>
          <rPr>
            <sz val="10"/>
            <color rgb="FF000000"/>
            <rFont val="Tahoma"/>
            <family val="2"/>
          </rPr>
          <t>Base</t>
        </r>
      </text>
    </comment>
    <comment ref="J182" authorId="0" shapeId="0" xr:uid="{ED01CD87-0680-094C-959A-64B0B63B4C21}">
      <text>
        <r>
          <rPr>
            <sz val="10"/>
            <color rgb="FF000000"/>
            <rFont val="Tahoma"/>
            <family val="2"/>
          </rPr>
          <t>Base</t>
        </r>
      </text>
    </comment>
    <comment ref="K182" authorId="0" shapeId="0" xr:uid="{762579E4-6BF5-C24D-87F1-7C07EC73638A}">
      <text>
        <r>
          <rPr>
            <sz val="10"/>
            <color rgb="FF000000"/>
            <rFont val="Tahoma"/>
            <family val="2"/>
          </rPr>
          <t>Base</t>
        </r>
      </text>
    </comment>
    <comment ref="L182" authorId="0" shapeId="0" xr:uid="{8A848866-4A0B-3542-805B-4A727D1584F8}">
      <text>
        <r>
          <rPr>
            <sz val="10"/>
            <color rgb="FF000000"/>
            <rFont val="Tahoma"/>
            <family val="2"/>
          </rPr>
          <t>Base</t>
        </r>
      </text>
    </comment>
    <comment ref="M182" authorId="0" shapeId="0" xr:uid="{FFB69F53-76E1-1A4A-AC58-54E322CCC478}">
      <text>
        <r>
          <rPr>
            <sz val="10"/>
            <color rgb="FF000000"/>
            <rFont val="Tahoma"/>
            <family val="2"/>
          </rPr>
          <t>Base</t>
        </r>
      </text>
    </comment>
    <comment ref="N182" authorId="0" shapeId="0" xr:uid="{4F758C01-B4A7-474B-9C24-C11C9A6D7BA5}">
      <text>
        <r>
          <rPr>
            <sz val="10"/>
            <color rgb="FF000000"/>
            <rFont val="Tahoma"/>
            <family val="2"/>
          </rPr>
          <t>Base</t>
        </r>
      </text>
    </comment>
    <comment ref="O182" authorId="0" shapeId="0" xr:uid="{95F5A5CE-41BD-E24A-9994-E542C817AEA4}">
      <text>
        <r>
          <rPr>
            <sz val="10"/>
            <color rgb="FF000000"/>
            <rFont val="Tahoma"/>
            <family val="2"/>
          </rPr>
          <t>Base</t>
        </r>
      </text>
    </comment>
    <comment ref="P182" authorId="0" shapeId="0" xr:uid="{57918402-EFB3-5F45-B5F5-2878A3C8A346}">
      <text>
        <r>
          <rPr>
            <sz val="10"/>
            <color rgb="FF000000"/>
            <rFont val="Tahoma"/>
            <family val="2"/>
          </rPr>
          <t>Base</t>
        </r>
      </text>
    </comment>
    <comment ref="C183" authorId="0" shapeId="0" xr:uid="{2440F41C-B024-4C41-8E7F-A0735B5A44FD}">
      <text>
        <r>
          <rPr>
            <sz val="10"/>
            <color rgb="FF000000"/>
            <rFont val="Tahoma"/>
            <family val="2"/>
          </rPr>
          <t>Base</t>
        </r>
      </text>
    </comment>
    <comment ref="D183" authorId="0" shapeId="0" xr:uid="{6F5E59E0-B201-034D-808E-0FEB331F7680}">
      <text>
        <r>
          <rPr>
            <sz val="10"/>
            <color rgb="FF000000"/>
            <rFont val="Tahoma"/>
            <family val="2"/>
          </rPr>
          <t>Base</t>
        </r>
      </text>
    </comment>
    <comment ref="E183" authorId="0" shapeId="0" xr:uid="{2A667B6D-7241-7F4D-A9EE-CFE9894DF5F4}">
      <text>
        <r>
          <rPr>
            <sz val="10"/>
            <color rgb="FF000000"/>
            <rFont val="Tahoma"/>
            <family val="2"/>
          </rPr>
          <t>Base</t>
        </r>
      </text>
    </comment>
    <comment ref="F183" authorId="0" shapeId="0" xr:uid="{7C6BECCB-5C9A-174A-958A-6849A5FB2C91}">
      <text>
        <r>
          <rPr>
            <sz val="10"/>
            <color rgb="FF000000"/>
            <rFont val="Tahoma"/>
            <family val="2"/>
          </rPr>
          <t>Base</t>
        </r>
      </text>
    </comment>
    <comment ref="I183" authorId="0" shapeId="0" xr:uid="{CA6E9DE7-7146-D940-BF16-1D53BBB31DAF}">
      <text>
        <r>
          <rPr>
            <sz val="10"/>
            <color rgb="FF000000"/>
            <rFont val="Tahoma"/>
            <family val="2"/>
          </rPr>
          <t>Base</t>
        </r>
      </text>
    </comment>
    <comment ref="J183" authorId="0" shapeId="0" xr:uid="{D45D17EE-3DC4-DF47-8EE3-7A10F880293D}">
      <text>
        <r>
          <rPr>
            <sz val="10"/>
            <color rgb="FF000000"/>
            <rFont val="Tahoma"/>
            <family val="2"/>
          </rPr>
          <t>Base</t>
        </r>
      </text>
    </comment>
    <comment ref="K183" authorId="0" shapeId="0" xr:uid="{7E61DCF9-0273-5740-9DB4-394C9A5A12EE}">
      <text>
        <r>
          <rPr>
            <sz val="10"/>
            <color rgb="FF000000"/>
            <rFont val="Tahoma"/>
            <family val="2"/>
          </rPr>
          <t>Base</t>
        </r>
      </text>
    </comment>
    <comment ref="L183" authorId="0" shapeId="0" xr:uid="{B007C4EA-FB76-AC43-8FE9-1DDEAC62070B}">
      <text>
        <r>
          <rPr>
            <sz val="10"/>
            <color rgb="FF000000"/>
            <rFont val="Tahoma"/>
            <family val="2"/>
          </rPr>
          <t>Base</t>
        </r>
      </text>
    </comment>
    <comment ref="M183" authorId="0" shapeId="0" xr:uid="{DE095DBD-B4B1-104C-B399-B51FA6581AFD}">
      <text>
        <r>
          <rPr>
            <sz val="10"/>
            <color rgb="FF000000"/>
            <rFont val="Tahoma"/>
            <family val="2"/>
          </rPr>
          <t>Base</t>
        </r>
      </text>
    </comment>
    <comment ref="N183" authorId="0" shapeId="0" xr:uid="{D806B037-6898-654B-9156-29165728ADEA}">
      <text>
        <r>
          <rPr>
            <sz val="10"/>
            <color rgb="FF000000"/>
            <rFont val="Tahoma"/>
            <family val="2"/>
          </rPr>
          <t>Base</t>
        </r>
      </text>
    </comment>
    <comment ref="O183" authorId="0" shapeId="0" xr:uid="{EC1CCCB0-BECF-CC49-B182-D02E34786D0C}">
      <text>
        <r>
          <rPr>
            <sz val="10"/>
            <color rgb="FF000000"/>
            <rFont val="Tahoma"/>
            <family val="2"/>
          </rPr>
          <t>Base</t>
        </r>
      </text>
    </comment>
    <comment ref="P183" authorId="0" shapeId="0" xr:uid="{2732B57A-79FF-6C49-946B-5B4CE11A6807}">
      <text>
        <r>
          <rPr>
            <sz val="10"/>
            <color rgb="FF000000"/>
            <rFont val="Tahoma"/>
            <family val="2"/>
          </rPr>
          <t>Base</t>
        </r>
      </text>
    </comment>
    <comment ref="C184" authorId="0" shapeId="0" xr:uid="{57BFB5FB-E776-324B-8DEE-604ADAB9923B}">
      <text>
        <r>
          <rPr>
            <sz val="10"/>
            <color rgb="FF000000"/>
            <rFont val="Tahoma"/>
            <family val="2"/>
          </rPr>
          <t>Base</t>
        </r>
      </text>
    </comment>
    <comment ref="D184" authorId="0" shapeId="0" xr:uid="{8A4C6D15-E6F6-0242-A924-B3AAACF598D6}">
      <text>
        <r>
          <rPr>
            <sz val="10"/>
            <color rgb="FF000000"/>
            <rFont val="Tahoma"/>
            <family val="2"/>
          </rPr>
          <t>Base</t>
        </r>
      </text>
    </comment>
    <comment ref="E184" authorId="0" shapeId="0" xr:uid="{5114D00D-750A-D94C-96B9-FCD882E67C9C}">
      <text>
        <r>
          <rPr>
            <sz val="10"/>
            <color rgb="FF000000"/>
            <rFont val="Tahoma"/>
            <family val="2"/>
          </rPr>
          <t>Base</t>
        </r>
      </text>
    </comment>
    <comment ref="F184" authorId="0" shapeId="0" xr:uid="{17D9811F-5546-6A4E-A87B-485C6C735D2E}">
      <text>
        <r>
          <rPr>
            <sz val="10"/>
            <color rgb="FF000000"/>
            <rFont val="Tahoma"/>
            <family val="2"/>
          </rPr>
          <t>Base</t>
        </r>
      </text>
    </comment>
    <comment ref="I184" authorId="0" shapeId="0" xr:uid="{880E9441-0B19-814E-8CA2-8148BAA2B763}">
      <text>
        <r>
          <rPr>
            <sz val="10"/>
            <color rgb="FF000000"/>
            <rFont val="Tahoma"/>
            <family val="2"/>
          </rPr>
          <t>Base</t>
        </r>
      </text>
    </comment>
    <comment ref="J184" authorId="0" shapeId="0" xr:uid="{1F9FD4FC-CB1B-1E42-923C-01B9EFE335C0}">
      <text>
        <r>
          <rPr>
            <sz val="10"/>
            <color rgb="FF000000"/>
            <rFont val="Tahoma"/>
            <family val="2"/>
          </rPr>
          <t>Base</t>
        </r>
      </text>
    </comment>
    <comment ref="K184" authorId="0" shapeId="0" xr:uid="{751E1E2B-1216-704E-9E53-4782F814AC2E}">
      <text>
        <r>
          <rPr>
            <sz val="10"/>
            <color rgb="FF000000"/>
            <rFont val="Tahoma"/>
            <family val="2"/>
          </rPr>
          <t>Base</t>
        </r>
      </text>
    </comment>
    <comment ref="L184" authorId="0" shapeId="0" xr:uid="{561FCD1B-3128-7742-B16C-0384E47CD16F}">
      <text>
        <r>
          <rPr>
            <sz val="10"/>
            <color rgb="FF000000"/>
            <rFont val="Tahoma"/>
            <family val="2"/>
          </rPr>
          <t>Base</t>
        </r>
      </text>
    </comment>
    <comment ref="M184" authorId="0" shapeId="0" xr:uid="{D4D2EC31-62C0-274F-A013-17F9C3885683}">
      <text>
        <r>
          <rPr>
            <sz val="10"/>
            <color rgb="FF000000"/>
            <rFont val="Tahoma"/>
            <family val="2"/>
          </rPr>
          <t>Base</t>
        </r>
      </text>
    </comment>
    <comment ref="N184" authorId="0" shapeId="0" xr:uid="{38375155-9A43-2A4C-A6E9-A67E8406AF07}">
      <text>
        <r>
          <rPr>
            <sz val="10"/>
            <color rgb="FF000000"/>
            <rFont val="Tahoma"/>
            <family val="2"/>
          </rPr>
          <t>Base</t>
        </r>
      </text>
    </comment>
    <comment ref="O184" authorId="0" shapeId="0" xr:uid="{5D27073A-2DD2-4D45-94CE-8C00E4C74CE9}">
      <text>
        <r>
          <rPr>
            <sz val="10"/>
            <color rgb="FF000000"/>
            <rFont val="Tahoma"/>
            <family val="2"/>
          </rPr>
          <t>Base</t>
        </r>
      </text>
    </comment>
    <comment ref="P184" authorId="0" shapeId="0" xr:uid="{B7548DD3-475E-4F4B-9F5B-1DC1C588D7C9}">
      <text>
        <r>
          <rPr>
            <sz val="10"/>
            <color rgb="FF000000"/>
            <rFont val="Tahoma"/>
            <family val="2"/>
          </rPr>
          <t>Base</t>
        </r>
      </text>
    </comment>
    <comment ref="C185" authorId="0" shapeId="0" xr:uid="{3F0D63E7-5ED7-E146-BB4E-3C173155739B}">
      <text>
        <r>
          <rPr>
            <sz val="10"/>
            <color rgb="FF000000"/>
            <rFont val="Tahoma"/>
            <family val="2"/>
          </rPr>
          <t>Base</t>
        </r>
      </text>
    </comment>
    <comment ref="D185" authorId="0" shapeId="0" xr:uid="{EBE9B409-5231-7647-A001-EB66C4EFA925}">
      <text>
        <r>
          <rPr>
            <sz val="10"/>
            <color rgb="FF000000"/>
            <rFont val="Tahoma"/>
            <family val="2"/>
          </rPr>
          <t>Base</t>
        </r>
      </text>
    </comment>
    <comment ref="E185" authorId="0" shapeId="0" xr:uid="{34A86F50-93DE-2B4C-B20F-0CDE1225DC6F}">
      <text>
        <r>
          <rPr>
            <sz val="10"/>
            <color rgb="FF000000"/>
            <rFont val="Tahoma"/>
            <family val="2"/>
          </rPr>
          <t>Base</t>
        </r>
      </text>
    </comment>
    <comment ref="F185" authorId="0" shapeId="0" xr:uid="{1330A9CB-E11E-6448-B062-223BCE710220}">
      <text>
        <r>
          <rPr>
            <sz val="10"/>
            <color rgb="FF000000"/>
            <rFont val="Tahoma"/>
            <family val="2"/>
          </rPr>
          <t>Base</t>
        </r>
      </text>
    </comment>
    <comment ref="I185" authorId="0" shapeId="0" xr:uid="{63D088F0-E35D-0843-B2D2-3EA63EE1569C}">
      <text>
        <r>
          <rPr>
            <sz val="10"/>
            <color rgb="FF000000"/>
            <rFont val="Tahoma"/>
            <family val="2"/>
          </rPr>
          <t>Base</t>
        </r>
      </text>
    </comment>
    <comment ref="J185" authorId="0" shapeId="0" xr:uid="{43236C29-D0CB-9642-BE49-4EBB81E2A8D8}">
      <text>
        <r>
          <rPr>
            <sz val="10"/>
            <color rgb="FF000000"/>
            <rFont val="Tahoma"/>
            <family val="2"/>
          </rPr>
          <t>Base</t>
        </r>
      </text>
    </comment>
    <comment ref="K185" authorId="0" shapeId="0" xr:uid="{7A5F63A4-625A-CE45-A8AD-571DEDC98E9C}">
      <text>
        <r>
          <rPr>
            <sz val="10"/>
            <color rgb="FF000000"/>
            <rFont val="Tahoma"/>
            <family val="2"/>
          </rPr>
          <t>Base</t>
        </r>
      </text>
    </comment>
    <comment ref="L185" authorId="0" shapeId="0" xr:uid="{85A0A360-2404-A348-999A-8C05160D5E97}">
      <text>
        <r>
          <rPr>
            <sz val="10"/>
            <color rgb="FF000000"/>
            <rFont val="Tahoma"/>
            <family val="2"/>
          </rPr>
          <t>Base</t>
        </r>
      </text>
    </comment>
    <comment ref="M185" authorId="0" shapeId="0" xr:uid="{F075552B-2721-484B-9838-5169A75D4604}">
      <text>
        <r>
          <rPr>
            <sz val="10"/>
            <color rgb="FF000000"/>
            <rFont val="Tahoma"/>
            <family val="2"/>
          </rPr>
          <t>Base</t>
        </r>
      </text>
    </comment>
    <comment ref="N185" authorId="0" shapeId="0" xr:uid="{FE73273E-EE91-CB43-8AA6-5DBE1718BCD4}">
      <text>
        <r>
          <rPr>
            <sz val="10"/>
            <color rgb="FF000000"/>
            <rFont val="Tahoma"/>
            <family val="2"/>
          </rPr>
          <t>Base</t>
        </r>
      </text>
    </comment>
    <comment ref="O185" authorId="0" shapeId="0" xr:uid="{01AC8C0E-5022-A54D-AB68-D17C74B1E213}">
      <text>
        <r>
          <rPr>
            <sz val="10"/>
            <color rgb="FF000000"/>
            <rFont val="Tahoma"/>
            <family val="2"/>
          </rPr>
          <t>Base</t>
        </r>
      </text>
    </comment>
    <comment ref="P185" authorId="0" shapeId="0" xr:uid="{3E0590EA-FCBB-B140-B155-64E569918E87}">
      <text>
        <r>
          <rPr>
            <sz val="10"/>
            <color rgb="FF000000"/>
            <rFont val="Tahoma"/>
            <family val="2"/>
          </rPr>
          <t>Base</t>
        </r>
      </text>
    </comment>
    <comment ref="C186" authorId="0" shapeId="0" xr:uid="{5AFD6DAD-63D4-0E4E-AA89-A573FC3DB1CB}">
      <text>
        <r>
          <rPr>
            <sz val="10"/>
            <color rgb="FF000000"/>
            <rFont val="Tahoma"/>
            <family val="2"/>
          </rPr>
          <t>Base</t>
        </r>
      </text>
    </comment>
    <comment ref="D186" authorId="0" shapeId="0" xr:uid="{5FAC2442-C902-EC4D-9DFA-C0F36134E4CF}">
      <text>
        <r>
          <rPr>
            <sz val="10"/>
            <color rgb="FF000000"/>
            <rFont val="Tahoma"/>
            <family val="2"/>
          </rPr>
          <t>Base</t>
        </r>
      </text>
    </comment>
    <comment ref="E186" authorId="0" shapeId="0" xr:uid="{1F9EEA7F-D41E-A74B-AB2C-AA373D39E7DB}">
      <text>
        <r>
          <rPr>
            <sz val="10"/>
            <color rgb="FF000000"/>
            <rFont val="Tahoma"/>
            <family val="2"/>
          </rPr>
          <t>Base</t>
        </r>
      </text>
    </comment>
    <comment ref="F186" authorId="0" shapeId="0" xr:uid="{4EA8F3C7-57F1-6E44-B70F-F7BE25A4C432}">
      <text>
        <r>
          <rPr>
            <sz val="10"/>
            <color rgb="FF000000"/>
            <rFont val="Tahoma"/>
            <family val="2"/>
          </rPr>
          <t>Base</t>
        </r>
      </text>
    </comment>
    <comment ref="I186" authorId="0" shapeId="0" xr:uid="{9B000720-D9EE-1F47-871D-3512B7377B69}">
      <text>
        <r>
          <rPr>
            <sz val="10"/>
            <color rgb="FF000000"/>
            <rFont val="Tahoma"/>
            <family val="2"/>
          </rPr>
          <t>Base</t>
        </r>
      </text>
    </comment>
    <comment ref="J186" authorId="0" shapeId="0" xr:uid="{803C7AF3-118D-2E4F-8525-DA2DA642560A}">
      <text>
        <r>
          <rPr>
            <sz val="10"/>
            <color rgb="FF000000"/>
            <rFont val="Tahoma"/>
            <family val="2"/>
          </rPr>
          <t>Base</t>
        </r>
      </text>
    </comment>
    <comment ref="K186" authorId="0" shapeId="0" xr:uid="{75770437-9816-D04B-9EB2-47BC8E88FA80}">
      <text>
        <r>
          <rPr>
            <sz val="10"/>
            <color rgb="FF000000"/>
            <rFont val="Tahoma"/>
            <family val="2"/>
          </rPr>
          <t>Base</t>
        </r>
      </text>
    </comment>
    <comment ref="L186" authorId="0" shapeId="0" xr:uid="{695F6137-F998-0849-A017-6FB719C06054}">
      <text>
        <r>
          <rPr>
            <sz val="10"/>
            <color rgb="FF000000"/>
            <rFont val="Tahoma"/>
            <family val="2"/>
          </rPr>
          <t>Base</t>
        </r>
      </text>
    </comment>
    <comment ref="M186" authorId="0" shapeId="0" xr:uid="{D51D773B-AE5D-A14E-BDF4-6B064704AB7D}">
      <text>
        <r>
          <rPr>
            <sz val="10"/>
            <color rgb="FF000000"/>
            <rFont val="Tahoma"/>
            <family val="2"/>
          </rPr>
          <t>Base</t>
        </r>
      </text>
    </comment>
    <comment ref="N186" authorId="0" shapeId="0" xr:uid="{119D5AEB-FCF8-2841-8B95-0594E062F34C}">
      <text>
        <r>
          <rPr>
            <sz val="10"/>
            <color rgb="FF000000"/>
            <rFont val="Tahoma"/>
            <family val="2"/>
          </rPr>
          <t>Base</t>
        </r>
      </text>
    </comment>
    <comment ref="O186" authorId="0" shapeId="0" xr:uid="{59495F4E-816F-A043-9211-46576BA0E22D}">
      <text>
        <r>
          <rPr>
            <sz val="10"/>
            <color rgb="FF000000"/>
            <rFont val="Tahoma"/>
            <family val="2"/>
          </rPr>
          <t>Base</t>
        </r>
      </text>
    </comment>
    <comment ref="P186" authorId="0" shapeId="0" xr:uid="{36F11F89-2AD4-AC4B-B2CF-BE2EE8242987}">
      <text>
        <r>
          <rPr>
            <sz val="10"/>
            <color rgb="FF000000"/>
            <rFont val="Tahoma"/>
            <family val="2"/>
          </rPr>
          <t>Base</t>
        </r>
      </text>
    </comment>
    <comment ref="C187" authorId="0" shapeId="0" xr:uid="{F5C216EA-9876-504C-8F51-95FBC7D02D91}">
      <text>
        <r>
          <rPr>
            <sz val="10"/>
            <color rgb="FF000000"/>
            <rFont val="Tahoma"/>
            <family val="2"/>
          </rPr>
          <t>Base</t>
        </r>
      </text>
    </comment>
    <comment ref="D187" authorId="0" shapeId="0" xr:uid="{D516EF8F-47A3-A249-8880-24C34897F219}">
      <text>
        <r>
          <rPr>
            <sz val="10"/>
            <color rgb="FF000000"/>
            <rFont val="Tahoma"/>
            <family val="2"/>
          </rPr>
          <t>Base</t>
        </r>
      </text>
    </comment>
    <comment ref="E187" authorId="0" shapeId="0" xr:uid="{5D2F2F19-0879-134C-88C0-52829D719EC6}">
      <text>
        <r>
          <rPr>
            <sz val="10"/>
            <color rgb="FF000000"/>
            <rFont val="Tahoma"/>
            <family val="2"/>
          </rPr>
          <t>Base</t>
        </r>
      </text>
    </comment>
    <comment ref="F187" authorId="0" shapeId="0" xr:uid="{B3AF0BC1-B839-904D-82EB-628AAE4BA472}">
      <text>
        <r>
          <rPr>
            <sz val="10"/>
            <color rgb="FF000000"/>
            <rFont val="Tahoma"/>
            <family val="2"/>
          </rPr>
          <t>Base</t>
        </r>
      </text>
    </comment>
    <comment ref="I187" authorId="0" shapeId="0" xr:uid="{62090BDF-BBFC-1D4A-A4CE-51DC80B26D8D}">
      <text>
        <r>
          <rPr>
            <sz val="10"/>
            <color rgb="FF000000"/>
            <rFont val="Tahoma"/>
            <family val="2"/>
          </rPr>
          <t>Base</t>
        </r>
      </text>
    </comment>
    <comment ref="J187" authorId="0" shapeId="0" xr:uid="{E6DF0196-DFB9-5343-8D4F-47447E3BB159}">
      <text>
        <r>
          <rPr>
            <sz val="10"/>
            <color rgb="FF000000"/>
            <rFont val="Tahoma"/>
            <family val="2"/>
          </rPr>
          <t>Base</t>
        </r>
      </text>
    </comment>
    <comment ref="K187" authorId="0" shapeId="0" xr:uid="{13EB962D-09DC-2C41-8388-27C2E1FA086D}">
      <text>
        <r>
          <rPr>
            <sz val="10"/>
            <color rgb="FF000000"/>
            <rFont val="Tahoma"/>
            <family val="2"/>
          </rPr>
          <t>Base</t>
        </r>
      </text>
    </comment>
    <comment ref="L187" authorId="0" shapeId="0" xr:uid="{414F25DA-3FCB-F54D-8176-3149577CB9FF}">
      <text>
        <r>
          <rPr>
            <sz val="10"/>
            <color rgb="FF000000"/>
            <rFont val="Tahoma"/>
            <family val="2"/>
          </rPr>
          <t>Base</t>
        </r>
      </text>
    </comment>
    <comment ref="M187" authorId="0" shapeId="0" xr:uid="{8040F9B9-A27A-124A-9CDC-AFD48C4C3522}">
      <text>
        <r>
          <rPr>
            <sz val="10"/>
            <color rgb="FF000000"/>
            <rFont val="Tahoma"/>
            <family val="2"/>
          </rPr>
          <t>Base</t>
        </r>
      </text>
    </comment>
    <comment ref="N187" authorId="0" shapeId="0" xr:uid="{86C1B7C7-3E4D-3547-A4D7-36179CD37BD5}">
      <text>
        <r>
          <rPr>
            <sz val="10"/>
            <color rgb="FF000000"/>
            <rFont val="Tahoma"/>
            <family val="2"/>
          </rPr>
          <t>Base</t>
        </r>
      </text>
    </comment>
    <comment ref="O187" authorId="0" shapeId="0" xr:uid="{513E5C7F-DC39-C54C-9B87-BBF9BD4964F0}">
      <text>
        <r>
          <rPr>
            <sz val="10"/>
            <color rgb="FF000000"/>
            <rFont val="Tahoma"/>
            <family val="2"/>
          </rPr>
          <t>Base</t>
        </r>
      </text>
    </comment>
    <comment ref="P187" authorId="0" shapeId="0" xr:uid="{4E752C9F-9A61-7C44-8974-9BDE28EB77C9}">
      <text>
        <r>
          <rPr>
            <sz val="10"/>
            <color rgb="FF000000"/>
            <rFont val="Tahoma"/>
            <family val="2"/>
          </rPr>
          <t>Base</t>
        </r>
      </text>
    </comment>
    <comment ref="C188" authorId="0" shapeId="0" xr:uid="{FE5F4E29-A008-7B4E-8B78-4285292EA495}">
      <text>
        <r>
          <rPr>
            <sz val="10"/>
            <color rgb="FF000000"/>
            <rFont val="Tahoma"/>
            <family val="2"/>
          </rPr>
          <t>Base</t>
        </r>
      </text>
    </comment>
    <comment ref="D188" authorId="0" shapeId="0" xr:uid="{6F29A91C-7356-E04F-9899-2952BEDD3146}">
      <text>
        <r>
          <rPr>
            <sz val="10"/>
            <color rgb="FF000000"/>
            <rFont val="Tahoma"/>
            <family val="2"/>
          </rPr>
          <t>Base</t>
        </r>
      </text>
    </comment>
    <comment ref="E188" authorId="0" shapeId="0" xr:uid="{BFC55F49-1695-6B44-87AA-FBC3DBA70BF6}">
      <text>
        <r>
          <rPr>
            <sz val="10"/>
            <color rgb="FF000000"/>
            <rFont val="Tahoma"/>
            <family val="2"/>
          </rPr>
          <t>Base</t>
        </r>
      </text>
    </comment>
    <comment ref="F188" authorId="0" shapeId="0" xr:uid="{24EA7E6E-1F40-D944-B694-DE2AD5442B31}">
      <text>
        <r>
          <rPr>
            <sz val="10"/>
            <color rgb="FF000000"/>
            <rFont val="Tahoma"/>
            <family val="2"/>
          </rPr>
          <t>Base</t>
        </r>
      </text>
    </comment>
    <comment ref="I188" authorId="0" shapeId="0" xr:uid="{E19A4B73-98A5-EC4F-BF8F-6C3F8B1AEDA6}">
      <text>
        <r>
          <rPr>
            <sz val="10"/>
            <color rgb="FF000000"/>
            <rFont val="Tahoma"/>
            <family val="2"/>
          </rPr>
          <t>Base</t>
        </r>
      </text>
    </comment>
    <comment ref="J188" authorId="0" shapeId="0" xr:uid="{90FBE73E-2825-CD49-B581-15C7D13189E6}">
      <text>
        <r>
          <rPr>
            <sz val="10"/>
            <color rgb="FF000000"/>
            <rFont val="Tahoma"/>
            <family val="2"/>
          </rPr>
          <t>Base</t>
        </r>
      </text>
    </comment>
    <comment ref="K188" authorId="0" shapeId="0" xr:uid="{3017EC94-95C0-094C-8A0D-8498CE93D508}">
      <text>
        <r>
          <rPr>
            <sz val="10"/>
            <color rgb="FF000000"/>
            <rFont val="Tahoma"/>
            <family val="2"/>
          </rPr>
          <t>Base</t>
        </r>
      </text>
    </comment>
    <comment ref="L188" authorId="0" shapeId="0" xr:uid="{637DA173-FED6-954E-B2F4-EDFFC85F907C}">
      <text>
        <r>
          <rPr>
            <sz val="10"/>
            <color rgb="FF000000"/>
            <rFont val="Tahoma"/>
            <family val="2"/>
          </rPr>
          <t>Base</t>
        </r>
      </text>
    </comment>
    <comment ref="M188" authorId="0" shapeId="0" xr:uid="{FF654E68-C7F2-7B43-A34A-17F1D783149F}">
      <text>
        <r>
          <rPr>
            <sz val="10"/>
            <color rgb="FF000000"/>
            <rFont val="Tahoma"/>
            <family val="2"/>
          </rPr>
          <t>Base</t>
        </r>
      </text>
    </comment>
    <comment ref="N188" authorId="0" shapeId="0" xr:uid="{87E67DCD-6B39-5A47-A387-79E7F485A592}">
      <text>
        <r>
          <rPr>
            <sz val="10"/>
            <color rgb="FF000000"/>
            <rFont val="Tahoma"/>
            <family val="2"/>
          </rPr>
          <t>Base</t>
        </r>
      </text>
    </comment>
    <comment ref="O188" authorId="0" shapeId="0" xr:uid="{3DF9F646-6010-7441-AE98-07860337FCAB}">
      <text>
        <r>
          <rPr>
            <sz val="10"/>
            <color rgb="FF000000"/>
            <rFont val="Tahoma"/>
            <family val="2"/>
          </rPr>
          <t>Base</t>
        </r>
      </text>
    </comment>
    <comment ref="P188" authorId="0" shapeId="0" xr:uid="{D150A98C-C530-C64F-ACEA-37411631F759}">
      <text>
        <r>
          <rPr>
            <sz val="10"/>
            <color rgb="FF000000"/>
            <rFont val="Tahoma"/>
            <family val="2"/>
          </rPr>
          <t>Base</t>
        </r>
      </text>
    </comment>
    <comment ref="C189" authorId="0" shapeId="0" xr:uid="{7A0179E0-DB0C-264C-A375-1260BE07351F}">
      <text>
        <r>
          <rPr>
            <sz val="10"/>
            <color rgb="FF000000"/>
            <rFont val="Tahoma"/>
            <family val="2"/>
          </rPr>
          <t>Base</t>
        </r>
      </text>
    </comment>
    <comment ref="D189" authorId="0" shapeId="0" xr:uid="{24940DDD-6B39-6948-AB33-C17D82E83CFB}">
      <text>
        <r>
          <rPr>
            <sz val="10"/>
            <color rgb="FF000000"/>
            <rFont val="Tahoma"/>
            <family val="2"/>
          </rPr>
          <t>Base</t>
        </r>
      </text>
    </comment>
    <comment ref="E189" authorId="0" shapeId="0" xr:uid="{5F7E90B7-F3C5-F444-A26D-41EEF86EEBEE}">
      <text>
        <r>
          <rPr>
            <sz val="10"/>
            <color rgb="FF000000"/>
            <rFont val="Tahoma"/>
            <family val="2"/>
          </rPr>
          <t>Base</t>
        </r>
      </text>
    </comment>
    <comment ref="F189" authorId="0" shapeId="0" xr:uid="{61FF9A95-D7A8-964D-AC1E-6AB521D0783C}">
      <text>
        <r>
          <rPr>
            <sz val="10"/>
            <color rgb="FF000000"/>
            <rFont val="Tahoma"/>
            <family val="2"/>
          </rPr>
          <t>Base</t>
        </r>
      </text>
    </comment>
    <comment ref="I189" authorId="0" shapeId="0" xr:uid="{806FF056-3CD4-6343-8965-52177678F1DF}">
      <text>
        <r>
          <rPr>
            <sz val="10"/>
            <color rgb="FF000000"/>
            <rFont val="Tahoma"/>
            <family val="2"/>
          </rPr>
          <t>Base</t>
        </r>
      </text>
    </comment>
    <comment ref="J189" authorId="0" shapeId="0" xr:uid="{7A724F3E-E3FF-9642-B9E3-E7DC69B517AA}">
      <text>
        <r>
          <rPr>
            <sz val="10"/>
            <color rgb="FF000000"/>
            <rFont val="Tahoma"/>
            <family val="2"/>
          </rPr>
          <t>Base</t>
        </r>
      </text>
    </comment>
    <comment ref="K189" authorId="0" shapeId="0" xr:uid="{DC7D7A63-291E-8E45-A29E-19B6D4EF385B}">
      <text>
        <r>
          <rPr>
            <sz val="10"/>
            <color rgb="FF000000"/>
            <rFont val="Tahoma"/>
            <family val="2"/>
          </rPr>
          <t>Base</t>
        </r>
      </text>
    </comment>
    <comment ref="L189" authorId="0" shapeId="0" xr:uid="{F1ADF89B-9B93-384C-A725-4AA1089CF645}">
      <text>
        <r>
          <rPr>
            <sz val="10"/>
            <color rgb="FF000000"/>
            <rFont val="Tahoma"/>
            <family val="2"/>
          </rPr>
          <t>Base</t>
        </r>
      </text>
    </comment>
    <comment ref="M189" authorId="0" shapeId="0" xr:uid="{DFBFF29C-38D3-B54A-A2EB-FFFE35E7B01A}">
      <text>
        <r>
          <rPr>
            <sz val="10"/>
            <color rgb="FF000000"/>
            <rFont val="Tahoma"/>
            <family val="2"/>
          </rPr>
          <t>Base</t>
        </r>
      </text>
    </comment>
    <comment ref="N189" authorId="0" shapeId="0" xr:uid="{F4EC08A9-3097-604A-8A1B-A2D8B52109A6}">
      <text>
        <r>
          <rPr>
            <sz val="10"/>
            <color rgb="FF000000"/>
            <rFont val="Tahoma"/>
            <family val="2"/>
          </rPr>
          <t>Base</t>
        </r>
      </text>
    </comment>
    <comment ref="O189" authorId="0" shapeId="0" xr:uid="{7240F9DD-B774-3D42-8CAA-063D12DC966E}">
      <text>
        <r>
          <rPr>
            <sz val="10"/>
            <color rgb="FF000000"/>
            <rFont val="Tahoma"/>
            <family val="2"/>
          </rPr>
          <t>Base</t>
        </r>
      </text>
    </comment>
    <comment ref="P189" authorId="0" shapeId="0" xr:uid="{C023081F-DFDA-F14E-AF7D-6242EE5A0A4C}">
      <text>
        <r>
          <rPr>
            <sz val="10"/>
            <color rgb="FF000000"/>
            <rFont val="Tahoma"/>
            <family val="2"/>
          </rPr>
          <t>Base</t>
        </r>
      </text>
    </comment>
    <comment ref="C190" authorId="0" shapeId="0" xr:uid="{94B5D8E9-D3F9-E54A-A7D7-B68A70AE87C3}">
      <text>
        <r>
          <rPr>
            <sz val="10"/>
            <color rgb="FF000000"/>
            <rFont val="Tahoma"/>
            <family val="2"/>
          </rPr>
          <t>Base</t>
        </r>
      </text>
    </comment>
    <comment ref="D190" authorId="0" shapeId="0" xr:uid="{5F264BBA-2701-684B-AEB1-9EAD5A2D332A}">
      <text>
        <r>
          <rPr>
            <sz val="10"/>
            <color rgb="FF000000"/>
            <rFont val="Tahoma"/>
            <family val="2"/>
          </rPr>
          <t>Base</t>
        </r>
      </text>
    </comment>
    <comment ref="E190" authorId="0" shapeId="0" xr:uid="{F5FECCDA-3CB8-F444-AB31-25AD755FD14E}">
      <text>
        <r>
          <rPr>
            <sz val="10"/>
            <color rgb="FF000000"/>
            <rFont val="Tahoma"/>
            <family val="2"/>
          </rPr>
          <t>Base</t>
        </r>
      </text>
    </comment>
    <comment ref="F190" authorId="0" shapeId="0" xr:uid="{0CDB49D5-5DE6-734D-962D-4925C6B0AECF}">
      <text>
        <r>
          <rPr>
            <sz val="10"/>
            <color rgb="FF000000"/>
            <rFont val="Tahoma"/>
            <family val="2"/>
          </rPr>
          <t>Base</t>
        </r>
      </text>
    </comment>
    <comment ref="I190" authorId="0" shapeId="0" xr:uid="{DF674D51-6E6D-5242-B549-C41F362A4C83}">
      <text>
        <r>
          <rPr>
            <sz val="10"/>
            <color rgb="FF000000"/>
            <rFont val="Tahoma"/>
            <family val="2"/>
          </rPr>
          <t>Base</t>
        </r>
      </text>
    </comment>
    <comment ref="J190" authorId="0" shapeId="0" xr:uid="{8AEEFF2F-AE58-1B48-B34C-8BB34F563648}">
      <text>
        <r>
          <rPr>
            <sz val="10"/>
            <color rgb="FF000000"/>
            <rFont val="Tahoma"/>
            <family val="2"/>
          </rPr>
          <t>Base</t>
        </r>
      </text>
    </comment>
    <comment ref="K190" authorId="0" shapeId="0" xr:uid="{C6EED4F6-14FE-7C4B-91E1-3D08EDC71305}">
      <text>
        <r>
          <rPr>
            <sz val="10"/>
            <color rgb="FF000000"/>
            <rFont val="Tahoma"/>
            <family val="2"/>
          </rPr>
          <t>Base</t>
        </r>
      </text>
    </comment>
    <comment ref="L190" authorId="0" shapeId="0" xr:uid="{1254B576-6110-F14C-8882-34FBEC076859}">
      <text>
        <r>
          <rPr>
            <sz val="10"/>
            <color rgb="FF000000"/>
            <rFont val="Tahoma"/>
            <family val="2"/>
          </rPr>
          <t>Base</t>
        </r>
      </text>
    </comment>
    <comment ref="M190" authorId="0" shapeId="0" xr:uid="{46CC9FC8-5045-614B-A4B7-54F88A18A8A3}">
      <text>
        <r>
          <rPr>
            <sz val="10"/>
            <color rgb="FF000000"/>
            <rFont val="Tahoma"/>
            <family val="2"/>
          </rPr>
          <t>Base</t>
        </r>
      </text>
    </comment>
    <comment ref="N190" authorId="0" shapeId="0" xr:uid="{C22F8390-F8E8-834D-8E15-6174E40554D7}">
      <text>
        <r>
          <rPr>
            <sz val="10"/>
            <color rgb="FF000000"/>
            <rFont val="Tahoma"/>
            <family val="2"/>
          </rPr>
          <t>Base</t>
        </r>
      </text>
    </comment>
    <comment ref="O190" authorId="0" shapeId="0" xr:uid="{D967B74A-0DE0-4E46-B8DF-532CEA528D14}">
      <text>
        <r>
          <rPr>
            <sz val="10"/>
            <color rgb="FF000000"/>
            <rFont val="Tahoma"/>
            <family val="2"/>
          </rPr>
          <t>Base</t>
        </r>
      </text>
    </comment>
    <comment ref="P190" authorId="0" shapeId="0" xr:uid="{1556936B-885A-0D4E-9310-436E7678E130}">
      <text>
        <r>
          <rPr>
            <sz val="10"/>
            <color rgb="FF000000"/>
            <rFont val="Tahoma"/>
            <family val="2"/>
          </rPr>
          <t>Base</t>
        </r>
      </text>
    </comment>
    <comment ref="C191" authorId="0" shapeId="0" xr:uid="{87270854-C31F-4D4E-851D-15F5C40EDA25}">
      <text>
        <r>
          <rPr>
            <sz val="10"/>
            <color rgb="FF000000"/>
            <rFont val="Tahoma"/>
            <family val="2"/>
          </rPr>
          <t>Base</t>
        </r>
      </text>
    </comment>
    <comment ref="D191" authorId="0" shapeId="0" xr:uid="{279390D9-C377-3B48-A229-D2E9F8D5A195}">
      <text>
        <r>
          <rPr>
            <sz val="10"/>
            <color rgb="FF000000"/>
            <rFont val="Tahoma"/>
            <family val="2"/>
          </rPr>
          <t>Base</t>
        </r>
      </text>
    </comment>
    <comment ref="E191" authorId="0" shapeId="0" xr:uid="{FD31A7F1-5ED2-1C47-9850-27985CDEC3EA}">
      <text>
        <r>
          <rPr>
            <sz val="10"/>
            <color rgb="FF000000"/>
            <rFont val="Tahoma"/>
            <family val="2"/>
          </rPr>
          <t>Base</t>
        </r>
      </text>
    </comment>
    <comment ref="F191" authorId="0" shapeId="0" xr:uid="{5146B9CD-0B4F-7148-A9F3-1C611000E00D}">
      <text>
        <r>
          <rPr>
            <sz val="10"/>
            <color rgb="FF000000"/>
            <rFont val="Tahoma"/>
            <family val="2"/>
          </rPr>
          <t>Base</t>
        </r>
      </text>
    </comment>
    <comment ref="I191" authorId="0" shapeId="0" xr:uid="{A71A6E5C-C43E-004E-BC1D-EF7BB97307C5}">
      <text>
        <r>
          <rPr>
            <sz val="10"/>
            <color rgb="FF000000"/>
            <rFont val="Tahoma"/>
            <family val="2"/>
          </rPr>
          <t>Base</t>
        </r>
      </text>
    </comment>
    <comment ref="J191" authorId="0" shapeId="0" xr:uid="{951AC579-D3E0-BF45-BEB6-1A7ED3B9DFC8}">
      <text>
        <r>
          <rPr>
            <sz val="10"/>
            <color rgb="FF000000"/>
            <rFont val="Tahoma"/>
            <family val="2"/>
          </rPr>
          <t>Base</t>
        </r>
      </text>
    </comment>
    <comment ref="K191" authorId="0" shapeId="0" xr:uid="{AE2C9FBF-B70F-1148-A633-316FF424C10F}">
      <text>
        <r>
          <rPr>
            <sz val="10"/>
            <color rgb="FF000000"/>
            <rFont val="Tahoma"/>
            <family val="2"/>
          </rPr>
          <t>Base</t>
        </r>
      </text>
    </comment>
    <comment ref="L191" authorId="0" shapeId="0" xr:uid="{FC6A77AF-9D59-D04A-917A-1B639505CE66}">
      <text>
        <r>
          <rPr>
            <sz val="10"/>
            <color rgb="FF000000"/>
            <rFont val="Tahoma"/>
            <family val="2"/>
          </rPr>
          <t>Base</t>
        </r>
      </text>
    </comment>
    <comment ref="M191" authorId="0" shapeId="0" xr:uid="{D051E282-9146-D441-ACF8-AB4F8190874D}">
      <text>
        <r>
          <rPr>
            <sz val="10"/>
            <color rgb="FF000000"/>
            <rFont val="Tahoma"/>
            <family val="2"/>
          </rPr>
          <t>Base</t>
        </r>
      </text>
    </comment>
    <comment ref="N191" authorId="0" shapeId="0" xr:uid="{EED2CDF2-318C-FA49-AD3E-8FFF0BDB1F7E}">
      <text>
        <r>
          <rPr>
            <sz val="10"/>
            <color rgb="FF000000"/>
            <rFont val="Tahoma"/>
            <family val="2"/>
          </rPr>
          <t>Base</t>
        </r>
      </text>
    </comment>
    <comment ref="O191" authorId="0" shapeId="0" xr:uid="{956D7CD5-3DEC-B046-886F-9D74022CC1C4}">
      <text>
        <r>
          <rPr>
            <sz val="10"/>
            <color rgb="FF000000"/>
            <rFont val="Tahoma"/>
            <family val="2"/>
          </rPr>
          <t>Base</t>
        </r>
      </text>
    </comment>
    <comment ref="P191" authorId="0" shapeId="0" xr:uid="{DC7D0B9F-804A-D74B-989D-2C041478DD9E}">
      <text>
        <r>
          <rPr>
            <sz val="10"/>
            <color rgb="FF000000"/>
            <rFont val="Tahoma"/>
            <family val="2"/>
          </rPr>
          <t>Base</t>
        </r>
      </text>
    </comment>
    <comment ref="C192" authorId="0" shapeId="0" xr:uid="{8D7CD686-23F7-344B-BFE9-6AF66D7B4175}">
      <text>
        <r>
          <rPr>
            <sz val="10"/>
            <color rgb="FF000000"/>
            <rFont val="Tahoma"/>
            <family val="2"/>
          </rPr>
          <t>Base</t>
        </r>
      </text>
    </comment>
    <comment ref="D192" authorId="0" shapeId="0" xr:uid="{F17A3B00-47E6-B645-B090-F00B16587EF4}">
      <text>
        <r>
          <rPr>
            <sz val="10"/>
            <color rgb="FF000000"/>
            <rFont val="Tahoma"/>
            <family val="2"/>
          </rPr>
          <t>Base</t>
        </r>
      </text>
    </comment>
    <comment ref="E192" authorId="0" shapeId="0" xr:uid="{313C2BF9-EC97-5148-9824-26249DA36DD8}">
      <text>
        <r>
          <rPr>
            <sz val="10"/>
            <color rgb="FF000000"/>
            <rFont val="Tahoma"/>
            <family val="2"/>
          </rPr>
          <t>Base</t>
        </r>
      </text>
    </comment>
    <comment ref="F192" authorId="0" shapeId="0" xr:uid="{2CECBA06-0589-FE48-AF3F-998311C71E9A}">
      <text>
        <r>
          <rPr>
            <sz val="10"/>
            <color rgb="FF000000"/>
            <rFont val="Tahoma"/>
            <family val="2"/>
          </rPr>
          <t>Base</t>
        </r>
      </text>
    </comment>
    <comment ref="I192" authorId="0" shapeId="0" xr:uid="{3C2BCCDD-73E9-4142-AE9D-AE04B01EE086}">
      <text>
        <r>
          <rPr>
            <sz val="10"/>
            <color rgb="FF000000"/>
            <rFont val="Tahoma"/>
            <family val="2"/>
          </rPr>
          <t>Base</t>
        </r>
      </text>
    </comment>
    <comment ref="J192" authorId="0" shapeId="0" xr:uid="{67DCE0D0-9C91-B244-A180-1660EB0AA90E}">
      <text>
        <r>
          <rPr>
            <sz val="10"/>
            <color rgb="FF000000"/>
            <rFont val="Tahoma"/>
            <family val="2"/>
          </rPr>
          <t>Base</t>
        </r>
      </text>
    </comment>
    <comment ref="K192" authorId="0" shapeId="0" xr:uid="{A758EDAB-688A-374E-965C-EDB13630A023}">
      <text>
        <r>
          <rPr>
            <sz val="10"/>
            <color rgb="FF000000"/>
            <rFont val="Tahoma"/>
            <family val="2"/>
          </rPr>
          <t>Base</t>
        </r>
      </text>
    </comment>
    <comment ref="L192" authorId="0" shapeId="0" xr:uid="{0418EA09-AA22-DA4B-A0D4-E7CA15C0BB53}">
      <text>
        <r>
          <rPr>
            <sz val="10"/>
            <color rgb="FF000000"/>
            <rFont val="Tahoma"/>
            <family val="2"/>
          </rPr>
          <t>Base</t>
        </r>
      </text>
    </comment>
    <comment ref="M192" authorId="0" shapeId="0" xr:uid="{164A39A0-2C2C-DA47-A686-23F56E2BB553}">
      <text>
        <r>
          <rPr>
            <sz val="10"/>
            <color rgb="FF000000"/>
            <rFont val="Tahoma"/>
            <family val="2"/>
          </rPr>
          <t>Base</t>
        </r>
      </text>
    </comment>
    <comment ref="N192" authorId="0" shapeId="0" xr:uid="{2167F1C7-D4CC-064B-ADFD-5C1557D53ABA}">
      <text>
        <r>
          <rPr>
            <sz val="10"/>
            <color rgb="FF000000"/>
            <rFont val="Tahoma"/>
            <family val="2"/>
          </rPr>
          <t>Base</t>
        </r>
      </text>
    </comment>
    <comment ref="O192" authorId="0" shapeId="0" xr:uid="{042620D0-DE9C-4340-B198-913D2027C123}">
      <text>
        <r>
          <rPr>
            <sz val="10"/>
            <color rgb="FF000000"/>
            <rFont val="Tahoma"/>
            <family val="2"/>
          </rPr>
          <t>Base</t>
        </r>
      </text>
    </comment>
    <comment ref="P192" authorId="0" shapeId="0" xr:uid="{00370338-C05B-0945-A42E-91A2A4B02A21}">
      <text>
        <r>
          <rPr>
            <sz val="10"/>
            <color rgb="FF000000"/>
            <rFont val="Tahoma"/>
            <family val="2"/>
          </rPr>
          <t>Base</t>
        </r>
      </text>
    </comment>
    <comment ref="C193" authorId="0" shapeId="0" xr:uid="{2B5BA08E-4872-B844-B366-8F5979CC623B}">
      <text>
        <r>
          <rPr>
            <sz val="10"/>
            <color rgb="FF000000"/>
            <rFont val="Tahoma"/>
            <family val="2"/>
          </rPr>
          <t>Base</t>
        </r>
      </text>
    </comment>
    <comment ref="D193" authorId="0" shapeId="0" xr:uid="{40639378-823A-C947-8511-123DF1149E88}">
      <text>
        <r>
          <rPr>
            <sz val="10"/>
            <color rgb="FF000000"/>
            <rFont val="Tahoma"/>
            <family val="2"/>
          </rPr>
          <t>Base</t>
        </r>
      </text>
    </comment>
    <comment ref="E193" authorId="0" shapeId="0" xr:uid="{8B3D6057-03AD-804B-994E-EC6A42868EF5}">
      <text>
        <r>
          <rPr>
            <sz val="10"/>
            <color rgb="FF000000"/>
            <rFont val="Tahoma"/>
            <family val="2"/>
          </rPr>
          <t>Base</t>
        </r>
      </text>
    </comment>
    <comment ref="F193" authorId="0" shapeId="0" xr:uid="{2B9940B0-B4DF-F247-8A2E-67906CDB868A}">
      <text>
        <r>
          <rPr>
            <sz val="10"/>
            <color rgb="FF000000"/>
            <rFont val="Tahoma"/>
            <family val="2"/>
          </rPr>
          <t>Base</t>
        </r>
      </text>
    </comment>
    <comment ref="I193" authorId="0" shapeId="0" xr:uid="{DD06BC8D-9830-C847-9462-6916E875ABCE}">
      <text>
        <r>
          <rPr>
            <sz val="10"/>
            <color rgb="FF000000"/>
            <rFont val="Tahoma"/>
            <family val="2"/>
          </rPr>
          <t>Base</t>
        </r>
      </text>
    </comment>
    <comment ref="J193" authorId="0" shapeId="0" xr:uid="{C25408D7-70DC-0E43-8FF2-4F193865C789}">
      <text>
        <r>
          <rPr>
            <sz val="10"/>
            <color rgb="FF000000"/>
            <rFont val="Tahoma"/>
            <family val="2"/>
          </rPr>
          <t>Base</t>
        </r>
      </text>
    </comment>
    <comment ref="K193" authorId="0" shapeId="0" xr:uid="{2686561C-B3C1-8C4F-A1D3-220307C5438D}">
      <text>
        <r>
          <rPr>
            <sz val="10"/>
            <color rgb="FF000000"/>
            <rFont val="Tahoma"/>
            <family val="2"/>
          </rPr>
          <t>Base</t>
        </r>
      </text>
    </comment>
    <comment ref="L193" authorId="0" shapeId="0" xr:uid="{DDDA3ABD-400A-8E4C-AB13-5645B735716D}">
      <text>
        <r>
          <rPr>
            <sz val="10"/>
            <color rgb="FF000000"/>
            <rFont val="Tahoma"/>
            <family val="2"/>
          </rPr>
          <t>Base</t>
        </r>
      </text>
    </comment>
    <comment ref="M193" authorId="0" shapeId="0" xr:uid="{A0F991B0-15E4-1E4B-B3C9-B62301E85D24}">
      <text>
        <r>
          <rPr>
            <sz val="10"/>
            <color rgb="FF000000"/>
            <rFont val="Tahoma"/>
            <family val="2"/>
          </rPr>
          <t>Base</t>
        </r>
      </text>
    </comment>
    <comment ref="N193" authorId="0" shapeId="0" xr:uid="{0C778E6D-7886-B141-9F20-FC440B08D09E}">
      <text>
        <r>
          <rPr>
            <sz val="10"/>
            <color rgb="FF000000"/>
            <rFont val="Tahoma"/>
            <family val="2"/>
          </rPr>
          <t>Base</t>
        </r>
      </text>
    </comment>
    <comment ref="O193" authorId="0" shapeId="0" xr:uid="{DD69FD24-B3D2-9A45-92AE-9F91AD6A5E9C}">
      <text>
        <r>
          <rPr>
            <sz val="10"/>
            <color rgb="FF000000"/>
            <rFont val="Tahoma"/>
            <family val="2"/>
          </rPr>
          <t>Base</t>
        </r>
      </text>
    </comment>
    <comment ref="P193" authorId="0" shapeId="0" xr:uid="{DC9988A7-FD42-D442-B812-0A16406C6D05}">
      <text>
        <r>
          <rPr>
            <sz val="10"/>
            <color rgb="FF000000"/>
            <rFont val="Tahoma"/>
            <family val="2"/>
          </rPr>
          <t>Base</t>
        </r>
      </text>
    </comment>
    <comment ref="C194" authorId="0" shapeId="0" xr:uid="{C77CB459-C819-F84E-817A-27709B95220C}">
      <text>
        <r>
          <rPr>
            <sz val="10"/>
            <color rgb="FF000000"/>
            <rFont val="Tahoma"/>
            <family val="2"/>
          </rPr>
          <t>Base</t>
        </r>
      </text>
    </comment>
    <comment ref="D194" authorId="0" shapeId="0" xr:uid="{4731C385-2739-0343-BA35-87EA5E9F87B8}">
      <text>
        <r>
          <rPr>
            <sz val="10"/>
            <color rgb="FF000000"/>
            <rFont val="Tahoma"/>
            <family val="2"/>
          </rPr>
          <t>Base</t>
        </r>
      </text>
    </comment>
    <comment ref="E194" authorId="0" shapeId="0" xr:uid="{F88E0FC1-6610-554F-B8A9-FCB8ECC684C9}">
      <text>
        <r>
          <rPr>
            <sz val="10"/>
            <color rgb="FF000000"/>
            <rFont val="Tahoma"/>
            <family val="2"/>
          </rPr>
          <t>Base</t>
        </r>
      </text>
    </comment>
    <comment ref="F194" authorId="0" shapeId="0" xr:uid="{136E36E6-CDAA-5B41-B0AE-77C2726DC6F6}">
      <text>
        <r>
          <rPr>
            <sz val="10"/>
            <color rgb="FF000000"/>
            <rFont val="Tahoma"/>
            <family val="2"/>
          </rPr>
          <t>Base</t>
        </r>
      </text>
    </comment>
    <comment ref="I194" authorId="0" shapeId="0" xr:uid="{491B5650-E4D1-174F-8196-2A36A6770641}">
      <text>
        <r>
          <rPr>
            <sz val="10"/>
            <color rgb="FF000000"/>
            <rFont val="Tahoma"/>
            <family val="2"/>
          </rPr>
          <t>Base</t>
        </r>
      </text>
    </comment>
    <comment ref="J194" authorId="0" shapeId="0" xr:uid="{E2A20F34-81A5-0240-883B-EEB4A61F9D30}">
      <text>
        <r>
          <rPr>
            <sz val="10"/>
            <color rgb="FF000000"/>
            <rFont val="Tahoma"/>
            <family val="2"/>
          </rPr>
          <t>Base</t>
        </r>
      </text>
    </comment>
    <comment ref="K194" authorId="0" shapeId="0" xr:uid="{FD1AA129-4007-F045-91F6-B2990DBC6A1D}">
      <text>
        <r>
          <rPr>
            <sz val="10"/>
            <color rgb="FF000000"/>
            <rFont val="Tahoma"/>
            <family val="2"/>
          </rPr>
          <t>Base</t>
        </r>
      </text>
    </comment>
    <comment ref="L194" authorId="0" shapeId="0" xr:uid="{0C4935D4-5F11-6B4F-B7AC-A692854822C9}">
      <text>
        <r>
          <rPr>
            <sz val="10"/>
            <color rgb="FF000000"/>
            <rFont val="Tahoma"/>
            <family val="2"/>
          </rPr>
          <t>Base</t>
        </r>
      </text>
    </comment>
    <comment ref="M194" authorId="0" shapeId="0" xr:uid="{E431BF3D-5E09-9F41-8968-B3A3A6DA7ED9}">
      <text>
        <r>
          <rPr>
            <sz val="10"/>
            <color rgb="FF000000"/>
            <rFont val="Tahoma"/>
            <family val="2"/>
          </rPr>
          <t>Base</t>
        </r>
      </text>
    </comment>
    <comment ref="N194" authorId="0" shapeId="0" xr:uid="{F0403DD4-8405-6245-BE65-F9B913EF971C}">
      <text>
        <r>
          <rPr>
            <sz val="10"/>
            <color rgb="FF000000"/>
            <rFont val="Tahoma"/>
            <family val="2"/>
          </rPr>
          <t>Base</t>
        </r>
      </text>
    </comment>
    <comment ref="O194" authorId="0" shapeId="0" xr:uid="{434270E5-D509-264C-9ADA-A3D985F73E5D}">
      <text>
        <r>
          <rPr>
            <sz val="10"/>
            <color rgb="FF000000"/>
            <rFont val="Tahoma"/>
            <family val="2"/>
          </rPr>
          <t>Base</t>
        </r>
      </text>
    </comment>
    <comment ref="P194" authorId="0" shapeId="0" xr:uid="{E77B87AF-3A2F-5248-8378-6B5755C1477A}">
      <text>
        <r>
          <rPr>
            <sz val="10"/>
            <color rgb="FF000000"/>
            <rFont val="Tahoma"/>
            <family val="2"/>
          </rPr>
          <t>Base</t>
        </r>
      </text>
    </comment>
    <comment ref="C195" authorId="0" shapeId="0" xr:uid="{21DD77C8-6C9E-FE4F-9958-1FDBCAAC9B44}">
      <text>
        <r>
          <rPr>
            <sz val="10"/>
            <color rgb="FF000000"/>
            <rFont val="Tahoma"/>
            <family val="2"/>
          </rPr>
          <t>Base</t>
        </r>
      </text>
    </comment>
    <comment ref="D195" authorId="0" shapeId="0" xr:uid="{5D95C63C-F1A1-644B-A41A-5DE8AA116A26}">
      <text>
        <r>
          <rPr>
            <sz val="10"/>
            <color rgb="FF000000"/>
            <rFont val="Tahoma"/>
            <family val="2"/>
          </rPr>
          <t>Base</t>
        </r>
      </text>
    </comment>
    <comment ref="E195" authorId="0" shapeId="0" xr:uid="{9FE76376-9A04-2A4E-BF77-1D07CD9BBDE8}">
      <text>
        <r>
          <rPr>
            <sz val="10"/>
            <color rgb="FF000000"/>
            <rFont val="Tahoma"/>
            <family val="2"/>
          </rPr>
          <t>Base</t>
        </r>
      </text>
    </comment>
    <comment ref="F195" authorId="0" shapeId="0" xr:uid="{544D99E4-6732-B941-A3A2-C3C529DAD502}">
      <text>
        <r>
          <rPr>
            <sz val="10"/>
            <color rgb="FF000000"/>
            <rFont val="Tahoma"/>
            <family val="2"/>
          </rPr>
          <t>Base</t>
        </r>
      </text>
    </comment>
    <comment ref="I195" authorId="0" shapeId="0" xr:uid="{CF8C256E-1193-3641-9008-6F61C6BCF70B}">
      <text>
        <r>
          <rPr>
            <sz val="10"/>
            <color rgb="FF000000"/>
            <rFont val="Tahoma"/>
            <family val="2"/>
          </rPr>
          <t>Base</t>
        </r>
      </text>
    </comment>
    <comment ref="J195" authorId="0" shapeId="0" xr:uid="{93C0240B-B538-8C46-9B4D-BDB88FDE8071}">
      <text>
        <r>
          <rPr>
            <sz val="10"/>
            <color rgb="FF000000"/>
            <rFont val="Tahoma"/>
            <family val="2"/>
          </rPr>
          <t>Base</t>
        </r>
      </text>
    </comment>
    <comment ref="K195" authorId="0" shapeId="0" xr:uid="{F9DAE85B-E116-CB4F-8729-C27653C584C6}">
      <text>
        <r>
          <rPr>
            <sz val="10"/>
            <color rgb="FF000000"/>
            <rFont val="Tahoma"/>
            <family val="2"/>
          </rPr>
          <t>Base</t>
        </r>
      </text>
    </comment>
    <comment ref="L195" authorId="0" shapeId="0" xr:uid="{AACE1B91-7966-EB4E-A990-8734F9D09351}">
      <text>
        <r>
          <rPr>
            <sz val="10"/>
            <color rgb="FF000000"/>
            <rFont val="Tahoma"/>
            <family val="2"/>
          </rPr>
          <t>Base</t>
        </r>
      </text>
    </comment>
    <comment ref="M195" authorId="0" shapeId="0" xr:uid="{7596ED4F-1E45-D44D-AF1B-48C6A1F6E414}">
      <text>
        <r>
          <rPr>
            <sz val="10"/>
            <color rgb="FF000000"/>
            <rFont val="Tahoma"/>
            <family val="2"/>
          </rPr>
          <t>Base</t>
        </r>
      </text>
    </comment>
    <comment ref="N195" authorId="0" shapeId="0" xr:uid="{858BEA93-73E4-7745-B981-DFA305078335}">
      <text>
        <r>
          <rPr>
            <sz val="10"/>
            <color rgb="FF000000"/>
            <rFont val="Tahoma"/>
            <family val="2"/>
          </rPr>
          <t>Base</t>
        </r>
      </text>
    </comment>
    <comment ref="O195" authorId="0" shapeId="0" xr:uid="{870E1C0F-8166-624E-B779-60D2FBF7B630}">
      <text>
        <r>
          <rPr>
            <sz val="10"/>
            <color rgb="FF000000"/>
            <rFont val="Tahoma"/>
            <family val="2"/>
          </rPr>
          <t>Base</t>
        </r>
      </text>
    </comment>
    <comment ref="P195" authorId="0" shapeId="0" xr:uid="{69B72F62-4390-1340-8F10-B64F65C92225}">
      <text>
        <r>
          <rPr>
            <sz val="10"/>
            <color rgb="FF000000"/>
            <rFont val="Tahoma"/>
            <family val="2"/>
          </rPr>
          <t>Base</t>
        </r>
      </text>
    </comment>
    <comment ref="C196" authorId="0" shapeId="0" xr:uid="{BC91623E-7BC7-E640-8D9C-D2BC395216FB}">
      <text>
        <r>
          <rPr>
            <sz val="10"/>
            <color rgb="FF000000"/>
            <rFont val="Tahoma"/>
            <family val="2"/>
          </rPr>
          <t>Base</t>
        </r>
      </text>
    </comment>
    <comment ref="D196" authorId="0" shapeId="0" xr:uid="{9303211C-511D-374F-84E8-AAB43F0300F1}">
      <text>
        <r>
          <rPr>
            <sz val="10"/>
            <color rgb="FF000000"/>
            <rFont val="Tahoma"/>
            <family val="2"/>
          </rPr>
          <t>Base</t>
        </r>
      </text>
    </comment>
    <comment ref="E196" authorId="0" shapeId="0" xr:uid="{E3CBA572-87E7-A549-AB94-469B53989DE2}">
      <text>
        <r>
          <rPr>
            <sz val="10"/>
            <color rgb="FF000000"/>
            <rFont val="Tahoma"/>
            <family val="2"/>
          </rPr>
          <t>Base</t>
        </r>
      </text>
    </comment>
    <comment ref="F196" authorId="0" shapeId="0" xr:uid="{6C1F2A7C-897A-6147-9F21-8929A4AB307D}">
      <text>
        <r>
          <rPr>
            <sz val="10"/>
            <color rgb="FF000000"/>
            <rFont val="Tahoma"/>
            <family val="2"/>
          </rPr>
          <t>Base</t>
        </r>
      </text>
    </comment>
    <comment ref="I196" authorId="0" shapeId="0" xr:uid="{801FFF67-2EA8-B641-BAA6-DE4399063EB4}">
      <text>
        <r>
          <rPr>
            <sz val="10"/>
            <color rgb="FF000000"/>
            <rFont val="Tahoma"/>
            <family val="2"/>
          </rPr>
          <t>Base</t>
        </r>
      </text>
    </comment>
    <comment ref="J196" authorId="0" shapeId="0" xr:uid="{3709CAFA-710E-2E47-82FA-BE96D721A083}">
      <text>
        <r>
          <rPr>
            <sz val="10"/>
            <color rgb="FF000000"/>
            <rFont val="Tahoma"/>
            <family val="2"/>
          </rPr>
          <t>Base</t>
        </r>
      </text>
    </comment>
    <comment ref="K196" authorId="0" shapeId="0" xr:uid="{F840499E-FA50-F54F-AA82-4E78A1B09C07}">
      <text>
        <r>
          <rPr>
            <sz val="10"/>
            <color rgb="FF000000"/>
            <rFont val="Tahoma"/>
            <family val="2"/>
          </rPr>
          <t>Reloj</t>
        </r>
      </text>
    </comment>
    <comment ref="L196" authorId="0" shapeId="0" xr:uid="{CF6459F8-670D-2849-843E-3552D0107412}">
      <text>
        <r>
          <rPr>
            <sz val="10"/>
            <color rgb="FF000000"/>
            <rFont val="Tahoma"/>
            <family val="2"/>
          </rPr>
          <t>Reloj</t>
        </r>
      </text>
    </comment>
    <comment ref="M196" authorId="0" shapeId="0" xr:uid="{160AC8A7-1199-D745-9D1A-096403DA10B6}">
      <text>
        <r>
          <rPr>
            <sz val="10"/>
            <color rgb="FF000000"/>
            <rFont val="Tahoma"/>
            <family val="2"/>
          </rPr>
          <t>Base</t>
        </r>
      </text>
    </comment>
    <comment ref="N196" authorId="0" shapeId="0" xr:uid="{3C9E6F0F-45DA-7042-BD60-19C30744717B}">
      <text>
        <r>
          <rPr>
            <sz val="10"/>
            <color rgb="FF000000"/>
            <rFont val="Tahoma"/>
            <family val="2"/>
          </rPr>
          <t>Base</t>
        </r>
      </text>
    </comment>
    <comment ref="O196" authorId="0" shapeId="0" xr:uid="{B63B09C7-3B36-EB40-87A1-881A59BA1DE1}">
      <text>
        <r>
          <rPr>
            <sz val="10"/>
            <color rgb="FF000000"/>
            <rFont val="Tahoma"/>
            <family val="2"/>
          </rPr>
          <t>Base</t>
        </r>
      </text>
    </comment>
    <comment ref="P196" authorId="0" shapeId="0" xr:uid="{8AEE435D-D66C-8D48-8371-C11C83335C28}">
      <text>
        <r>
          <rPr>
            <sz val="10"/>
            <color rgb="FF000000"/>
            <rFont val="Tahoma"/>
            <family val="2"/>
          </rPr>
          <t>Base</t>
        </r>
      </text>
    </comment>
    <comment ref="C197" authorId="0" shapeId="0" xr:uid="{D1B24441-CBCB-8F4F-A56F-2B4FF059430E}">
      <text>
        <r>
          <rPr>
            <sz val="10"/>
            <color rgb="FF000000"/>
            <rFont val="Tahoma"/>
            <family val="2"/>
          </rPr>
          <t>Base</t>
        </r>
      </text>
    </comment>
    <comment ref="D197" authorId="0" shapeId="0" xr:uid="{88F5E8C1-206B-C74B-AE2F-8500E8240CDD}">
      <text>
        <r>
          <rPr>
            <sz val="10"/>
            <color rgb="FF000000"/>
            <rFont val="Tahoma"/>
            <family val="2"/>
          </rPr>
          <t>Base</t>
        </r>
      </text>
    </comment>
    <comment ref="E197" authorId="0" shapeId="0" xr:uid="{E588F4F6-5078-954A-9369-F4C14695C4D9}">
      <text>
        <r>
          <rPr>
            <sz val="10"/>
            <color rgb="FF000000"/>
            <rFont val="Tahoma"/>
            <family val="2"/>
          </rPr>
          <t>Base</t>
        </r>
      </text>
    </comment>
    <comment ref="F197" authorId="0" shapeId="0" xr:uid="{60E15909-0695-3846-9866-E16F661D8C0D}">
      <text>
        <r>
          <rPr>
            <sz val="10"/>
            <color rgb="FF000000"/>
            <rFont val="Tahoma"/>
            <family val="2"/>
          </rPr>
          <t>Base</t>
        </r>
      </text>
    </comment>
    <comment ref="I197" authorId="0" shapeId="0" xr:uid="{66EEB411-F94C-4344-9504-CCF6EC22FB74}">
      <text>
        <r>
          <rPr>
            <sz val="10"/>
            <color rgb="FF000000"/>
            <rFont val="Tahoma"/>
            <family val="2"/>
          </rPr>
          <t>Base</t>
        </r>
      </text>
    </comment>
    <comment ref="J197" authorId="0" shapeId="0" xr:uid="{8CB1F663-DA8E-A34B-A4F6-0374F1824274}">
      <text>
        <r>
          <rPr>
            <sz val="10"/>
            <color rgb="FF000000"/>
            <rFont val="Tahoma"/>
            <family val="2"/>
          </rPr>
          <t>Base</t>
        </r>
      </text>
    </comment>
    <comment ref="K197" authorId="0" shapeId="0" xr:uid="{6DCC5F74-9048-EA4C-8F09-C27D91650E92}">
      <text>
        <r>
          <rPr>
            <sz val="10"/>
            <color rgb="FF000000"/>
            <rFont val="Tahoma"/>
            <family val="2"/>
          </rPr>
          <t>Base</t>
        </r>
      </text>
    </comment>
    <comment ref="L197" authorId="0" shapeId="0" xr:uid="{361FEFE8-756F-0C42-957D-8209E56F9C2D}">
      <text>
        <r>
          <rPr>
            <sz val="10"/>
            <color rgb="FF000000"/>
            <rFont val="Tahoma"/>
            <family val="2"/>
          </rPr>
          <t>Base</t>
        </r>
      </text>
    </comment>
    <comment ref="M197" authorId="0" shapeId="0" xr:uid="{67DC80E7-B3F0-874D-9A7A-8BDA5978FC69}">
      <text>
        <r>
          <rPr>
            <sz val="10"/>
            <color rgb="FF000000"/>
            <rFont val="Tahoma"/>
            <family val="2"/>
          </rPr>
          <t>Base</t>
        </r>
      </text>
    </comment>
    <comment ref="N197" authorId="0" shapeId="0" xr:uid="{87B2E84A-62A0-BC42-B22A-2AEA25CBB1A4}">
      <text>
        <r>
          <rPr>
            <sz val="10"/>
            <color rgb="FF000000"/>
            <rFont val="Tahoma"/>
            <family val="2"/>
          </rPr>
          <t>Base</t>
        </r>
      </text>
    </comment>
    <comment ref="O197" authorId="0" shapeId="0" xr:uid="{B9E2A21E-6EE4-E04E-8550-3C77C3FBD8D7}">
      <text>
        <r>
          <rPr>
            <sz val="10"/>
            <color rgb="FF000000"/>
            <rFont val="Tahoma"/>
            <family val="2"/>
          </rPr>
          <t>Base</t>
        </r>
      </text>
    </comment>
    <comment ref="P197" authorId="0" shapeId="0" xr:uid="{FDE931CB-06EF-4844-A83F-551D7571528E}">
      <text>
        <r>
          <rPr>
            <sz val="10"/>
            <color rgb="FF000000"/>
            <rFont val="Tahoma"/>
            <family val="2"/>
          </rPr>
          <t>Base</t>
        </r>
      </text>
    </comment>
    <comment ref="C198" authorId="0" shapeId="0" xr:uid="{3E345548-DCAC-374E-8944-D1752260EF79}">
      <text>
        <r>
          <rPr>
            <sz val="10"/>
            <color rgb="FF000000"/>
            <rFont val="Tahoma"/>
            <family val="2"/>
          </rPr>
          <t>Base</t>
        </r>
      </text>
    </comment>
    <comment ref="D198" authorId="0" shapeId="0" xr:uid="{BFCB901F-08DC-2D43-8987-1B870D87DD48}">
      <text>
        <r>
          <rPr>
            <sz val="10"/>
            <color rgb="FF000000"/>
            <rFont val="Tahoma"/>
            <family val="2"/>
          </rPr>
          <t>Base</t>
        </r>
      </text>
    </comment>
    <comment ref="E198" authorId="0" shapeId="0" xr:uid="{922A150C-9784-0249-B669-4EE3FA2215F2}">
      <text>
        <r>
          <rPr>
            <sz val="10"/>
            <color rgb="FF000000"/>
            <rFont val="Tahoma"/>
            <family val="2"/>
          </rPr>
          <t>Base</t>
        </r>
      </text>
    </comment>
    <comment ref="F198" authorId="0" shapeId="0" xr:uid="{AA195623-1D1A-174A-87FA-207B795B394B}">
      <text>
        <r>
          <rPr>
            <sz val="10"/>
            <color rgb="FF000000"/>
            <rFont val="Tahoma"/>
            <family val="2"/>
          </rPr>
          <t>Base</t>
        </r>
      </text>
    </comment>
    <comment ref="I198" authorId="0" shapeId="0" xr:uid="{6099C31C-905D-DC43-AD93-55DBC953B62F}">
      <text>
        <r>
          <rPr>
            <sz val="10"/>
            <color rgb="FF000000"/>
            <rFont val="Tahoma"/>
            <family val="2"/>
          </rPr>
          <t>Base</t>
        </r>
      </text>
    </comment>
    <comment ref="J198" authorId="0" shapeId="0" xr:uid="{F1781317-B780-B941-9B1F-A329735D3BF9}">
      <text>
        <r>
          <rPr>
            <sz val="10"/>
            <color rgb="FF000000"/>
            <rFont val="Tahoma"/>
            <family val="2"/>
          </rPr>
          <t>Base</t>
        </r>
      </text>
    </comment>
    <comment ref="K198" authorId="0" shapeId="0" xr:uid="{75E25997-AD8F-0448-BB79-6849E4F1D5A9}">
      <text>
        <r>
          <rPr>
            <sz val="10"/>
            <color rgb="FF000000"/>
            <rFont val="Tahoma"/>
            <family val="2"/>
          </rPr>
          <t>Base</t>
        </r>
      </text>
    </comment>
    <comment ref="L198" authorId="0" shapeId="0" xr:uid="{E35A98E2-3D2D-2247-B934-D1B022D3AE84}">
      <text>
        <r>
          <rPr>
            <sz val="10"/>
            <color rgb="FF000000"/>
            <rFont val="Tahoma"/>
            <family val="2"/>
          </rPr>
          <t>Base</t>
        </r>
      </text>
    </comment>
    <comment ref="M198" authorId="0" shapeId="0" xr:uid="{846C4F0B-65A2-6C47-9893-FC807CED5808}">
      <text>
        <r>
          <rPr>
            <sz val="10"/>
            <color rgb="FF000000"/>
            <rFont val="Tahoma"/>
            <family val="2"/>
          </rPr>
          <t>Base</t>
        </r>
      </text>
    </comment>
    <comment ref="N198" authorId="0" shapeId="0" xr:uid="{11C2A6B6-86E9-ED4F-887D-B0B1990A6877}">
      <text>
        <r>
          <rPr>
            <sz val="10"/>
            <color rgb="FF000000"/>
            <rFont val="Tahoma"/>
            <family val="2"/>
          </rPr>
          <t>Base</t>
        </r>
      </text>
    </comment>
    <comment ref="O198" authorId="0" shapeId="0" xr:uid="{1F1B0E11-A08C-3440-A584-E883D5EB2299}">
      <text>
        <r>
          <rPr>
            <sz val="10"/>
            <color rgb="FF000000"/>
            <rFont val="Tahoma"/>
            <family val="2"/>
          </rPr>
          <t>Base</t>
        </r>
      </text>
    </comment>
    <comment ref="P198" authorId="0" shapeId="0" xr:uid="{14A4DE12-3174-2B4C-A085-660A99E44869}">
      <text>
        <r>
          <rPr>
            <sz val="10"/>
            <color rgb="FF000000"/>
            <rFont val="Tahoma"/>
            <family val="2"/>
          </rPr>
          <t>Base</t>
        </r>
      </text>
    </comment>
    <comment ref="C199" authorId="0" shapeId="0" xr:uid="{6AAD5013-5437-CC49-9FD1-5AB5E2604FAC}">
      <text>
        <r>
          <rPr>
            <sz val="10"/>
            <color rgb="FF000000"/>
            <rFont val="Tahoma"/>
            <family val="2"/>
          </rPr>
          <t>Base</t>
        </r>
      </text>
    </comment>
    <comment ref="D199" authorId="0" shapeId="0" xr:uid="{8A73AF90-9BD1-984C-A504-0C4BAA74924C}">
      <text>
        <r>
          <rPr>
            <sz val="10"/>
            <color rgb="FF000000"/>
            <rFont val="Tahoma"/>
            <family val="2"/>
          </rPr>
          <t>Base</t>
        </r>
      </text>
    </comment>
    <comment ref="E199" authorId="0" shapeId="0" xr:uid="{BEA4734C-9355-7F43-9E68-F066BB1BE033}">
      <text>
        <r>
          <rPr>
            <sz val="10"/>
            <color rgb="FF000000"/>
            <rFont val="Tahoma"/>
            <family val="2"/>
          </rPr>
          <t>Base</t>
        </r>
      </text>
    </comment>
    <comment ref="F199" authorId="0" shapeId="0" xr:uid="{FD5C6A0D-8096-4749-AEE4-6BE9BDB09AD0}">
      <text>
        <r>
          <rPr>
            <sz val="10"/>
            <color rgb="FF000000"/>
            <rFont val="Tahoma"/>
            <family val="2"/>
          </rPr>
          <t>Base</t>
        </r>
      </text>
    </comment>
    <comment ref="I199" authorId="0" shapeId="0" xr:uid="{4CF56FA6-82CA-C64B-BB13-776D45371A2B}">
      <text>
        <r>
          <rPr>
            <sz val="10"/>
            <color rgb="FF000000"/>
            <rFont val="Tahoma"/>
            <family val="2"/>
          </rPr>
          <t>Base</t>
        </r>
      </text>
    </comment>
    <comment ref="J199" authorId="0" shapeId="0" xr:uid="{B6A26716-648C-444B-9B22-C1870A864F49}">
      <text>
        <r>
          <rPr>
            <sz val="10"/>
            <color rgb="FF000000"/>
            <rFont val="Tahoma"/>
            <family val="2"/>
          </rPr>
          <t>Base</t>
        </r>
      </text>
    </comment>
    <comment ref="K199" authorId="0" shapeId="0" xr:uid="{1608EB9F-62E6-AB4B-B128-9ED58D4E6ADD}">
      <text>
        <r>
          <rPr>
            <sz val="10"/>
            <color rgb="FF000000"/>
            <rFont val="Tahoma"/>
            <family val="2"/>
          </rPr>
          <t>Reloj</t>
        </r>
      </text>
    </comment>
    <comment ref="L199" authorId="0" shapeId="0" xr:uid="{0BC6FC67-E90D-7141-81F4-9C1F3B5FF7F5}">
      <text>
        <r>
          <rPr>
            <sz val="10"/>
            <color rgb="FF000000"/>
            <rFont val="Tahoma"/>
            <family val="2"/>
          </rPr>
          <t>Reloj</t>
        </r>
      </text>
    </comment>
    <comment ref="M199" authorId="0" shapeId="0" xr:uid="{9939B696-FC89-524F-B665-C0D38A792361}">
      <text>
        <r>
          <rPr>
            <sz val="10"/>
            <color rgb="FF000000"/>
            <rFont val="Tahoma"/>
            <family val="2"/>
          </rPr>
          <t>Base</t>
        </r>
      </text>
    </comment>
    <comment ref="N199" authorId="0" shapeId="0" xr:uid="{4AC65462-874E-4C4B-84B3-CE33B82AF986}">
      <text>
        <r>
          <rPr>
            <sz val="10"/>
            <color rgb="FF000000"/>
            <rFont val="Tahoma"/>
            <family val="2"/>
          </rPr>
          <t>Base</t>
        </r>
      </text>
    </comment>
    <comment ref="O199" authorId="0" shapeId="0" xr:uid="{CEF329E7-E1B1-E549-9C5F-C86C36E5BA2B}">
      <text>
        <r>
          <rPr>
            <sz val="10"/>
            <color rgb="FF000000"/>
            <rFont val="Tahoma"/>
            <family val="2"/>
          </rPr>
          <t>Base</t>
        </r>
      </text>
    </comment>
    <comment ref="P199" authorId="0" shapeId="0" xr:uid="{DACD6422-D895-A24D-A3E1-65609C868379}">
      <text>
        <r>
          <rPr>
            <sz val="10"/>
            <color rgb="FF000000"/>
            <rFont val="Tahoma"/>
            <family val="2"/>
          </rPr>
          <t>Base</t>
        </r>
      </text>
    </comment>
    <comment ref="C200" authorId="0" shapeId="0" xr:uid="{B542648A-6C90-5C4D-A4F9-20C943A6E049}">
      <text>
        <r>
          <rPr>
            <sz val="10"/>
            <color rgb="FF000000"/>
            <rFont val="Tahoma"/>
            <family val="2"/>
          </rPr>
          <t>Base</t>
        </r>
      </text>
    </comment>
    <comment ref="D200" authorId="0" shapeId="0" xr:uid="{1C65CC35-9EFD-4749-A532-D353C569E693}">
      <text>
        <r>
          <rPr>
            <sz val="10"/>
            <color rgb="FF000000"/>
            <rFont val="Tahoma"/>
            <family val="2"/>
          </rPr>
          <t>Base</t>
        </r>
      </text>
    </comment>
    <comment ref="E200" authorId="0" shapeId="0" xr:uid="{5EF41572-283B-4F4A-ACEE-3209A455C7ED}">
      <text>
        <r>
          <rPr>
            <sz val="10"/>
            <color rgb="FF000000"/>
            <rFont val="Tahoma"/>
            <family val="2"/>
          </rPr>
          <t>Base</t>
        </r>
      </text>
    </comment>
    <comment ref="F200" authorId="0" shapeId="0" xr:uid="{522E6B6C-4EF3-4E4E-A9BB-2F8C94395D36}">
      <text>
        <r>
          <rPr>
            <sz val="10"/>
            <color rgb="FF000000"/>
            <rFont val="Tahoma"/>
            <family val="2"/>
          </rPr>
          <t>Base</t>
        </r>
      </text>
    </comment>
    <comment ref="I200" authorId="0" shapeId="0" xr:uid="{47EAA36B-1082-A343-BC90-BC1AC498AED4}">
      <text>
        <r>
          <rPr>
            <sz val="10"/>
            <color rgb="FF000000"/>
            <rFont val="Tahoma"/>
            <family val="2"/>
          </rPr>
          <t>Base</t>
        </r>
      </text>
    </comment>
    <comment ref="J200" authorId="0" shapeId="0" xr:uid="{5B167C8B-46C4-A446-AA9E-79215EA0494E}">
      <text>
        <r>
          <rPr>
            <sz val="10"/>
            <color rgb="FF000000"/>
            <rFont val="Tahoma"/>
            <family val="2"/>
          </rPr>
          <t>Base</t>
        </r>
      </text>
    </comment>
    <comment ref="K200" authorId="0" shapeId="0" xr:uid="{F5068E19-C0A0-474C-9266-6D7115766BCA}">
      <text>
        <r>
          <rPr>
            <sz val="10"/>
            <color rgb="FF000000"/>
            <rFont val="Tahoma"/>
            <family val="2"/>
          </rPr>
          <t>Base</t>
        </r>
      </text>
    </comment>
    <comment ref="L200" authorId="0" shapeId="0" xr:uid="{A0E657F5-9E5C-1C4A-86E3-A3B94185B6E0}">
      <text>
        <r>
          <rPr>
            <sz val="10"/>
            <color rgb="FF000000"/>
            <rFont val="Tahoma"/>
            <family val="2"/>
          </rPr>
          <t>Base</t>
        </r>
      </text>
    </comment>
    <comment ref="M200" authorId="0" shapeId="0" xr:uid="{A362FA75-5BCB-E140-A7E8-E53DCDF724C6}">
      <text>
        <r>
          <rPr>
            <sz val="10"/>
            <color rgb="FF000000"/>
            <rFont val="Tahoma"/>
            <family val="2"/>
          </rPr>
          <t>Reloj</t>
        </r>
      </text>
    </comment>
    <comment ref="N200" authorId="0" shapeId="0" xr:uid="{C784EFAD-EAE8-4249-9A7C-C8B92D3069B4}">
      <text>
        <r>
          <rPr>
            <sz val="10"/>
            <color rgb="FF000000"/>
            <rFont val="Tahoma"/>
            <family val="2"/>
          </rPr>
          <t>Reloj</t>
        </r>
      </text>
    </comment>
    <comment ref="O200" authorId="0" shapeId="0" xr:uid="{A4A113BD-D319-F548-A5EC-FC570FF86A88}">
      <text>
        <r>
          <rPr>
            <sz val="10"/>
            <color rgb="FF000000"/>
            <rFont val="Tahoma"/>
            <family val="2"/>
          </rPr>
          <t>Reloj</t>
        </r>
      </text>
    </comment>
    <comment ref="P200" authorId="0" shapeId="0" xr:uid="{00FE86C1-F184-D04C-A240-7364D4A83152}">
      <text>
        <r>
          <rPr>
            <sz val="10"/>
            <color rgb="FF000000"/>
            <rFont val="Tahoma"/>
            <family val="2"/>
          </rPr>
          <t>Reloj</t>
        </r>
      </text>
    </comment>
    <comment ref="C201" authorId="0" shapeId="0" xr:uid="{3CB2EFB8-C1C5-964D-956C-3EF788C4E2DC}">
      <text>
        <r>
          <rPr>
            <sz val="10"/>
            <color rgb="FF000000"/>
            <rFont val="Tahoma"/>
            <family val="2"/>
          </rPr>
          <t>Base</t>
        </r>
      </text>
    </comment>
    <comment ref="D201" authorId="0" shapeId="0" xr:uid="{F448478D-BBC3-4744-8966-7764253863C1}">
      <text>
        <r>
          <rPr>
            <sz val="10"/>
            <color rgb="FF000000"/>
            <rFont val="Tahoma"/>
            <family val="2"/>
          </rPr>
          <t>Base</t>
        </r>
      </text>
    </comment>
    <comment ref="E201" authorId="0" shapeId="0" xr:uid="{E2E97B21-CC2E-3B4C-98A3-F0F7C30ECAFB}">
      <text>
        <r>
          <rPr>
            <sz val="10"/>
            <color rgb="FF000000"/>
            <rFont val="Tahoma"/>
            <family val="2"/>
          </rPr>
          <t>Base</t>
        </r>
      </text>
    </comment>
    <comment ref="F201" authorId="0" shapeId="0" xr:uid="{AAA4BA18-FB40-3E42-BF0C-D39B1A925995}">
      <text>
        <r>
          <rPr>
            <sz val="10"/>
            <color rgb="FF000000"/>
            <rFont val="Tahoma"/>
            <family val="2"/>
          </rPr>
          <t>Base</t>
        </r>
      </text>
    </comment>
    <comment ref="I201" authorId="0" shapeId="0" xr:uid="{B41EB57D-A974-4144-9C0B-60E7D9DD7CFB}">
      <text>
        <r>
          <rPr>
            <sz val="10"/>
            <color rgb="FF000000"/>
            <rFont val="Tahoma"/>
            <family val="2"/>
          </rPr>
          <t>Base</t>
        </r>
      </text>
    </comment>
    <comment ref="J201" authorId="0" shapeId="0" xr:uid="{2FAB8092-76B3-3845-8CF1-DBB2C04D3FD3}">
      <text>
        <r>
          <rPr>
            <sz val="10"/>
            <color rgb="FF000000"/>
            <rFont val="Tahoma"/>
            <family val="2"/>
          </rPr>
          <t>Base</t>
        </r>
      </text>
    </comment>
    <comment ref="K201" authorId="0" shapeId="0" xr:uid="{06683DA3-71DF-6948-BA93-6AED48C97A67}">
      <text>
        <r>
          <rPr>
            <sz val="10"/>
            <color rgb="FF000000"/>
            <rFont val="Tahoma"/>
            <family val="2"/>
          </rPr>
          <t>Base</t>
        </r>
      </text>
    </comment>
    <comment ref="L201" authorId="0" shapeId="0" xr:uid="{BB70BB60-4952-7941-AA36-036AFD3CDAFA}">
      <text>
        <r>
          <rPr>
            <sz val="10"/>
            <color rgb="FF000000"/>
            <rFont val="Tahoma"/>
            <family val="2"/>
          </rPr>
          <t>Base</t>
        </r>
      </text>
    </comment>
    <comment ref="M201" authorId="0" shapeId="0" xr:uid="{5D144FD0-32CB-914E-B822-43D997A86B71}">
      <text>
        <r>
          <rPr>
            <sz val="10"/>
            <color rgb="FF000000"/>
            <rFont val="Tahoma"/>
            <family val="2"/>
          </rPr>
          <t>Base</t>
        </r>
      </text>
    </comment>
    <comment ref="N201" authorId="0" shapeId="0" xr:uid="{8018DE1F-22F8-734D-918E-D9BE3F6A4650}">
      <text>
        <r>
          <rPr>
            <sz val="10"/>
            <color rgb="FF000000"/>
            <rFont val="Tahoma"/>
            <family val="2"/>
          </rPr>
          <t>Base</t>
        </r>
      </text>
    </comment>
    <comment ref="O201" authorId="0" shapeId="0" xr:uid="{F5A51AA8-F003-0D40-BD17-005077927388}">
      <text>
        <r>
          <rPr>
            <sz val="10"/>
            <color rgb="FF000000"/>
            <rFont val="Tahoma"/>
            <family val="2"/>
          </rPr>
          <t>Base</t>
        </r>
      </text>
    </comment>
    <comment ref="P201" authorId="0" shapeId="0" xr:uid="{FDF5D354-FDB5-D44E-9D89-353826CE1215}">
      <text>
        <r>
          <rPr>
            <sz val="10"/>
            <color rgb="FF000000"/>
            <rFont val="Tahoma"/>
            <family val="2"/>
          </rPr>
          <t>Base</t>
        </r>
      </text>
    </comment>
    <comment ref="C202" authorId="0" shapeId="0" xr:uid="{5687BDA8-176C-2A4E-B46C-BDC195B00493}">
      <text>
        <r>
          <rPr>
            <sz val="10"/>
            <color rgb="FF000000"/>
            <rFont val="Tahoma"/>
            <family val="2"/>
          </rPr>
          <t>Base</t>
        </r>
      </text>
    </comment>
    <comment ref="D202" authorId="0" shapeId="0" xr:uid="{9B12EAE5-999B-2948-98B2-7710C5CBE390}">
      <text>
        <r>
          <rPr>
            <sz val="10"/>
            <color rgb="FF000000"/>
            <rFont val="Tahoma"/>
            <family val="2"/>
          </rPr>
          <t>Base</t>
        </r>
      </text>
    </comment>
    <comment ref="E202" authorId="0" shapeId="0" xr:uid="{9C41ED5C-CB89-B44A-8484-60BC5FD3C359}">
      <text>
        <r>
          <rPr>
            <sz val="10"/>
            <color rgb="FF000000"/>
            <rFont val="Tahoma"/>
            <family val="2"/>
          </rPr>
          <t>Base</t>
        </r>
      </text>
    </comment>
    <comment ref="F202" authorId="0" shapeId="0" xr:uid="{65E7E1C9-1338-B649-927C-76CB1EC86B6E}">
      <text>
        <r>
          <rPr>
            <sz val="10"/>
            <color rgb="FF000000"/>
            <rFont val="Tahoma"/>
            <family val="2"/>
          </rPr>
          <t>Base</t>
        </r>
      </text>
    </comment>
    <comment ref="I202" authorId="0" shapeId="0" xr:uid="{2A8A64A0-306E-2F40-95D2-21FEC1A14EC8}">
      <text>
        <r>
          <rPr>
            <sz val="10"/>
            <color rgb="FF000000"/>
            <rFont val="Tahoma"/>
            <family val="2"/>
          </rPr>
          <t>Base</t>
        </r>
      </text>
    </comment>
    <comment ref="J202" authorId="0" shapeId="0" xr:uid="{9E5424A9-6F83-6646-987B-6398AF68360C}">
      <text>
        <r>
          <rPr>
            <sz val="10"/>
            <color rgb="FF000000"/>
            <rFont val="Tahoma"/>
            <family val="2"/>
          </rPr>
          <t>Base</t>
        </r>
      </text>
    </comment>
    <comment ref="K202" authorId="0" shapeId="0" xr:uid="{E9B61AA6-640B-8E4D-BE09-2C63CEA51A2A}">
      <text>
        <r>
          <rPr>
            <sz val="10"/>
            <color rgb="FF000000"/>
            <rFont val="Tahoma"/>
            <family val="2"/>
          </rPr>
          <t>Base</t>
        </r>
      </text>
    </comment>
    <comment ref="L202" authorId="0" shapeId="0" xr:uid="{144844AB-1D35-7D45-83A6-F443DB923E8F}">
      <text>
        <r>
          <rPr>
            <sz val="10"/>
            <color rgb="FF000000"/>
            <rFont val="Tahoma"/>
            <family val="2"/>
          </rPr>
          <t>Base</t>
        </r>
      </text>
    </comment>
    <comment ref="M202" authorId="0" shapeId="0" xr:uid="{699EA9B5-1B05-2D4F-B7DD-37B2D16A8580}">
      <text>
        <r>
          <rPr>
            <sz val="10"/>
            <color rgb="FF000000"/>
            <rFont val="Tahoma"/>
            <family val="2"/>
          </rPr>
          <t>Base</t>
        </r>
      </text>
    </comment>
    <comment ref="N202" authorId="0" shapeId="0" xr:uid="{F84C499D-4B7E-7E44-8816-1449108009F0}">
      <text>
        <r>
          <rPr>
            <sz val="10"/>
            <color rgb="FF000000"/>
            <rFont val="Tahoma"/>
            <family val="2"/>
          </rPr>
          <t>Base</t>
        </r>
      </text>
    </comment>
    <comment ref="O202" authorId="0" shapeId="0" xr:uid="{9578CBB2-50B6-4149-BDFF-FB4C8045FA1D}">
      <text>
        <r>
          <rPr>
            <sz val="10"/>
            <color rgb="FF000000"/>
            <rFont val="Tahoma"/>
            <family val="2"/>
          </rPr>
          <t>Base</t>
        </r>
      </text>
    </comment>
    <comment ref="P202" authorId="0" shapeId="0" xr:uid="{04F31B0F-638F-594A-B547-7D2700FFB9D8}">
      <text>
        <r>
          <rPr>
            <sz val="10"/>
            <color rgb="FF000000"/>
            <rFont val="Tahoma"/>
            <family val="2"/>
          </rPr>
          <t>Base</t>
        </r>
      </text>
    </comment>
    <comment ref="C203" authorId="0" shapeId="0" xr:uid="{23E1D933-0286-2B4B-9BFA-070D69D49738}">
      <text>
        <r>
          <rPr>
            <sz val="10"/>
            <color rgb="FF000000"/>
            <rFont val="Tahoma"/>
            <family val="2"/>
          </rPr>
          <t>Base</t>
        </r>
      </text>
    </comment>
    <comment ref="D203" authorId="0" shapeId="0" xr:uid="{A36F55C4-EAC5-574E-95BA-856231B09610}">
      <text>
        <r>
          <rPr>
            <sz val="10"/>
            <color rgb="FF000000"/>
            <rFont val="Tahoma"/>
            <family val="2"/>
          </rPr>
          <t>Base</t>
        </r>
      </text>
    </comment>
    <comment ref="E203" authorId="0" shapeId="0" xr:uid="{9A59F07D-1D88-7948-9727-D072500267BF}">
      <text>
        <r>
          <rPr>
            <sz val="10"/>
            <color rgb="FF000000"/>
            <rFont val="Tahoma"/>
            <family val="2"/>
          </rPr>
          <t>Base</t>
        </r>
      </text>
    </comment>
    <comment ref="F203" authorId="0" shapeId="0" xr:uid="{9B80FB8B-43F5-144C-9909-7EB673CE6D43}">
      <text>
        <r>
          <rPr>
            <sz val="10"/>
            <color rgb="FF000000"/>
            <rFont val="Tahoma"/>
            <family val="2"/>
          </rPr>
          <t>Base</t>
        </r>
      </text>
    </comment>
    <comment ref="I203" authorId="0" shapeId="0" xr:uid="{67D829B4-014A-F944-AA98-9778BBBCCF78}">
      <text>
        <r>
          <rPr>
            <sz val="10"/>
            <color rgb="FF000000"/>
            <rFont val="Tahoma"/>
            <family val="2"/>
          </rPr>
          <t>Base</t>
        </r>
      </text>
    </comment>
    <comment ref="J203" authorId="0" shapeId="0" xr:uid="{F1A1FFE8-2B8D-0148-A10E-0FBC72726099}">
      <text>
        <r>
          <rPr>
            <sz val="10"/>
            <color rgb="FF000000"/>
            <rFont val="Tahoma"/>
            <family val="2"/>
          </rPr>
          <t>Base</t>
        </r>
      </text>
    </comment>
    <comment ref="K203" authorId="0" shapeId="0" xr:uid="{DF488A3D-0EF7-6445-A105-C744B09DADAD}">
      <text>
        <r>
          <rPr>
            <sz val="10"/>
            <color rgb="FF000000"/>
            <rFont val="Tahoma"/>
            <family val="2"/>
          </rPr>
          <t>Base</t>
        </r>
      </text>
    </comment>
    <comment ref="L203" authorId="0" shapeId="0" xr:uid="{4717DC2C-060A-2A40-8E37-DDE871897CE1}">
      <text>
        <r>
          <rPr>
            <sz val="10"/>
            <color rgb="FF000000"/>
            <rFont val="Tahoma"/>
            <family val="2"/>
          </rPr>
          <t>Base</t>
        </r>
      </text>
    </comment>
    <comment ref="M203" authorId="0" shapeId="0" xr:uid="{BB9F9B57-4D6D-CC4D-B72F-F682E68542D2}">
      <text>
        <r>
          <rPr>
            <sz val="10"/>
            <color rgb="FF000000"/>
            <rFont val="Tahoma"/>
            <family val="2"/>
          </rPr>
          <t>Base</t>
        </r>
      </text>
    </comment>
    <comment ref="N203" authorId="0" shapeId="0" xr:uid="{73FA99E9-AEBF-874D-98D3-4D7561BF0277}">
      <text>
        <r>
          <rPr>
            <sz val="10"/>
            <color rgb="FF000000"/>
            <rFont val="Tahoma"/>
            <family val="2"/>
          </rPr>
          <t>Base</t>
        </r>
      </text>
    </comment>
    <comment ref="O203" authorId="0" shapeId="0" xr:uid="{F6A24D91-6322-8543-9137-EBAF6FF7A81C}">
      <text>
        <r>
          <rPr>
            <sz val="10"/>
            <color rgb="FF000000"/>
            <rFont val="Tahoma"/>
            <family val="2"/>
          </rPr>
          <t>Base</t>
        </r>
      </text>
    </comment>
    <comment ref="P203" authorId="0" shapeId="0" xr:uid="{27A527E1-F1A7-8C42-B720-28136D6B0A8C}">
      <text>
        <r>
          <rPr>
            <sz val="10"/>
            <color rgb="FF000000"/>
            <rFont val="Tahoma"/>
            <family val="2"/>
          </rPr>
          <t>Base</t>
        </r>
      </text>
    </comment>
    <comment ref="C204" authorId="0" shapeId="0" xr:uid="{ADB6DDE2-EA96-BA4B-9183-F17BD2D8C91D}">
      <text>
        <r>
          <rPr>
            <sz val="10"/>
            <color rgb="FF000000"/>
            <rFont val="Tahoma"/>
            <family val="2"/>
          </rPr>
          <t>Base</t>
        </r>
      </text>
    </comment>
    <comment ref="D204" authorId="0" shapeId="0" xr:uid="{8ABED3BC-6430-EB43-81D8-2862F24DE52C}">
      <text>
        <r>
          <rPr>
            <sz val="10"/>
            <color rgb="FF000000"/>
            <rFont val="Tahoma"/>
            <family val="2"/>
          </rPr>
          <t>Base</t>
        </r>
      </text>
    </comment>
    <comment ref="E204" authorId="0" shapeId="0" xr:uid="{77419802-8BB8-3349-8ABF-BA8C454C853A}">
      <text>
        <r>
          <rPr>
            <sz val="10"/>
            <color rgb="FF000000"/>
            <rFont val="Tahoma"/>
            <family val="2"/>
          </rPr>
          <t>Base</t>
        </r>
      </text>
    </comment>
    <comment ref="F204" authorId="0" shapeId="0" xr:uid="{8FF6A4A0-D7D4-3542-96AA-983E4ED1C4BF}">
      <text>
        <r>
          <rPr>
            <sz val="10"/>
            <color rgb="FF000000"/>
            <rFont val="Tahoma"/>
            <family val="2"/>
          </rPr>
          <t>Base</t>
        </r>
      </text>
    </comment>
    <comment ref="I204" authorId="0" shapeId="0" xr:uid="{8D91124A-DC4E-EA4C-A139-D5C23701B19B}">
      <text>
        <r>
          <rPr>
            <sz val="10"/>
            <color rgb="FF000000"/>
            <rFont val="Tahoma"/>
            <family val="2"/>
          </rPr>
          <t>Base</t>
        </r>
      </text>
    </comment>
    <comment ref="J204" authorId="0" shapeId="0" xr:uid="{643BC98D-78E3-A944-8F53-F42C21B98177}">
      <text>
        <r>
          <rPr>
            <sz val="10"/>
            <color rgb="FF000000"/>
            <rFont val="Tahoma"/>
            <family val="2"/>
          </rPr>
          <t>Base</t>
        </r>
      </text>
    </comment>
    <comment ref="K204" authorId="0" shapeId="0" xr:uid="{662104D8-4C7D-164D-B429-F720C7E3298F}">
      <text>
        <r>
          <rPr>
            <sz val="10"/>
            <color rgb="FF000000"/>
            <rFont val="Tahoma"/>
            <family val="2"/>
          </rPr>
          <t>Base</t>
        </r>
      </text>
    </comment>
    <comment ref="L204" authorId="0" shapeId="0" xr:uid="{3844EA1A-A7EC-9746-9324-C617C33BC3D3}">
      <text>
        <r>
          <rPr>
            <sz val="10"/>
            <color rgb="FF000000"/>
            <rFont val="Tahoma"/>
            <family val="2"/>
          </rPr>
          <t>Base</t>
        </r>
      </text>
    </comment>
    <comment ref="M204" authorId="0" shapeId="0" xr:uid="{EE3A8618-D2F2-144B-A9DC-5E1209AEB2FF}">
      <text>
        <r>
          <rPr>
            <sz val="10"/>
            <color rgb="FF000000"/>
            <rFont val="Tahoma"/>
            <family val="2"/>
          </rPr>
          <t>Base</t>
        </r>
      </text>
    </comment>
    <comment ref="N204" authorId="0" shapeId="0" xr:uid="{00A6719D-D6DB-E743-81BF-553EECD1DFCC}">
      <text>
        <r>
          <rPr>
            <sz val="10"/>
            <color rgb="FF000000"/>
            <rFont val="Tahoma"/>
            <family val="2"/>
          </rPr>
          <t>Base</t>
        </r>
      </text>
    </comment>
    <comment ref="O204" authorId="0" shapeId="0" xr:uid="{6433D8B3-4F60-2440-8F8E-81F75296D78C}">
      <text>
        <r>
          <rPr>
            <sz val="10"/>
            <color rgb="FF000000"/>
            <rFont val="Tahoma"/>
            <family val="2"/>
          </rPr>
          <t>Base</t>
        </r>
      </text>
    </comment>
    <comment ref="P204" authorId="0" shapeId="0" xr:uid="{EB5EB7D9-734C-2B44-B4C0-80230383E2CC}">
      <text>
        <r>
          <rPr>
            <sz val="10"/>
            <color rgb="FF000000"/>
            <rFont val="Tahoma"/>
            <family val="2"/>
          </rPr>
          <t>Base</t>
        </r>
      </text>
    </comment>
    <comment ref="C205" authorId="0" shapeId="0" xr:uid="{B660AB6E-694F-C545-8C03-7E4A85D9D4B7}">
      <text>
        <r>
          <rPr>
            <sz val="10"/>
            <color rgb="FF000000"/>
            <rFont val="Tahoma"/>
            <family val="2"/>
          </rPr>
          <t>Base</t>
        </r>
      </text>
    </comment>
    <comment ref="D205" authorId="0" shapeId="0" xr:uid="{F1C603F4-670E-4046-B747-150BB68814DF}">
      <text>
        <r>
          <rPr>
            <sz val="10"/>
            <color rgb="FF000000"/>
            <rFont val="Tahoma"/>
            <family val="2"/>
          </rPr>
          <t>Base</t>
        </r>
      </text>
    </comment>
    <comment ref="E205" authorId="0" shapeId="0" xr:uid="{DA3FEF48-BAF1-4446-B44C-192BEEB94022}">
      <text>
        <r>
          <rPr>
            <sz val="10"/>
            <color rgb="FF000000"/>
            <rFont val="Tahoma"/>
            <family val="2"/>
          </rPr>
          <t>Base</t>
        </r>
      </text>
    </comment>
    <comment ref="F205" authorId="0" shapeId="0" xr:uid="{D2809F69-2435-5041-83D3-1C0B95EB1D11}">
      <text>
        <r>
          <rPr>
            <sz val="10"/>
            <color rgb="FF000000"/>
            <rFont val="Tahoma"/>
            <family val="2"/>
          </rPr>
          <t>Base</t>
        </r>
      </text>
    </comment>
    <comment ref="I205" authorId="0" shapeId="0" xr:uid="{F47D5FB1-647B-EC44-9654-A5207DD0A71C}">
      <text>
        <r>
          <rPr>
            <sz val="10"/>
            <color rgb="FF000000"/>
            <rFont val="Tahoma"/>
            <family val="2"/>
          </rPr>
          <t>Base</t>
        </r>
      </text>
    </comment>
    <comment ref="J205" authorId="0" shapeId="0" xr:uid="{2E7D8720-114E-7344-9D17-F27BA9EDA622}">
      <text>
        <r>
          <rPr>
            <sz val="10"/>
            <color rgb="FF000000"/>
            <rFont val="Tahoma"/>
            <family val="2"/>
          </rPr>
          <t>Base</t>
        </r>
      </text>
    </comment>
    <comment ref="K205" authorId="0" shapeId="0" xr:uid="{1735DD40-FB97-F946-BDF0-6E4491FE81E4}">
      <text>
        <r>
          <rPr>
            <sz val="10"/>
            <color rgb="FF000000"/>
            <rFont val="Tahoma"/>
            <family val="2"/>
          </rPr>
          <t>Base</t>
        </r>
      </text>
    </comment>
    <comment ref="L205" authorId="0" shapeId="0" xr:uid="{7E93C130-35FA-5544-B022-6613717A6100}">
      <text>
        <r>
          <rPr>
            <sz val="10"/>
            <color rgb="FF000000"/>
            <rFont val="Tahoma"/>
            <family val="2"/>
          </rPr>
          <t>Base</t>
        </r>
      </text>
    </comment>
    <comment ref="M205" authorId="0" shapeId="0" xr:uid="{30D2B4D1-5559-594C-9991-58A1A20F89A4}">
      <text>
        <r>
          <rPr>
            <sz val="10"/>
            <color rgb="FF000000"/>
            <rFont val="Tahoma"/>
            <family val="2"/>
          </rPr>
          <t>Base</t>
        </r>
      </text>
    </comment>
    <comment ref="N205" authorId="0" shapeId="0" xr:uid="{E190C1F4-762F-5143-A564-A9CBE1609DFE}">
      <text>
        <r>
          <rPr>
            <sz val="10"/>
            <color rgb="FF000000"/>
            <rFont val="Tahoma"/>
            <family val="2"/>
          </rPr>
          <t>Base</t>
        </r>
      </text>
    </comment>
    <comment ref="O205" authorId="0" shapeId="0" xr:uid="{DBC05277-2ABF-A148-A27D-B8EDADDB3CE1}">
      <text>
        <r>
          <rPr>
            <sz val="10"/>
            <color rgb="FF000000"/>
            <rFont val="Tahoma"/>
            <family val="2"/>
          </rPr>
          <t>Base</t>
        </r>
      </text>
    </comment>
    <comment ref="P205" authorId="0" shapeId="0" xr:uid="{51C0C71B-5AD0-D04E-8074-4AB09D2D7E47}">
      <text>
        <r>
          <rPr>
            <sz val="10"/>
            <color rgb="FF000000"/>
            <rFont val="Tahoma"/>
            <family val="2"/>
          </rPr>
          <t>Base</t>
        </r>
      </text>
    </comment>
    <comment ref="C206" authorId="0" shapeId="0" xr:uid="{AE5DCA78-132A-1341-99E5-F4B2EA74DCF2}">
      <text>
        <r>
          <rPr>
            <sz val="10"/>
            <color rgb="FF000000"/>
            <rFont val="Tahoma"/>
            <family val="2"/>
          </rPr>
          <t>Base</t>
        </r>
      </text>
    </comment>
    <comment ref="D206" authorId="0" shapeId="0" xr:uid="{103A56FE-AA19-AC44-98D8-18CDBB736F06}">
      <text>
        <r>
          <rPr>
            <sz val="10"/>
            <color rgb="FF000000"/>
            <rFont val="Tahoma"/>
            <family val="2"/>
          </rPr>
          <t>Base</t>
        </r>
      </text>
    </comment>
    <comment ref="E206" authorId="0" shapeId="0" xr:uid="{7B929575-FC44-E64D-858C-317980702A15}">
      <text>
        <r>
          <rPr>
            <sz val="10"/>
            <color rgb="FF000000"/>
            <rFont val="Tahoma"/>
            <family val="2"/>
          </rPr>
          <t>Base</t>
        </r>
      </text>
    </comment>
    <comment ref="F206" authorId="0" shapeId="0" xr:uid="{922E3827-6A85-5B46-874B-771D08DA320A}">
      <text>
        <r>
          <rPr>
            <sz val="10"/>
            <color rgb="FF000000"/>
            <rFont val="Tahoma"/>
            <family val="2"/>
          </rPr>
          <t>Base</t>
        </r>
      </text>
    </comment>
    <comment ref="I206" authorId="0" shapeId="0" xr:uid="{9157C976-5816-4142-AE2B-9FD746819DD8}">
      <text>
        <r>
          <rPr>
            <sz val="10"/>
            <color rgb="FF000000"/>
            <rFont val="Tahoma"/>
            <family val="2"/>
          </rPr>
          <t>Base</t>
        </r>
      </text>
    </comment>
    <comment ref="J206" authorId="0" shapeId="0" xr:uid="{F52B8902-D322-C149-9B12-EF3406C8F783}">
      <text>
        <r>
          <rPr>
            <sz val="10"/>
            <color rgb="FF000000"/>
            <rFont val="Tahoma"/>
            <family val="2"/>
          </rPr>
          <t>Base</t>
        </r>
      </text>
    </comment>
    <comment ref="K206" authorId="0" shapeId="0" xr:uid="{DE0F930C-C4A8-4C46-8DED-51B8C040C38E}">
      <text>
        <r>
          <rPr>
            <sz val="10"/>
            <color rgb="FF000000"/>
            <rFont val="Tahoma"/>
            <family val="2"/>
          </rPr>
          <t>Base</t>
        </r>
      </text>
    </comment>
    <comment ref="L206" authorId="0" shapeId="0" xr:uid="{D40D4DA3-AFBB-3C42-84A4-882E7132AF31}">
      <text>
        <r>
          <rPr>
            <sz val="10"/>
            <color rgb="FF000000"/>
            <rFont val="Tahoma"/>
            <family val="2"/>
          </rPr>
          <t>Base</t>
        </r>
      </text>
    </comment>
    <comment ref="M206" authorId="0" shapeId="0" xr:uid="{473C26C6-F168-FE42-A85F-E582A70480E8}">
      <text>
        <r>
          <rPr>
            <sz val="10"/>
            <color rgb="FF000000"/>
            <rFont val="Tahoma"/>
            <family val="2"/>
          </rPr>
          <t>Base</t>
        </r>
      </text>
    </comment>
    <comment ref="N206" authorId="0" shapeId="0" xr:uid="{387EEC98-21FE-D348-8366-49EAB54655AB}">
      <text>
        <r>
          <rPr>
            <sz val="10"/>
            <color rgb="FF000000"/>
            <rFont val="Tahoma"/>
            <family val="2"/>
          </rPr>
          <t>Base</t>
        </r>
      </text>
    </comment>
    <comment ref="O206" authorId="0" shapeId="0" xr:uid="{0F801D91-C55E-274E-A95E-3D69E34DC8C8}">
      <text>
        <r>
          <rPr>
            <sz val="10"/>
            <color rgb="FF000000"/>
            <rFont val="Tahoma"/>
            <family val="2"/>
          </rPr>
          <t>Base</t>
        </r>
      </text>
    </comment>
    <comment ref="P206" authorId="0" shapeId="0" xr:uid="{0129559C-D3B4-7D4F-8C55-5365CA5EF37E}">
      <text>
        <r>
          <rPr>
            <sz val="10"/>
            <color rgb="FF000000"/>
            <rFont val="Tahoma"/>
            <family val="2"/>
          </rPr>
          <t>Base</t>
        </r>
      </text>
    </comment>
    <comment ref="C207" authorId="0" shapeId="0" xr:uid="{BC38CC4C-BEA3-5445-83BB-362A06FA6933}">
      <text>
        <r>
          <rPr>
            <sz val="10"/>
            <color rgb="FF000000"/>
            <rFont val="Tahoma"/>
            <family val="2"/>
          </rPr>
          <t>Base</t>
        </r>
      </text>
    </comment>
    <comment ref="D207" authorId="0" shapeId="0" xr:uid="{834B81FC-C16F-E94F-B341-A593691567B2}">
      <text>
        <r>
          <rPr>
            <sz val="10"/>
            <color rgb="FF000000"/>
            <rFont val="Tahoma"/>
            <family val="2"/>
          </rPr>
          <t>Base</t>
        </r>
      </text>
    </comment>
    <comment ref="E207" authorId="0" shapeId="0" xr:uid="{CC3A7D41-E15C-6D40-A5F8-6E30A6333845}">
      <text>
        <r>
          <rPr>
            <sz val="10"/>
            <color rgb="FF000000"/>
            <rFont val="Tahoma"/>
            <family val="2"/>
          </rPr>
          <t>Base</t>
        </r>
      </text>
    </comment>
    <comment ref="F207" authorId="0" shapeId="0" xr:uid="{CB742682-C5B1-8E4E-96FE-0996276E2035}">
      <text>
        <r>
          <rPr>
            <sz val="10"/>
            <color rgb="FF000000"/>
            <rFont val="Tahoma"/>
            <family val="2"/>
          </rPr>
          <t>Base</t>
        </r>
      </text>
    </comment>
    <comment ref="I207" authorId="0" shapeId="0" xr:uid="{B75C0B5E-A94D-EA40-A37C-0260CDEEBA09}">
      <text>
        <r>
          <rPr>
            <sz val="10"/>
            <color rgb="FF000000"/>
            <rFont val="Tahoma"/>
            <family val="2"/>
          </rPr>
          <t>Base</t>
        </r>
      </text>
    </comment>
    <comment ref="J207" authorId="0" shapeId="0" xr:uid="{9488A42A-392A-DD4C-B712-18F366212D58}">
      <text>
        <r>
          <rPr>
            <sz val="10"/>
            <color rgb="FF000000"/>
            <rFont val="Tahoma"/>
            <family val="2"/>
          </rPr>
          <t>Base</t>
        </r>
      </text>
    </comment>
    <comment ref="K207" authorId="0" shapeId="0" xr:uid="{A6AE472A-C374-8D49-BBA0-CF8E7ECCFF87}">
      <text>
        <r>
          <rPr>
            <sz val="10"/>
            <color rgb="FF000000"/>
            <rFont val="Tahoma"/>
            <family val="2"/>
          </rPr>
          <t>Base</t>
        </r>
      </text>
    </comment>
    <comment ref="L207" authorId="0" shapeId="0" xr:uid="{60AF7BB3-4C23-3F4A-B011-13DB60B50D4D}">
      <text>
        <r>
          <rPr>
            <sz val="10"/>
            <color rgb="FF000000"/>
            <rFont val="Tahoma"/>
            <family val="2"/>
          </rPr>
          <t>Base</t>
        </r>
      </text>
    </comment>
    <comment ref="M207" authorId="0" shapeId="0" xr:uid="{5B734040-2E80-A044-995C-6381A7019D99}">
      <text>
        <r>
          <rPr>
            <sz val="10"/>
            <color rgb="FF000000"/>
            <rFont val="Tahoma"/>
            <family val="2"/>
          </rPr>
          <t>Base</t>
        </r>
      </text>
    </comment>
    <comment ref="N207" authorId="0" shapeId="0" xr:uid="{E32FA8D4-A508-2D46-A9D8-16B8B7FE0EC7}">
      <text>
        <r>
          <rPr>
            <sz val="10"/>
            <color rgb="FF000000"/>
            <rFont val="Tahoma"/>
            <family val="2"/>
          </rPr>
          <t>Base</t>
        </r>
      </text>
    </comment>
    <comment ref="O207" authorId="0" shapeId="0" xr:uid="{83A9CFD4-AFFE-2541-AD45-ED2947F476F9}">
      <text>
        <r>
          <rPr>
            <sz val="10"/>
            <color rgb="FF000000"/>
            <rFont val="Tahoma"/>
            <family val="2"/>
          </rPr>
          <t>Base</t>
        </r>
      </text>
    </comment>
    <comment ref="P207" authorId="0" shapeId="0" xr:uid="{C3236528-64D6-B84C-A78A-35CCAA1D3FBF}">
      <text>
        <r>
          <rPr>
            <sz val="10"/>
            <color rgb="FF000000"/>
            <rFont val="Tahoma"/>
            <family val="2"/>
          </rPr>
          <t>Base</t>
        </r>
      </text>
    </comment>
    <comment ref="C208" authorId="0" shapeId="0" xr:uid="{2C353A94-EE69-A04F-9586-3A8A93317B59}">
      <text>
        <r>
          <rPr>
            <sz val="10"/>
            <color rgb="FF000000"/>
            <rFont val="Tahoma"/>
            <family val="2"/>
          </rPr>
          <t>Base</t>
        </r>
      </text>
    </comment>
    <comment ref="D208" authorId="0" shapeId="0" xr:uid="{C528296C-E6FA-894B-97CA-57CBB7522F7D}">
      <text>
        <r>
          <rPr>
            <sz val="10"/>
            <color rgb="FF000000"/>
            <rFont val="Tahoma"/>
            <family val="2"/>
          </rPr>
          <t>Base</t>
        </r>
      </text>
    </comment>
    <comment ref="E208" authorId="0" shapeId="0" xr:uid="{51F602CE-B9C7-734C-8942-AC8C9FDC2183}">
      <text>
        <r>
          <rPr>
            <sz val="10"/>
            <color rgb="FF000000"/>
            <rFont val="Tahoma"/>
            <family val="2"/>
          </rPr>
          <t>Base</t>
        </r>
      </text>
    </comment>
    <comment ref="F208" authorId="0" shapeId="0" xr:uid="{A61CD8E8-1763-3B4D-85D4-F8EA2A6756EA}">
      <text>
        <r>
          <rPr>
            <sz val="10"/>
            <color rgb="FF000000"/>
            <rFont val="Tahoma"/>
            <family val="2"/>
          </rPr>
          <t>Base</t>
        </r>
      </text>
    </comment>
    <comment ref="I208" authorId="0" shapeId="0" xr:uid="{D824243B-CC64-344D-BEA0-495F296CA7EC}">
      <text>
        <r>
          <rPr>
            <sz val="10"/>
            <color rgb="FF000000"/>
            <rFont val="Tahoma"/>
            <family val="2"/>
          </rPr>
          <t>Base</t>
        </r>
      </text>
    </comment>
    <comment ref="J208" authorId="0" shapeId="0" xr:uid="{722A8B58-4BE2-5444-BCE0-CA22C365CB5C}">
      <text>
        <r>
          <rPr>
            <sz val="10"/>
            <color rgb="FF000000"/>
            <rFont val="Tahoma"/>
            <family val="2"/>
          </rPr>
          <t>Base</t>
        </r>
      </text>
    </comment>
    <comment ref="K208" authorId="0" shapeId="0" xr:uid="{7D109B71-437F-F54F-A94D-450A366D4235}">
      <text>
        <r>
          <rPr>
            <sz val="10"/>
            <color rgb="FF000000"/>
            <rFont val="Tahoma"/>
            <family val="2"/>
          </rPr>
          <t>Base</t>
        </r>
      </text>
    </comment>
    <comment ref="L208" authorId="0" shapeId="0" xr:uid="{4BD0A350-1690-5A41-B3F2-C8A30FAEC82C}">
      <text>
        <r>
          <rPr>
            <sz val="10"/>
            <color rgb="FF000000"/>
            <rFont val="Tahoma"/>
            <family val="2"/>
          </rPr>
          <t>Base</t>
        </r>
      </text>
    </comment>
    <comment ref="M208" authorId="0" shapeId="0" xr:uid="{261F6A8B-BB25-3546-9C2B-DCEFA1E0CEE8}">
      <text>
        <r>
          <rPr>
            <sz val="10"/>
            <color rgb="FF000000"/>
            <rFont val="Tahoma"/>
            <family val="2"/>
          </rPr>
          <t>Base</t>
        </r>
      </text>
    </comment>
    <comment ref="N208" authorId="0" shapeId="0" xr:uid="{FE4BF1C7-45D4-F240-B67F-F1E9B1F99CC3}">
      <text>
        <r>
          <rPr>
            <sz val="10"/>
            <color rgb="FF000000"/>
            <rFont val="Tahoma"/>
            <family val="2"/>
          </rPr>
          <t>Base</t>
        </r>
      </text>
    </comment>
    <comment ref="O208" authorId="0" shapeId="0" xr:uid="{F0AD400C-4FF9-D946-864E-B7FFA1017F17}">
      <text>
        <r>
          <rPr>
            <sz val="10"/>
            <color rgb="FF000000"/>
            <rFont val="Tahoma"/>
            <family val="2"/>
          </rPr>
          <t>Base</t>
        </r>
      </text>
    </comment>
    <comment ref="P208" authorId="0" shapeId="0" xr:uid="{EFE58F8B-6F90-2344-96E2-2B64FE1AA2BD}">
      <text>
        <r>
          <rPr>
            <sz val="10"/>
            <color rgb="FF000000"/>
            <rFont val="Tahoma"/>
            <family val="2"/>
          </rPr>
          <t>Base</t>
        </r>
      </text>
    </comment>
    <comment ref="C209" authorId="0" shapeId="0" xr:uid="{C36C3130-8030-BF4E-97CC-CDA91C5D5003}">
      <text>
        <r>
          <rPr>
            <sz val="10"/>
            <color rgb="FF000000"/>
            <rFont val="Tahoma"/>
            <family val="2"/>
          </rPr>
          <t>Base</t>
        </r>
      </text>
    </comment>
    <comment ref="D209" authorId="0" shapeId="0" xr:uid="{CABE01E1-5405-1F4A-94BC-2F4CF4655E64}">
      <text>
        <r>
          <rPr>
            <sz val="10"/>
            <color rgb="FF000000"/>
            <rFont val="Tahoma"/>
            <family val="2"/>
          </rPr>
          <t>Base</t>
        </r>
      </text>
    </comment>
    <comment ref="E209" authorId="0" shapeId="0" xr:uid="{FE360F80-8B1D-5945-A140-BA24E1256BDC}">
      <text>
        <r>
          <rPr>
            <sz val="10"/>
            <color rgb="FF000000"/>
            <rFont val="Tahoma"/>
            <family val="2"/>
          </rPr>
          <t>Base</t>
        </r>
      </text>
    </comment>
    <comment ref="F209" authorId="0" shapeId="0" xr:uid="{356FEF05-E645-3C43-820F-E61AE3142002}">
      <text>
        <r>
          <rPr>
            <sz val="10"/>
            <color rgb="FF000000"/>
            <rFont val="Tahoma"/>
            <family val="2"/>
          </rPr>
          <t>Base</t>
        </r>
      </text>
    </comment>
    <comment ref="I209" authorId="0" shapeId="0" xr:uid="{668F57E8-8CF3-FA49-9E23-17EF5F5024A5}">
      <text>
        <r>
          <rPr>
            <sz val="10"/>
            <color rgb="FF000000"/>
            <rFont val="Tahoma"/>
            <family val="2"/>
          </rPr>
          <t>Base</t>
        </r>
      </text>
    </comment>
    <comment ref="J209" authorId="0" shapeId="0" xr:uid="{9F145504-7742-BC4F-9E0B-490FAA0FDE5E}">
      <text>
        <r>
          <rPr>
            <sz val="10"/>
            <color rgb="FF000000"/>
            <rFont val="Tahoma"/>
            <family val="2"/>
          </rPr>
          <t>Base</t>
        </r>
      </text>
    </comment>
    <comment ref="K209" authorId="0" shapeId="0" xr:uid="{0087B5F4-108D-D240-B26E-07A4F64B40B2}">
      <text>
        <r>
          <rPr>
            <sz val="10"/>
            <color rgb="FF000000"/>
            <rFont val="Tahoma"/>
            <family val="2"/>
          </rPr>
          <t>Base</t>
        </r>
      </text>
    </comment>
    <comment ref="L209" authorId="0" shapeId="0" xr:uid="{76457D3D-BDCF-CB4A-8F02-DA594ABEC318}">
      <text>
        <r>
          <rPr>
            <sz val="10"/>
            <color rgb="FF000000"/>
            <rFont val="Tahoma"/>
            <family val="2"/>
          </rPr>
          <t>Base</t>
        </r>
      </text>
    </comment>
    <comment ref="M209" authorId="0" shapeId="0" xr:uid="{3E34B9A8-78FA-9C41-97CD-5D055172FD6C}">
      <text>
        <r>
          <rPr>
            <sz val="10"/>
            <color rgb="FF000000"/>
            <rFont val="Tahoma"/>
            <family val="2"/>
          </rPr>
          <t>Base</t>
        </r>
      </text>
    </comment>
    <comment ref="N209" authorId="0" shapeId="0" xr:uid="{A806061D-D9D9-F249-A930-5164F1A52EB6}">
      <text>
        <r>
          <rPr>
            <sz val="10"/>
            <color rgb="FF000000"/>
            <rFont val="Tahoma"/>
            <family val="2"/>
          </rPr>
          <t>Base</t>
        </r>
      </text>
    </comment>
    <comment ref="O209" authorId="0" shapeId="0" xr:uid="{DDD91D97-B12C-7C4B-95E9-79874CB948CD}">
      <text>
        <r>
          <rPr>
            <sz val="10"/>
            <color rgb="FF000000"/>
            <rFont val="Tahoma"/>
            <family val="2"/>
          </rPr>
          <t>Base</t>
        </r>
      </text>
    </comment>
    <comment ref="P209" authorId="0" shapeId="0" xr:uid="{0EFCA7C7-5BB8-F14C-BBA8-C55A8988EA9B}">
      <text>
        <r>
          <rPr>
            <sz val="10"/>
            <color rgb="FF000000"/>
            <rFont val="Tahoma"/>
            <family val="2"/>
          </rPr>
          <t>Base</t>
        </r>
      </text>
    </comment>
    <comment ref="C210" authorId="0" shapeId="0" xr:uid="{C3D7210B-BCCA-F143-BA73-BBEDF29DB9B0}">
      <text>
        <r>
          <rPr>
            <sz val="10"/>
            <color rgb="FF000000"/>
            <rFont val="Tahoma"/>
            <family val="2"/>
          </rPr>
          <t>Base</t>
        </r>
      </text>
    </comment>
    <comment ref="D210" authorId="0" shapeId="0" xr:uid="{1157ECC5-DD52-4846-931F-1ECA31132B76}">
      <text>
        <r>
          <rPr>
            <sz val="10"/>
            <color rgb="FF000000"/>
            <rFont val="Tahoma"/>
            <family val="2"/>
          </rPr>
          <t>Base</t>
        </r>
      </text>
    </comment>
    <comment ref="E210" authorId="0" shapeId="0" xr:uid="{036835D4-3678-9049-910C-90F7EBBF0C95}">
      <text>
        <r>
          <rPr>
            <sz val="10"/>
            <color rgb="FF000000"/>
            <rFont val="Tahoma"/>
            <family val="2"/>
          </rPr>
          <t>Base</t>
        </r>
      </text>
    </comment>
    <comment ref="F210" authorId="0" shapeId="0" xr:uid="{EB8E495A-2731-7349-9BF2-4759091D05F1}">
      <text>
        <r>
          <rPr>
            <sz val="10"/>
            <color rgb="FF000000"/>
            <rFont val="Tahoma"/>
            <family val="2"/>
          </rPr>
          <t>Base</t>
        </r>
      </text>
    </comment>
    <comment ref="I210" authorId="0" shapeId="0" xr:uid="{B090DAE9-CCEC-9047-BDAF-2CF3257F1B49}">
      <text>
        <r>
          <rPr>
            <sz val="10"/>
            <color rgb="FF000000"/>
            <rFont val="Tahoma"/>
            <family val="2"/>
          </rPr>
          <t>Base</t>
        </r>
      </text>
    </comment>
    <comment ref="J210" authorId="0" shapeId="0" xr:uid="{65B927CC-7C0D-014F-B084-5128523E9F41}">
      <text>
        <r>
          <rPr>
            <sz val="10"/>
            <color rgb="FF000000"/>
            <rFont val="Tahoma"/>
            <family val="2"/>
          </rPr>
          <t>Base</t>
        </r>
      </text>
    </comment>
    <comment ref="K210" authorId="0" shapeId="0" xr:uid="{CF1B1540-0F87-1645-8CC3-A5400EF17824}">
      <text>
        <r>
          <rPr>
            <sz val="10"/>
            <color rgb="FF000000"/>
            <rFont val="Tahoma"/>
            <family val="2"/>
          </rPr>
          <t>Base</t>
        </r>
      </text>
    </comment>
    <comment ref="L210" authorId="0" shapeId="0" xr:uid="{D16A18AD-C5EF-CD4C-8F64-7A47DAC10E0F}">
      <text>
        <r>
          <rPr>
            <sz val="10"/>
            <color rgb="FF000000"/>
            <rFont val="Tahoma"/>
            <family val="2"/>
          </rPr>
          <t>Base</t>
        </r>
      </text>
    </comment>
    <comment ref="M210" authorId="0" shapeId="0" xr:uid="{B092726D-B05D-D249-8D5C-7723D73EEDDB}">
      <text>
        <r>
          <rPr>
            <sz val="10"/>
            <color rgb="FF000000"/>
            <rFont val="Tahoma"/>
            <family val="2"/>
          </rPr>
          <t>Base</t>
        </r>
      </text>
    </comment>
    <comment ref="N210" authorId="0" shapeId="0" xr:uid="{EA5729D0-6367-2D41-AEF5-A0F5BA84C3F7}">
      <text>
        <r>
          <rPr>
            <sz val="10"/>
            <color rgb="FF000000"/>
            <rFont val="Tahoma"/>
            <family val="2"/>
          </rPr>
          <t>Base</t>
        </r>
      </text>
    </comment>
    <comment ref="O210" authorId="0" shapeId="0" xr:uid="{8B0BA048-2B37-0E4F-9C3A-547E23B3E26D}">
      <text>
        <r>
          <rPr>
            <sz val="10"/>
            <color rgb="FF000000"/>
            <rFont val="Tahoma"/>
            <family val="2"/>
          </rPr>
          <t>Base</t>
        </r>
      </text>
    </comment>
    <comment ref="P210" authorId="0" shapeId="0" xr:uid="{B7D2FC74-78C2-9941-9CAB-2D1F338585CF}">
      <text>
        <r>
          <rPr>
            <sz val="10"/>
            <color rgb="FF000000"/>
            <rFont val="Tahoma"/>
            <family val="2"/>
          </rPr>
          <t>Base</t>
        </r>
      </text>
    </comment>
    <comment ref="C211" authorId="0" shapeId="0" xr:uid="{0B4AE11B-1450-5940-B529-9C096A0B6B3B}">
      <text>
        <r>
          <rPr>
            <sz val="10"/>
            <color rgb="FF000000"/>
            <rFont val="Tahoma"/>
            <family val="2"/>
          </rPr>
          <t>Base</t>
        </r>
      </text>
    </comment>
    <comment ref="D211" authorId="0" shapeId="0" xr:uid="{9E573A50-F28D-6741-985D-BF72E2C908B3}">
      <text>
        <r>
          <rPr>
            <sz val="10"/>
            <color rgb="FF000000"/>
            <rFont val="Tahoma"/>
            <family val="2"/>
          </rPr>
          <t>Base</t>
        </r>
      </text>
    </comment>
    <comment ref="E211" authorId="0" shapeId="0" xr:uid="{5AD5B74D-76F7-534A-A056-478F8B6D149B}">
      <text>
        <r>
          <rPr>
            <sz val="10"/>
            <color rgb="FF000000"/>
            <rFont val="Tahoma"/>
            <family val="2"/>
          </rPr>
          <t>Base</t>
        </r>
      </text>
    </comment>
    <comment ref="F211" authorId="0" shapeId="0" xr:uid="{C8C5844B-4189-D647-992A-7827A3EE3A26}">
      <text>
        <r>
          <rPr>
            <sz val="10"/>
            <color rgb="FF000000"/>
            <rFont val="Tahoma"/>
            <family val="2"/>
          </rPr>
          <t>Base</t>
        </r>
      </text>
    </comment>
    <comment ref="I211" authorId="0" shapeId="0" xr:uid="{35C5F6FB-65D1-524F-B82E-36000AC75173}">
      <text>
        <r>
          <rPr>
            <sz val="10"/>
            <color rgb="FF000000"/>
            <rFont val="Tahoma"/>
            <family val="2"/>
          </rPr>
          <t>Base</t>
        </r>
      </text>
    </comment>
    <comment ref="J211" authorId="0" shapeId="0" xr:uid="{0B7B32B3-7983-3740-AAE7-FF5393FD0B2B}">
      <text>
        <r>
          <rPr>
            <sz val="10"/>
            <color rgb="FF000000"/>
            <rFont val="Tahoma"/>
            <family val="2"/>
          </rPr>
          <t>Base</t>
        </r>
      </text>
    </comment>
    <comment ref="K211" authorId="0" shapeId="0" xr:uid="{D8593191-D9DB-7B44-9CF0-8981229EC47B}">
      <text>
        <r>
          <rPr>
            <sz val="10"/>
            <color rgb="FF000000"/>
            <rFont val="Tahoma"/>
            <family val="2"/>
          </rPr>
          <t>Base</t>
        </r>
      </text>
    </comment>
    <comment ref="L211" authorId="0" shapeId="0" xr:uid="{99BE375F-0433-9541-9FE7-232C9FE3127A}">
      <text>
        <r>
          <rPr>
            <sz val="10"/>
            <color rgb="FF000000"/>
            <rFont val="Tahoma"/>
            <family val="2"/>
          </rPr>
          <t>Base</t>
        </r>
      </text>
    </comment>
    <comment ref="M211" authorId="0" shapeId="0" xr:uid="{D398E771-2EB0-1342-A435-B07C949561A1}">
      <text>
        <r>
          <rPr>
            <sz val="10"/>
            <color rgb="FF000000"/>
            <rFont val="Tahoma"/>
            <family val="2"/>
          </rPr>
          <t>Base</t>
        </r>
      </text>
    </comment>
    <comment ref="N211" authorId="0" shapeId="0" xr:uid="{96AE0616-AEAE-934B-AEFB-203D79AF4E76}">
      <text>
        <r>
          <rPr>
            <sz val="10"/>
            <color rgb="FF000000"/>
            <rFont val="Tahoma"/>
            <family val="2"/>
          </rPr>
          <t>Base</t>
        </r>
      </text>
    </comment>
    <comment ref="O211" authorId="0" shapeId="0" xr:uid="{47F5B959-CA5D-6646-81C2-6EA29AB9FCB3}">
      <text>
        <r>
          <rPr>
            <sz val="10"/>
            <color rgb="FF000000"/>
            <rFont val="Tahoma"/>
            <family val="2"/>
          </rPr>
          <t>Base</t>
        </r>
      </text>
    </comment>
    <comment ref="P211" authorId="0" shapeId="0" xr:uid="{E6735614-12B1-5247-8EFE-1D8365908DD9}">
      <text>
        <r>
          <rPr>
            <sz val="10"/>
            <color rgb="FF000000"/>
            <rFont val="Tahoma"/>
            <family val="2"/>
          </rPr>
          <t>Base</t>
        </r>
      </text>
    </comment>
    <comment ref="C212" authorId="0" shapeId="0" xr:uid="{F84F530D-B069-C348-BAAF-1E58C660AFBE}">
      <text>
        <r>
          <rPr>
            <sz val="10"/>
            <color rgb="FF000000"/>
            <rFont val="Tahoma"/>
            <family val="2"/>
          </rPr>
          <t>Base</t>
        </r>
      </text>
    </comment>
    <comment ref="D212" authorId="0" shapeId="0" xr:uid="{40F8A30B-303C-6344-9E56-D9BF499DE209}">
      <text>
        <r>
          <rPr>
            <sz val="10"/>
            <color rgb="FF000000"/>
            <rFont val="Tahoma"/>
            <family val="2"/>
          </rPr>
          <t>Base</t>
        </r>
      </text>
    </comment>
    <comment ref="E212" authorId="0" shapeId="0" xr:uid="{E8DCA0E3-9558-9444-B583-B55E491AF57F}">
      <text>
        <r>
          <rPr>
            <sz val="10"/>
            <color rgb="FF000000"/>
            <rFont val="Tahoma"/>
            <family val="2"/>
          </rPr>
          <t>Base</t>
        </r>
      </text>
    </comment>
    <comment ref="F212" authorId="0" shapeId="0" xr:uid="{5D6C6AC0-B548-C949-9A46-A94EC07BA832}">
      <text>
        <r>
          <rPr>
            <sz val="10"/>
            <color rgb="FF000000"/>
            <rFont val="Tahoma"/>
            <family val="2"/>
          </rPr>
          <t>Base</t>
        </r>
      </text>
    </comment>
    <comment ref="I212" authorId="0" shapeId="0" xr:uid="{B66193DF-3D7E-144A-B785-451D3669D8CA}">
      <text>
        <r>
          <rPr>
            <sz val="10"/>
            <color rgb="FF000000"/>
            <rFont val="Tahoma"/>
            <family val="2"/>
          </rPr>
          <t>Base</t>
        </r>
      </text>
    </comment>
    <comment ref="J212" authorId="0" shapeId="0" xr:uid="{BBED75C0-2F28-D64E-8ED8-9A3175EB158A}">
      <text>
        <r>
          <rPr>
            <sz val="10"/>
            <color rgb="FF000000"/>
            <rFont val="Tahoma"/>
            <family val="2"/>
          </rPr>
          <t>Base</t>
        </r>
      </text>
    </comment>
    <comment ref="K212" authorId="0" shapeId="0" xr:uid="{8E00D197-B7CE-7842-9A7A-1AF5BE2188EE}">
      <text>
        <r>
          <rPr>
            <sz val="10"/>
            <color rgb="FF000000"/>
            <rFont val="Tahoma"/>
            <family val="2"/>
          </rPr>
          <t>Base</t>
        </r>
      </text>
    </comment>
    <comment ref="L212" authorId="0" shapeId="0" xr:uid="{3F22A976-3F4E-764D-BCD1-D9D9C5919FC7}">
      <text>
        <r>
          <rPr>
            <sz val="10"/>
            <color rgb="FF000000"/>
            <rFont val="Tahoma"/>
            <family val="2"/>
          </rPr>
          <t>Base</t>
        </r>
      </text>
    </comment>
    <comment ref="M212" authorId="0" shapeId="0" xr:uid="{2EE8ABFE-2DAE-FA4D-AD9E-B7BC5D3AEC63}">
      <text>
        <r>
          <rPr>
            <sz val="10"/>
            <color rgb="FF000000"/>
            <rFont val="Tahoma"/>
            <family val="2"/>
          </rPr>
          <t>Base</t>
        </r>
      </text>
    </comment>
    <comment ref="N212" authorId="0" shapeId="0" xr:uid="{8B3DB3DB-FB78-4446-9550-FECA94DDB4A2}">
      <text>
        <r>
          <rPr>
            <sz val="10"/>
            <color rgb="FF000000"/>
            <rFont val="Tahoma"/>
            <family val="2"/>
          </rPr>
          <t>Base</t>
        </r>
      </text>
    </comment>
    <comment ref="O212" authorId="0" shapeId="0" xr:uid="{FEEAB533-B78E-E74B-BB0A-9110FA99CF3D}">
      <text>
        <r>
          <rPr>
            <sz val="10"/>
            <color rgb="FF000000"/>
            <rFont val="Tahoma"/>
            <family val="2"/>
          </rPr>
          <t>Base</t>
        </r>
      </text>
    </comment>
    <comment ref="P212" authorId="0" shapeId="0" xr:uid="{04A1C497-E4C0-DC40-8322-2F3595B02460}">
      <text>
        <r>
          <rPr>
            <sz val="10"/>
            <color rgb="FF000000"/>
            <rFont val="Tahoma"/>
            <family val="2"/>
          </rPr>
          <t>Base</t>
        </r>
      </text>
    </comment>
    <comment ref="C213" authorId="0" shapeId="0" xr:uid="{721AFBDB-1926-EF45-8283-79DC777AE6FE}">
      <text>
        <r>
          <rPr>
            <sz val="10"/>
            <color rgb="FF000000"/>
            <rFont val="Tahoma"/>
            <family val="2"/>
          </rPr>
          <t>Base</t>
        </r>
      </text>
    </comment>
    <comment ref="D213" authorId="0" shapeId="0" xr:uid="{0C921528-6EDB-4141-9651-95E7275BB8E6}">
      <text>
        <r>
          <rPr>
            <sz val="10"/>
            <color rgb="FF000000"/>
            <rFont val="Tahoma"/>
            <family val="2"/>
          </rPr>
          <t>Base</t>
        </r>
      </text>
    </comment>
    <comment ref="E213" authorId="0" shapeId="0" xr:uid="{ED65A328-F899-8647-B5F2-63E8C435FB34}">
      <text>
        <r>
          <rPr>
            <sz val="10"/>
            <color rgb="FF000000"/>
            <rFont val="Tahoma"/>
            <family val="2"/>
          </rPr>
          <t>Base</t>
        </r>
      </text>
    </comment>
    <comment ref="F213" authorId="0" shapeId="0" xr:uid="{181DCA20-50A0-8F4E-8931-B584982DDF44}">
      <text>
        <r>
          <rPr>
            <sz val="10"/>
            <color rgb="FF000000"/>
            <rFont val="Tahoma"/>
            <family val="2"/>
          </rPr>
          <t>Base</t>
        </r>
      </text>
    </comment>
    <comment ref="I213" authorId="0" shapeId="0" xr:uid="{74AFE98C-3342-914C-A6C5-897DA99356C2}">
      <text>
        <r>
          <rPr>
            <sz val="10"/>
            <color rgb="FF000000"/>
            <rFont val="Tahoma"/>
            <family val="2"/>
          </rPr>
          <t>Base</t>
        </r>
      </text>
    </comment>
    <comment ref="J213" authorId="0" shapeId="0" xr:uid="{F19D0437-F249-EA42-9674-5888CBC54B6F}">
      <text>
        <r>
          <rPr>
            <sz val="10"/>
            <color rgb="FF000000"/>
            <rFont val="Tahoma"/>
            <family val="2"/>
          </rPr>
          <t>Base</t>
        </r>
      </text>
    </comment>
    <comment ref="K213" authorId="0" shapeId="0" xr:uid="{873A6220-50E9-0F42-A7DB-703D08833873}">
      <text>
        <r>
          <rPr>
            <sz val="10"/>
            <color rgb="FF000000"/>
            <rFont val="Tahoma"/>
            <family val="2"/>
          </rPr>
          <t>Base</t>
        </r>
      </text>
    </comment>
    <comment ref="L213" authorId="0" shapeId="0" xr:uid="{AE3DAAC0-1F2C-8742-9709-C7DD323B3DE8}">
      <text>
        <r>
          <rPr>
            <sz val="10"/>
            <color rgb="FF000000"/>
            <rFont val="Tahoma"/>
            <family val="2"/>
          </rPr>
          <t>Base</t>
        </r>
      </text>
    </comment>
    <comment ref="M213" authorId="0" shapeId="0" xr:uid="{DA6D2388-D025-7746-A11D-8B059C27D2C6}">
      <text>
        <r>
          <rPr>
            <sz val="10"/>
            <color rgb="FF000000"/>
            <rFont val="Tahoma"/>
            <family val="2"/>
          </rPr>
          <t>Base</t>
        </r>
      </text>
    </comment>
    <comment ref="N213" authorId="0" shapeId="0" xr:uid="{163765E3-42B7-4846-94BB-6096E034EC23}">
      <text>
        <r>
          <rPr>
            <sz val="10"/>
            <color rgb="FF000000"/>
            <rFont val="Tahoma"/>
            <family val="2"/>
          </rPr>
          <t>Base</t>
        </r>
      </text>
    </comment>
    <comment ref="O213" authorId="0" shapeId="0" xr:uid="{15D1D7E0-5A59-6A48-96AB-D275290702CE}">
      <text>
        <r>
          <rPr>
            <sz val="10"/>
            <color rgb="FF000000"/>
            <rFont val="Tahoma"/>
            <family val="2"/>
          </rPr>
          <t>Base</t>
        </r>
      </text>
    </comment>
    <comment ref="P213" authorId="0" shapeId="0" xr:uid="{5DA616DF-5866-2A4B-BC6F-3BC31FEBD6B9}">
      <text>
        <r>
          <rPr>
            <sz val="10"/>
            <color rgb="FF000000"/>
            <rFont val="Tahoma"/>
            <family val="2"/>
          </rPr>
          <t>Base</t>
        </r>
      </text>
    </comment>
    <comment ref="C214" authorId="0" shapeId="0" xr:uid="{410E8DD3-2635-8148-B0EA-ED671271E9B6}">
      <text>
        <r>
          <rPr>
            <sz val="10"/>
            <color rgb="FF000000"/>
            <rFont val="Tahoma"/>
            <family val="2"/>
          </rPr>
          <t>Base</t>
        </r>
      </text>
    </comment>
    <comment ref="D214" authorId="0" shapeId="0" xr:uid="{BB4CAD19-F484-F545-AC2C-5B0C43160052}">
      <text>
        <r>
          <rPr>
            <sz val="10"/>
            <color rgb="FF000000"/>
            <rFont val="Tahoma"/>
            <family val="2"/>
          </rPr>
          <t>Base</t>
        </r>
      </text>
    </comment>
    <comment ref="E214" authorId="0" shapeId="0" xr:uid="{60013CDB-8A85-484A-B290-B639EA401968}">
      <text>
        <r>
          <rPr>
            <sz val="10"/>
            <color rgb="FF000000"/>
            <rFont val="Tahoma"/>
            <family val="2"/>
          </rPr>
          <t>Base</t>
        </r>
      </text>
    </comment>
    <comment ref="F214" authorId="0" shapeId="0" xr:uid="{0525B1B4-C09D-824C-9D4D-210CBA94DBFA}">
      <text>
        <r>
          <rPr>
            <sz val="10"/>
            <color rgb="FF000000"/>
            <rFont val="Tahoma"/>
            <family val="2"/>
          </rPr>
          <t>Base</t>
        </r>
      </text>
    </comment>
    <comment ref="I214" authorId="0" shapeId="0" xr:uid="{A19CE417-523B-2645-AB99-F638C4FF14E1}">
      <text>
        <r>
          <rPr>
            <sz val="10"/>
            <color rgb="FF000000"/>
            <rFont val="Tahoma"/>
            <family val="2"/>
          </rPr>
          <t>Base</t>
        </r>
      </text>
    </comment>
    <comment ref="J214" authorId="0" shapeId="0" xr:uid="{F82B2E7A-E2D5-A94D-B9A5-D0C20D9881A6}">
      <text>
        <r>
          <rPr>
            <sz val="10"/>
            <color rgb="FF000000"/>
            <rFont val="Tahoma"/>
            <family val="2"/>
          </rPr>
          <t>Base</t>
        </r>
      </text>
    </comment>
    <comment ref="K214" authorId="0" shapeId="0" xr:uid="{ED521101-5264-D541-836F-5ED463D8C1E9}">
      <text>
        <r>
          <rPr>
            <sz val="10"/>
            <color rgb="FF000000"/>
            <rFont val="Tahoma"/>
            <family val="2"/>
          </rPr>
          <t>Base</t>
        </r>
      </text>
    </comment>
    <comment ref="L214" authorId="0" shapeId="0" xr:uid="{E18C1DF9-2907-7F4C-A6DD-36639E4D788C}">
      <text>
        <r>
          <rPr>
            <sz val="10"/>
            <color rgb="FF000000"/>
            <rFont val="Tahoma"/>
            <family val="2"/>
          </rPr>
          <t>Base</t>
        </r>
      </text>
    </comment>
    <comment ref="M214" authorId="0" shapeId="0" xr:uid="{48AF57DF-7EC5-9D49-AABA-B876054384C2}">
      <text>
        <r>
          <rPr>
            <sz val="10"/>
            <color rgb="FF000000"/>
            <rFont val="Tahoma"/>
            <family val="2"/>
          </rPr>
          <t>Base</t>
        </r>
      </text>
    </comment>
    <comment ref="N214" authorId="0" shapeId="0" xr:uid="{28B194AB-93A1-7945-98EE-C9EE1D8CC2ED}">
      <text>
        <r>
          <rPr>
            <sz val="10"/>
            <color rgb="FF000000"/>
            <rFont val="Tahoma"/>
            <family val="2"/>
          </rPr>
          <t>Base</t>
        </r>
      </text>
    </comment>
    <comment ref="O214" authorId="0" shapeId="0" xr:uid="{0C6E33DE-78DB-F647-ABDD-C7A6B593998D}">
      <text>
        <r>
          <rPr>
            <sz val="10"/>
            <color rgb="FF000000"/>
            <rFont val="Tahoma"/>
            <family val="2"/>
          </rPr>
          <t>Base</t>
        </r>
      </text>
    </comment>
    <comment ref="P214" authorId="0" shapeId="0" xr:uid="{BE9BBB66-349A-F64C-B02B-9E27073BAEE8}">
      <text>
        <r>
          <rPr>
            <sz val="10"/>
            <color rgb="FF000000"/>
            <rFont val="Tahoma"/>
            <family val="2"/>
          </rPr>
          <t>Base</t>
        </r>
      </text>
    </comment>
    <comment ref="C215" authorId="0" shapeId="0" xr:uid="{72E7E30C-4882-6647-92BB-56153495A7F2}">
      <text>
        <r>
          <rPr>
            <sz val="10"/>
            <color rgb="FF000000"/>
            <rFont val="Tahoma"/>
            <family val="2"/>
          </rPr>
          <t>Base</t>
        </r>
      </text>
    </comment>
    <comment ref="D215" authorId="0" shapeId="0" xr:uid="{C0DDDC39-7BC6-324B-8107-FD4898AE091A}">
      <text>
        <r>
          <rPr>
            <sz val="10"/>
            <color rgb="FF000000"/>
            <rFont val="Tahoma"/>
            <family val="2"/>
          </rPr>
          <t>Base</t>
        </r>
      </text>
    </comment>
    <comment ref="E215" authorId="0" shapeId="0" xr:uid="{D591585B-7B4D-8745-B727-AB2444B68DFC}">
      <text>
        <r>
          <rPr>
            <sz val="10"/>
            <color rgb="FF000000"/>
            <rFont val="Tahoma"/>
            <family val="2"/>
          </rPr>
          <t>Base</t>
        </r>
      </text>
    </comment>
    <comment ref="F215" authorId="0" shapeId="0" xr:uid="{EEEAADEF-FE9B-5744-81B4-33CA64E69E93}">
      <text>
        <r>
          <rPr>
            <sz val="10"/>
            <color rgb="FF000000"/>
            <rFont val="Tahoma"/>
            <family val="2"/>
          </rPr>
          <t>Base</t>
        </r>
      </text>
    </comment>
    <comment ref="I215" authorId="0" shapeId="0" xr:uid="{5A3B9B32-D24F-FD40-9399-80B4C840A4E3}">
      <text>
        <r>
          <rPr>
            <sz val="10"/>
            <color rgb="FF000000"/>
            <rFont val="Tahoma"/>
            <family val="2"/>
          </rPr>
          <t>Base</t>
        </r>
      </text>
    </comment>
    <comment ref="J215" authorId="0" shapeId="0" xr:uid="{103B2769-DF34-C049-A870-376298B69CC6}">
      <text>
        <r>
          <rPr>
            <sz val="10"/>
            <color rgb="FF000000"/>
            <rFont val="Tahoma"/>
            <family val="2"/>
          </rPr>
          <t>Base</t>
        </r>
      </text>
    </comment>
    <comment ref="K215" authorId="0" shapeId="0" xr:uid="{1256B905-8013-034F-9A60-01A26A881164}">
      <text>
        <r>
          <rPr>
            <sz val="10"/>
            <color rgb="FF000000"/>
            <rFont val="Tahoma"/>
            <family val="2"/>
          </rPr>
          <t>Base</t>
        </r>
      </text>
    </comment>
    <comment ref="L215" authorId="0" shapeId="0" xr:uid="{16A5D706-5D06-DC43-9295-DF94E6949F3A}">
      <text>
        <r>
          <rPr>
            <sz val="10"/>
            <color rgb="FF000000"/>
            <rFont val="Tahoma"/>
            <family val="2"/>
          </rPr>
          <t>Base</t>
        </r>
      </text>
    </comment>
    <comment ref="M215" authorId="0" shapeId="0" xr:uid="{8DD90757-59C8-AE44-B583-F603C3B0F0EF}">
      <text>
        <r>
          <rPr>
            <sz val="10"/>
            <color rgb="FF000000"/>
            <rFont val="Tahoma"/>
            <family val="2"/>
          </rPr>
          <t>Base</t>
        </r>
      </text>
    </comment>
    <comment ref="N215" authorId="0" shapeId="0" xr:uid="{9CCE8708-29C2-4142-AE8C-2F4B3586F0C7}">
      <text>
        <r>
          <rPr>
            <sz val="10"/>
            <color rgb="FF000000"/>
            <rFont val="Tahoma"/>
            <family val="2"/>
          </rPr>
          <t>Base</t>
        </r>
      </text>
    </comment>
    <comment ref="O215" authorId="0" shapeId="0" xr:uid="{F1D255D2-BE8D-AF4C-BB07-4A9B2D987BFF}">
      <text>
        <r>
          <rPr>
            <sz val="10"/>
            <color rgb="FF000000"/>
            <rFont val="Tahoma"/>
            <family val="2"/>
          </rPr>
          <t>Base</t>
        </r>
      </text>
    </comment>
    <comment ref="P215" authorId="0" shapeId="0" xr:uid="{25A45727-1475-8444-BAF1-13914F6A7A95}">
      <text>
        <r>
          <rPr>
            <sz val="10"/>
            <color rgb="FF000000"/>
            <rFont val="Tahoma"/>
            <family val="2"/>
          </rPr>
          <t>Base</t>
        </r>
      </text>
    </comment>
    <comment ref="C216" authorId="0" shapeId="0" xr:uid="{8C0AFDE1-C28E-5848-86DF-469D11F9376B}">
      <text>
        <r>
          <rPr>
            <sz val="10"/>
            <color rgb="FF000000"/>
            <rFont val="Tahoma"/>
            <family val="2"/>
          </rPr>
          <t>Base</t>
        </r>
      </text>
    </comment>
    <comment ref="D216" authorId="0" shapeId="0" xr:uid="{0BDFF212-38BC-8443-9410-687543EF4B34}">
      <text>
        <r>
          <rPr>
            <sz val="10"/>
            <color rgb="FF000000"/>
            <rFont val="Tahoma"/>
            <family val="2"/>
          </rPr>
          <t>Base</t>
        </r>
      </text>
    </comment>
    <comment ref="E216" authorId="0" shapeId="0" xr:uid="{23EB93B1-3704-9D43-BB1B-9B487F609890}">
      <text>
        <r>
          <rPr>
            <sz val="10"/>
            <color rgb="FF000000"/>
            <rFont val="Tahoma"/>
            <family val="2"/>
          </rPr>
          <t>Base</t>
        </r>
      </text>
    </comment>
    <comment ref="F216" authorId="0" shapeId="0" xr:uid="{316B3FEE-D495-764E-A212-43FF3C07F075}">
      <text>
        <r>
          <rPr>
            <sz val="10"/>
            <color rgb="FF000000"/>
            <rFont val="Tahoma"/>
            <family val="2"/>
          </rPr>
          <t>Base</t>
        </r>
      </text>
    </comment>
    <comment ref="I216" authorId="0" shapeId="0" xr:uid="{4F85B906-AA21-AE48-9E8D-1ADBE0DFDADA}">
      <text>
        <r>
          <rPr>
            <sz val="10"/>
            <color rgb="FF000000"/>
            <rFont val="Tahoma"/>
            <family val="2"/>
          </rPr>
          <t>Base</t>
        </r>
      </text>
    </comment>
    <comment ref="J216" authorId="0" shapeId="0" xr:uid="{C547B894-E77B-914C-A5AA-82379DAE8C5B}">
      <text>
        <r>
          <rPr>
            <sz val="10"/>
            <color rgb="FF000000"/>
            <rFont val="Tahoma"/>
            <family val="2"/>
          </rPr>
          <t>Base</t>
        </r>
      </text>
    </comment>
    <comment ref="K216" authorId="0" shapeId="0" xr:uid="{016D9EE2-354C-664A-AFAD-C65C66FF7A00}">
      <text>
        <r>
          <rPr>
            <sz val="10"/>
            <color rgb="FF000000"/>
            <rFont val="Tahoma"/>
            <family val="2"/>
          </rPr>
          <t>Base</t>
        </r>
      </text>
    </comment>
    <comment ref="L216" authorId="0" shapeId="0" xr:uid="{D4C2505C-E355-1F4B-BE2A-7E6C59F49B62}">
      <text>
        <r>
          <rPr>
            <sz val="10"/>
            <color rgb="FF000000"/>
            <rFont val="Tahoma"/>
            <family val="2"/>
          </rPr>
          <t>Base</t>
        </r>
      </text>
    </comment>
    <comment ref="M216" authorId="0" shapeId="0" xr:uid="{80C766B3-6CB9-4A48-942F-B64E2AB34721}">
      <text>
        <r>
          <rPr>
            <sz val="10"/>
            <color rgb="FF000000"/>
            <rFont val="Tahoma"/>
            <family val="2"/>
          </rPr>
          <t>Base</t>
        </r>
      </text>
    </comment>
    <comment ref="N216" authorId="0" shapeId="0" xr:uid="{B700F814-22F8-6240-B286-8389D1294DAF}">
      <text>
        <r>
          <rPr>
            <sz val="10"/>
            <color rgb="FF000000"/>
            <rFont val="Tahoma"/>
            <family val="2"/>
          </rPr>
          <t>Base</t>
        </r>
      </text>
    </comment>
    <comment ref="O216" authorId="0" shapeId="0" xr:uid="{653F2ECC-0FC7-5F46-A83B-1E22AFA3F0CB}">
      <text>
        <r>
          <rPr>
            <sz val="10"/>
            <color rgb="FF000000"/>
            <rFont val="Tahoma"/>
            <family val="2"/>
          </rPr>
          <t>Base</t>
        </r>
      </text>
    </comment>
    <comment ref="P216" authorId="0" shapeId="0" xr:uid="{6EA658F9-04BB-5E4D-ADB4-B33CCA391CC9}">
      <text>
        <r>
          <rPr>
            <sz val="10"/>
            <color rgb="FF000000"/>
            <rFont val="Tahoma"/>
            <family val="2"/>
          </rPr>
          <t>Base</t>
        </r>
      </text>
    </comment>
    <comment ref="C217" authorId="0" shapeId="0" xr:uid="{97A148BA-43D9-2240-9930-9D0457D0618C}">
      <text>
        <r>
          <rPr>
            <sz val="10"/>
            <color rgb="FF000000"/>
            <rFont val="Tahoma"/>
            <family val="2"/>
          </rPr>
          <t>Base</t>
        </r>
      </text>
    </comment>
    <comment ref="D217" authorId="0" shapeId="0" xr:uid="{95682444-B726-8D4C-82A7-ED24B3AA27C1}">
      <text>
        <r>
          <rPr>
            <sz val="10"/>
            <color rgb="FF000000"/>
            <rFont val="Tahoma"/>
            <family val="2"/>
          </rPr>
          <t>Base</t>
        </r>
      </text>
    </comment>
    <comment ref="E217" authorId="0" shapeId="0" xr:uid="{3B8CB470-90CA-564F-A9CF-6951E5DB57D5}">
      <text>
        <r>
          <rPr>
            <sz val="10"/>
            <color rgb="FF000000"/>
            <rFont val="Tahoma"/>
            <family val="2"/>
          </rPr>
          <t>Base</t>
        </r>
      </text>
    </comment>
    <comment ref="F217" authorId="0" shapeId="0" xr:uid="{B51D2DE3-3612-2149-BD0B-0B70836A5006}">
      <text>
        <r>
          <rPr>
            <sz val="10"/>
            <color rgb="FF000000"/>
            <rFont val="Tahoma"/>
            <family val="2"/>
          </rPr>
          <t>Base</t>
        </r>
      </text>
    </comment>
    <comment ref="I217" authorId="0" shapeId="0" xr:uid="{8D013B21-0CDC-AD4A-B30D-42561DE695CC}">
      <text>
        <r>
          <rPr>
            <sz val="10"/>
            <color rgb="FF000000"/>
            <rFont val="Tahoma"/>
            <family val="2"/>
          </rPr>
          <t>Base</t>
        </r>
      </text>
    </comment>
    <comment ref="J217" authorId="0" shapeId="0" xr:uid="{B6AB12C2-4DF3-E64C-98D8-2D0F3EFFDA9B}">
      <text>
        <r>
          <rPr>
            <sz val="10"/>
            <color rgb="FF000000"/>
            <rFont val="Tahoma"/>
            <family val="2"/>
          </rPr>
          <t>Base</t>
        </r>
      </text>
    </comment>
    <comment ref="K217" authorId="0" shapeId="0" xr:uid="{6EB792FF-CE60-014A-A583-BC3FEFD55AA6}">
      <text>
        <r>
          <rPr>
            <sz val="10"/>
            <color rgb="FF000000"/>
            <rFont val="Tahoma"/>
            <family val="2"/>
          </rPr>
          <t>Base</t>
        </r>
      </text>
    </comment>
    <comment ref="L217" authorId="0" shapeId="0" xr:uid="{A6331A41-B501-C448-818E-BBF7296282A1}">
      <text>
        <r>
          <rPr>
            <sz val="10"/>
            <color rgb="FF000000"/>
            <rFont val="Tahoma"/>
            <family val="2"/>
          </rPr>
          <t>Base</t>
        </r>
      </text>
    </comment>
    <comment ref="M217" authorId="0" shapeId="0" xr:uid="{63271B64-C513-AE43-828F-CE8C8BB61D09}">
      <text>
        <r>
          <rPr>
            <sz val="10"/>
            <color rgb="FF000000"/>
            <rFont val="Tahoma"/>
            <family val="2"/>
          </rPr>
          <t>Base</t>
        </r>
      </text>
    </comment>
    <comment ref="N217" authorId="0" shapeId="0" xr:uid="{9E9CDA01-2578-B348-B36C-6563607C03CD}">
      <text>
        <r>
          <rPr>
            <sz val="10"/>
            <color rgb="FF000000"/>
            <rFont val="Tahoma"/>
            <family val="2"/>
          </rPr>
          <t>Base</t>
        </r>
      </text>
    </comment>
    <comment ref="O217" authorId="0" shapeId="0" xr:uid="{91D57908-65A0-354A-A036-0C87C1FA34FD}">
      <text>
        <r>
          <rPr>
            <sz val="10"/>
            <color rgb="FF000000"/>
            <rFont val="Tahoma"/>
            <family val="2"/>
          </rPr>
          <t>Base</t>
        </r>
      </text>
    </comment>
    <comment ref="P217" authorId="0" shapeId="0" xr:uid="{4FF44A47-59FA-9C44-B942-C503594F9365}">
      <text>
        <r>
          <rPr>
            <sz val="10"/>
            <color rgb="FF000000"/>
            <rFont val="Tahoma"/>
            <family val="2"/>
          </rPr>
          <t>Base</t>
        </r>
      </text>
    </comment>
    <comment ref="C218" authorId="0" shapeId="0" xr:uid="{A0BD9D5F-9DD5-E544-98FF-B451E5A08711}">
      <text>
        <r>
          <rPr>
            <sz val="10"/>
            <color rgb="FF000000"/>
            <rFont val="Tahoma"/>
            <family val="2"/>
          </rPr>
          <t>Base</t>
        </r>
      </text>
    </comment>
    <comment ref="D218" authorId="0" shapeId="0" xr:uid="{FEE92BE9-AAF8-404F-9D4A-1FFFE193F72A}">
      <text>
        <r>
          <rPr>
            <sz val="10"/>
            <color rgb="FF000000"/>
            <rFont val="Tahoma"/>
            <family val="2"/>
          </rPr>
          <t>Base</t>
        </r>
      </text>
    </comment>
    <comment ref="E218" authorId="0" shapeId="0" xr:uid="{ADC09FE1-BD72-9144-BC92-352F03863817}">
      <text>
        <r>
          <rPr>
            <sz val="10"/>
            <color rgb="FF000000"/>
            <rFont val="Tahoma"/>
            <family val="2"/>
          </rPr>
          <t>Base</t>
        </r>
      </text>
    </comment>
    <comment ref="F218" authorId="0" shapeId="0" xr:uid="{8A39545E-E96C-664F-97E3-446EBE6AA23C}">
      <text>
        <r>
          <rPr>
            <sz val="10"/>
            <color rgb="FF000000"/>
            <rFont val="Tahoma"/>
            <family val="2"/>
          </rPr>
          <t>Base</t>
        </r>
      </text>
    </comment>
    <comment ref="I218" authorId="0" shapeId="0" xr:uid="{31DCB5ED-8E31-DF44-8B5C-1C51FD1E1D49}">
      <text>
        <r>
          <rPr>
            <sz val="10"/>
            <color rgb="FF000000"/>
            <rFont val="Tahoma"/>
            <family val="2"/>
          </rPr>
          <t>Base</t>
        </r>
      </text>
    </comment>
    <comment ref="J218" authorId="0" shapeId="0" xr:uid="{539180CD-4AD8-7F47-8430-430744E0286D}">
      <text>
        <r>
          <rPr>
            <sz val="10"/>
            <color rgb="FF000000"/>
            <rFont val="Tahoma"/>
            <family val="2"/>
          </rPr>
          <t>Base</t>
        </r>
      </text>
    </comment>
    <comment ref="K218" authorId="0" shapeId="0" xr:uid="{2E893250-302F-9D4B-94D7-AD94C91813D2}">
      <text>
        <r>
          <rPr>
            <sz val="10"/>
            <color rgb="FF000000"/>
            <rFont val="Tahoma"/>
            <family val="2"/>
          </rPr>
          <t>Base</t>
        </r>
      </text>
    </comment>
    <comment ref="L218" authorId="0" shapeId="0" xr:uid="{A849DE93-3F8C-C149-A325-0919E3223F54}">
      <text>
        <r>
          <rPr>
            <sz val="10"/>
            <color rgb="FF000000"/>
            <rFont val="Tahoma"/>
            <family val="2"/>
          </rPr>
          <t>Base</t>
        </r>
      </text>
    </comment>
    <comment ref="M218" authorId="0" shapeId="0" xr:uid="{CFAF021F-BE55-9241-9C65-43E5A0013F0C}">
      <text>
        <r>
          <rPr>
            <sz val="10"/>
            <color rgb="FF000000"/>
            <rFont val="Tahoma"/>
            <family val="2"/>
          </rPr>
          <t>Base</t>
        </r>
      </text>
    </comment>
    <comment ref="N218" authorId="0" shapeId="0" xr:uid="{86FE76A9-75DF-1E43-87AE-FA91661A429B}">
      <text>
        <r>
          <rPr>
            <sz val="10"/>
            <color rgb="FF000000"/>
            <rFont val="Tahoma"/>
            <family val="2"/>
          </rPr>
          <t>Base</t>
        </r>
      </text>
    </comment>
    <comment ref="O218" authorId="0" shapeId="0" xr:uid="{F1E149B7-4521-5A4B-9EBC-A749872B8E98}">
      <text>
        <r>
          <rPr>
            <sz val="10"/>
            <color rgb="FF000000"/>
            <rFont val="Tahoma"/>
            <family val="2"/>
          </rPr>
          <t>Base</t>
        </r>
      </text>
    </comment>
    <comment ref="P218" authorId="0" shapeId="0" xr:uid="{6F3A2C8A-7E57-BA49-95F5-DC05E21C4935}">
      <text>
        <r>
          <rPr>
            <sz val="10"/>
            <color rgb="FF000000"/>
            <rFont val="Tahoma"/>
            <family val="2"/>
          </rPr>
          <t>Base</t>
        </r>
      </text>
    </comment>
    <comment ref="C219" authorId="0" shapeId="0" xr:uid="{611E6905-A8B2-C843-9C2F-7C568E6E51A2}">
      <text>
        <r>
          <rPr>
            <sz val="10"/>
            <color rgb="FF000000"/>
            <rFont val="Tahoma"/>
            <family val="2"/>
          </rPr>
          <t>Base</t>
        </r>
      </text>
    </comment>
    <comment ref="D219" authorId="0" shapeId="0" xr:uid="{5264436E-D807-BE42-B240-1AF580EBF32A}">
      <text>
        <r>
          <rPr>
            <sz val="10"/>
            <color rgb="FF000000"/>
            <rFont val="Tahoma"/>
            <family val="2"/>
          </rPr>
          <t>Base</t>
        </r>
      </text>
    </comment>
    <comment ref="E219" authorId="0" shapeId="0" xr:uid="{703E3A92-BE70-9640-906A-45D60CB70F91}">
      <text>
        <r>
          <rPr>
            <sz val="10"/>
            <color rgb="FF000000"/>
            <rFont val="Tahoma"/>
            <family val="2"/>
          </rPr>
          <t>Base</t>
        </r>
      </text>
    </comment>
    <comment ref="F219" authorId="0" shapeId="0" xr:uid="{42FC475E-0968-0345-A14D-35E9CCAD0DB0}">
      <text>
        <r>
          <rPr>
            <sz val="10"/>
            <color rgb="FF000000"/>
            <rFont val="Tahoma"/>
            <family val="2"/>
          </rPr>
          <t>Base</t>
        </r>
      </text>
    </comment>
    <comment ref="I219" authorId="0" shapeId="0" xr:uid="{BD67E285-59C5-B744-9B5D-2A6E497800CE}">
      <text>
        <r>
          <rPr>
            <sz val="10"/>
            <color rgb="FF000000"/>
            <rFont val="Tahoma"/>
            <family val="2"/>
          </rPr>
          <t>Base</t>
        </r>
      </text>
    </comment>
    <comment ref="J219" authorId="0" shapeId="0" xr:uid="{5F027695-D76E-3840-B0B1-A265BBA570BA}">
      <text>
        <r>
          <rPr>
            <sz val="10"/>
            <color rgb="FF000000"/>
            <rFont val="Tahoma"/>
            <family val="2"/>
          </rPr>
          <t>Base</t>
        </r>
      </text>
    </comment>
    <comment ref="K219" authorId="0" shapeId="0" xr:uid="{9EDD5BAA-6A3A-724E-871C-8F9A64D6B47B}">
      <text>
        <r>
          <rPr>
            <sz val="10"/>
            <color rgb="FF000000"/>
            <rFont val="Tahoma"/>
            <family val="2"/>
          </rPr>
          <t>Base</t>
        </r>
      </text>
    </comment>
    <comment ref="L219" authorId="0" shapeId="0" xr:uid="{076CA54D-9000-BB4A-9DA2-3D85C7B4F541}">
      <text>
        <r>
          <rPr>
            <sz val="10"/>
            <color rgb="FF000000"/>
            <rFont val="Tahoma"/>
            <family val="2"/>
          </rPr>
          <t>Base</t>
        </r>
      </text>
    </comment>
    <comment ref="M219" authorId="0" shapeId="0" xr:uid="{7A9A34FC-21C3-054A-9328-F8BE1E8BC057}">
      <text>
        <r>
          <rPr>
            <sz val="10"/>
            <color rgb="FF000000"/>
            <rFont val="Tahoma"/>
            <family val="2"/>
          </rPr>
          <t>Base</t>
        </r>
      </text>
    </comment>
    <comment ref="N219" authorId="0" shapeId="0" xr:uid="{D58CFF3A-1931-2E47-82D0-6AA561663B9C}">
      <text>
        <r>
          <rPr>
            <sz val="10"/>
            <color rgb="FF000000"/>
            <rFont val="Tahoma"/>
            <family val="2"/>
          </rPr>
          <t>Base</t>
        </r>
      </text>
    </comment>
    <comment ref="O219" authorId="0" shapeId="0" xr:uid="{519E11BF-C166-F44F-8C22-335C73485397}">
      <text>
        <r>
          <rPr>
            <sz val="10"/>
            <color rgb="FF000000"/>
            <rFont val="Tahoma"/>
            <family val="2"/>
          </rPr>
          <t>Base</t>
        </r>
      </text>
    </comment>
    <comment ref="P219" authorId="0" shapeId="0" xr:uid="{C5F9FC5E-7E33-7C48-BED3-71237612425C}">
      <text>
        <r>
          <rPr>
            <sz val="10"/>
            <color rgb="FF000000"/>
            <rFont val="Tahoma"/>
            <family val="2"/>
          </rPr>
          <t>Base</t>
        </r>
      </text>
    </comment>
    <comment ref="C220" authorId="0" shapeId="0" xr:uid="{E59E2844-FB9F-F243-BA0A-3FA15CDF2485}">
      <text>
        <r>
          <rPr>
            <sz val="10"/>
            <color rgb="FF000000"/>
            <rFont val="Tahoma"/>
            <family val="2"/>
          </rPr>
          <t>Base</t>
        </r>
      </text>
    </comment>
    <comment ref="D220" authorId="0" shapeId="0" xr:uid="{B2E6F701-8539-6449-8E6E-07FBD3B8A52D}">
      <text>
        <r>
          <rPr>
            <sz val="10"/>
            <color rgb="FF000000"/>
            <rFont val="Tahoma"/>
            <family val="2"/>
          </rPr>
          <t>Base</t>
        </r>
      </text>
    </comment>
    <comment ref="E220" authorId="0" shapeId="0" xr:uid="{C4288681-1D38-9A4A-A738-430E091B3970}">
      <text>
        <r>
          <rPr>
            <sz val="10"/>
            <color rgb="FF000000"/>
            <rFont val="Tahoma"/>
            <family val="2"/>
          </rPr>
          <t>Base</t>
        </r>
      </text>
    </comment>
    <comment ref="F220" authorId="0" shapeId="0" xr:uid="{8369C273-07FF-B44C-A652-074D872B29BD}">
      <text>
        <r>
          <rPr>
            <sz val="10"/>
            <color rgb="FF000000"/>
            <rFont val="Tahoma"/>
            <family val="2"/>
          </rPr>
          <t>Base</t>
        </r>
      </text>
    </comment>
    <comment ref="I220" authorId="0" shapeId="0" xr:uid="{56CFD647-6B09-AC4E-AF21-9087B19A38BA}">
      <text>
        <r>
          <rPr>
            <sz val="10"/>
            <color rgb="FF000000"/>
            <rFont val="Tahoma"/>
            <family val="2"/>
          </rPr>
          <t>Base</t>
        </r>
      </text>
    </comment>
    <comment ref="J220" authorId="0" shapeId="0" xr:uid="{B3E7BADB-032E-5249-964B-5E6955AE1A28}">
      <text>
        <r>
          <rPr>
            <sz val="10"/>
            <color rgb="FF000000"/>
            <rFont val="Tahoma"/>
            <family val="2"/>
          </rPr>
          <t>Base</t>
        </r>
      </text>
    </comment>
    <comment ref="K220" authorId="0" shapeId="0" xr:uid="{A89EA715-8FC3-7F4C-BDFB-6FB49E90B722}">
      <text>
        <r>
          <rPr>
            <sz val="10"/>
            <color rgb="FF000000"/>
            <rFont val="Tahoma"/>
            <family val="2"/>
          </rPr>
          <t>Base</t>
        </r>
      </text>
    </comment>
    <comment ref="L220" authorId="0" shapeId="0" xr:uid="{F805319D-A0C6-264A-9A91-F55E3EFE8DD9}">
      <text>
        <r>
          <rPr>
            <sz val="10"/>
            <color rgb="FF000000"/>
            <rFont val="Tahoma"/>
            <family val="2"/>
          </rPr>
          <t>Base</t>
        </r>
      </text>
    </comment>
    <comment ref="M220" authorId="0" shapeId="0" xr:uid="{24F9757D-A2BD-AD4A-91FF-D471FBB97016}">
      <text>
        <r>
          <rPr>
            <sz val="10"/>
            <color rgb="FF000000"/>
            <rFont val="Tahoma"/>
            <family val="2"/>
          </rPr>
          <t>Base</t>
        </r>
      </text>
    </comment>
    <comment ref="N220" authorId="0" shapeId="0" xr:uid="{FB75C380-A592-C344-B795-D17636CF9662}">
      <text>
        <r>
          <rPr>
            <sz val="10"/>
            <color rgb="FF000000"/>
            <rFont val="Tahoma"/>
            <family val="2"/>
          </rPr>
          <t>Base</t>
        </r>
      </text>
    </comment>
    <comment ref="O220" authorId="0" shapeId="0" xr:uid="{93A30936-CA05-064B-8A03-D8207A8C5779}">
      <text>
        <r>
          <rPr>
            <sz val="10"/>
            <color rgb="FF000000"/>
            <rFont val="Tahoma"/>
            <family val="2"/>
          </rPr>
          <t>Base</t>
        </r>
      </text>
    </comment>
    <comment ref="P220" authorId="0" shapeId="0" xr:uid="{159B0AC5-D4E7-9C4B-A8A1-556C9ADD0613}">
      <text>
        <r>
          <rPr>
            <sz val="10"/>
            <color rgb="FF000000"/>
            <rFont val="Tahoma"/>
            <family val="2"/>
          </rPr>
          <t>Base</t>
        </r>
      </text>
    </comment>
    <comment ref="C221" authorId="0" shapeId="0" xr:uid="{ABD855DA-D11D-D745-BF18-612F1B79CB63}">
      <text>
        <r>
          <rPr>
            <sz val="10"/>
            <color rgb="FF000000"/>
            <rFont val="Tahoma"/>
            <family val="2"/>
          </rPr>
          <t>Base</t>
        </r>
      </text>
    </comment>
    <comment ref="D221" authorId="0" shapeId="0" xr:uid="{9FDDE4AE-6230-FF42-AD4F-699BA6416663}">
      <text>
        <r>
          <rPr>
            <sz val="10"/>
            <color rgb="FF000000"/>
            <rFont val="Tahoma"/>
            <family val="2"/>
          </rPr>
          <t>Base</t>
        </r>
      </text>
    </comment>
    <comment ref="E221" authorId="0" shapeId="0" xr:uid="{E8956681-3950-3540-B27B-15463BA3677F}">
      <text>
        <r>
          <rPr>
            <sz val="10"/>
            <color rgb="FF000000"/>
            <rFont val="Tahoma"/>
            <family val="2"/>
          </rPr>
          <t>Base</t>
        </r>
      </text>
    </comment>
    <comment ref="F221" authorId="0" shapeId="0" xr:uid="{310431A6-69A3-CF4D-BE74-E8F941509ABC}">
      <text>
        <r>
          <rPr>
            <sz val="10"/>
            <color rgb="FF000000"/>
            <rFont val="Tahoma"/>
            <family val="2"/>
          </rPr>
          <t>Base</t>
        </r>
      </text>
    </comment>
    <comment ref="I221" authorId="0" shapeId="0" xr:uid="{83F47C3F-42E3-E44B-B9E3-CC9EB3002879}">
      <text>
        <r>
          <rPr>
            <sz val="10"/>
            <color rgb="FF000000"/>
            <rFont val="Tahoma"/>
            <family val="2"/>
          </rPr>
          <t>Base</t>
        </r>
      </text>
    </comment>
    <comment ref="J221" authorId="0" shapeId="0" xr:uid="{6B20B28A-08F5-9149-AF97-BD96E307B1F4}">
      <text>
        <r>
          <rPr>
            <sz val="10"/>
            <color rgb="FF000000"/>
            <rFont val="Tahoma"/>
            <family val="2"/>
          </rPr>
          <t>Base</t>
        </r>
      </text>
    </comment>
    <comment ref="K221" authorId="0" shapeId="0" xr:uid="{5E9A108A-0536-F24F-8F91-035F9EECD644}">
      <text>
        <r>
          <rPr>
            <sz val="10"/>
            <color rgb="FF000000"/>
            <rFont val="Tahoma"/>
            <family val="2"/>
          </rPr>
          <t>Base</t>
        </r>
      </text>
    </comment>
    <comment ref="L221" authorId="0" shapeId="0" xr:uid="{8CE89D69-340C-1042-B4FE-08230459CAEE}">
      <text>
        <r>
          <rPr>
            <sz val="10"/>
            <color rgb="FF000000"/>
            <rFont val="Tahoma"/>
            <family val="2"/>
          </rPr>
          <t>Base</t>
        </r>
      </text>
    </comment>
    <comment ref="M221" authorId="0" shapeId="0" xr:uid="{29FC7B08-0A96-D94A-B9B4-ED60A5C92AFD}">
      <text>
        <r>
          <rPr>
            <sz val="10"/>
            <color rgb="FF000000"/>
            <rFont val="Tahoma"/>
            <family val="2"/>
          </rPr>
          <t>Base</t>
        </r>
      </text>
    </comment>
    <comment ref="N221" authorId="0" shapeId="0" xr:uid="{D9625F58-F559-A044-8E11-F57E9FC66E06}">
      <text>
        <r>
          <rPr>
            <sz val="10"/>
            <color rgb="FF000000"/>
            <rFont val="Tahoma"/>
            <family val="2"/>
          </rPr>
          <t>Base</t>
        </r>
      </text>
    </comment>
    <comment ref="O221" authorId="0" shapeId="0" xr:uid="{5779DED4-1B7B-B440-9DE7-9E21C0BE0F87}">
      <text>
        <r>
          <rPr>
            <sz val="10"/>
            <color rgb="FF000000"/>
            <rFont val="Tahoma"/>
            <family val="2"/>
          </rPr>
          <t>Base</t>
        </r>
      </text>
    </comment>
    <comment ref="P221" authorId="0" shapeId="0" xr:uid="{EBB32EE1-EFA9-BA4C-88D3-0D7CE25919AE}">
      <text>
        <r>
          <rPr>
            <sz val="10"/>
            <color rgb="FF000000"/>
            <rFont val="Tahoma"/>
            <family val="2"/>
          </rPr>
          <t>Base</t>
        </r>
      </text>
    </comment>
    <comment ref="C222" authorId="0" shapeId="0" xr:uid="{E9A425FF-9DDF-C644-8A54-C8099BD01D30}">
      <text>
        <r>
          <rPr>
            <sz val="10"/>
            <color rgb="FF000000"/>
            <rFont val="Tahoma"/>
            <family val="2"/>
          </rPr>
          <t>Base</t>
        </r>
      </text>
    </comment>
    <comment ref="D222" authorId="0" shapeId="0" xr:uid="{917058E9-EF93-9B4F-A677-67E6B077B7A9}">
      <text>
        <r>
          <rPr>
            <sz val="10"/>
            <color rgb="FF000000"/>
            <rFont val="Tahoma"/>
            <family val="2"/>
          </rPr>
          <t>Base</t>
        </r>
      </text>
    </comment>
    <comment ref="E222" authorId="0" shapeId="0" xr:uid="{847CBD96-B7E3-654C-A774-7B8378022D34}">
      <text>
        <r>
          <rPr>
            <sz val="10"/>
            <color rgb="FF000000"/>
            <rFont val="Tahoma"/>
            <family val="2"/>
          </rPr>
          <t>Base</t>
        </r>
      </text>
    </comment>
    <comment ref="F222" authorId="0" shapeId="0" xr:uid="{DC15F1BF-11F1-3846-8F6F-E0F26489D3BD}">
      <text>
        <r>
          <rPr>
            <sz val="10"/>
            <color rgb="FF000000"/>
            <rFont val="Tahoma"/>
            <family val="2"/>
          </rPr>
          <t>Base</t>
        </r>
      </text>
    </comment>
    <comment ref="I222" authorId="0" shapeId="0" xr:uid="{E2A9F9F7-2ABB-EC42-B15E-D38C747337E0}">
      <text>
        <r>
          <rPr>
            <sz val="10"/>
            <color rgb="FF000000"/>
            <rFont val="Tahoma"/>
            <family val="2"/>
          </rPr>
          <t>Base</t>
        </r>
      </text>
    </comment>
    <comment ref="J222" authorId="0" shapeId="0" xr:uid="{13C2513E-880B-2840-995F-CDF3ADCD1581}">
      <text>
        <r>
          <rPr>
            <sz val="10"/>
            <color rgb="FF000000"/>
            <rFont val="Tahoma"/>
            <family val="2"/>
          </rPr>
          <t>Base</t>
        </r>
      </text>
    </comment>
    <comment ref="K222" authorId="0" shapeId="0" xr:uid="{CE51BB8D-2D5A-564C-983F-5AD2A3E9DF72}">
      <text>
        <r>
          <rPr>
            <sz val="10"/>
            <color rgb="FF000000"/>
            <rFont val="Tahoma"/>
            <family val="2"/>
          </rPr>
          <t>Base</t>
        </r>
      </text>
    </comment>
    <comment ref="L222" authorId="0" shapeId="0" xr:uid="{8334369C-78B4-8E47-A575-E3393B1D0457}">
      <text>
        <r>
          <rPr>
            <sz val="10"/>
            <color rgb="FF000000"/>
            <rFont val="Tahoma"/>
            <family val="2"/>
          </rPr>
          <t>Base</t>
        </r>
      </text>
    </comment>
    <comment ref="M222" authorId="0" shapeId="0" xr:uid="{78CCD0AB-82E1-0046-AD11-0CD2F3EF17A0}">
      <text>
        <r>
          <rPr>
            <sz val="10"/>
            <color rgb="FF000000"/>
            <rFont val="Tahoma"/>
            <family val="2"/>
          </rPr>
          <t>Base</t>
        </r>
      </text>
    </comment>
    <comment ref="N222" authorId="0" shapeId="0" xr:uid="{3A18A3E6-45B8-6A42-9947-09D3CABEA8E1}">
      <text>
        <r>
          <rPr>
            <sz val="10"/>
            <color rgb="FF000000"/>
            <rFont val="Tahoma"/>
            <family val="2"/>
          </rPr>
          <t>Base</t>
        </r>
      </text>
    </comment>
    <comment ref="O222" authorId="0" shapeId="0" xr:uid="{D505D86B-E9A9-944B-A4DB-E3B79FC6EA94}">
      <text>
        <r>
          <rPr>
            <sz val="10"/>
            <color rgb="FF000000"/>
            <rFont val="Tahoma"/>
            <family val="2"/>
          </rPr>
          <t>Base</t>
        </r>
      </text>
    </comment>
    <comment ref="P222" authorId="0" shapeId="0" xr:uid="{C8601249-974D-BA4D-9A9E-F995B90C100E}">
      <text>
        <r>
          <rPr>
            <sz val="10"/>
            <color rgb="FF000000"/>
            <rFont val="Tahoma"/>
            <family val="2"/>
          </rPr>
          <t>Base</t>
        </r>
      </text>
    </comment>
    <comment ref="C223" authorId="0" shapeId="0" xr:uid="{C203CF2A-2149-9D42-A41D-68F4F5EB723D}">
      <text>
        <r>
          <rPr>
            <sz val="10"/>
            <color rgb="FF000000"/>
            <rFont val="Tahoma"/>
            <family val="2"/>
          </rPr>
          <t>Base</t>
        </r>
      </text>
    </comment>
    <comment ref="D223" authorId="0" shapeId="0" xr:uid="{4F8527EF-D778-B949-86C6-518EA7E37CB8}">
      <text>
        <r>
          <rPr>
            <sz val="10"/>
            <color rgb="FF000000"/>
            <rFont val="Tahoma"/>
            <family val="2"/>
          </rPr>
          <t>Base</t>
        </r>
      </text>
    </comment>
    <comment ref="E223" authorId="0" shapeId="0" xr:uid="{18D0E58C-DAC8-2444-AA3D-F31C47087EB5}">
      <text>
        <r>
          <rPr>
            <sz val="10"/>
            <color rgb="FF000000"/>
            <rFont val="Tahoma"/>
            <family val="2"/>
          </rPr>
          <t>Base</t>
        </r>
      </text>
    </comment>
    <comment ref="F223" authorId="0" shapeId="0" xr:uid="{3BA83901-843E-8F4A-8C84-90A8E5862DE8}">
      <text>
        <r>
          <rPr>
            <sz val="10"/>
            <color rgb="FF000000"/>
            <rFont val="Tahoma"/>
            <family val="2"/>
          </rPr>
          <t>Base</t>
        </r>
      </text>
    </comment>
    <comment ref="I223" authorId="0" shapeId="0" xr:uid="{1843176C-8E6D-774B-919F-D56124804739}">
      <text>
        <r>
          <rPr>
            <sz val="10"/>
            <color rgb="FF000000"/>
            <rFont val="Tahoma"/>
            <family val="2"/>
          </rPr>
          <t>Base</t>
        </r>
      </text>
    </comment>
    <comment ref="J223" authorId="0" shapeId="0" xr:uid="{7173DAFB-1063-B348-BC35-626E2D8C38C5}">
      <text>
        <r>
          <rPr>
            <sz val="10"/>
            <color rgb="FF000000"/>
            <rFont val="Tahoma"/>
            <family val="2"/>
          </rPr>
          <t>Base</t>
        </r>
      </text>
    </comment>
    <comment ref="K223" authorId="0" shapeId="0" xr:uid="{5E5C3011-7953-A548-ACE6-826D1D3FE6D3}">
      <text>
        <r>
          <rPr>
            <sz val="10"/>
            <color rgb="FF000000"/>
            <rFont val="Tahoma"/>
            <family val="2"/>
          </rPr>
          <t>Base</t>
        </r>
      </text>
    </comment>
    <comment ref="L223" authorId="0" shapeId="0" xr:uid="{45DBC232-BB7E-CA48-8E6F-C05EC9918DDE}">
      <text>
        <r>
          <rPr>
            <sz val="10"/>
            <color rgb="FF000000"/>
            <rFont val="Tahoma"/>
            <family val="2"/>
          </rPr>
          <t>Base</t>
        </r>
      </text>
    </comment>
    <comment ref="M223" authorId="0" shapeId="0" xr:uid="{5F3901F6-521D-C445-8565-1BE343A79EF5}">
      <text>
        <r>
          <rPr>
            <sz val="10"/>
            <color rgb="FF000000"/>
            <rFont val="Tahoma"/>
            <family val="2"/>
          </rPr>
          <t>Base</t>
        </r>
      </text>
    </comment>
    <comment ref="N223" authorId="0" shapeId="0" xr:uid="{149CB386-642E-C241-AF95-9B05B92DFB98}">
      <text>
        <r>
          <rPr>
            <sz val="10"/>
            <color rgb="FF000000"/>
            <rFont val="Tahoma"/>
            <family val="2"/>
          </rPr>
          <t>Base</t>
        </r>
      </text>
    </comment>
    <comment ref="O223" authorId="0" shapeId="0" xr:uid="{3670E188-F176-AF4D-A757-7605279D9917}">
      <text>
        <r>
          <rPr>
            <sz val="10"/>
            <color rgb="FF000000"/>
            <rFont val="Tahoma"/>
            <family val="2"/>
          </rPr>
          <t>Base</t>
        </r>
      </text>
    </comment>
    <comment ref="P223" authorId="0" shapeId="0" xr:uid="{044CCB9C-C61D-9941-A17C-592EE42A99C9}">
      <text>
        <r>
          <rPr>
            <sz val="10"/>
            <color rgb="FF000000"/>
            <rFont val="Tahoma"/>
            <family val="2"/>
          </rPr>
          <t>Base</t>
        </r>
      </text>
    </comment>
    <comment ref="C224" authorId="0" shapeId="0" xr:uid="{8002D445-C956-FB49-A1B0-EF9732E7DD2A}">
      <text>
        <r>
          <rPr>
            <sz val="10"/>
            <color rgb="FF000000"/>
            <rFont val="Tahoma"/>
            <family val="2"/>
          </rPr>
          <t>Base</t>
        </r>
      </text>
    </comment>
    <comment ref="D224" authorId="0" shapeId="0" xr:uid="{FE68C16D-A8AC-0D45-906E-C28E27EE597E}">
      <text>
        <r>
          <rPr>
            <sz val="10"/>
            <color rgb="FF000000"/>
            <rFont val="Tahoma"/>
            <family val="2"/>
          </rPr>
          <t>Base</t>
        </r>
      </text>
    </comment>
    <comment ref="E224" authorId="0" shapeId="0" xr:uid="{F408B74E-93C8-8842-8808-6BCC2D9770F5}">
      <text>
        <r>
          <rPr>
            <sz val="10"/>
            <color rgb="FF000000"/>
            <rFont val="Tahoma"/>
            <family val="2"/>
          </rPr>
          <t>Base</t>
        </r>
      </text>
    </comment>
    <comment ref="F224" authorId="0" shapeId="0" xr:uid="{6377A78B-57C7-1540-8637-83302D70992B}">
      <text>
        <r>
          <rPr>
            <sz val="10"/>
            <color rgb="FF000000"/>
            <rFont val="Tahoma"/>
            <family val="2"/>
          </rPr>
          <t>Base</t>
        </r>
      </text>
    </comment>
    <comment ref="I224" authorId="0" shapeId="0" xr:uid="{FCEDDE9F-C2C1-EF47-9169-B33C7B0018EF}">
      <text>
        <r>
          <rPr>
            <sz val="10"/>
            <color rgb="FF000000"/>
            <rFont val="Tahoma"/>
            <family val="2"/>
          </rPr>
          <t>Base</t>
        </r>
      </text>
    </comment>
    <comment ref="J224" authorId="0" shapeId="0" xr:uid="{ED549260-40C4-BC4D-A8F3-196CD3F57A27}">
      <text>
        <r>
          <rPr>
            <sz val="10"/>
            <color rgb="FF000000"/>
            <rFont val="Tahoma"/>
            <family val="2"/>
          </rPr>
          <t>Base</t>
        </r>
      </text>
    </comment>
    <comment ref="K224" authorId="0" shapeId="0" xr:uid="{BADB262A-F285-7A40-9DA5-E0CCED463478}">
      <text>
        <r>
          <rPr>
            <sz val="10"/>
            <color rgb="FF000000"/>
            <rFont val="Tahoma"/>
            <family val="2"/>
          </rPr>
          <t>Base</t>
        </r>
      </text>
    </comment>
    <comment ref="L224" authorId="0" shapeId="0" xr:uid="{3D0FDA25-3D9E-5D44-9CCD-47FECED3D0E8}">
      <text>
        <r>
          <rPr>
            <sz val="10"/>
            <color rgb="FF000000"/>
            <rFont val="Tahoma"/>
            <family val="2"/>
          </rPr>
          <t>Base</t>
        </r>
      </text>
    </comment>
    <comment ref="M224" authorId="0" shapeId="0" xr:uid="{05F0656D-90B2-C446-A3CD-E30165B0559C}">
      <text>
        <r>
          <rPr>
            <sz val="10"/>
            <color rgb="FF000000"/>
            <rFont val="Tahoma"/>
            <family val="2"/>
          </rPr>
          <t>Base</t>
        </r>
      </text>
    </comment>
    <comment ref="N224" authorId="0" shapeId="0" xr:uid="{E3F4EA29-FC6C-2545-A8C6-4D340C1116F9}">
      <text>
        <r>
          <rPr>
            <sz val="10"/>
            <color rgb="FF000000"/>
            <rFont val="Tahoma"/>
            <family val="2"/>
          </rPr>
          <t>Base</t>
        </r>
      </text>
    </comment>
    <comment ref="O224" authorId="0" shapeId="0" xr:uid="{28201A1C-A251-024C-9B52-8287EB8663F6}">
      <text>
        <r>
          <rPr>
            <sz val="10"/>
            <color rgb="FF000000"/>
            <rFont val="Tahoma"/>
            <family val="2"/>
          </rPr>
          <t>Base</t>
        </r>
      </text>
    </comment>
    <comment ref="P224" authorId="0" shapeId="0" xr:uid="{3B2F63F2-493C-0D4D-BC69-7AA0A5FD0877}">
      <text>
        <r>
          <rPr>
            <sz val="10"/>
            <color rgb="FF000000"/>
            <rFont val="Tahoma"/>
            <family val="2"/>
          </rPr>
          <t>Base</t>
        </r>
      </text>
    </comment>
    <comment ref="C225" authorId="0" shapeId="0" xr:uid="{6D17101F-53E5-2846-BA8E-641EC0434CD7}">
      <text>
        <r>
          <rPr>
            <sz val="10"/>
            <color rgb="FF000000"/>
            <rFont val="Tahoma"/>
            <family val="2"/>
          </rPr>
          <t>Base</t>
        </r>
      </text>
    </comment>
    <comment ref="D225" authorId="0" shapeId="0" xr:uid="{910AC619-50F5-8D4D-8D4C-6E977A272E35}">
      <text>
        <r>
          <rPr>
            <sz val="10"/>
            <color rgb="FF000000"/>
            <rFont val="Tahoma"/>
            <family val="2"/>
          </rPr>
          <t>Base</t>
        </r>
      </text>
    </comment>
    <comment ref="E225" authorId="0" shapeId="0" xr:uid="{C9C38968-EE52-3D4B-82DA-EBFE5A8EFB0C}">
      <text>
        <r>
          <rPr>
            <sz val="10"/>
            <color rgb="FF000000"/>
            <rFont val="Tahoma"/>
            <family val="2"/>
          </rPr>
          <t>Base</t>
        </r>
      </text>
    </comment>
    <comment ref="F225" authorId="0" shapeId="0" xr:uid="{73632022-F9CA-8942-9FE5-D7F130094539}">
      <text>
        <r>
          <rPr>
            <sz val="10"/>
            <color rgb="FF000000"/>
            <rFont val="Tahoma"/>
            <family val="2"/>
          </rPr>
          <t>Base</t>
        </r>
      </text>
    </comment>
    <comment ref="I225" authorId="0" shapeId="0" xr:uid="{5F4D4816-C6E4-AA47-947B-E54D0D50013F}">
      <text>
        <r>
          <rPr>
            <sz val="10"/>
            <color rgb="FF000000"/>
            <rFont val="Tahoma"/>
            <family val="2"/>
          </rPr>
          <t>Base</t>
        </r>
      </text>
    </comment>
    <comment ref="J225" authorId="0" shapeId="0" xr:uid="{1F09DC22-0BDA-8E44-BC27-641BFEE697A5}">
      <text>
        <r>
          <rPr>
            <sz val="10"/>
            <color rgb="FF000000"/>
            <rFont val="Tahoma"/>
            <family val="2"/>
          </rPr>
          <t>Base</t>
        </r>
      </text>
    </comment>
    <comment ref="K225" authorId="0" shapeId="0" xr:uid="{631C8940-6F22-1D4E-8F17-2E35BD7A5455}">
      <text>
        <r>
          <rPr>
            <sz val="10"/>
            <color rgb="FF000000"/>
            <rFont val="Tahoma"/>
            <family val="2"/>
          </rPr>
          <t>Base</t>
        </r>
      </text>
    </comment>
    <comment ref="L225" authorId="0" shapeId="0" xr:uid="{72086A9B-767A-694E-85CB-D9EB9CE0259B}">
      <text>
        <r>
          <rPr>
            <sz val="10"/>
            <color rgb="FF000000"/>
            <rFont val="Tahoma"/>
            <family val="2"/>
          </rPr>
          <t>Base</t>
        </r>
      </text>
    </comment>
    <comment ref="M225" authorId="0" shapeId="0" xr:uid="{15F7FD1C-5530-9547-AB36-32F1CB97CD47}">
      <text>
        <r>
          <rPr>
            <sz val="10"/>
            <color rgb="FF000000"/>
            <rFont val="Tahoma"/>
            <family val="2"/>
          </rPr>
          <t>Base</t>
        </r>
      </text>
    </comment>
    <comment ref="N225" authorId="0" shapeId="0" xr:uid="{11A85333-8EA5-FB4E-A4C4-750E3CA1007F}">
      <text>
        <r>
          <rPr>
            <sz val="10"/>
            <color rgb="FF000000"/>
            <rFont val="Tahoma"/>
            <family val="2"/>
          </rPr>
          <t>Base</t>
        </r>
      </text>
    </comment>
    <comment ref="O225" authorId="0" shapeId="0" xr:uid="{75824E07-A979-224C-B51B-796D591E4F8E}">
      <text>
        <r>
          <rPr>
            <sz val="10"/>
            <color rgb="FF000000"/>
            <rFont val="Tahoma"/>
            <family val="2"/>
          </rPr>
          <t>Base</t>
        </r>
      </text>
    </comment>
    <comment ref="P225" authorId="0" shapeId="0" xr:uid="{89E3C458-2789-904D-9375-D5FE4388A7E0}">
      <text>
        <r>
          <rPr>
            <sz val="10"/>
            <color rgb="FF000000"/>
            <rFont val="Tahoma"/>
            <family val="2"/>
          </rPr>
          <t>Base</t>
        </r>
      </text>
    </comment>
    <comment ref="C226" authorId="0" shapeId="0" xr:uid="{4205FC32-77A2-244F-B228-AA8835DDB1AF}">
      <text>
        <r>
          <rPr>
            <sz val="10"/>
            <color rgb="FF000000"/>
            <rFont val="Tahoma"/>
            <family val="2"/>
          </rPr>
          <t>Base</t>
        </r>
      </text>
    </comment>
    <comment ref="D226" authorId="0" shapeId="0" xr:uid="{44F5EF5C-D727-8147-861E-45AAE5701E30}">
      <text>
        <r>
          <rPr>
            <sz val="10"/>
            <color rgb="FF000000"/>
            <rFont val="Tahoma"/>
            <family val="2"/>
          </rPr>
          <t>Base</t>
        </r>
      </text>
    </comment>
    <comment ref="E226" authorId="0" shapeId="0" xr:uid="{B7460D80-124F-CB4F-9267-0A657B5819D8}">
      <text>
        <r>
          <rPr>
            <sz val="10"/>
            <color rgb="FF000000"/>
            <rFont val="Tahoma"/>
            <family val="2"/>
          </rPr>
          <t>Base</t>
        </r>
      </text>
    </comment>
    <comment ref="F226" authorId="0" shapeId="0" xr:uid="{6C5CB9E9-D297-EE4C-AA84-055C05D10000}">
      <text>
        <r>
          <rPr>
            <sz val="10"/>
            <color rgb="FF000000"/>
            <rFont val="Tahoma"/>
            <family val="2"/>
          </rPr>
          <t>Base</t>
        </r>
      </text>
    </comment>
    <comment ref="I226" authorId="0" shapeId="0" xr:uid="{89FF2A56-4226-9944-A809-6362703F9E40}">
      <text>
        <r>
          <rPr>
            <sz val="10"/>
            <color rgb="FF000000"/>
            <rFont val="Tahoma"/>
            <family val="2"/>
          </rPr>
          <t>Base</t>
        </r>
      </text>
    </comment>
    <comment ref="J226" authorId="0" shapeId="0" xr:uid="{5F151EEB-D778-0443-AACA-5531E0760D1C}">
      <text>
        <r>
          <rPr>
            <sz val="10"/>
            <color rgb="FF000000"/>
            <rFont val="Tahoma"/>
            <family val="2"/>
          </rPr>
          <t>Base</t>
        </r>
      </text>
    </comment>
    <comment ref="K226" authorId="0" shapeId="0" xr:uid="{4A742BE4-9F96-284C-BD5C-29205A0A735D}">
      <text>
        <r>
          <rPr>
            <sz val="10"/>
            <color rgb="FF000000"/>
            <rFont val="Tahoma"/>
            <family val="2"/>
          </rPr>
          <t>Base</t>
        </r>
      </text>
    </comment>
    <comment ref="L226" authorId="0" shapeId="0" xr:uid="{EF8ACA2D-2DF2-0A4C-A95F-4FD4AA14A685}">
      <text>
        <r>
          <rPr>
            <sz val="10"/>
            <color rgb="FF000000"/>
            <rFont val="Tahoma"/>
            <family val="2"/>
          </rPr>
          <t>Base</t>
        </r>
      </text>
    </comment>
    <comment ref="M226" authorId="0" shapeId="0" xr:uid="{62B59236-3713-CE42-A03B-CB189AB10C87}">
      <text>
        <r>
          <rPr>
            <sz val="10"/>
            <color rgb="FF000000"/>
            <rFont val="Tahoma"/>
            <family val="2"/>
          </rPr>
          <t>Base</t>
        </r>
      </text>
    </comment>
    <comment ref="N226" authorId="0" shapeId="0" xr:uid="{08841C49-1BD7-C749-AAB6-B4F37CF829EC}">
      <text>
        <r>
          <rPr>
            <sz val="10"/>
            <color rgb="FF000000"/>
            <rFont val="Tahoma"/>
            <family val="2"/>
          </rPr>
          <t>Base</t>
        </r>
      </text>
    </comment>
    <comment ref="O226" authorId="0" shapeId="0" xr:uid="{7FD4ECF6-6DF9-704A-BC44-6D1F4F48B8C1}">
      <text>
        <r>
          <rPr>
            <sz val="10"/>
            <color rgb="FF000000"/>
            <rFont val="Tahoma"/>
            <family val="2"/>
          </rPr>
          <t>Base</t>
        </r>
      </text>
    </comment>
    <comment ref="P226" authorId="0" shapeId="0" xr:uid="{51A6E5B3-C752-404F-8B49-F599AC6A13C1}">
      <text>
        <r>
          <rPr>
            <sz val="10"/>
            <color rgb="FF000000"/>
            <rFont val="Tahoma"/>
            <family val="2"/>
          </rPr>
          <t>Base</t>
        </r>
      </text>
    </comment>
    <comment ref="C227" authorId="0" shapeId="0" xr:uid="{D899A27A-E517-1A4F-B008-35E1927E1BAD}">
      <text>
        <r>
          <rPr>
            <sz val="10"/>
            <color rgb="FF000000"/>
            <rFont val="Tahoma"/>
            <family val="2"/>
          </rPr>
          <t>Base</t>
        </r>
      </text>
    </comment>
    <comment ref="D227" authorId="0" shapeId="0" xr:uid="{FED073AF-F418-1C41-B0DF-DBBA4112C7A5}">
      <text>
        <r>
          <rPr>
            <sz val="10"/>
            <color rgb="FF000000"/>
            <rFont val="Tahoma"/>
            <family val="2"/>
          </rPr>
          <t>Base</t>
        </r>
      </text>
    </comment>
    <comment ref="E227" authorId="0" shapeId="0" xr:uid="{749DE26E-4B15-F645-92BA-B71FC1786700}">
      <text>
        <r>
          <rPr>
            <sz val="10"/>
            <color rgb="FF000000"/>
            <rFont val="Tahoma"/>
            <family val="2"/>
          </rPr>
          <t>Base</t>
        </r>
      </text>
    </comment>
    <comment ref="F227" authorId="0" shapeId="0" xr:uid="{8898E042-844D-7B4A-8277-C4098F00F953}">
      <text>
        <r>
          <rPr>
            <sz val="10"/>
            <color rgb="FF000000"/>
            <rFont val="Tahoma"/>
            <family val="2"/>
          </rPr>
          <t>Base</t>
        </r>
      </text>
    </comment>
    <comment ref="I227" authorId="0" shapeId="0" xr:uid="{149C03A3-64A5-F043-A576-724FD973D815}">
      <text>
        <r>
          <rPr>
            <sz val="10"/>
            <color rgb="FF000000"/>
            <rFont val="Tahoma"/>
            <family val="2"/>
          </rPr>
          <t>Base</t>
        </r>
      </text>
    </comment>
    <comment ref="J227" authorId="0" shapeId="0" xr:uid="{F437EEA8-C31C-7A45-8F7E-82ADD1EDFF2B}">
      <text>
        <r>
          <rPr>
            <sz val="10"/>
            <color rgb="FF000000"/>
            <rFont val="Tahoma"/>
            <family val="2"/>
          </rPr>
          <t>Base</t>
        </r>
      </text>
    </comment>
    <comment ref="K227" authorId="0" shapeId="0" xr:uid="{013A15D5-CCE9-8C40-AF0F-6E16C7DA8B90}">
      <text>
        <r>
          <rPr>
            <sz val="10"/>
            <color rgb="FF000000"/>
            <rFont val="Tahoma"/>
            <family val="2"/>
          </rPr>
          <t>Base</t>
        </r>
      </text>
    </comment>
    <comment ref="L227" authorId="0" shapeId="0" xr:uid="{1559E790-DEBF-554B-B3EE-164B50A83595}">
      <text>
        <r>
          <rPr>
            <sz val="10"/>
            <color rgb="FF000000"/>
            <rFont val="Tahoma"/>
            <family val="2"/>
          </rPr>
          <t>Base</t>
        </r>
      </text>
    </comment>
    <comment ref="M227" authorId="0" shapeId="0" xr:uid="{4EC9A66D-AE33-BE42-959E-FA871DBF179D}">
      <text>
        <r>
          <rPr>
            <sz val="10"/>
            <color rgb="FF000000"/>
            <rFont val="Tahoma"/>
            <family val="2"/>
          </rPr>
          <t>Base</t>
        </r>
      </text>
    </comment>
    <comment ref="N227" authorId="0" shapeId="0" xr:uid="{521CF29D-DB42-1140-AF39-E37178B942B7}">
      <text>
        <r>
          <rPr>
            <sz val="10"/>
            <color rgb="FF000000"/>
            <rFont val="Tahoma"/>
            <family val="2"/>
          </rPr>
          <t>Base</t>
        </r>
      </text>
    </comment>
    <comment ref="O227" authorId="0" shapeId="0" xr:uid="{69A63925-123B-2240-883B-E9AA62193B90}">
      <text>
        <r>
          <rPr>
            <sz val="10"/>
            <color rgb="FF000000"/>
            <rFont val="Tahoma"/>
            <family val="2"/>
          </rPr>
          <t>Base</t>
        </r>
      </text>
    </comment>
    <comment ref="P227" authorId="0" shapeId="0" xr:uid="{F87070E5-F562-464D-B408-4AA410B55C0C}">
      <text>
        <r>
          <rPr>
            <sz val="10"/>
            <color rgb="FF000000"/>
            <rFont val="Tahoma"/>
            <family val="2"/>
          </rPr>
          <t>Base</t>
        </r>
      </text>
    </comment>
    <comment ref="C228" authorId="0" shapeId="0" xr:uid="{6211FE0D-AC93-C641-9714-10CFC1767402}">
      <text>
        <r>
          <rPr>
            <sz val="10"/>
            <color rgb="FF000000"/>
            <rFont val="Tahoma"/>
            <family val="2"/>
          </rPr>
          <t>Base</t>
        </r>
      </text>
    </comment>
    <comment ref="D228" authorId="0" shapeId="0" xr:uid="{CBD278F1-AAFE-CC4C-8D6D-3DC526DD27DD}">
      <text>
        <r>
          <rPr>
            <sz val="10"/>
            <color rgb="FF000000"/>
            <rFont val="Tahoma"/>
            <family val="2"/>
          </rPr>
          <t>Base</t>
        </r>
      </text>
    </comment>
    <comment ref="E228" authorId="0" shapeId="0" xr:uid="{A56BD3D9-1F58-E046-8C7E-D0D1D6A236B3}">
      <text>
        <r>
          <rPr>
            <sz val="10"/>
            <color rgb="FF000000"/>
            <rFont val="Tahoma"/>
            <family val="2"/>
          </rPr>
          <t>Base</t>
        </r>
      </text>
    </comment>
    <comment ref="F228" authorId="0" shapeId="0" xr:uid="{4A83BF05-CC74-2847-AC51-EBB2000FCF95}">
      <text>
        <r>
          <rPr>
            <sz val="10"/>
            <color rgb="FF000000"/>
            <rFont val="Tahoma"/>
            <family val="2"/>
          </rPr>
          <t>Base</t>
        </r>
      </text>
    </comment>
    <comment ref="I228" authorId="0" shapeId="0" xr:uid="{AB68A854-6F23-9349-8779-C41DE93263FB}">
      <text>
        <r>
          <rPr>
            <sz val="10"/>
            <color rgb="FF000000"/>
            <rFont val="Tahoma"/>
            <family val="2"/>
          </rPr>
          <t>Base</t>
        </r>
      </text>
    </comment>
    <comment ref="J228" authorId="0" shapeId="0" xr:uid="{92D109EA-A69B-3E41-AB22-ED00631C9C5C}">
      <text>
        <r>
          <rPr>
            <sz val="10"/>
            <color rgb="FF000000"/>
            <rFont val="Tahoma"/>
            <family val="2"/>
          </rPr>
          <t>Base</t>
        </r>
      </text>
    </comment>
    <comment ref="K228" authorId="0" shapeId="0" xr:uid="{209541F0-3FCE-F94E-A9A7-C06381A58BB5}">
      <text>
        <r>
          <rPr>
            <sz val="10"/>
            <color rgb="FF000000"/>
            <rFont val="Tahoma"/>
            <family val="2"/>
          </rPr>
          <t>Base</t>
        </r>
      </text>
    </comment>
    <comment ref="L228" authorId="0" shapeId="0" xr:uid="{07A7CCC8-5133-454A-ADEB-76CE9454A1B5}">
      <text>
        <r>
          <rPr>
            <sz val="10"/>
            <color rgb="FF000000"/>
            <rFont val="Tahoma"/>
            <family val="2"/>
          </rPr>
          <t>Base</t>
        </r>
      </text>
    </comment>
    <comment ref="M228" authorId="0" shapeId="0" xr:uid="{107379B9-5E50-7B42-9208-33BA8BA861A6}">
      <text>
        <r>
          <rPr>
            <sz val="10"/>
            <color rgb="FF000000"/>
            <rFont val="Tahoma"/>
            <family val="2"/>
          </rPr>
          <t>Base</t>
        </r>
      </text>
    </comment>
    <comment ref="N228" authorId="0" shapeId="0" xr:uid="{78E31E4D-A368-9346-8CB5-B404CB1CC0CD}">
      <text>
        <r>
          <rPr>
            <sz val="10"/>
            <color rgb="FF000000"/>
            <rFont val="Tahoma"/>
            <family val="2"/>
          </rPr>
          <t>Base</t>
        </r>
      </text>
    </comment>
    <comment ref="O228" authorId="0" shapeId="0" xr:uid="{C2C108D5-6C08-A543-B64B-91FBEB6192A7}">
      <text>
        <r>
          <rPr>
            <sz val="10"/>
            <color rgb="FF000000"/>
            <rFont val="Tahoma"/>
            <family val="2"/>
          </rPr>
          <t>Base</t>
        </r>
      </text>
    </comment>
    <comment ref="P228" authorId="0" shapeId="0" xr:uid="{B3A86752-BBFE-E840-B11B-CBF62C5B9DF9}">
      <text>
        <r>
          <rPr>
            <sz val="10"/>
            <color rgb="FF000000"/>
            <rFont val="Tahoma"/>
            <family val="2"/>
          </rPr>
          <t>Base</t>
        </r>
      </text>
    </comment>
    <comment ref="C229" authorId="0" shapeId="0" xr:uid="{77B3F1E8-9FE8-2C41-A636-07C69D6B44BD}">
      <text>
        <r>
          <rPr>
            <sz val="10"/>
            <color rgb="FF000000"/>
            <rFont val="Tahoma"/>
            <family val="2"/>
          </rPr>
          <t>Base</t>
        </r>
      </text>
    </comment>
    <comment ref="D229" authorId="0" shapeId="0" xr:uid="{40E8C65A-D85B-BC45-90F5-1DFDC72B27B4}">
      <text>
        <r>
          <rPr>
            <sz val="10"/>
            <color rgb="FF000000"/>
            <rFont val="Tahoma"/>
            <family val="2"/>
          </rPr>
          <t>Base</t>
        </r>
      </text>
    </comment>
    <comment ref="E229" authorId="0" shapeId="0" xr:uid="{51CFC150-FECC-744F-A60F-AC7D4DEFC016}">
      <text>
        <r>
          <rPr>
            <sz val="10"/>
            <color rgb="FF000000"/>
            <rFont val="Tahoma"/>
            <family val="2"/>
          </rPr>
          <t>Base</t>
        </r>
      </text>
    </comment>
    <comment ref="F229" authorId="0" shapeId="0" xr:uid="{A5F41D88-EB0D-0641-90A7-6D59895A285D}">
      <text>
        <r>
          <rPr>
            <sz val="10"/>
            <color rgb="FF000000"/>
            <rFont val="Tahoma"/>
            <family val="2"/>
          </rPr>
          <t>Base</t>
        </r>
      </text>
    </comment>
    <comment ref="I229" authorId="0" shapeId="0" xr:uid="{CB2723D2-3AB2-234D-9E91-916B5FBF6E76}">
      <text>
        <r>
          <rPr>
            <sz val="10"/>
            <color rgb="FF000000"/>
            <rFont val="Tahoma"/>
            <family val="2"/>
          </rPr>
          <t>Base</t>
        </r>
      </text>
    </comment>
    <comment ref="J229" authorId="0" shapeId="0" xr:uid="{6A878B16-E72D-FD4E-AD37-A9C59E7ADB40}">
      <text>
        <r>
          <rPr>
            <sz val="10"/>
            <color rgb="FF000000"/>
            <rFont val="Tahoma"/>
            <family val="2"/>
          </rPr>
          <t>Base</t>
        </r>
      </text>
    </comment>
    <comment ref="K229" authorId="0" shapeId="0" xr:uid="{AC6134BA-F94F-5C4A-89ED-EF5E40D3813C}">
      <text>
        <r>
          <rPr>
            <sz val="10"/>
            <color rgb="FF000000"/>
            <rFont val="Tahoma"/>
            <family val="2"/>
          </rPr>
          <t>Base</t>
        </r>
      </text>
    </comment>
    <comment ref="L229" authorId="0" shapeId="0" xr:uid="{B5ACF16A-1C35-ED45-B961-E1BFA1593E4E}">
      <text>
        <r>
          <rPr>
            <sz val="10"/>
            <color rgb="FF000000"/>
            <rFont val="Tahoma"/>
            <family val="2"/>
          </rPr>
          <t>Base</t>
        </r>
      </text>
    </comment>
    <comment ref="M229" authorId="0" shapeId="0" xr:uid="{5ED6DD2E-0818-264D-ABA9-89B3DF6FBF94}">
      <text>
        <r>
          <rPr>
            <sz val="10"/>
            <color rgb="FF000000"/>
            <rFont val="Tahoma"/>
            <family val="2"/>
          </rPr>
          <t>Base</t>
        </r>
      </text>
    </comment>
    <comment ref="N229" authorId="0" shapeId="0" xr:uid="{A1A1B4E8-7E62-8543-A936-563B15790DC6}">
      <text>
        <r>
          <rPr>
            <sz val="10"/>
            <color rgb="FF000000"/>
            <rFont val="Tahoma"/>
            <family val="2"/>
          </rPr>
          <t>Base</t>
        </r>
      </text>
    </comment>
    <comment ref="O229" authorId="0" shapeId="0" xr:uid="{7E0CF34C-F2C2-BE41-9191-AD1B3CF06080}">
      <text>
        <r>
          <rPr>
            <sz val="10"/>
            <color rgb="FF000000"/>
            <rFont val="Tahoma"/>
            <family val="2"/>
          </rPr>
          <t>Base</t>
        </r>
      </text>
    </comment>
    <comment ref="P229" authorId="0" shapeId="0" xr:uid="{D94F4C72-34DE-B74A-AB24-2EBCFB2090F3}">
      <text>
        <r>
          <rPr>
            <sz val="10"/>
            <color rgb="FF000000"/>
            <rFont val="Tahoma"/>
            <family val="2"/>
          </rPr>
          <t>Base</t>
        </r>
      </text>
    </comment>
    <comment ref="C230" authorId="0" shapeId="0" xr:uid="{9B4BB7C7-699B-8841-BE70-122B94BBF121}">
      <text>
        <r>
          <rPr>
            <sz val="10"/>
            <color rgb="FF000000"/>
            <rFont val="Tahoma"/>
            <family val="2"/>
          </rPr>
          <t>Base</t>
        </r>
      </text>
    </comment>
    <comment ref="D230" authorId="0" shapeId="0" xr:uid="{0E2D7678-4C52-FF45-A723-33F6D208598C}">
      <text>
        <r>
          <rPr>
            <sz val="10"/>
            <color rgb="FF000000"/>
            <rFont val="Tahoma"/>
            <family val="2"/>
          </rPr>
          <t>Base</t>
        </r>
      </text>
    </comment>
    <comment ref="E230" authorId="0" shapeId="0" xr:uid="{A4385C73-36ED-D947-BD11-5124FBB34DB2}">
      <text>
        <r>
          <rPr>
            <sz val="10"/>
            <color rgb="FF000000"/>
            <rFont val="Tahoma"/>
            <family val="2"/>
          </rPr>
          <t>Base</t>
        </r>
      </text>
    </comment>
    <comment ref="F230" authorId="0" shapeId="0" xr:uid="{A4A6B9DA-028A-6A43-9C42-07EE1AC87404}">
      <text>
        <r>
          <rPr>
            <sz val="10"/>
            <color rgb="FF000000"/>
            <rFont val="Tahoma"/>
            <family val="2"/>
          </rPr>
          <t>Base</t>
        </r>
      </text>
    </comment>
    <comment ref="I230" authorId="0" shapeId="0" xr:uid="{69DF92A3-6BC1-554C-BD39-8F85C3638911}">
      <text>
        <r>
          <rPr>
            <sz val="10"/>
            <color rgb="FF000000"/>
            <rFont val="Tahoma"/>
            <family val="2"/>
          </rPr>
          <t>Base</t>
        </r>
      </text>
    </comment>
    <comment ref="J230" authorId="0" shapeId="0" xr:uid="{DC11E72F-E832-2045-BE1C-1CDCA62BA1AA}">
      <text>
        <r>
          <rPr>
            <sz val="10"/>
            <color rgb="FF000000"/>
            <rFont val="Tahoma"/>
            <family val="2"/>
          </rPr>
          <t>Base</t>
        </r>
      </text>
    </comment>
    <comment ref="K230" authorId="0" shapeId="0" xr:uid="{0A5B9945-32B8-A64E-88D7-BA707E9E7FD3}">
      <text>
        <r>
          <rPr>
            <sz val="10"/>
            <color rgb="FF000000"/>
            <rFont val="Tahoma"/>
            <family val="2"/>
          </rPr>
          <t>Base</t>
        </r>
      </text>
    </comment>
    <comment ref="L230" authorId="0" shapeId="0" xr:uid="{C8CB6CA2-FABD-DE40-9ABE-D5156060A6D4}">
      <text>
        <r>
          <rPr>
            <sz val="10"/>
            <color rgb="FF000000"/>
            <rFont val="Tahoma"/>
            <family val="2"/>
          </rPr>
          <t>Base</t>
        </r>
      </text>
    </comment>
    <comment ref="M230" authorId="0" shapeId="0" xr:uid="{7F1DB55B-27F2-6B4B-8F98-6C402F9D34F2}">
      <text>
        <r>
          <rPr>
            <sz val="10"/>
            <color rgb="FF000000"/>
            <rFont val="Tahoma"/>
            <family val="2"/>
          </rPr>
          <t>Base</t>
        </r>
      </text>
    </comment>
    <comment ref="N230" authorId="0" shapeId="0" xr:uid="{2720B50D-5A8E-6545-A5CA-B1F7B8E30955}">
      <text>
        <r>
          <rPr>
            <sz val="10"/>
            <color rgb="FF000000"/>
            <rFont val="Tahoma"/>
            <family val="2"/>
          </rPr>
          <t>Base</t>
        </r>
      </text>
    </comment>
    <comment ref="O230" authorId="0" shapeId="0" xr:uid="{1DE99A9F-D95E-6B43-8825-8AA18B226155}">
      <text>
        <r>
          <rPr>
            <sz val="10"/>
            <color rgb="FF000000"/>
            <rFont val="Tahoma"/>
            <family val="2"/>
          </rPr>
          <t>Base</t>
        </r>
      </text>
    </comment>
    <comment ref="P230" authorId="0" shapeId="0" xr:uid="{094739DF-B806-884D-B6D1-938D67C812E0}">
      <text>
        <r>
          <rPr>
            <sz val="10"/>
            <color rgb="FF000000"/>
            <rFont val="Tahoma"/>
            <family val="2"/>
          </rPr>
          <t>Base</t>
        </r>
      </text>
    </comment>
    <comment ref="C231" authorId="0" shapeId="0" xr:uid="{628BF19E-7DD9-D64F-918D-7F6EA79AC742}">
      <text>
        <r>
          <rPr>
            <sz val="10"/>
            <color rgb="FF000000"/>
            <rFont val="Tahoma"/>
            <family val="2"/>
          </rPr>
          <t>Base</t>
        </r>
      </text>
    </comment>
    <comment ref="D231" authorId="0" shapeId="0" xr:uid="{17667D38-F87F-204F-AC87-BF1EB6908464}">
      <text>
        <r>
          <rPr>
            <sz val="10"/>
            <color rgb="FF000000"/>
            <rFont val="Tahoma"/>
            <family val="2"/>
          </rPr>
          <t>Base</t>
        </r>
      </text>
    </comment>
    <comment ref="E231" authorId="0" shapeId="0" xr:uid="{C827A4F3-3D58-B64F-9BD7-6026FAB39F4F}">
      <text>
        <r>
          <rPr>
            <sz val="10"/>
            <color rgb="FF000000"/>
            <rFont val="Tahoma"/>
            <family val="2"/>
          </rPr>
          <t>Base</t>
        </r>
      </text>
    </comment>
    <comment ref="F231" authorId="0" shapeId="0" xr:uid="{74F4A0FE-F196-794F-A0D3-A25E2B871AD4}">
      <text>
        <r>
          <rPr>
            <sz val="10"/>
            <color rgb="FF000000"/>
            <rFont val="Tahoma"/>
            <family val="2"/>
          </rPr>
          <t>Base</t>
        </r>
      </text>
    </comment>
    <comment ref="I231" authorId="0" shapeId="0" xr:uid="{0121CFE1-E30C-7D4F-B1F1-ECC95218C94E}">
      <text>
        <r>
          <rPr>
            <sz val="10"/>
            <color rgb="FF000000"/>
            <rFont val="Tahoma"/>
            <family val="2"/>
          </rPr>
          <t>Base</t>
        </r>
      </text>
    </comment>
    <comment ref="J231" authorId="0" shapeId="0" xr:uid="{14405B41-F7FD-7642-96ED-E76591ECEF96}">
      <text>
        <r>
          <rPr>
            <sz val="10"/>
            <color rgb="FF000000"/>
            <rFont val="Tahoma"/>
            <family val="2"/>
          </rPr>
          <t>Base</t>
        </r>
      </text>
    </comment>
    <comment ref="K231" authorId="0" shapeId="0" xr:uid="{9C58C6CD-5164-A844-91FF-4A7C1751DDB9}">
      <text>
        <r>
          <rPr>
            <sz val="10"/>
            <color rgb="FF000000"/>
            <rFont val="Tahoma"/>
            <family val="2"/>
          </rPr>
          <t>Base</t>
        </r>
      </text>
    </comment>
    <comment ref="L231" authorId="0" shapeId="0" xr:uid="{77E409EB-04C7-9444-A8E5-26D0B20CC875}">
      <text>
        <r>
          <rPr>
            <sz val="10"/>
            <color rgb="FF000000"/>
            <rFont val="Tahoma"/>
            <family val="2"/>
          </rPr>
          <t>Base</t>
        </r>
      </text>
    </comment>
    <comment ref="M231" authorId="0" shapeId="0" xr:uid="{EC730DB4-AB6E-A74C-A588-2260F2DCD14D}">
      <text>
        <r>
          <rPr>
            <sz val="10"/>
            <color rgb="FF000000"/>
            <rFont val="Tahoma"/>
            <family val="2"/>
          </rPr>
          <t>Base</t>
        </r>
      </text>
    </comment>
    <comment ref="N231" authorId="0" shapeId="0" xr:uid="{4B4C21B6-545C-9548-ACF1-21B8D233C0F6}">
      <text>
        <r>
          <rPr>
            <sz val="10"/>
            <color rgb="FF000000"/>
            <rFont val="Tahoma"/>
            <family val="2"/>
          </rPr>
          <t>Base</t>
        </r>
      </text>
    </comment>
    <comment ref="O231" authorId="0" shapeId="0" xr:uid="{D49B771B-5E1C-524A-86E2-9A8704334D6A}">
      <text>
        <r>
          <rPr>
            <sz val="10"/>
            <color rgb="FF000000"/>
            <rFont val="Tahoma"/>
            <family val="2"/>
          </rPr>
          <t>Base</t>
        </r>
      </text>
    </comment>
    <comment ref="P231" authorId="0" shapeId="0" xr:uid="{E7423D39-B232-5B4B-98D6-341887A89372}">
      <text>
        <r>
          <rPr>
            <sz val="10"/>
            <color rgb="FF000000"/>
            <rFont val="Tahoma"/>
            <family val="2"/>
          </rPr>
          <t>Base</t>
        </r>
      </text>
    </comment>
    <comment ref="C232" authorId="0" shapeId="0" xr:uid="{E3346ECD-EC65-A548-9915-DA4BD99F3E2F}">
      <text>
        <r>
          <rPr>
            <sz val="10"/>
            <color rgb="FF000000"/>
            <rFont val="Tahoma"/>
            <family val="2"/>
          </rPr>
          <t>Base</t>
        </r>
      </text>
    </comment>
    <comment ref="D232" authorId="0" shapeId="0" xr:uid="{CFC0B9E9-FB26-2842-A3BB-29FEE9F61413}">
      <text>
        <r>
          <rPr>
            <sz val="10"/>
            <color rgb="FF000000"/>
            <rFont val="Tahoma"/>
            <family val="2"/>
          </rPr>
          <t>Base</t>
        </r>
      </text>
    </comment>
    <comment ref="E232" authorId="0" shapeId="0" xr:uid="{AFE55021-E18A-4342-BB28-34EA42C37CBF}">
      <text>
        <r>
          <rPr>
            <sz val="10"/>
            <color rgb="FF000000"/>
            <rFont val="Tahoma"/>
            <family val="2"/>
          </rPr>
          <t>Base</t>
        </r>
      </text>
    </comment>
    <comment ref="F232" authorId="0" shapeId="0" xr:uid="{122B6656-6942-6D4F-86AA-0987C8FBA1F4}">
      <text>
        <r>
          <rPr>
            <sz val="10"/>
            <color rgb="FF000000"/>
            <rFont val="Tahoma"/>
            <family val="2"/>
          </rPr>
          <t>Base</t>
        </r>
      </text>
    </comment>
    <comment ref="I232" authorId="0" shapeId="0" xr:uid="{2A6B18DA-0B68-1E46-AB27-5AE4041562E4}">
      <text>
        <r>
          <rPr>
            <sz val="10"/>
            <color rgb="FF000000"/>
            <rFont val="Tahoma"/>
            <family val="2"/>
          </rPr>
          <t>Base</t>
        </r>
      </text>
    </comment>
    <comment ref="J232" authorId="0" shapeId="0" xr:uid="{27F9B73E-D56C-B947-B763-6B3E46966A69}">
      <text>
        <r>
          <rPr>
            <sz val="10"/>
            <color rgb="FF000000"/>
            <rFont val="Tahoma"/>
            <family val="2"/>
          </rPr>
          <t>Base</t>
        </r>
      </text>
    </comment>
    <comment ref="K232" authorId="0" shapeId="0" xr:uid="{649B2FF0-3EFA-B34D-99BD-7F198945A88A}">
      <text>
        <r>
          <rPr>
            <sz val="10"/>
            <color rgb="FF000000"/>
            <rFont val="Tahoma"/>
            <family val="2"/>
          </rPr>
          <t>Base</t>
        </r>
      </text>
    </comment>
    <comment ref="L232" authorId="0" shapeId="0" xr:uid="{1D8A4C37-D177-7A4E-B1C9-8DEFEAAD0143}">
      <text>
        <r>
          <rPr>
            <sz val="10"/>
            <color rgb="FF000000"/>
            <rFont val="Tahoma"/>
            <family val="2"/>
          </rPr>
          <t>Base</t>
        </r>
      </text>
    </comment>
    <comment ref="M232" authorId="0" shapeId="0" xr:uid="{509E53F5-FAAD-E44C-ABAC-05466315BEC9}">
      <text>
        <r>
          <rPr>
            <sz val="10"/>
            <color rgb="FF000000"/>
            <rFont val="Tahoma"/>
            <family val="2"/>
          </rPr>
          <t>Base</t>
        </r>
      </text>
    </comment>
    <comment ref="N232" authorId="0" shapeId="0" xr:uid="{FAF888B9-E0D0-814E-8D58-E8E1BC2D1F54}">
      <text>
        <r>
          <rPr>
            <sz val="10"/>
            <color rgb="FF000000"/>
            <rFont val="Tahoma"/>
            <family val="2"/>
          </rPr>
          <t>Base</t>
        </r>
      </text>
    </comment>
    <comment ref="O232" authorId="0" shapeId="0" xr:uid="{3C8285FB-E753-3848-BA71-96526C6E54D7}">
      <text>
        <r>
          <rPr>
            <sz val="10"/>
            <color rgb="FF000000"/>
            <rFont val="Tahoma"/>
            <family val="2"/>
          </rPr>
          <t>Base</t>
        </r>
      </text>
    </comment>
    <comment ref="P232" authorId="0" shapeId="0" xr:uid="{5780032F-28E9-2543-B86F-5B35E727731F}">
      <text>
        <r>
          <rPr>
            <sz val="10"/>
            <color rgb="FF000000"/>
            <rFont val="Tahoma"/>
            <family val="2"/>
          </rPr>
          <t>Base</t>
        </r>
      </text>
    </comment>
    <comment ref="C233" authorId="0" shapeId="0" xr:uid="{323CDC9F-F66A-CF4A-878D-48BD1731BCD3}">
      <text>
        <r>
          <rPr>
            <sz val="10"/>
            <color rgb="FF000000"/>
            <rFont val="Tahoma"/>
            <family val="2"/>
          </rPr>
          <t>Base</t>
        </r>
      </text>
    </comment>
    <comment ref="D233" authorId="0" shapeId="0" xr:uid="{D697A70C-8936-3545-876B-BB22C6544098}">
      <text>
        <r>
          <rPr>
            <sz val="10"/>
            <color rgb="FF000000"/>
            <rFont val="Tahoma"/>
            <family val="2"/>
          </rPr>
          <t>Base</t>
        </r>
      </text>
    </comment>
    <comment ref="E233" authorId="0" shapeId="0" xr:uid="{98AB50EF-82DC-534C-8603-EEB1ED1E1C74}">
      <text>
        <r>
          <rPr>
            <sz val="10"/>
            <color rgb="FF000000"/>
            <rFont val="Tahoma"/>
            <family val="2"/>
          </rPr>
          <t>Base</t>
        </r>
      </text>
    </comment>
    <comment ref="F233" authorId="0" shapeId="0" xr:uid="{C9812E79-38DB-2A4E-9363-0FE33CE3D4D3}">
      <text>
        <r>
          <rPr>
            <sz val="10"/>
            <color rgb="FF000000"/>
            <rFont val="Tahoma"/>
            <family val="2"/>
          </rPr>
          <t>Base</t>
        </r>
      </text>
    </comment>
    <comment ref="I233" authorId="0" shapeId="0" xr:uid="{9BDCA9EA-64A6-674C-A499-A477C336D9F9}">
      <text>
        <r>
          <rPr>
            <sz val="10"/>
            <color rgb="FF000000"/>
            <rFont val="Tahoma"/>
            <family val="2"/>
          </rPr>
          <t>Base</t>
        </r>
      </text>
    </comment>
    <comment ref="J233" authorId="0" shapeId="0" xr:uid="{9302B354-F1C4-3B41-B5CC-A6968D9197C3}">
      <text>
        <r>
          <rPr>
            <sz val="10"/>
            <color rgb="FF000000"/>
            <rFont val="Tahoma"/>
            <family val="2"/>
          </rPr>
          <t>Base</t>
        </r>
      </text>
    </comment>
    <comment ref="K233" authorId="0" shapeId="0" xr:uid="{9CBBBC5D-F728-5F4E-8C09-3342E90455CC}">
      <text>
        <r>
          <rPr>
            <sz val="10"/>
            <color rgb="FF000000"/>
            <rFont val="Tahoma"/>
            <family val="2"/>
          </rPr>
          <t>Base</t>
        </r>
      </text>
    </comment>
    <comment ref="L233" authorId="0" shapeId="0" xr:uid="{F049E421-5564-EA4D-8D34-6D07577A00B7}">
      <text>
        <r>
          <rPr>
            <sz val="10"/>
            <color rgb="FF000000"/>
            <rFont val="Tahoma"/>
            <family val="2"/>
          </rPr>
          <t>Base</t>
        </r>
      </text>
    </comment>
    <comment ref="M233" authorId="0" shapeId="0" xr:uid="{90743A14-E8DB-0D48-825B-948CAF80B15B}">
      <text>
        <r>
          <rPr>
            <sz val="10"/>
            <color rgb="FF000000"/>
            <rFont val="Tahoma"/>
            <family val="2"/>
          </rPr>
          <t>Base</t>
        </r>
      </text>
    </comment>
    <comment ref="N233" authorId="0" shapeId="0" xr:uid="{FCE862BC-E915-B647-906E-E013B75ED9B1}">
      <text>
        <r>
          <rPr>
            <sz val="10"/>
            <color rgb="FF000000"/>
            <rFont val="Tahoma"/>
            <family val="2"/>
          </rPr>
          <t>Base</t>
        </r>
      </text>
    </comment>
    <comment ref="O233" authorId="0" shapeId="0" xr:uid="{D3E8E567-9292-2A49-93A0-F47CF9B9E90E}">
      <text>
        <r>
          <rPr>
            <sz val="10"/>
            <color rgb="FF000000"/>
            <rFont val="Tahoma"/>
            <family val="2"/>
          </rPr>
          <t>Base</t>
        </r>
      </text>
    </comment>
    <comment ref="P233" authorId="0" shapeId="0" xr:uid="{300A8552-F396-684C-8EDF-ACEA0D8DAB6E}">
      <text>
        <r>
          <rPr>
            <sz val="10"/>
            <color rgb="FF000000"/>
            <rFont val="Tahoma"/>
            <family val="2"/>
          </rPr>
          <t>Base</t>
        </r>
      </text>
    </comment>
    <comment ref="C234" authorId="0" shapeId="0" xr:uid="{C7B5C98C-00A5-0E48-A63A-8D3F4C285581}">
      <text>
        <r>
          <rPr>
            <sz val="10"/>
            <color rgb="FF000000"/>
            <rFont val="Tahoma"/>
            <family val="2"/>
          </rPr>
          <t>Base</t>
        </r>
      </text>
    </comment>
    <comment ref="D234" authorId="0" shapeId="0" xr:uid="{79C76D11-D34B-5E49-88E3-6D2409C785F0}">
      <text>
        <r>
          <rPr>
            <sz val="10"/>
            <color rgb="FF000000"/>
            <rFont val="Tahoma"/>
            <family val="2"/>
          </rPr>
          <t>Base</t>
        </r>
      </text>
    </comment>
    <comment ref="E234" authorId="0" shapeId="0" xr:uid="{19D5D7C4-6DB2-5747-9C5F-5FA6399E5376}">
      <text>
        <r>
          <rPr>
            <sz val="10"/>
            <color rgb="FF000000"/>
            <rFont val="Tahoma"/>
            <family val="2"/>
          </rPr>
          <t>Base</t>
        </r>
      </text>
    </comment>
    <comment ref="F234" authorId="0" shapeId="0" xr:uid="{1D56242C-802C-8741-87F3-759AD51B427A}">
      <text>
        <r>
          <rPr>
            <sz val="10"/>
            <color rgb="FF000000"/>
            <rFont val="Tahoma"/>
            <family val="2"/>
          </rPr>
          <t>Base</t>
        </r>
      </text>
    </comment>
    <comment ref="I234" authorId="0" shapeId="0" xr:uid="{524D8077-ECBF-5245-A6FD-3989976919B6}">
      <text>
        <r>
          <rPr>
            <sz val="10"/>
            <color rgb="FF000000"/>
            <rFont val="Tahoma"/>
            <family val="2"/>
          </rPr>
          <t>Base</t>
        </r>
      </text>
    </comment>
    <comment ref="J234" authorId="0" shapeId="0" xr:uid="{8D8AF01F-E381-4848-A87C-70E2C50FD9C6}">
      <text>
        <r>
          <rPr>
            <sz val="10"/>
            <color rgb="FF000000"/>
            <rFont val="Tahoma"/>
            <family val="2"/>
          </rPr>
          <t>Base</t>
        </r>
      </text>
    </comment>
    <comment ref="K234" authorId="0" shapeId="0" xr:uid="{41B226F4-E2CD-B247-8798-5B65EDE3B4E9}">
      <text>
        <r>
          <rPr>
            <sz val="10"/>
            <color rgb="FF000000"/>
            <rFont val="Tahoma"/>
            <family val="2"/>
          </rPr>
          <t>Base</t>
        </r>
      </text>
    </comment>
    <comment ref="L234" authorId="0" shapeId="0" xr:uid="{F03236CD-605E-4549-B994-F3DE51FA8CB6}">
      <text>
        <r>
          <rPr>
            <sz val="10"/>
            <color rgb="FF000000"/>
            <rFont val="Tahoma"/>
            <family val="2"/>
          </rPr>
          <t>Base</t>
        </r>
      </text>
    </comment>
    <comment ref="M234" authorId="0" shapeId="0" xr:uid="{2C6A3528-AB6A-B046-B2F4-7C824B06BC8B}">
      <text>
        <r>
          <rPr>
            <sz val="10"/>
            <color rgb="FF000000"/>
            <rFont val="Tahoma"/>
            <family val="2"/>
          </rPr>
          <t>Base</t>
        </r>
      </text>
    </comment>
    <comment ref="N234" authorId="0" shapeId="0" xr:uid="{A8E2E047-9E49-964B-9BDF-2C3C93CAFD20}">
      <text>
        <r>
          <rPr>
            <sz val="10"/>
            <color rgb="FF000000"/>
            <rFont val="Tahoma"/>
            <family val="2"/>
          </rPr>
          <t>Base</t>
        </r>
      </text>
    </comment>
    <comment ref="O234" authorId="0" shapeId="0" xr:uid="{FA3BDEB5-6679-0547-BD3A-07BA318812D7}">
      <text>
        <r>
          <rPr>
            <sz val="10"/>
            <color rgb="FF000000"/>
            <rFont val="Tahoma"/>
            <family val="2"/>
          </rPr>
          <t>Base</t>
        </r>
      </text>
    </comment>
    <comment ref="P234" authorId="0" shapeId="0" xr:uid="{4F4DC8D3-8A7A-0348-B155-ECB29C9C4D1F}">
      <text>
        <r>
          <rPr>
            <sz val="10"/>
            <color rgb="FF000000"/>
            <rFont val="Tahoma"/>
            <family val="2"/>
          </rPr>
          <t>Base</t>
        </r>
      </text>
    </comment>
    <comment ref="C235" authorId="0" shapeId="0" xr:uid="{313B8268-F531-524A-94D8-A10E58BA4E93}">
      <text>
        <r>
          <rPr>
            <sz val="10"/>
            <color rgb="FF000000"/>
            <rFont val="Tahoma"/>
            <family val="2"/>
          </rPr>
          <t>Base</t>
        </r>
      </text>
    </comment>
    <comment ref="D235" authorId="0" shapeId="0" xr:uid="{DA0A134B-E4C3-4641-BC56-EF14A7DB2AEC}">
      <text>
        <r>
          <rPr>
            <sz val="10"/>
            <color rgb="FF000000"/>
            <rFont val="Tahoma"/>
            <family val="2"/>
          </rPr>
          <t>Base</t>
        </r>
      </text>
    </comment>
    <comment ref="E235" authorId="0" shapeId="0" xr:uid="{429FF549-D053-5B42-9A8B-FF64117ADF35}">
      <text>
        <r>
          <rPr>
            <sz val="10"/>
            <color rgb="FF000000"/>
            <rFont val="Tahoma"/>
            <family val="2"/>
          </rPr>
          <t>Base</t>
        </r>
      </text>
    </comment>
    <comment ref="F235" authorId="0" shapeId="0" xr:uid="{1698D893-EC32-274D-9B7A-DC7277ECA39F}">
      <text>
        <r>
          <rPr>
            <sz val="10"/>
            <color rgb="FF000000"/>
            <rFont val="Tahoma"/>
            <family val="2"/>
          </rPr>
          <t>Base</t>
        </r>
      </text>
    </comment>
    <comment ref="I235" authorId="0" shapeId="0" xr:uid="{CE0A2220-029C-2E48-B1AD-737325D73B7A}">
      <text>
        <r>
          <rPr>
            <sz val="10"/>
            <color rgb="FF000000"/>
            <rFont val="Tahoma"/>
            <family val="2"/>
          </rPr>
          <t>Base</t>
        </r>
      </text>
    </comment>
    <comment ref="J235" authorId="0" shapeId="0" xr:uid="{8BB0C33D-7418-324A-B77C-0C3D7A20706A}">
      <text>
        <r>
          <rPr>
            <sz val="10"/>
            <color rgb="FF000000"/>
            <rFont val="Tahoma"/>
            <family val="2"/>
          </rPr>
          <t>Base</t>
        </r>
      </text>
    </comment>
    <comment ref="K235" authorId="0" shapeId="0" xr:uid="{06900624-3957-B744-9295-EE16A41AB7CE}">
      <text>
        <r>
          <rPr>
            <sz val="10"/>
            <color rgb="FF000000"/>
            <rFont val="Tahoma"/>
            <family val="2"/>
          </rPr>
          <t>Base</t>
        </r>
      </text>
    </comment>
    <comment ref="L235" authorId="0" shapeId="0" xr:uid="{42FEBA2A-22F7-8B40-A4AE-B4F97F56BB55}">
      <text>
        <r>
          <rPr>
            <sz val="10"/>
            <color rgb="FF000000"/>
            <rFont val="Tahoma"/>
            <family val="2"/>
          </rPr>
          <t>Base</t>
        </r>
      </text>
    </comment>
    <comment ref="M235" authorId="0" shapeId="0" xr:uid="{CFB2EF4E-FBC1-CB45-9A69-A79B4D686A99}">
      <text>
        <r>
          <rPr>
            <sz val="10"/>
            <color rgb="FF000000"/>
            <rFont val="Tahoma"/>
            <family val="2"/>
          </rPr>
          <t>Base</t>
        </r>
      </text>
    </comment>
    <comment ref="N235" authorId="0" shapeId="0" xr:uid="{8D87143C-2ED7-5E4B-8CC7-299D8D0268A9}">
      <text>
        <r>
          <rPr>
            <sz val="10"/>
            <color rgb="FF000000"/>
            <rFont val="Tahoma"/>
            <family val="2"/>
          </rPr>
          <t>Base</t>
        </r>
      </text>
    </comment>
    <comment ref="O235" authorId="0" shapeId="0" xr:uid="{DDC75CD3-2F90-1A4A-8E38-CCE813006757}">
      <text>
        <r>
          <rPr>
            <sz val="10"/>
            <color rgb="FF000000"/>
            <rFont val="Tahoma"/>
            <family val="2"/>
          </rPr>
          <t>Base</t>
        </r>
      </text>
    </comment>
    <comment ref="P235" authorId="0" shapeId="0" xr:uid="{76042164-4351-C14A-A8E1-D84381FBC774}">
      <text>
        <r>
          <rPr>
            <sz val="10"/>
            <color rgb="FF000000"/>
            <rFont val="Tahoma"/>
            <family val="2"/>
          </rPr>
          <t>Base</t>
        </r>
      </text>
    </comment>
    <comment ref="C236" authorId="0" shapeId="0" xr:uid="{A417F5C2-B244-094E-A67F-9C68A9B6AE35}">
      <text>
        <r>
          <rPr>
            <sz val="10"/>
            <color rgb="FF000000"/>
            <rFont val="Tahoma"/>
            <family val="2"/>
          </rPr>
          <t>Base</t>
        </r>
      </text>
    </comment>
    <comment ref="D236" authorId="0" shapeId="0" xr:uid="{C08B0430-7309-6047-BF57-BDCFCD72A9DF}">
      <text>
        <r>
          <rPr>
            <sz val="10"/>
            <color rgb="FF000000"/>
            <rFont val="Tahoma"/>
            <family val="2"/>
          </rPr>
          <t>Base</t>
        </r>
      </text>
    </comment>
    <comment ref="E236" authorId="0" shapeId="0" xr:uid="{4654346A-2883-2F47-B7FB-3C4CB144AE2B}">
      <text>
        <r>
          <rPr>
            <sz val="10"/>
            <color rgb="FF000000"/>
            <rFont val="Tahoma"/>
            <family val="2"/>
          </rPr>
          <t>Base</t>
        </r>
      </text>
    </comment>
    <comment ref="F236" authorId="0" shapeId="0" xr:uid="{A5FAEFC5-7400-264A-AA43-36BA933FB049}">
      <text>
        <r>
          <rPr>
            <sz val="10"/>
            <color rgb="FF000000"/>
            <rFont val="Tahoma"/>
            <family val="2"/>
          </rPr>
          <t>Base</t>
        </r>
      </text>
    </comment>
    <comment ref="I236" authorId="0" shapeId="0" xr:uid="{CCA089EC-0F25-8949-A063-9B2ACA98B613}">
      <text>
        <r>
          <rPr>
            <sz val="10"/>
            <color rgb="FF000000"/>
            <rFont val="Tahoma"/>
            <family val="2"/>
          </rPr>
          <t>Base</t>
        </r>
      </text>
    </comment>
    <comment ref="J236" authorId="0" shapeId="0" xr:uid="{3ABCC300-CC1C-9248-B429-E49E6B3A56DE}">
      <text>
        <r>
          <rPr>
            <sz val="10"/>
            <color rgb="FF000000"/>
            <rFont val="Tahoma"/>
            <family val="2"/>
          </rPr>
          <t>Base</t>
        </r>
      </text>
    </comment>
    <comment ref="K236" authorId="0" shapeId="0" xr:uid="{CA8315DF-889C-5143-B91F-9C115F7CE130}">
      <text>
        <r>
          <rPr>
            <sz val="10"/>
            <color rgb="FF000000"/>
            <rFont val="Tahoma"/>
            <family val="2"/>
          </rPr>
          <t>Base</t>
        </r>
      </text>
    </comment>
    <comment ref="L236" authorId="0" shapeId="0" xr:uid="{D79298E8-8864-B145-B31D-8297AC5141C8}">
      <text>
        <r>
          <rPr>
            <sz val="10"/>
            <color rgb="FF000000"/>
            <rFont val="Tahoma"/>
            <family val="2"/>
          </rPr>
          <t>Base</t>
        </r>
      </text>
    </comment>
    <comment ref="M236" authorId="0" shapeId="0" xr:uid="{019DE9BB-F9F5-AD47-ACBB-BCBC28DF12EB}">
      <text>
        <r>
          <rPr>
            <sz val="10"/>
            <color rgb="FF000000"/>
            <rFont val="Tahoma"/>
            <family val="2"/>
          </rPr>
          <t>Base</t>
        </r>
      </text>
    </comment>
    <comment ref="N236" authorId="0" shapeId="0" xr:uid="{63146082-2073-1146-A3D6-74D86330DB7A}">
      <text>
        <r>
          <rPr>
            <sz val="10"/>
            <color rgb="FF000000"/>
            <rFont val="Tahoma"/>
            <family val="2"/>
          </rPr>
          <t>Base</t>
        </r>
      </text>
    </comment>
    <comment ref="O236" authorId="0" shapeId="0" xr:uid="{7616B3F5-9AD2-DE46-B975-107CC49DCDA3}">
      <text>
        <r>
          <rPr>
            <sz val="10"/>
            <color rgb="FF000000"/>
            <rFont val="Tahoma"/>
            <family val="2"/>
          </rPr>
          <t>Base</t>
        </r>
      </text>
    </comment>
    <comment ref="P236" authorId="0" shapeId="0" xr:uid="{20734A22-8CC1-6E47-AD17-12F9A7AC13D8}">
      <text>
        <r>
          <rPr>
            <sz val="10"/>
            <color rgb="FF000000"/>
            <rFont val="Tahoma"/>
            <family val="2"/>
          </rPr>
          <t>Base</t>
        </r>
      </text>
    </comment>
    <comment ref="C237" authorId="0" shapeId="0" xr:uid="{73B1C3BD-38C3-A042-BB5C-5CF72E66C3DB}">
      <text>
        <r>
          <rPr>
            <sz val="10"/>
            <color rgb="FF000000"/>
            <rFont val="Tahoma"/>
            <family val="2"/>
          </rPr>
          <t>Base</t>
        </r>
      </text>
    </comment>
    <comment ref="D237" authorId="0" shapeId="0" xr:uid="{5E6A7127-3141-3548-B0CC-0EF25B232BBD}">
      <text>
        <r>
          <rPr>
            <sz val="10"/>
            <color rgb="FF000000"/>
            <rFont val="Tahoma"/>
            <family val="2"/>
          </rPr>
          <t>Base</t>
        </r>
      </text>
    </comment>
    <comment ref="E237" authorId="0" shapeId="0" xr:uid="{E47ACEB5-71F5-344B-84C2-F68D5DB4AB77}">
      <text>
        <r>
          <rPr>
            <sz val="10"/>
            <color rgb="FF000000"/>
            <rFont val="Tahoma"/>
            <family val="2"/>
          </rPr>
          <t>Base</t>
        </r>
      </text>
    </comment>
    <comment ref="F237" authorId="0" shapeId="0" xr:uid="{9329C00D-D0BD-3746-BAC5-7BCEA132C764}">
      <text>
        <r>
          <rPr>
            <sz val="10"/>
            <color rgb="FF000000"/>
            <rFont val="Tahoma"/>
            <family val="2"/>
          </rPr>
          <t>Base</t>
        </r>
      </text>
    </comment>
    <comment ref="I237" authorId="0" shapeId="0" xr:uid="{92FEAA3F-48A7-6749-BC32-11496804E444}">
      <text>
        <r>
          <rPr>
            <sz val="10"/>
            <color rgb="FF000000"/>
            <rFont val="Tahoma"/>
            <family val="2"/>
          </rPr>
          <t>Base</t>
        </r>
      </text>
    </comment>
    <comment ref="J237" authorId="0" shapeId="0" xr:uid="{387A5BF1-DD8D-4F47-88D3-9EE160E59324}">
      <text>
        <r>
          <rPr>
            <sz val="10"/>
            <color rgb="FF000000"/>
            <rFont val="Tahoma"/>
            <family val="2"/>
          </rPr>
          <t>Base</t>
        </r>
      </text>
    </comment>
    <comment ref="K237" authorId="0" shapeId="0" xr:uid="{A0BEFC7A-ADB0-F042-8AF6-C9B516CA3484}">
      <text>
        <r>
          <rPr>
            <sz val="10"/>
            <color rgb="FF000000"/>
            <rFont val="Tahoma"/>
            <family val="2"/>
          </rPr>
          <t>Base</t>
        </r>
      </text>
    </comment>
    <comment ref="L237" authorId="0" shapeId="0" xr:uid="{825D9E1D-79E5-8043-A44B-024A3B87A6C7}">
      <text>
        <r>
          <rPr>
            <sz val="10"/>
            <color rgb="FF000000"/>
            <rFont val="Tahoma"/>
            <family val="2"/>
          </rPr>
          <t>Base</t>
        </r>
      </text>
    </comment>
    <comment ref="M237" authorId="0" shapeId="0" xr:uid="{36F39088-DEA3-0D46-AB10-E5AFB3A34A33}">
      <text>
        <r>
          <rPr>
            <sz val="10"/>
            <color rgb="FF000000"/>
            <rFont val="Tahoma"/>
            <family val="2"/>
          </rPr>
          <t>Base</t>
        </r>
      </text>
    </comment>
    <comment ref="N237" authorId="0" shapeId="0" xr:uid="{257F1036-6A7B-D448-8585-1073D47890E5}">
      <text>
        <r>
          <rPr>
            <sz val="10"/>
            <color rgb="FF000000"/>
            <rFont val="Tahoma"/>
            <family val="2"/>
          </rPr>
          <t>Base</t>
        </r>
      </text>
    </comment>
    <comment ref="O237" authorId="0" shapeId="0" xr:uid="{2BB2411D-19F8-7541-8218-5ED7C599163A}">
      <text>
        <r>
          <rPr>
            <sz val="10"/>
            <color rgb="FF000000"/>
            <rFont val="Tahoma"/>
            <family val="2"/>
          </rPr>
          <t>Base</t>
        </r>
      </text>
    </comment>
    <comment ref="P237" authorId="0" shapeId="0" xr:uid="{A426BAD5-7B06-6347-8340-DACA7133AF0C}">
      <text>
        <r>
          <rPr>
            <sz val="10"/>
            <color rgb="FF000000"/>
            <rFont val="Tahoma"/>
            <family val="2"/>
          </rPr>
          <t>Base</t>
        </r>
      </text>
    </comment>
    <comment ref="C238" authorId="0" shapeId="0" xr:uid="{705C4175-A55B-A947-9F46-4C5AD4929F34}">
      <text>
        <r>
          <rPr>
            <sz val="10"/>
            <color rgb="FF000000"/>
            <rFont val="Tahoma"/>
            <family val="2"/>
          </rPr>
          <t>Base</t>
        </r>
      </text>
    </comment>
    <comment ref="D238" authorId="0" shapeId="0" xr:uid="{3E0DD64F-27BF-0944-ACE5-BAF0E2521BB6}">
      <text>
        <r>
          <rPr>
            <sz val="10"/>
            <color rgb="FF000000"/>
            <rFont val="Tahoma"/>
            <family val="2"/>
          </rPr>
          <t>Base</t>
        </r>
      </text>
    </comment>
    <comment ref="E238" authorId="0" shapeId="0" xr:uid="{8F5018E5-73AA-D440-B55C-3E5ED4CC64DF}">
      <text>
        <r>
          <rPr>
            <sz val="10"/>
            <color rgb="FF000000"/>
            <rFont val="Tahoma"/>
            <family val="2"/>
          </rPr>
          <t>Base</t>
        </r>
      </text>
    </comment>
    <comment ref="F238" authorId="0" shapeId="0" xr:uid="{7544F757-7323-9344-A31D-FBA2405ADDCE}">
      <text>
        <r>
          <rPr>
            <sz val="10"/>
            <color rgb="FF000000"/>
            <rFont val="Tahoma"/>
            <family val="2"/>
          </rPr>
          <t>Base</t>
        </r>
      </text>
    </comment>
    <comment ref="I238" authorId="0" shapeId="0" xr:uid="{D77AD192-F2F3-D049-95AC-CF3402F81E1B}">
      <text>
        <r>
          <rPr>
            <sz val="10"/>
            <color rgb="FF000000"/>
            <rFont val="Tahoma"/>
            <family val="2"/>
          </rPr>
          <t>Base</t>
        </r>
      </text>
    </comment>
    <comment ref="J238" authorId="0" shapeId="0" xr:uid="{2F13B470-FF20-0C4F-8D64-EF8E581A8A58}">
      <text>
        <r>
          <rPr>
            <sz val="10"/>
            <color rgb="FF000000"/>
            <rFont val="Tahoma"/>
            <family val="2"/>
          </rPr>
          <t>Base</t>
        </r>
      </text>
    </comment>
    <comment ref="K238" authorId="0" shapeId="0" xr:uid="{0A670EC2-1339-4249-A4B1-F448320DCAA1}">
      <text>
        <r>
          <rPr>
            <sz val="10"/>
            <color rgb="FF000000"/>
            <rFont val="Tahoma"/>
            <family val="2"/>
          </rPr>
          <t>Base</t>
        </r>
      </text>
    </comment>
    <comment ref="L238" authorId="0" shapeId="0" xr:uid="{E46A715D-DCF4-924B-A69B-9946FA09BBAD}">
      <text>
        <r>
          <rPr>
            <sz val="10"/>
            <color rgb="FF000000"/>
            <rFont val="Tahoma"/>
            <family val="2"/>
          </rPr>
          <t>Base</t>
        </r>
      </text>
    </comment>
    <comment ref="M238" authorId="0" shapeId="0" xr:uid="{BCDF325E-22FC-D44D-84F1-D0E12E7274AD}">
      <text>
        <r>
          <rPr>
            <sz val="10"/>
            <color rgb="FF000000"/>
            <rFont val="Tahoma"/>
            <family val="2"/>
          </rPr>
          <t>Base</t>
        </r>
      </text>
    </comment>
    <comment ref="N238" authorId="0" shapeId="0" xr:uid="{614CDEF3-FBE8-D449-8B1B-5EECAC40AD6D}">
      <text>
        <r>
          <rPr>
            <sz val="10"/>
            <color rgb="FF000000"/>
            <rFont val="Tahoma"/>
            <family val="2"/>
          </rPr>
          <t>Base</t>
        </r>
      </text>
    </comment>
    <comment ref="O238" authorId="0" shapeId="0" xr:uid="{271B82D5-C1AD-3D40-8E93-145E3B8792DC}">
      <text>
        <r>
          <rPr>
            <sz val="10"/>
            <color rgb="FF000000"/>
            <rFont val="Tahoma"/>
            <family val="2"/>
          </rPr>
          <t>Base</t>
        </r>
      </text>
    </comment>
    <comment ref="P238" authorId="0" shapeId="0" xr:uid="{1E701AA6-5F1D-5D45-84FC-04FABE4BCB5A}">
      <text>
        <r>
          <rPr>
            <sz val="10"/>
            <color rgb="FF000000"/>
            <rFont val="Tahoma"/>
            <family val="2"/>
          </rPr>
          <t>Base</t>
        </r>
      </text>
    </comment>
    <comment ref="C239" authorId="0" shapeId="0" xr:uid="{666740F0-95FC-704C-B2E0-6D7109174FC2}">
      <text>
        <r>
          <rPr>
            <sz val="10"/>
            <color rgb="FF000000"/>
            <rFont val="Tahoma"/>
            <family val="2"/>
          </rPr>
          <t>Base</t>
        </r>
      </text>
    </comment>
    <comment ref="D239" authorId="0" shapeId="0" xr:uid="{90F6A904-1A6D-F74B-ABA8-DC9F9FC2D55A}">
      <text>
        <r>
          <rPr>
            <sz val="10"/>
            <color rgb="FF000000"/>
            <rFont val="Tahoma"/>
            <family val="2"/>
          </rPr>
          <t>Base</t>
        </r>
      </text>
    </comment>
    <comment ref="E239" authorId="0" shapeId="0" xr:uid="{10547D2C-21E7-0149-9BB6-C9E4479C3B41}">
      <text>
        <r>
          <rPr>
            <sz val="10"/>
            <color rgb="FF000000"/>
            <rFont val="Tahoma"/>
            <family val="2"/>
          </rPr>
          <t>Base</t>
        </r>
      </text>
    </comment>
    <comment ref="F239" authorId="0" shapeId="0" xr:uid="{D20C0CC7-9B9D-4541-A8C0-B34483D6A6D4}">
      <text>
        <r>
          <rPr>
            <sz val="10"/>
            <color rgb="FF000000"/>
            <rFont val="Tahoma"/>
            <family val="2"/>
          </rPr>
          <t>Base</t>
        </r>
      </text>
    </comment>
    <comment ref="I239" authorId="0" shapeId="0" xr:uid="{688364A7-74D8-9F44-AF6D-C0B65DB53DC8}">
      <text>
        <r>
          <rPr>
            <sz val="10"/>
            <color rgb="FF000000"/>
            <rFont val="Tahoma"/>
            <family val="2"/>
          </rPr>
          <t>Base</t>
        </r>
      </text>
    </comment>
    <comment ref="J239" authorId="0" shapeId="0" xr:uid="{00271C6A-B84E-7443-A3AC-5B45E756B4D4}">
      <text>
        <r>
          <rPr>
            <sz val="10"/>
            <color rgb="FF000000"/>
            <rFont val="Tahoma"/>
            <family val="2"/>
          </rPr>
          <t>Base</t>
        </r>
      </text>
    </comment>
    <comment ref="K239" authorId="0" shapeId="0" xr:uid="{47F9F418-E3EE-5A4B-B339-FC9CD51C19CE}">
      <text>
        <r>
          <rPr>
            <sz val="10"/>
            <color rgb="FF000000"/>
            <rFont val="Tahoma"/>
            <family val="2"/>
          </rPr>
          <t>Base</t>
        </r>
      </text>
    </comment>
    <comment ref="L239" authorId="0" shapeId="0" xr:uid="{7C7973C3-ECA1-1F44-A2FD-BBD05407C0A6}">
      <text>
        <r>
          <rPr>
            <sz val="10"/>
            <color rgb="FF000000"/>
            <rFont val="Tahoma"/>
            <family val="2"/>
          </rPr>
          <t>Base</t>
        </r>
      </text>
    </comment>
    <comment ref="M239" authorId="0" shapeId="0" xr:uid="{EAC079A6-7BDD-894E-807F-5381330AE42B}">
      <text>
        <r>
          <rPr>
            <sz val="10"/>
            <color rgb="FF000000"/>
            <rFont val="Tahoma"/>
            <family val="2"/>
          </rPr>
          <t>Base</t>
        </r>
      </text>
    </comment>
    <comment ref="N239" authorId="0" shapeId="0" xr:uid="{6DE7AC55-3BC5-7546-835C-EEA1C3AFA3B3}">
      <text>
        <r>
          <rPr>
            <sz val="10"/>
            <color rgb="FF000000"/>
            <rFont val="Tahoma"/>
            <family val="2"/>
          </rPr>
          <t>Base</t>
        </r>
      </text>
    </comment>
    <comment ref="O239" authorId="0" shapeId="0" xr:uid="{FB2E1C71-8F4D-5E4E-A2F4-29D79CD3D2BC}">
      <text>
        <r>
          <rPr>
            <sz val="10"/>
            <color rgb="FF000000"/>
            <rFont val="Tahoma"/>
            <family val="2"/>
          </rPr>
          <t>Base</t>
        </r>
      </text>
    </comment>
    <comment ref="P239" authorId="0" shapeId="0" xr:uid="{BAD292B2-A5A9-D545-953F-275142011D26}">
      <text>
        <r>
          <rPr>
            <sz val="10"/>
            <color rgb="FF000000"/>
            <rFont val="Tahoma"/>
            <family val="2"/>
          </rPr>
          <t>Base</t>
        </r>
      </text>
    </comment>
    <comment ref="C240" authorId="0" shapeId="0" xr:uid="{947B7FF1-193A-4541-924F-A97255DE61D1}">
      <text>
        <r>
          <rPr>
            <sz val="10"/>
            <color rgb="FF000000"/>
            <rFont val="Tahoma"/>
            <family val="2"/>
          </rPr>
          <t>Base</t>
        </r>
      </text>
    </comment>
    <comment ref="D240" authorId="0" shapeId="0" xr:uid="{C2CA1C16-F142-EF44-80EA-D5CD40A9566A}">
      <text>
        <r>
          <rPr>
            <sz val="10"/>
            <color rgb="FF000000"/>
            <rFont val="Tahoma"/>
            <family val="2"/>
          </rPr>
          <t>Base</t>
        </r>
      </text>
    </comment>
    <comment ref="E240" authorId="0" shapeId="0" xr:uid="{6BB5F830-BBC8-D649-962C-F446B4BA68F5}">
      <text>
        <r>
          <rPr>
            <sz val="10"/>
            <color rgb="FF000000"/>
            <rFont val="Tahoma"/>
            <family val="2"/>
          </rPr>
          <t>Base</t>
        </r>
      </text>
    </comment>
    <comment ref="F240" authorId="0" shapeId="0" xr:uid="{2CB5D7C4-D657-B34A-88D5-BFECF29F241D}">
      <text>
        <r>
          <rPr>
            <sz val="10"/>
            <color rgb="FF000000"/>
            <rFont val="Tahoma"/>
            <family val="2"/>
          </rPr>
          <t>Base</t>
        </r>
      </text>
    </comment>
    <comment ref="I240" authorId="0" shapeId="0" xr:uid="{537F3904-7948-EF4F-BA97-D2707638D9C5}">
      <text>
        <r>
          <rPr>
            <sz val="10"/>
            <color rgb="FF000000"/>
            <rFont val="Tahoma"/>
            <family val="2"/>
          </rPr>
          <t>Base</t>
        </r>
      </text>
    </comment>
    <comment ref="J240" authorId="0" shapeId="0" xr:uid="{9D5D8134-DD07-214B-A20A-2B2B465C6A45}">
      <text>
        <r>
          <rPr>
            <sz val="10"/>
            <color rgb="FF000000"/>
            <rFont val="Tahoma"/>
            <family val="2"/>
          </rPr>
          <t>Base</t>
        </r>
      </text>
    </comment>
    <comment ref="K240" authorId="0" shapeId="0" xr:uid="{747CF846-1FBC-8B40-A9E7-0A29921AA161}">
      <text>
        <r>
          <rPr>
            <sz val="10"/>
            <color rgb="FF000000"/>
            <rFont val="Tahoma"/>
            <family val="2"/>
          </rPr>
          <t>Base</t>
        </r>
      </text>
    </comment>
    <comment ref="L240" authorId="0" shapeId="0" xr:uid="{43F9838B-EA3B-BE4E-A8B5-E390191F2FE3}">
      <text>
        <r>
          <rPr>
            <sz val="10"/>
            <color rgb="FF000000"/>
            <rFont val="Tahoma"/>
            <family val="2"/>
          </rPr>
          <t>Base</t>
        </r>
      </text>
    </comment>
    <comment ref="M240" authorId="0" shapeId="0" xr:uid="{E5A3C6D2-042B-EF42-8C69-74FC3F4C7E9D}">
      <text>
        <r>
          <rPr>
            <sz val="10"/>
            <color rgb="FF000000"/>
            <rFont val="Tahoma"/>
            <family val="2"/>
          </rPr>
          <t>Base</t>
        </r>
      </text>
    </comment>
    <comment ref="N240" authorId="0" shapeId="0" xr:uid="{F3FDA973-5B9B-5F4F-B5E2-6320E1B798FD}">
      <text>
        <r>
          <rPr>
            <sz val="10"/>
            <color rgb="FF000000"/>
            <rFont val="Tahoma"/>
            <family val="2"/>
          </rPr>
          <t>Base</t>
        </r>
      </text>
    </comment>
    <comment ref="O240" authorId="0" shapeId="0" xr:uid="{9C409B33-E8C5-7943-A6DD-47B9D1338E13}">
      <text>
        <r>
          <rPr>
            <sz val="10"/>
            <color rgb="FF000000"/>
            <rFont val="Tahoma"/>
            <family val="2"/>
          </rPr>
          <t>Base</t>
        </r>
      </text>
    </comment>
    <comment ref="P240" authorId="0" shapeId="0" xr:uid="{8BDF15A5-B9EE-A34A-95C2-294905D88CBA}">
      <text>
        <r>
          <rPr>
            <sz val="10"/>
            <color rgb="FF000000"/>
            <rFont val="Tahoma"/>
            <family val="2"/>
          </rPr>
          <t>Base</t>
        </r>
      </text>
    </comment>
    <comment ref="C241" authorId="0" shapeId="0" xr:uid="{690A0844-E6EC-424A-B606-B60F1F2993CF}">
      <text>
        <r>
          <rPr>
            <sz val="10"/>
            <color rgb="FF000000"/>
            <rFont val="Tahoma"/>
            <family val="2"/>
          </rPr>
          <t>Base</t>
        </r>
      </text>
    </comment>
    <comment ref="D241" authorId="0" shapeId="0" xr:uid="{D894CC9B-11D8-A54D-8096-85B4CFCD976D}">
      <text>
        <r>
          <rPr>
            <sz val="10"/>
            <color rgb="FF000000"/>
            <rFont val="Tahoma"/>
            <family val="2"/>
          </rPr>
          <t>Base</t>
        </r>
      </text>
    </comment>
    <comment ref="E241" authorId="0" shapeId="0" xr:uid="{A311466A-9A4E-4345-B866-488B53F031A5}">
      <text>
        <r>
          <rPr>
            <sz val="10"/>
            <color rgb="FF000000"/>
            <rFont val="Tahoma"/>
            <family val="2"/>
          </rPr>
          <t>Base</t>
        </r>
      </text>
    </comment>
    <comment ref="F241" authorId="0" shapeId="0" xr:uid="{78327341-883F-B84D-950A-161E0535A3B7}">
      <text>
        <r>
          <rPr>
            <sz val="10"/>
            <color rgb="FF000000"/>
            <rFont val="Tahoma"/>
            <family val="2"/>
          </rPr>
          <t>Base</t>
        </r>
      </text>
    </comment>
    <comment ref="I241" authorId="0" shapeId="0" xr:uid="{E140F055-6245-7643-8075-E4114B1ABFA4}">
      <text>
        <r>
          <rPr>
            <sz val="10"/>
            <color rgb="FF000000"/>
            <rFont val="Tahoma"/>
            <family val="2"/>
          </rPr>
          <t>Base</t>
        </r>
      </text>
    </comment>
    <comment ref="J241" authorId="0" shapeId="0" xr:uid="{45809050-8245-7543-9EDE-15C871777540}">
      <text>
        <r>
          <rPr>
            <sz val="10"/>
            <color rgb="FF000000"/>
            <rFont val="Tahoma"/>
            <family val="2"/>
          </rPr>
          <t>Base</t>
        </r>
      </text>
    </comment>
    <comment ref="K241" authorId="0" shapeId="0" xr:uid="{C35996F0-2854-0048-9D4F-E9D10AAC55C7}">
      <text>
        <r>
          <rPr>
            <sz val="10"/>
            <color rgb="FF000000"/>
            <rFont val="Tahoma"/>
            <family val="2"/>
          </rPr>
          <t>Base</t>
        </r>
      </text>
    </comment>
    <comment ref="L241" authorId="0" shapeId="0" xr:uid="{7DDBC1BC-F3D9-8047-A273-A5F2911C6EE6}">
      <text>
        <r>
          <rPr>
            <sz val="10"/>
            <color rgb="FF000000"/>
            <rFont val="Tahoma"/>
            <family val="2"/>
          </rPr>
          <t>Base</t>
        </r>
      </text>
    </comment>
    <comment ref="M241" authorId="0" shapeId="0" xr:uid="{EB7A371A-BA22-0A49-AF2D-299CC5769569}">
      <text>
        <r>
          <rPr>
            <sz val="10"/>
            <color rgb="FF000000"/>
            <rFont val="Tahoma"/>
            <family val="2"/>
          </rPr>
          <t>Base</t>
        </r>
      </text>
    </comment>
    <comment ref="N241" authorId="0" shapeId="0" xr:uid="{13903B3B-D6AA-2E4C-A467-3C3606DC27F6}">
      <text>
        <r>
          <rPr>
            <sz val="10"/>
            <color rgb="FF000000"/>
            <rFont val="Tahoma"/>
            <family val="2"/>
          </rPr>
          <t>Base</t>
        </r>
      </text>
    </comment>
    <comment ref="O241" authorId="0" shapeId="0" xr:uid="{4C4A7393-907B-C04D-BF09-1BE64B8AEC63}">
      <text>
        <r>
          <rPr>
            <sz val="10"/>
            <color rgb="FF000000"/>
            <rFont val="Tahoma"/>
            <family val="2"/>
          </rPr>
          <t>Base</t>
        </r>
      </text>
    </comment>
    <comment ref="P241" authorId="0" shapeId="0" xr:uid="{6C71F1DC-13BA-E34E-A7F1-D17DED4AD378}">
      <text>
        <r>
          <rPr>
            <sz val="10"/>
            <color rgb="FF000000"/>
            <rFont val="Tahoma"/>
            <family val="2"/>
          </rPr>
          <t>Base</t>
        </r>
      </text>
    </comment>
    <comment ref="C242" authorId="0" shapeId="0" xr:uid="{69137020-5090-A944-A2D0-CD5A469CACDE}">
      <text>
        <r>
          <rPr>
            <sz val="10"/>
            <color rgb="FF000000"/>
            <rFont val="Tahoma"/>
            <family val="2"/>
          </rPr>
          <t>Base</t>
        </r>
      </text>
    </comment>
    <comment ref="D242" authorId="0" shapeId="0" xr:uid="{D143C11C-4465-7942-93FF-A9266B652619}">
      <text>
        <r>
          <rPr>
            <sz val="10"/>
            <color rgb="FF000000"/>
            <rFont val="Tahoma"/>
            <family val="2"/>
          </rPr>
          <t>Base</t>
        </r>
      </text>
    </comment>
    <comment ref="E242" authorId="0" shapeId="0" xr:uid="{5D1E4507-18AE-DA4C-A2B9-71F1AA6DF0BE}">
      <text>
        <r>
          <rPr>
            <sz val="10"/>
            <color rgb="FF000000"/>
            <rFont val="Tahoma"/>
            <family val="2"/>
          </rPr>
          <t>Base</t>
        </r>
      </text>
    </comment>
    <comment ref="F242" authorId="0" shapeId="0" xr:uid="{347039BC-D9CB-5646-88EA-F78A5D60039A}">
      <text>
        <r>
          <rPr>
            <sz val="10"/>
            <color rgb="FF000000"/>
            <rFont val="Tahoma"/>
            <family val="2"/>
          </rPr>
          <t>Base</t>
        </r>
      </text>
    </comment>
    <comment ref="I242" authorId="0" shapeId="0" xr:uid="{E1964197-3C5A-2644-B1F4-C6775F30EBBD}">
      <text>
        <r>
          <rPr>
            <sz val="10"/>
            <color rgb="FF000000"/>
            <rFont val="Tahoma"/>
            <family val="2"/>
          </rPr>
          <t>Base</t>
        </r>
      </text>
    </comment>
    <comment ref="J242" authorId="0" shapeId="0" xr:uid="{BE91E901-CDFD-784C-8181-70D55243F4DC}">
      <text>
        <r>
          <rPr>
            <sz val="10"/>
            <color rgb="FF000000"/>
            <rFont val="Tahoma"/>
            <family val="2"/>
          </rPr>
          <t>Base</t>
        </r>
      </text>
    </comment>
    <comment ref="K242" authorId="0" shapeId="0" xr:uid="{69DCAACC-80AA-4241-B2D8-59BA7997B035}">
      <text>
        <r>
          <rPr>
            <sz val="10"/>
            <color rgb="FF000000"/>
            <rFont val="Tahoma"/>
            <family val="2"/>
          </rPr>
          <t>Base</t>
        </r>
      </text>
    </comment>
    <comment ref="L242" authorId="0" shapeId="0" xr:uid="{455B91FD-E83A-E742-86DB-1DF1D5CC939D}">
      <text>
        <r>
          <rPr>
            <sz val="10"/>
            <color rgb="FF000000"/>
            <rFont val="Tahoma"/>
            <family val="2"/>
          </rPr>
          <t>Base</t>
        </r>
      </text>
    </comment>
    <comment ref="M242" authorId="0" shapeId="0" xr:uid="{72742478-EBE2-6143-A034-7C6317833BAF}">
      <text>
        <r>
          <rPr>
            <sz val="10"/>
            <color rgb="FF000000"/>
            <rFont val="Tahoma"/>
            <family val="2"/>
          </rPr>
          <t>Base</t>
        </r>
      </text>
    </comment>
    <comment ref="N242" authorId="0" shapeId="0" xr:uid="{9B8A0E3F-9489-FF48-B261-34DD9114BC06}">
      <text>
        <r>
          <rPr>
            <sz val="10"/>
            <color rgb="FF000000"/>
            <rFont val="Tahoma"/>
            <family val="2"/>
          </rPr>
          <t>Base</t>
        </r>
      </text>
    </comment>
    <comment ref="O242" authorId="0" shapeId="0" xr:uid="{27479DDD-147C-B94A-8C89-46D7B5D58B5B}">
      <text>
        <r>
          <rPr>
            <sz val="10"/>
            <color rgb="FF000000"/>
            <rFont val="Tahoma"/>
            <family val="2"/>
          </rPr>
          <t>Base</t>
        </r>
      </text>
    </comment>
    <comment ref="P242" authorId="0" shapeId="0" xr:uid="{0363B4CB-753E-8144-B55F-FA5C6773744B}">
      <text>
        <r>
          <rPr>
            <sz val="10"/>
            <color rgb="FF000000"/>
            <rFont val="Tahoma"/>
            <family val="2"/>
          </rPr>
          <t>Base</t>
        </r>
      </text>
    </comment>
    <comment ref="C243" authorId="0" shapeId="0" xr:uid="{49AE7A9E-3631-0149-9FE4-EE198928C83B}">
      <text>
        <r>
          <rPr>
            <sz val="10"/>
            <color rgb="FF000000"/>
            <rFont val="Tahoma"/>
            <family val="2"/>
          </rPr>
          <t>Base</t>
        </r>
      </text>
    </comment>
    <comment ref="D243" authorId="0" shapeId="0" xr:uid="{BC93DE9C-7135-AD4A-B62A-0EA54B4E46B1}">
      <text>
        <r>
          <rPr>
            <sz val="10"/>
            <color rgb="FF000000"/>
            <rFont val="Tahoma"/>
            <family val="2"/>
          </rPr>
          <t>Base</t>
        </r>
      </text>
    </comment>
    <comment ref="E243" authorId="0" shapeId="0" xr:uid="{6A86F82A-E478-734F-B562-77EB0D95BC69}">
      <text>
        <r>
          <rPr>
            <sz val="10"/>
            <color rgb="FF000000"/>
            <rFont val="Tahoma"/>
            <family val="2"/>
          </rPr>
          <t>Base</t>
        </r>
      </text>
    </comment>
    <comment ref="F243" authorId="0" shapeId="0" xr:uid="{960B4225-B18B-394D-9507-2DC1FE549515}">
      <text>
        <r>
          <rPr>
            <sz val="10"/>
            <color rgb="FF000000"/>
            <rFont val="Tahoma"/>
            <family val="2"/>
          </rPr>
          <t>Base</t>
        </r>
      </text>
    </comment>
    <comment ref="I243" authorId="0" shapeId="0" xr:uid="{614965E7-AFA4-4D4A-A0C7-F3BC013C791C}">
      <text>
        <r>
          <rPr>
            <sz val="10"/>
            <color rgb="FF000000"/>
            <rFont val="Tahoma"/>
            <family val="2"/>
          </rPr>
          <t>Base</t>
        </r>
      </text>
    </comment>
    <comment ref="J243" authorId="0" shapeId="0" xr:uid="{8E2FC88D-E439-5645-8780-2E83B391B86A}">
      <text>
        <r>
          <rPr>
            <sz val="10"/>
            <color rgb="FF000000"/>
            <rFont val="Tahoma"/>
            <family val="2"/>
          </rPr>
          <t>Base</t>
        </r>
      </text>
    </comment>
    <comment ref="K243" authorId="0" shapeId="0" xr:uid="{1DB958A7-F039-C745-88E1-3F5F8B9D5C18}">
      <text>
        <r>
          <rPr>
            <sz val="10"/>
            <color rgb="FF000000"/>
            <rFont val="Tahoma"/>
            <family val="2"/>
          </rPr>
          <t>Base</t>
        </r>
      </text>
    </comment>
    <comment ref="L243" authorId="0" shapeId="0" xr:uid="{C31490F2-B785-534A-9B98-76A59504518C}">
      <text>
        <r>
          <rPr>
            <sz val="10"/>
            <color rgb="FF000000"/>
            <rFont val="Tahoma"/>
            <family val="2"/>
          </rPr>
          <t>Base</t>
        </r>
      </text>
    </comment>
    <comment ref="M243" authorId="0" shapeId="0" xr:uid="{FDF2B881-BC88-814A-81E8-FDBF68164938}">
      <text>
        <r>
          <rPr>
            <sz val="10"/>
            <color rgb="FF000000"/>
            <rFont val="Tahoma"/>
            <family val="2"/>
          </rPr>
          <t>Base</t>
        </r>
      </text>
    </comment>
    <comment ref="N243" authorId="0" shapeId="0" xr:uid="{1F8EFCD1-16DF-7544-B350-BDE4AC119BFD}">
      <text>
        <r>
          <rPr>
            <sz val="10"/>
            <color rgb="FF000000"/>
            <rFont val="Tahoma"/>
            <family val="2"/>
          </rPr>
          <t>Base</t>
        </r>
      </text>
    </comment>
    <comment ref="O243" authorId="0" shapeId="0" xr:uid="{A0FA9818-918D-3246-9AA7-FCB0EEC3F2C9}">
      <text>
        <r>
          <rPr>
            <sz val="10"/>
            <color rgb="FF000000"/>
            <rFont val="Tahoma"/>
            <family val="2"/>
          </rPr>
          <t>Base</t>
        </r>
      </text>
    </comment>
    <comment ref="P243" authorId="0" shapeId="0" xr:uid="{AD7F4601-D227-FD49-A117-62BCE925F4BA}">
      <text>
        <r>
          <rPr>
            <sz val="10"/>
            <color rgb="FF000000"/>
            <rFont val="Tahoma"/>
            <family val="2"/>
          </rPr>
          <t>Base</t>
        </r>
      </text>
    </comment>
    <comment ref="C244" authorId="0" shapeId="0" xr:uid="{3D5774EF-C9B8-3242-B466-DF0208EE1766}">
      <text>
        <r>
          <rPr>
            <sz val="10"/>
            <color rgb="FF000000"/>
            <rFont val="Tahoma"/>
            <family val="2"/>
          </rPr>
          <t>Base</t>
        </r>
      </text>
    </comment>
    <comment ref="D244" authorId="0" shapeId="0" xr:uid="{B6FDD9AF-F1CC-6F47-89D4-5A95C1BE0994}">
      <text>
        <r>
          <rPr>
            <sz val="10"/>
            <color rgb="FF000000"/>
            <rFont val="Tahoma"/>
            <family val="2"/>
          </rPr>
          <t>Base</t>
        </r>
      </text>
    </comment>
    <comment ref="E244" authorId="0" shapeId="0" xr:uid="{A63237FB-912F-044A-A99E-EE5E0454CD8E}">
      <text>
        <r>
          <rPr>
            <sz val="10"/>
            <color rgb="FF000000"/>
            <rFont val="Tahoma"/>
            <family val="2"/>
          </rPr>
          <t>Base</t>
        </r>
      </text>
    </comment>
    <comment ref="F244" authorId="0" shapeId="0" xr:uid="{53869B1B-F587-A249-AA0C-685ABEEFF1DB}">
      <text>
        <r>
          <rPr>
            <sz val="10"/>
            <color rgb="FF000000"/>
            <rFont val="Tahoma"/>
            <family val="2"/>
          </rPr>
          <t>Base</t>
        </r>
      </text>
    </comment>
    <comment ref="I244" authorId="0" shapeId="0" xr:uid="{A2B3B31B-8B33-F84A-934C-EEE4DE5EEC27}">
      <text>
        <r>
          <rPr>
            <sz val="10"/>
            <color rgb="FF000000"/>
            <rFont val="Tahoma"/>
            <family val="2"/>
          </rPr>
          <t>Base</t>
        </r>
      </text>
    </comment>
    <comment ref="J244" authorId="0" shapeId="0" xr:uid="{1DC688B0-3946-DE4E-B338-A38B976010EC}">
      <text>
        <r>
          <rPr>
            <sz val="10"/>
            <color rgb="FF000000"/>
            <rFont val="Tahoma"/>
            <family val="2"/>
          </rPr>
          <t>Base</t>
        </r>
      </text>
    </comment>
    <comment ref="K244" authorId="0" shapeId="0" xr:uid="{DAA1B3F4-ADDC-274C-8F92-5E444D15A730}">
      <text>
        <r>
          <rPr>
            <sz val="10"/>
            <color rgb="FF000000"/>
            <rFont val="Tahoma"/>
            <family val="2"/>
          </rPr>
          <t>Base</t>
        </r>
      </text>
    </comment>
    <comment ref="L244" authorId="0" shapeId="0" xr:uid="{053ADBA1-6F9A-3145-AB41-68A81992B389}">
      <text>
        <r>
          <rPr>
            <sz val="10"/>
            <color rgb="FF000000"/>
            <rFont val="Tahoma"/>
            <family val="2"/>
          </rPr>
          <t>Base</t>
        </r>
      </text>
    </comment>
    <comment ref="M244" authorId="0" shapeId="0" xr:uid="{ADC62BD0-5D67-EA46-889F-3CAAA8A94E50}">
      <text>
        <r>
          <rPr>
            <sz val="10"/>
            <color rgb="FF000000"/>
            <rFont val="Tahoma"/>
            <family val="2"/>
          </rPr>
          <t>Base</t>
        </r>
      </text>
    </comment>
    <comment ref="N244" authorId="0" shapeId="0" xr:uid="{3881155D-DB49-244F-AF79-9C3A11183873}">
      <text>
        <r>
          <rPr>
            <sz val="10"/>
            <color rgb="FF000000"/>
            <rFont val="Tahoma"/>
            <family val="2"/>
          </rPr>
          <t>Base</t>
        </r>
      </text>
    </comment>
    <comment ref="O244" authorId="0" shapeId="0" xr:uid="{C22E1DD3-01C7-A540-8478-F299A0694721}">
      <text>
        <r>
          <rPr>
            <sz val="10"/>
            <color rgb="FF000000"/>
            <rFont val="Tahoma"/>
            <family val="2"/>
          </rPr>
          <t>Base</t>
        </r>
      </text>
    </comment>
    <comment ref="P244" authorId="0" shapeId="0" xr:uid="{81D77008-0EF7-824D-BF4C-C119F645A646}">
      <text>
        <r>
          <rPr>
            <sz val="10"/>
            <color rgb="FF000000"/>
            <rFont val="Tahoma"/>
            <family val="2"/>
          </rPr>
          <t>Base</t>
        </r>
      </text>
    </comment>
    <comment ref="C245" authorId="0" shapeId="0" xr:uid="{2BC3612C-B883-B646-82DF-D802DF492737}">
      <text>
        <r>
          <rPr>
            <sz val="10"/>
            <color rgb="FF000000"/>
            <rFont val="Tahoma"/>
            <family val="2"/>
          </rPr>
          <t>Base</t>
        </r>
      </text>
    </comment>
    <comment ref="D245" authorId="0" shapeId="0" xr:uid="{B5976012-FB9A-BE45-B05F-86A55B0C47F7}">
      <text>
        <r>
          <rPr>
            <sz val="10"/>
            <color rgb="FF000000"/>
            <rFont val="Tahoma"/>
            <family val="2"/>
          </rPr>
          <t>Base</t>
        </r>
      </text>
    </comment>
    <comment ref="E245" authorId="0" shapeId="0" xr:uid="{AD62CC94-C97A-2342-A217-96CE9E79BCEB}">
      <text>
        <r>
          <rPr>
            <sz val="10"/>
            <color rgb="FF000000"/>
            <rFont val="Tahoma"/>
            <family val="2"/>
          </rPr>
          <t>Base</t>
        </r>
      </text>
    </comment>
    <comment ref="F245" authorId="0" shapeId="0" xr:uid="{E9E7A694-8D51-6D48-BC51-87CB8A207ABB}">
      <text>
        <r>
          <rPr>
            <sz val="10"/>
            <color rgb="FF000000"/>
            <rFont val="Tahoma"/>
            <family val="2"/>
          </rPr>
          <t>Base</t>
        </r>
      </text>
    </comment>
    <comment ref="I245" authorId="0" shapeId="0" xr:uid="{A18FF292-A5A7-D748-A417-A6F759CD947F}">
      <text>
        <r>
          <rPr>
            <sz val="10"/>
            <color rgb="FF000000"/>
            <rFont val="Tahoma"/>
            <family val="2"/>
          </rPr>
          <t>Base</t>
        </r>
      </text>
    </comment>
    <comment ref="J245" authorId="0" shapeId="0" xr:uid="{E6CA603F-ADB7-4848-A6D7-394A2263AEDC}">
      <text>
        <r>
          <rPr>
            <sz val="10"/>
            <color rgb="FF000000"/>
            <rFont val="Tahoma"/>
            <family val="2"/>
          </rPr>
          <t>Base</t>
        </r>
      </text>
    </comment>
    <comment ref="K245" authorId="0" shapeId="0" xr:uid="{06C47531-B5CF-0749-9F88-56D5D13401E8}">
      <text>
        <r>
          <rPr>
            <sz val="10"/>
            <color rgb="FF000000"/>
            <rFont val="Tahoma"/>
            <family val="2"/>
          </rPr>
          <t>Base</t>
        </r>
      </text>
    </comment>
    <comment ref="L245" authorId="0" shapeId="0" xr:uid="{04E25FC6-60A1-014B-B9C8-1BB1B4B51D75}">
      <text>
        <r>
          <rPr>
            <sz val="10"/>
            <color rgb="FF000000"/>
            <rFont val="Tahoma"/>
            <family val="2"/>
          </rPr>
          <t>Base</t>
        </r>
      </text>
    </comment>
    <comment ref="M245" authorId="0" shapeId="0" xr:uid="{E7360C8E-504D-C847-8ACD-37126B69A2A8}">
      <text>
        <r>
          <rPr>
            <sz val="10"/>
            <color rgb="FF000000"/>
            <rFont val="Tahoma"/>
            <family val="2"/>
          </rPr>
          <t>Base</t>
        </r>
      </text>
    </comment>
    <comment ref="N245" authorId="0" shapeId="0" xr:uid="{7612F89E-C2CD-1E4E-93C2-EC2D4D903491}">
      <text>
        <r>
          <rPr>
            <sz val="10"/>
            <color rgb="FF000000"/>
            <rFont val="Tahoma"/>
            <family val="2"/>
          </rPr>
          <t>Base</t>
        </r>
      </text>
    </comment>
    <comment ref="O245" authorId="0" shapeId="0" xr:uid="{8B385EF2-7C11-394C-AA83-F0AA0A718CD6}">
      <text>
        <r>
          <rPr>
            <sz val="10"/>
            <color rgb="FF000000"/>
            <rFont val="Tahoma"/>
            <family val="2"/>
          </rPr>
          <t>Base</t>
        </r>
      </text>
    </comment>
    <comment ref="P245" authorId="0" shapeId="0" xr:uid="{3659A01D-0703-A644-B023-05DFA7A08992}">
      <text>
        <r>
          <rPr>
            <sz val="10"/>
            <color rgb="FF000000"/>
            <rFont val="Tahoma"/>
            <family val="2"/>
          </rPr>
          <t>Base</t>
        </r>
      </text>
    </comment>
    <comment ref="C246" authorId="0" shapeId="0" xr:uid="{24EC4D80-71E7-0144-95EB-66AECD2A85AA}">
      <text>
        <r>
          <rPr>
            <sz val="10"/>
            <color rgb="FF000000"/>
            <rFont val="Tahoma"/>
            <family val="2"/>
          </rPr>
          <t>Base</t>
        </r>
      </text>
    </comment>
    <comment ref="D246" authorId="0" shapeId="0" xr:uid="{A2FCDA1A-26AA-C944-ADBA-7D7E01D2BC12}">
      <text>
        <r>
          <rPr>
            <sz val="10"/>
            <color rgb="FF000000"/>
            <rFont val="Tahoma"/>
            <family val="2"/>
          </rPr>
          <t>Base</t>
        </r>
      </text>
    </comment>
    <comment ref="E246" authorId="0" shapeId="0" xr:uid="{43058C12-ED7B-9A41-8DCF-2BB723FE2558}">
      <text>
        <r>
          <rPr>
            <sz val="10"/>
            <color rgb="FF000000"/>
            <rFont val="Tahoma"/>
            <family val="2"/>
          </rPr>
          <t>Base</t>
        </r>
      </text>
    </comment>
    <comment ref="F246" authorId="0" shapeId="0" xr:uid="{2698DD0D-EFE2-724D-869F-A58DCA236D8F}">
      <text>
        <r>
          <rPr>
            <sz val="10"/>
            <color rgb="FF000000"/>
            <rFont val="Tahoma"/>
            <family val="2"/>
          </rPr>
          <t>Base</t>
        </r>
      </text>
    </comment>
    <comment ref="I246" authorId="0" shapeId="0" xr:uid="{B5B50E23-71C7-C841-8D9A-FB35BC66BA0F}">
      <text>
        <r>
          <rPr>
            <sz val="10"/>
            <color rgb="FF000000"/>
            <rFont val="Tahoma"/>
            <family val="2"/>
          </rPr>
          <t>Base</t>
        </r>
      </text>
    </comment>
    <comment ref="J246" authorId="0" shapeId="0" xr:uid="{677E7766-A27F-F44C-860E-52B22EE64719}">
      <text>
        <r>
          <rPr>
            <sz val="10"/>
            <color rgb="FF000000"/>
            <rFont val="Tahoma"/>
            <family val="2"/>
          </rPr>
          <t>Base</t>
        </r>
      </text>
    </comment>
    <comment ref="K246" authorId="0" shapeId="0" xr:uid="{543C099C-BD6D-6649-AA30-A16A7FBE35AA}">
      <text>
        <r>
          <rPr>
            <sz val="10"/>
            <color rgb="FF000000"/>
            <rFont val="Tahoma"/>
            <family val="2"/>
          </rPr>
          <t>Base</t>
        </r>
      </text>
    </comment>
    <comment ref="L246" authorId="0" shapeId="0" xr:uid="{0B2EFDBC-7680-774D-AD29-F7749CFECBF1}">
      <text>
        <r>
          <rPr>
            <sz val="10"/>
            <color rgb="FF000000"/>
            <rFont val="Tahoma"/>
            <family val="2"/>
          </rPr>
          <t>Base</t>
        </r>
      </text>
    </comment>
    <comment ref="M246" authorId="0" shapeId="0" xr:uid="{33C3AC49-B830-854B-9862-E93AB28662E3}">
      <text>
        <r>
          <rPr>
            <sz val="10"/>
            <color rgb="FF000000"/>
            <rFont val="Tahoma"/>
            <family val="2"/>
          </rPr>
          <t>Base</t>
        </r>
      </text>
    </comment>
    <comment ref="N246" authorId="0" shapeId="0" xr:uid="{48B57A5E-5EBF-C641-BE7F-BA4C58F0CD55}">
      <text>
        <r>
          <rPr>
            <sz val="10"/>
            <color rgb="FF000000"/>
            <rFont val="Tahoma"/>
            <family val="2"/>
          </rPr>
          <t>Base</t>
        </r>
      </text>
    </comment>
    <comment ref="O246" authorId="0" shapeId="0" xr:uid="{0BCE7983-ACE8-D64D-ACF1-948C856602C2}">
      <text>
        <r>
          <rPr>
            <sz val="10"/>
            <color rgb="FF000000"/>
            <rFont val="Tahoma"/>
            <family val="2"/>
          </rPr>
          <t>Base</t>
        </r>
      </text>
    </comment>
    <comment ref="P246" authorId="0" shapeId="0" xr:uid="{AF2B88F0-B005-964D-82A8-5BD8200A98FE}">
      <text>
        <r>
          <rPr>
            <sz val="10"/>
            <color rgb="FF000000"/>
            <rFont val="Tahoma"/>
            <family val="2"/>
          </rPr>
          <t>Base</t>
        </r>
      </text>
    </comment>
    <comment ref="C247" authorId="0" shapeId="0" xr:uid="{107C254F-A191-F745-BA49-3D0212DF7DC2}">
      <text>
        <r>
          <rPr>
            <sz val="10"/>
            <color rgb="FF000000"/>
            <rFont val="Tahoma"/>
            <family val="2"/>
          </rPr>
          <t>Base</t>
        </r>
      </text>
    </comment>
    <comment ref="D247" authorId="0" shapeId="0" xr:uid="{E2E82947-E941-E049-84E1-B2EAF57F7D59}">
      <text>
        <r>
          <rPr>
            <sz val="10"/>
            <color rgb="FF000000"/>
            <rFont val="Tahoma"/>
            <family val="2"/>
          </rPr>
          <t>Base</t>
        </r>
      </text>
    </comment>
    <comment ref="E247" authorId="0" shapeId="0" xr:uid="{298102EF-4E83-A94B-AF05-FB154A7027F2}">
      <text>
        <r>
          <rPr>
            <sz val="10"/>
            <color rgb="FF000000"/>
            <rFont val="Tahoma"/>
            <family val="2"/>
          </rPr>
          <t>Base</t>
        </r>
      </text>
    </comment>
    <comment ref="F247" authorId="0" shapeId="0" xr:uid="{E17FC7CD-6B5D-794D-8BB6-6764E327D5B3}">
      <text>
        <r>
          <rPr>
            <sz val="10"/>
            <color rgb="FF000000"/>
            <rFont val="Tahoma"/>
            <family val="2"/>
          </rPr>
          <t>Base</t>
        </r>
      </text>
    </comment>
    <comment ref="I247" authorId="0" shapeId="0" xr:uid="{9669B609-0250-1444-B6F1-3B1B36B729FF}">
      <text>
        <r>
          <rPr>
            <sz val="10"/>
            <color rgb="FF000000"/>
            <rFont val="Tahoma"/>
            <family val="2"/>
          </rPr>
          <t>Base</t>
        </r>
      </text>
    </comment>
    <comment ref="J247" authorId="0" shapeId="0" xr:uid="{90DFD5F8-8A96-BC49-B280-714139BEE9F8}">
      <text>
        <r>
          <rPr>
            <sz val="10"/>
            <color rgb="FF000000"/>
            <rFont val="Tahoma"/>
            <family val="2"/>
          </rPr>
          <t>Base</t>
        </r>
      </text>
    </comment>
    <comment ref="K247" authorId="0" shapeId="0" xr:uid="{9DF0950D-2539-094B-B9AA-985AEA0EBED1}">
      <text>
        <r>
          <rPr>
            <sz val="10"/>
            <color rgb="FF000000"/>
            <rFont val="Tahoma"/>
            <family val="2"/>
          </rPr>
          <t>Base</t>
        </r>
      </text>
    </comment>
    <comment ref="L247" authorId="0" shapeId="0" xr:uid="{9F3D49D7-8105-114E-A008-328ED72F275B}">
      <text>
        <r>
          <rPr>
            <sz val="10"/>
            <color rgb="FF000000"/>
            <rFont val="Tahoma"/>
            <family val="2"/>
          </rPr>
          <t>Base</t>
        </r>
      </text>
    </comment>
    <comment ref="M247" authorId="0" shapeId="0" xr:uid="{6CB8FBA8-7B80-774A-831D-13444F26CB15}">
      <text>
        <r>
          <rPr>
            <sz val="10"/>
            <color rgb="FF000000"/>
            <rFont val="Tahoma"/>
            <family val="2"/>
          </rPr>
          <t>Base</t>
        </r>
      </text>
    </comment>
    <comment ref="N247" authorId="0" shapeId="0" xr:uid="{063DDCE2-FC76-7245-A704-726B2F7861D8}">
      <text>
        <r>
          <rPr>
            <sz val="10"/>
            <color rgb="FF000000"/>
            <rFont val="Tahoma"/>
            <family val="2"/>
          </rPr>
          <t>Base</t>
        </r>
      </text>
    </comment>
    <comment ref="O247" authorId="0" shapeId="0" xr:uid="{71F3ED2B-6CC0-6446-8ABE-D2EF476745AC}">
      <text>
        <r>
          <rPr>
            <sz val="10"/>
            <color rgb="FF000000"/>
            <rFont val="Tahoma"/>
            <family val="2"/>
          </rPr>
          <t>Base</t>
        </r>
      </text>
    </comment>
    <comment ref="P247" authorId="0" shapeId="0" xr:uid="{8900AFB6-A302-7249-8337-ECB9008155AE}">
      <text>
        <r>
          <rPr>
            <sz val="10"/>
            <color rgb="FF000000"/>
            <rFont val="Tahoma"/>
            <family val="2"/>
          </rPr>
          <t>Base</t>
        </r>
      </text>
    </comment>
    <comment ref="C248" authorId="0" shapeId="0" xr:uid="{0B0AE443-FADD-674C-9A6A-7FE30689DAA3}">
      <text>
        <r>
          <rPr>
            <sz val="10"/>
            <color rgb="FF000000"/>
            <rFont val="Tahoma"/>
            <family val="2"/>
          </rPr>
          <t>Base</t>
        </r>
      </text>
    </comment>
    <comment ref="D248" authorId="0" shapeId="0" xr:uid="{1E6E5C0E-9B08-D546-AEBE-56855B39CBBC}">
      <text>
        <r>
          <rPr>
            <sz val="10"/>
            <color rgb="FF000000"/>
            <rFont val="Tahoma"/>
            <family val="2"/>
          </rPr>
          <t>Base</t>
        </r>
      </text>
    </comment>
    <comment ref="E248" authorId="0" shapeId="0" xr:uid="{5C566F43-059E-344E-B04E-5E79AF86F426}">
      <text>
        <r>
          <rPr>
            <sz val="10"/>
            <color rgb="FF000000"/>
            <rFont val="Tahoma"/>
            <family val="2"/>
          </rPr>
          <t>Base</t>
        </r>
      </text>
    </comment>
    <comment ref="F248" authorId="0" shapeId="0" xr:uid="{C548FD63-86DA-3B45-B549-885038E235BA}">
      <text>
        <r>
          <rPr>
            <sz val="10"/>
            <color rgb="FF000000"/>
            <rFont val="Tahoma"/>
            <family val="2"/>
          </rPr>
          <t>Base</t>
        </r>
      </text>
    </comment>
    <comment ref="I248" authorId="0" shapeId="0" xr:uid="{9421F047-1648-5D46-ACE8-5856F271AD6E}">
      <text>
        <r>
          <rPr>
            <sz val="10"/>
            <color rgb="FF000000"/>
            <rFont val="Tahoma"/>
            <family val="2"/>
          </rPr>
          <t>Base</t>
        </r>
      </text>
    </comment>
    <comment ref="J248" authorId="0" shapeId="0" xr:uid="{FEDD742C-420C-5B47-81C7-38CACF220C6B}">
      <text>
        <r>
          <rPr>
            <sz val="10"/>
            <color rgb="FF000000"/>
            <rFont val="Tahoma"/>
            <family val="2"/>
          </rPr>
          <t>Base</t>
        </r>
      </text>
    </comment>
    <comment ref="K248" authorId="0" shapeId="0" xr:uid="{D824AC86-FFD0-E544-87FB-6DAA60279816}">
      <text>
        <r>
          <rPr>
            <sz val="10"/>
            <color rgb="FF000000"/>
            <rFont val="Tahoma"/>
            <family val="2"/>
          </rPr>
          <t>Base</t>
        </r>
      </text>
    </comment>
    <comment ref="L248" authorId="0" shapeId="0" xr:uid="{9F42F5B2-D5B9-904A-8BD9-B4F09BA3C034}">
      <text>
        <r>
          <rPr>
            <sz val="10"/>
            <color rgb="FF000000"/>
            <rFont val="Tahoma"/>
            <family val="2"/>
          </rPr>
          <t>Base</t>
        </r>
      </text>
    </comment>
    <comment ref="M248" authorId="0" shapeId="0" xr:uid="{C801F21C-96B3-AB46-A377-DDDAC3556A0C}">
      <text>
        <r>
          <rPr>
            <sz val="10"/>
            <color rgb="FF000000"/>
            <rFont val="Tahoma"/>
            <family val="2"/>
          </rPr>
          <t>Base</t>
        </r>
      </text>
    </comment>
    <comment ref="N248" authorId="0" shapeId="0" xr:uid="{0FB753CC-3D47-A24C-8D60-227EF0090055}">
      <text>
        <r>
          <rPr>
            <sz val="10"/>
            <color rgb="FF000000"/>
            <rFont val="Tahoma"/>
            <family val="2"/>
          </rPr>
          <t>Base</t>
        </r>
      </text>
    </comment>
    <comment ref="O248" authorId="0" shapeId="0" xr:uid="{C7B7FD46-A9D5-D246-BCA4-292974878B58}">
      <text>
        <r>
          <rPr>
            <sz val="10"/>
            <color rgb="FF000000"/>
            <rFont val="Tahoma"/>
            <family val="2"/>
          </rPr>
          <t>Base</t>
        </r>
      </text>
    </comment>
    <comment ref="P248" authorId="0" shapeId="0" xr:uid="{9CCFBA6F-FA14-6B49-813A-7EDC142DC518}">
      <text>
        <r>
          <rPr>
            <sz val="10"/>
            <color rgb="FF000000"/>
            <rFont val="Tahoma"/>
            <family val="2"/>
          </rPr>
          <t>Base</t>
        </r>
      </text>
    </comment>
    <comment ref="C249" authorId="0" shapeId="0" xr:uid="{1BF8F3B0-BC22-D643-8EF1-BBA38E0EAA15}">
      <text>
        <r>
          <rPr>
            <sz val="10"/>
            <color rgb="FF000000"/>
            <rFont val="Tahoma"/>
            <family val="2"/>
          </rPr>
          <t>Base</t>
        </r>
      </text>
    </comment>
    <comment ref="D249" authorId="0" shapeId="0" xr:uid="{35A6D0DA-7807-384F-A12B-1B1BD012B7F5}">
      <text>
        <r>
          <rPr>
            <sz val="10"/>
            <color rgb="FF000000"/>
            <rFont val="Tahoma"/>
            <family val="2"/>
          </rPr>
          <t>Base</t>
        </r>
      </text>
    </comment>
    <comment ref="E249" authorId="0" shapeId="0" xr:uid="{03118C75-2106-874E-B4C1-0703EC19CBE0}">
      <text>
        <r>
          <rPr>
            <sz val="10"/>
            <color rgb="FF000000"/>
            <rFont val="Tahoma"/>
            <family val="2"/>
          </rPr>
          <t>Base</t>
        </r>
      </text>
    </comment>
    <comment ref="F249" authorId="0" shapeId="0" xr:uid="{4C3EED43-74E6-2945-AD71-3C24EAB11DED}">
      <text>
        <r>
          <rPr>
            <sz val="10"/>
            <color rgb="FF000000"/>
            <rFont val="Tahoma"/>
            <family val="2"/>
          </rPr>
          <t>Base</t>
        </r>
      </text>
    </comment>
    <comment ref="I249" authorId="0" shapeId="0" xr:uid="{9AE20798-845F-454E-B5AA-FE5138525D69}">
      <text>
        <r>
          <rPr>
            <sz val="10"/>
            <color rgb="FF000000"/>
            <rFont val="Tahoma"/>
            <family val="2"/>
          </rPr>
          <t>Base</t>
        </r>
      </text>
    </comment>
    <comment ref="J249" authorId="0" shapeId="0" xr:uid="{372F3A0F-71FF-C04C-B0AB-5DA9E6126DF5}">
      <text>
        <r>
          <rPr>
            <sz val="10"/>
            <color rgb="FF000000"/>
            <rFont val="Tahoma"/>
            <family val="2"/>
          </rPr>
          <t>Base</t>
        </r>
      </text>
    </comment>
    <comment ref="K249" authorId="0" shapeId="0" xr:uid="{F9334AC2-87AC-5D4C-B300-6CF099B816B4}">
      <text>
        <r>
          <rPr>
            <sz val="10"/>
            <color rgb="FF000000"/>
            <rFont val="Tahoma"/>
            <family val="2"/>
          </rPr>
          <t>Base</t>
        </r>
      </text>
    </comment>
    <comment ref="L249" authorId="0" shapeId="0" xr:uid="{AFD9BCE2-7BAE-4D48-A123-070FAB5CF631}">
      <text>
        <r>
          <rPr>
            <sz val="10"/>
            <color rgb="FF000000"/>
            <rFont val="Tahoma"/>
            <family val="2"/>
          </rPr>
          <t>Base</t>
        </r>
      </text>
    </comment>
    <comment ref="M249" authorId="0" shapeId="0" xr:uid="{0A2FECF5-D1AE-F743-87CD-9331B9C00D2A}">
      <text>
        <r>
          <rPr>
            <sz val="10"/>
            <color rgb="FF000000"/>
            <rFont val="Tahoma"/>
            <family val="2"/>
          </rPr>
          <t>Base</t>
        </r>
      </text>
    </comment>
    <comment ref="N249" authorId="0" shapeId="0" xr:uid="{CAEABCEE-2E47-A142-8EB0-E73470101ECF}">
      <text>
        <r>
          <rPr>
            <sz val="10"/>
            <color rgb="FF000000"/>
            <rFont val="Tahoma"/>
            <family val="2"/>
          </rPr>
          <t>Base</t>
        </r>
      </text>
    </comment>
    <comment ref="O249" authorId="0" shapeId="0" xr:uid="{770E32EA-9788-2A4F-955E-1A03E26B4630}">
      <text>
        <r>
          <rPr>
            <sz val="10"/>
            <color rgb="FF000000"/>
            <rFont val="Tahoma"/>
            <family val="2"/>
          </rPr>
          <t>Base</t>
        </r>
      </text>
    </comment>
    <comment ref="P249" authorId="0" shapeId="0" xr:uid="{62817D36-D2AD-EA40-B133-ADDEB9957E6B}">
      <text>
        <r>
          <rPr>
            <sz val="10"/>
            <color rgb="FF000000"/>
            <rFont val="Tahoma"/>
            <family val="2"/>
          </rPr>
          <t>Base</t>
        </r>
      </text>
    </comment>
    <comment ref="C250" authorId="0" shapeId="0" xr:uid="{6608B2D6-4B95-674B-AB67-5F01DCAD1579}">
      <text>
        <r>
          <rPr>
            <sz val="10"/>
            <color rgb="FF000000"/>
            <rFont val="Tahoma"/>
            <family val="2"/>
          </rPr>
          <t>Base</t>
        </r>
      </text>
    </comment>
    <comment ref="D250" authorId="0" shapeId="0" xr:uid="{AD253C7B-88FA-1F49-8733-EA19CB082CC0}">
      <text>
        <r>
          <rPr>
            <sz val="10"/>
            <color rgb="FF000000"/>
            <rFont val="Tahoma"/>
            <family val="2"/>
          </rPr>
          <t>Base</t>
        </r>
      </text>
    </comment>
    <comment ref="E250" authorId="0" shapeId="0" xr:uid="{88D04764-BEB1-0340-9162-EC6D0B669443}">
      <text>
        <r>
          <rPr>
            <sz val="10"/>
            <color rgb="FF000000"/>
            <rFont val="Tahoma"/>
            <family val="2"/>
          </rPr>
          <t>Base</t>
        </r>
      </text>
    </comment>
    <comment ref="F250" authorId="0" shapeId="0" xr:uid="{7859C8B9-2BCF-3449-9330-14249DE378BA}">
      <text>
        <r>
          <rPr>
            <sz val="10"/>
            <color rgb="FF000000"/>
            <rFont val="Tahoma"/>
            <family val="2"/>
          </rPr>
          <t>Base</t>
        </r>
      </text>
    </comment>
    <comment ref="I250" authorId="0" shapeId="0" xr:uid="{0A1EE20C-3CA2-D348-AABD-570785647B93}">
      <text>
        <r>
          <rPr>
            <sz val="10"/>
            <color rgb="FF000000"/>
            <rFont val="Tahoma"/>
            <family val="2"/>
          </rPr>
          <t>Base</t>
        </r>
      </text>
    </comment>
    <comment ref="J250" authorId="0" shapeId="0" xr:uid="{E403577B-7354-F140-BE7C-F2D0A6AC75E3}">
      <text>
        <r>
          <rPr>
            <sz val="10"/>
            <color rgb="FF000000"/>
            <rFont val="Tahoma"/>
            <family val="2"/>
          </rPr>
          <t>Base</t>
        </r>
      </text>
    </comment>
    <comment ref="K250" authorId="0" shapeId="0" xr:uid="{BA4B41A3-B9A1-FD48-95B6-6E6D22D70B12}">
      <text>
        <r>
          <rPr>
            <sz val="10"/>
            <color rgb="FF000000"/>
            <rFont val="Tahoma"/>
            <family val="2"/>
          </rPr>
          <t>Base</t>
        </r>
      </text>
    </comment>
    <comment ref="L250" authorId="0" shapeId="0" xr:uid="{C029C0E7-F9E5-E148-85EC-FA62BC214F38}">
      <text>
        <r>
          <rPr>
            <sz val="10"/>
            <color rgb="FF000000"/>
            <rFont val="Tahoma"/>
            <family val="2"/>
          </rPr>
          <t>Base</t>
        </r>
      </text>
    </comment>
    <comment ref="M250" authorId="0" shapeId="0" xr:uid="{57017323-6FEF-AB41-B421-563A79A26776}">
      <text>
        <r>
          <rPr>
            <sz val="10"/>
            <color rgb="FF000000"/>
            <rFont val="Tahoma"/>
            <family val="2"/>
          </rPr>
          <t>Base</t>
        </r>
      </text>
    </comment>
    <comment ref="N250" authorId="0" shapeId="0" xr:uid="{4BDA0523-EA8D-B648-B7FE-9F29FFCD4F25}">
      <text>
        <r>
          <rPr>
            <sz val="10"/>
            <color rgb="FF000000"/>
            <rFont val="Tahoma"/>
            <family val="2"/>
          </rPr>
          <t>Base</t>
        </r>
      </text>
    </comment>
    <comment ref="O250" authorId="0" shapeId="0" xr:uid="{D6E345FB-2D9B-8D4E-9001-162F012D203A}">
      <text>
        <r>
          <rPr>
            <sz val="10"/>
            <color rgb="FF000000"/>
            <rFont val="Tahoma"/>
            <family val="2"/>
          </rPr>
          <t>Base</t>
        </r>
      </text>
    </comment>
    <comment ref="P250" authorId="0" shapeId="0" xr:uid="{A542ED37-3E1D-1844-ACCD-15C1E2ECECAB}">
      <text>
        <r>
          <rPr>
            <sz val="10"/>
            <color rgb="FF000000"/>
            <rFont val="Tahoma"/>
            <family val="2"/>
          </rPr>
          <t>Base</t>
        </r>
      </text>
    </comment>
    <comment ref="C251" authorId="0" shapeId="0" xr:uid="{A94CD96E-2D4C-374D-A37F-693BDB4973B9}">
      <text>
        <r>
          <rPr>
            <sz val="10"/>
            <color rgb="FF000000"/>
            <rFont val="Tahoma"/>
            <family val="2"/>
          </rPr>
          <t>Base</t>
        </r>
      </text>
    </comment>
    <comment ref="D251" authorId="0" shapeId="0" xr:uid="{8EEF7871-D748-F84C-B5D4-46A78AB209C9}">
      <text>
        <r>
          <rPr>
            <sz val="10"/>
            <color rgb="FF000000"/>
            <rFont val="Tahoma"/>
            <family val="2"/>
          </rPr>
          <t>Base</t>
        </r>
      </text>
    </comment>
    <comment ref="E251" authorId="0" shapeId="0" xr:uid="{D6FCC141-2437-EE46-BBE8-C30619E5A401}">
      <text>
        <r>
          <rPr>
            <sz val="10"/>
            <color rgb="FF000000"/>
            <rFont val="Tahoma"/>
            <family val="2"/>
          </rPr>
          <t>Base</t>
        </r>
      </text>
    </comment>
    <comment ref="F251" authorId="0" shapeId="0" xr:uid="{827D2A14-14D3-E847-BC74-49E4A0A44D34}">
      <text>
        <r>
          <rPr>
            <sz val="10"/>
            <color rgb="FF000000"/>
            <rFont val="Tahoma"/>
            <family val="2"/>
          </rPr>
          <t>Base</t>
        </r>
      </text>
    </comment>
    <comment ref="I251" authorId="0" shapeId="0" xr:uid="{D34B0001-C91A-4D4F-A197-EC05DD323A90}">
      <text>
        <r>
          <rPr>
            <sz val="10"/>
            <color rgb="FF000000"/>
            <rFont val="Tahoma"/>
            <family val="2"/>
          </rPr>
          <t>Base</t>
        </r>
      </text>
    </comment>
    <comment ref="J251" authorId="0" shapeId="0" xr:uid="{23504C2A-1CF0-654C-AF8F-BE31D6C825FC}">
      <text>
        <r>
          <rPr>
            <sz val="10"/>
            <color rgb="FF000000"/>
            <rFont val="Tahoma"/>
            <family val="2"/>
          </rPr>
          <t>Base</t>
        </r>
      </text>
    </comment>
    <comment ref="K251" authorId="0" shapeId="0" xr:uid="{84A2766F-3E92-B64E-8610-F6C2817D9CDE}">
      <text>
        <r>
          <rPr>
            <sz val="10"/>
            <color rgb="FF000000"/>
            <rFont val="Tahoma"/>
            <family val="2"/>
          </rPr>
          <t>Base</t>
        </r>
      </text>
    </comment>
    <comment ref="L251" authorId="0" shapeId="0" xr:uid="{29A2C9C7-DDFF-F747-9B38-436FBC8AE887}">
      <text>
        <r>
          <rPr>
            <sz val="10"/>
            <color rgb="FF000000"/>
            <rFont val="Tahoma"/>
            <family val="2"/>
          </rPr>
          <t>Base</t>
        </r>
      </text>
    </comment>
    <comment ref="M251" authorId="0" shapeId="0" xr:uid="{31222EEA-A2F6-9740-8D92-0B44A1BA8FAE}">
      <text>
        <r>
          <rPr>
            <sz val="10"/>
            <color rgb="FF000000"/>
            <rFont val="Tahoma"/>
            <family val="2"/>
          </rPr>
          <t>Base</t>
        </r>
      </text>
    </comment>
    <comment ref="N251" authorId="0" shapeId="0" xr:uid="{F8A3D04E-CC7D-5848-AD7D-A5A9D637251C}">
      <text>
        <r>
          <rPr>
            <sz val="10"/>
            <color rgb="FF000000"/>
            <rFont val="Tahoma"/>
            <family val="2"/>
          </rPr>
          <t>Base</t>
        </r>
      </text>
    </comment>
    <comment ref="O251" authorId="0" shapeId="0" xr:uid="{0E0A416D-5943-4D42-A449-37CC0D8645CF}">
      <text>
        <r>
          <rPr>
            <sz val="10"/>
            <color rgb="FF000000"/>
            <rFont val="Tahoma"/>
            <family val="2"/>
          </rPr>
          <t>Base</t>
        </r>
      </text>
    </comment>
    <comment ref="P251" authorId="0" shapeId="0" xr:uid="{76297A74-64C0-154D-AAB1-DD8D3C8144DC}">
      <text>
        <r>
          <rPr>
            <sz val="10"/>
            <color rgb="FF000000"/>
            <rFont val="Tahoma"/>
            <family val="2"/>
          </rPr>
          <t>Base</t>
        </r>
      </text>
    </comment>
    <comment ref="C252" authorId="0" shapeId="0" xr:uid="{0F67E146-09B4-2642-AAE8-432B1E63B571}">
      <text>
        <r>
          <rPr>
            <sz val="10"/>
            <color rgb="FF000000"/>
            <rFont val="Tahoma"/>
            <family val="2"/>
          </rPr>
          <t>Base</t>
        </r>
      </text>
    </comment>
    <comment ref="D252" authorId="0" shapeId="0" xr:uid="{0E15A171-05FC-BF4A-AFCF-124132B50D45}">
      <text>
        <r>
          <rPr>
            <sz val="10"/>
            <color rgb="FF000000"/>
            <rFont val="Tahoma"/>
            <family val="2"/>
          </rPr>
          <t>Base</t>
        </r>
      </text>
    </comment>
    <comment ref="E252" authorId="0" shapeId="0" xr:uid="{4212D55B-A5D1-2D4D-8BC1-8EAC17F8D2D0}">
      <text>
        <r>
          <rPr>
            <sz val="10"/>
            <color rgb="FF000000"/>
            <rFont val="Tahoma"/>
            <family val="2"/>
          </rPr>
          <t>Base</t>
        </r>
      </text>
    </comment>
    <comment ref="F252" authorId="0" shapeId="0" xr:uid="{96E8A633-E29A-6840-8BF6-5DCED8DDA6BA}">
      <text>
        <r>
          <rPr>
            <sz val="10"/>
            <color rgb="FF000000"/>
            <rFont val="Tahoma"/>
            <family val="2"/>
          </rPr>
          <t>Base</t>
        </r>
      </text>
    </comment>
    <comment ref="I252" authorId="0" shapeId="0" xr:uid="{509C43A0-F933-8E40-A88B-3997F1F9609E}">
      <text>
        <r>
          <rPr>
            <sz val="10"/>
            <color rgb="FF000000"/>
            <rFont val="Tahoma"/>
            <family val="2"/>
          </rPr>
          <t>Base</t>
        </r>
      </text>
    </comment>
    <comment ref="J252" authorId="0" shapeId="0" xr:uid="{1AE16924-AC84-7F49-98C4-63E3A760459E}">
      <text>
        <r>
          <rPr>
            <sz val="10"/>
            <color rgb="FF000000"/>
            <rFont val="Tahoma"/>
            <family val="2"/>
          </rPr>
          <t>Base</t>
        </r>
      </text>
    </comment>
    <comment ref="K252" authorId="0" shapeId="0" xr:uid="{4C479209-D35B-B44B-A409-B7C0BA9C74AD}">
      <text>
        <r>
          <rPr>
            <sz val="10"/>
            <color rgb="FF000000"/>
            <rFont val="Tahoma"/>
            <family val="2"/>
          </rPr>
          <t>Base</t>
        </r>
      </text>
    </comment>
    <comment ref="L252" authorId="0" shapeId="0" xr:uid="{F8626D2B-C57D-B148-B98A-174DCAD9CFF0}">
      <text>
        <r>
          <rPr>
            <sz val="10"/>
            <color rgb="FF000000"/>
            <rFont val="Tahoma"/>
            <family val="2"/>
          </rPr>
          <t>Base</t>
        </r>
      </text>
    </comment>
    <comment ref="M252" authorId="0" shapeId="0" xr:uid="{24C7F3CE-7E5F-5D40-BD35-DDD49AAEC889}">
      <text>
        <r>
          <rPr>
            <sz val="10"/>
            <color rgb="FF000000"/>
            <rFont val="Tahoma"/>
            <family val="2"/>
          </rPr>
          <t>Base</t>
        </r>
      </text>
    </comment>
    <comment ref="N252" authorId="0" shapeId="0" xr:uid="{353A2C3A-9CC1-444D-854B-DB2A806049EC}">
      <text>
        <r>
          <rPr>
            <sz val="10"/>
            <color rgb="FF000000"/>
            <rFont val="Tahoma"/>
            <family val="2"/>
          </rPr>
          <t>Base</t>
        </r>
      </text>
    </comment>
    <comment ref="O252" authorId="0" shapeId="0" xr:uid="{A430A4EF-9D53-1747-AB3B-EC66FBBCCC43}">
      <text>
        <r>
          <rPr>
            <sz val="10"/>
            <color rgb="FF000000"/>
            <rFont val="Tahoma"/>
            <family val="2"/>
          </rPr>
          <t>Base</t>
        </r>
      </text>
    </comment>
    <comment ref="P252" authorId="0" shapeId="0" xr:uid="{12A70A8D-CECC-E644-B2CD-C8ABAB06981D}">
      <text>
        <r>
          <rPr>
            <sz val="10"/>
            <color rgb="FF000000"/>
            <rFont val="Tahoma"/>
            <family val="2"/>
          </rPr>
          <t>Base</t>
        </r>
      </text>
    </comment>
    <comment ref="C253" authorId="0" shapeId="0" xr:uid="{B778E926-A06F-7D48-82D5-F75A0FEB5FBD}">
      <text>
        <r>
          <rPr>
            <sz val="10"/>
            <color rgb="FF000000"/>
            <rFont val="Tahoma"/>
            <family val="2"/>
          </rPr>
          <t>Base</t>
        </r>
      </text>
    </comment>
    <comment ref="D253" authorId="0" shapeId="0" xr:uid="{560551A3-7AE2-DE4A-B1BD-AE536EDC268C}">
      <text>
        <r>
          <rPr>
            <sz val="10"/>
            <color rgb="FF000000"/>
            <rFont val="Tahoma"/>
            <family val="2"/>
          </rPr>
          <t>Base</t>
        </r>
      </text>
    </comment>
    <comment ref="E253" authorId="0" shapeId="0" xr:uid="{2BBAF392-88B3-E442-9450-1D2D7371C88A}">
      <text>
        <r>
          <rPr>
            <sz val="10"/>
            <color rgb="FF000000"/>
            <rFont val="Tahoma"/>
            <family val="2"/>
          </rPr>
          <t>Base</t>
        </r>
      </text>
    </comment>
    <comment ref="F253" authorId="0" shapeId="0" xr:uid="{94C8AADC-C800-194E-8BEA-0AAA09AA235A}">
      <text>
        <r>
          <rPr>
            <sz val="10"/>
            <color rgb="FF000000"/>
            <rFont val="Tahoma"/>
            <family val="2"/>
          </rPr>
          <t>Base</t>
        </r>
      </text>
    </comment>
    <comment ref="I253" authorId="0" shapeId="0" xr:uid="{C63BC826-15E4-0340-9474-09ABE159CA48}">
      <text>
        <r>
          <rPr>
            <sz val="10"/>
            <color rgb="FF000000"/>
            <rFont val="Tahoma"/>
            <family val="2"/>
          </rPr>
          <t>Base</t>
        </r>
      </text>
    </comment>
    <comment ref="J253" authorId="0" shapeId="0" xr:uid="{2C6C1359-7909-CE43-A767-412B9AE9FBD3}">
      <text>
        <r>
          <rPr>
            <sz val="10"/>
            <color rgb="FF000000"/>
            <rFont val="Tahoma"/>
            <family val="2"/>
          </rPr>
          <t>Base</t>
        </r>
      </text>
    </comment>
    <comment ref="K253" authorId="0" shapeId="0" xr:uid="{9F92D59E-7BC1-D245-9B06-B4F8B9182187}">
      <text>
        <r>
          <rPr>
            <sz val="10"/>
            <color rgb="FF000000"/>
            <rFont val="Tahoma"/>
            <family val="2"/>
          </rPr>
          <t>Base</t>
        </r>
      </text>
    </comment>
    <comment ref="L253" authorId="0" shapeId="0" xr:uid="{03B190E5-96C4-3145-AD95-8DC1D12E69DF}">
      <text>
        <r>
          <rPr>
            <sz val="10"/>
            <color rgb="FF000000"/>
            <rFont val="Tahoma"/>
            <family val="2"/>
          </rPr>
          <t>Base</t>
        </r>
      </text>
    </comment>
    <comment ref="M253" authorId="0" shapeId="0" xr:uid="{89BC22AC-4E63-814B-97FA-526A982F48E1}">
      <text>
        <r>
          <rPr>
            <sz val="10"/>
            <color rgb="FF000000"/>
            <rFont val="Tahoma"/>
            <family val="2"/>
          </rPr>
          <t>Base</t>
        </r>
      </text>
    </comment>
    <comment ref="N253" authorId="0" shapeId="0" xr:uid="{16E7BD24-C2EE-9549-B103-926AB1CBEE66}">
      <text>
        <r>
          <rPr>
            <sz val="10"/>
            <color rgb="FF000000"/>
            <rFont val="Tahoma"/>
            <family val="2"/>
          </rPr>
          <t>Base</t>
        </r>
      </text>
    </comment>
    <comment ref="O253" authorId="0" shapeId="0" xr:uid="{4F07516A-031D-644B-B7F4-2D20B993A251}">
      <text>
        <r>
          <rPr>
            <sz val="10"/>
            <color rgb="FF000000"/>
            <rFont val="Tahoma"/>
            <family val="2"/>
          </rPr>
          <t>Base</t>
        </r>
      </text>
    </comment>
    <comment ref="P253" authorId="0" shapeId="0" xr:uid="{0637417B-FB75-5540-9A86-496AF11204B1}">
      <text>
        <r>
          <rPr>
            <sz val="10"/>
            <color rgb="FF000000"/>
            <rFont val="Tahoma"/>
            <family val="2"/>
          </rPr>
          <t>Base</t>
        </r>
      </text>
    </comment>
    <comment ref="C254" authorId="0" shapeId="0" xr:uid="{98FA58FE-0DA9-0A4E-BA8D-97BB08440F59}">
      <text>
        <r>
          <rPr>
            <sz val="10"/>
            <color rgb="FF000000"/>
            <rFont val="Tahoma"/>
            <family val="2"/>
          </rPr>
          <t>Base</t>
        </r>
      </text>
    </comment>
    <comment ref="D254" authorId="0" shapeId="0" xr:uid="{DDEC8B6B-A754-7946-8357-8BEC45E7CF0A}">
      <text>
        <r>
          <rPr>
            <sz val="10"/>
            <color rgb="FF000000"/>
            <rFont val="Tahoma"/>
            <family val="2"/>
          </rPr>
          <t>Base</t>
        </r>
      </text>
    </comment>
    <comment ref="E254" authorId="0" shapeId="0" xr:uid="{CE5D6F72-7E40-4740-AFEE-809DB1796D1C}">
      <text>
        <r>
          <rPr>
            <sz val="10"/>
            <color rgb="FF000000"/>
            <rFont val="Tahoma"/>
            <family val="2"/>
          </rPr>
          <t>Base</t>
        </r>
      </text>
    </comment>
    <comment ref="F254" authorId="0" shapeId="0" xr:uid="{416DDEDD-726D-7241-99FF-5E5567308750}">
      <text>
        <r>
          <rPr>
            <sz val="10"/>
            <color rgb="FF000000"/>
            <rFont val="Tahoma"/>
            <family val="2"/>
          </rPr>
          <t>Base</t>
        </r>
      </text>
    </comment>
    <comment ref="I254" authorId="0" shapeId="0" xr:uid="{7941000E-C943-A640-A0D0-10B0C136EA50}">
      <text>
        <r>
          <rPr>
            <sz val="10"/>
            <color rgb="FF000000"/>
            <rFont val="Tahoma"/>
            <family val="2"/>
          </rPr>
          <t>Base</t>
        </r>
      </text>
    </comment>
    <comment ref="J254" authorId="0" shapeId="0" xr:uid="{8D1C9CD8-8B8D-CC41-B524-C5D9A5D91A39}">
      <text>
        <r>
          <rPr>
            <sz val="10"/>
            <color rgb="FF000000"/>
            <rFont val="Tahoma"/>
            <family val="2"/>
          </rPr>
          <t>Base</t>
        </r>
      </text>
    </comment>
    <comment ref="K254" authorId="0" shapeId="0" xr:uid="{3D745604-C38C-5B48-94BB-00F4A7869897}">
      <text>
        <r>
          <rPr>
            <sz val="10"/>
            <color rgb="FF000000"/>
            <rFont val="Tahoma"/>
            <family val="2"/>
          </rPr>
          <t>Base</t>
        </r>
      </text>
    </comment>
    <comment ref="L254" authorId="0" shapeId="0" xr:uid="{F5BC5BD5-310D-EB43-AAE8-0823939BCB61}">
      <text>
        <r>
          <rPr>
            <sz val="10"/>
            <color rgb="FF000000"/>
            <rFont val="Tahoma"/>
            <family val="2"/>
          </rPr>
          <t>Base</t>
        </r>
      </text>
    </comment>
    <comment ref="M254" authorId="0" shapeId="0" xr:uid="{514547D3-43B5-F144-9058-0B4229C79243}">
      <text>
        <r>
          <rPr>
            <sz val="10"/>
            <color rgb="FF000000"/>
            <rFont val="Tahoma"/>
            <family val="2"/>
          </rPr>
          <t>Base</t>
        </r>
      </text>
    </comment>
    <comment ref="N254" authorId="0" shapeId="0" xr:uid="{C5EE787C-4823-B741-A83E-5A264AFB444D}">
      <text>
        <r>
          <rPr>
            <sz val="10"/>
            <color rgb="FF000000"/>
            <rFont val="Tahoma"/>
            <family val="2"/>
          </rPr>
          <t>Base</t>
        </r>
      </text>
    </comment>
    <comment ref="O254" authorId="0" shapeId="0" xr:uid="{A36B2CBD-45AD-BD4F-AE06-639CC82C88A9}">
      <text>
        <r>
          <rPr>
            <sz val="10"/>
            <color rgb="FF000000"/>
            <rFont val="Tahoma"/>
            <family val="2"/>
          </rPr>
          <t>Base</t>
        </r>
      </text>
    </comment>
    <comment ref="P254" authorId="0" shapeId="0" xr:uid="{14554F97-31B6-9349-A3F9-6DBE136F502D}">
      <text>
        <r>
          <rPr>
            <sz val="10"/>
            <color rgb="FF000000"/>
            <rFont val="Tahoma"/>
            <family val="2"/>
          </rPr>
          <t>Base</t>
        </r>
      </text>
    </comment>
    <comment ref="C255" authorId="0" shapeId="0" xr:uid="{26F33A11-CCC1-A145-A551-12886D510935}">
      <text>
        <r>
          <rPr>
            <sz val="10"/>
            <color rgb="FF000000"/>
            <rFont val="Tahoma"/>
            <family val="2"/>
          </rPr>
          <t>Base</t>
        </r>
      </text>
    </comment>
    <comment ref="D255" authorId="0" shapeId="0" xr:uid="{88016CBE-20C5-9748-A973-7E491338DF0C}">
      <text>
        <r>
          <rPr>
            <sz val="10"/>
            <color rgb="FF000000"/>
            <rFont val="Tahoma"/>
            <family val="2"/>
          </rPr>
          <t>Base</t>
        </r>
      </text>
    </comment>
    <comment ref="E255" authorId="0" shapeId="0" xr:uid="{A9425A42-C1C3-6545-A612-2961CAAA16E4}">
      <text>
        <r>
          <rPr>
            <sz val="10"/>
            <color rgb="FF000000"/>
            <rFont val="Tahoma"/>
            <family val="2"/>
          </rPr>
          <t>Base</t>
        </r>
      </text>
    </comment>
    <comment ref="F255" authorId="0" shapeId="0" xr:uid="{B901070E-A808-0F44-88D3-8C434BA692E5}">
      <text>
        <r>
          <rPr>
            <sz val="10"/>
            <color rgb="FF000000"/>
            <rFont val="Tahoma"/>
            <family val="2"/>
          </rPr>
          <t>Base</t>
        </r>
      </text>
    </comment>
    <comment ref="I255" authorId="0" shapeId="0" xr:uid="{95FE6E61-81B7-504A-9056-09E5759DE706}">
      <text>
        <r>
          <rPr>
            <sz val="10"/>
            <color rgb="FF000000"/>
            <rFont val="Tahoma"/>
            <family val="2"/>
          </rPr>
          <t>Base</t>
        </r>
      </text>
    </comment>
    <comment ref="J255" authorId="0" shapeId="0" xr:uid="{5E6CD1A4-F242-E743-B3BC-0A4978841B77}">
      <text>
        <r>
          <rPr>
            <sz val="10"/>
            <color rgb="FF000000"/>
            <rFont val="Tahoma"/>
            <family val="2"/>
          </rPr>
          <t>Base</t>
        </r>
      </text>
    </comment>
    <comment ref="K255" authorId="0" shapeId="0" xr:uid="{8A62892B-62F4-374B-B876-9A164CBCAE3A}">
      <text>
        <r>
          <rPr>
            <sz val="10"/>
            <color rgb="FF000000"/>
            <rFont val="Tahoma"/>
            <family val="2"/>
          </rPr>
          <t>Base</t>
        </r>
      </text>
    </comment>
    <comment ref="L255" authorId="0" shapeId="0" xr:uid="{191C1668-D1BD-284D-9C44-A348070EEE58}">
      <text>
        <r>
          <rPr>
            <sz val="10"/>
            <color rgb="FF000000"/>
            <rFont val="Tahoma"/>
            <family val="2"/>
          </rPr>
          <t>Base</t>
        </r>
      </text>
    </comment>
    <comment ref="M255" authorId="0" shapeId="0" xr:uid="{CE7E8CA3-AAB0-B74E-835B-61452EE0C377}">
      <text>
        <r>
          <rPr>
            <sz val="10"/>
            <color rgb="FF000000"/>
            <rFont val="Tahoma"/>
            <family val="2"/>
          </rPr>
          <t>Base</t>
        </r>
      </text>
    </comment>
    <comment ref="N255" authorId="0" shapeId="0" xr:uid="{3158D8B4-0832-4A43-81F5-8E8FF2355FF7}">
      <text>
        <r>
          <rPr>
            <sz val="10"/>
            <color rgb="FF000000"/>
            <rFont val="Tahoma"/>
            <family val="2"/>
          </rPr>
          <t>Base</t>
        </r>
      </text>
    </comment>
    <comment ref="O255" authorId="0" shapeId="0" xr:uid="{5543FBB9-7BCD-8040-8B0A-78E35D91E647}">
      <text>
        <r>
          <rPr>
            <sz val="10"/>
            <color rgb="FF000000"/>
            <rFont val="Tahoma"/>
            <family val="2"/>
          </rPr>
          <t>Base</t>
        </r>
      </text>
    </comment>
    <comment ref="P255" authorId="0" shapeId="0" xr:uid="{C5CD6133-5911-0745-8965-76BC1283130A}">
      <text>
        <r>
          <rPr>
            <sz val="10"/>
            <color rgb="FF000000"/>
            <rFont val="Tahoma"/>
            <family val="2"/>
          </rPr>
          <t>Base</t>
        </r>
      </text>
    </comment>
    <comment ref="C256" authorId="0" shapeId="0" xr:uid="{BC289DA5-AC01-D84D-B5EA-40B112938CB9}">
      <text>
        <r>
          <rPr>
            <sz val="10"/>
            <color rgb="FF000000"/>
            <rFont val="Tahoma"/>
            <family val="2"/>
          </rPr>
          <t>Base</t>
        </r>
      </text>
    </comment>
    <comment ref="D256" authorId="0" shapeId="0" xr:uid="{DDD5BC0F-493A-D947-B8A3-EB5CF159B465}">
      <text>
        <r>
          <rPr>
            <sz val="10"/>
            <color rgb="FF000000"/>
            <rFont val="Tahoma"/>
            <family val="2"/>
          </rPr>
          <t>Base</t>
        </r>
      </text>
    </comment>
    <comment ref="E256" authorId="0" shapeId="0" xr:uid="{3B46917C-EF41-4446-AFB3-9D4C5EBBA9EE}">
      <text>
        <r>
          <rPr>
            <sz val="10"/>
            <color rgb="FF000000"/>
            <rFont val="Tahoma"/>
            <family val="2"/>
          </rPr>
          <t>Base</t>
        </r>
      </text>
    </comment>
    <comment ref="F256" authorId="0" shapeId="0" xr:uid="{1E24382D-F72C-BB4D-9360-B639F8ED0420}">
      <text>
        <r>
          <rPr>
            <sz val="10"/>
            <color rgb="FF000000"/>
            <rFont val="Tahoma"/>
            <family val="2"/>
          </rPr>
          <t>Base</t>
        </r>
      </text>
    </comment>
    <comment ref="I256" authorId="0" shapeId="0" xr:uid="{C38EF2C4-4303-DB45-87E3-2C7E5C4B9915}">
      <text>
        <r>
          <rPr>
            <sz val="10"/>
            <color rgb="FF000000"/>
            <rFont val="Tahoma"/>
            <family val="2"/>
          </rPr>
          <t>Base</t>
        </r>
      </text>
    </comment>
    <comment ref="J256" authorId="0" shapeId="0" xr:uid="{1BDD3335-2D78-064A-8A4D-F8449AAF5566}">
      <text>
        <r>
          <rPr>
            <sz val="10"/>
            <color rgb="FF000000"/>
            <rFont val="Tahoma"/>
            <family val="2"/>
          </rPr>
          <t>Base</t>
        </r>
      </text>
    </comment>
    <comment ref="K256" authorId="0" shapeId="0" xr:uid="{7F711181-90D8-C044-BE87-7AA11D07E8C0}">
      <text>
        <r>
          <rPr>
            <sz val="10"/>
            <color rgb="FF000000"/>
            <rFont val="Tahoma"/>
            <family val="2"/>
          </rPr>
          <t>Base</t>
        </r>
      </text>
    </comment>
    <comment ref="L256" authorId="0" shapeId="0" xr:uid="{0ADF4038-4A9B-5645-A752-D8176C24D577}">
      <text>
        <r>
          <rPr>
            <sz val="10"/>
            <color rgb="FF000000"/>
            <rFont val="Tahoma"/>
            <family val="2"/>
          </rPr>
          <t>Base</t>
        </r>
      </text>
    </comment>
    <comment ref="M256" authorId="0" shapeId="0" xr:uid="{DF4FDA3F-A54E-484A-8509-91BF158C7B0C}">
      <text>
        <r>
          <rPr>
            <sz val="10"/>
            <color rgb="FF000000"/>
            <rFont val="Tahoma"/>
            <family val="2"/>
          </rPr>
          <t>Base</t>
        </r>
      </text>
    </comment>
    <comment ref="N256" authorId="0" shapeId="0" xr:uid="{6F6B9882-DA00-C44C-9001-91F0609413C3}">
      <text>
        <r>
          <rPr>
            <sz val="10"/>
            <color rgb="FF000000"/>
            <rFont val="Tahoma"/>
            <family val="2"/>
          </rPr>
          <t>Base</t>
        </r>
      </text>
    </comment>
    <comment ref="O256" authorId="0" shapeId="0" xr:uid="{206FAEC6-2E1D-444A-9FF1-0D5B26FADB5F}">
      <text>
        <r>
          <rPr>
            <sz val="10"/>
            <color rgb="FF000000"/>
            <rFont val="Tahoma"/>
            <family val="2"/>
          </rPr>
          <t>Base</t>
        </r>
      </text>
    </comment>
    <comment ref="P256" authorId="0" shapeId="0" xr:uid="{B8BF7CB6-057A-CB48-B84D-96A7D2E37D2C}">
      <text>
        <r>
          <rPr>
            <sz val="10"/>
            <color rgb="FF000000"/>
            <rFont val="Tahoma"/>
            <family val="2"/>
          </rPr>
          <t>Base</t>
        </r>
      </text>
    </comment>
    <comment ref="C257" authorId="0" shapeId="0" xr:uid="{CC48F027-07BC-CE44-BB40-A505774F6013}">
      <text>
        <r>
          <rPr>
            <sz val="10"/>
            <color rgb="FF000000"/>
            <rFont val="Tahoma"/>
            <family val="2"/>
          </rPr>
          <t>Base</t>
        </r>
      </text>
    </comment>
    <comment ref="D257" authorId="0" shapeId="0" xr:uid="{71A2D55F-FC26-804C-8BF3-D48247ED5E09}">
      <text>
        <r>
          <rPr>
            <sz val="10"/>
            <color rgb="FF000000"/>
            <rFont val="Tahoma"/>
            <family val="2"/>
          </rPr>
          <t>Base</t>
        </r>
      </text>
    </comment>
    <comment ref="E257" authorId="0" shapeId="0" xr:uid="{E6D049F7-A199-244C-99D3-30AF81EE0177}">
      <text>
        <r>
          <rPr>
            <sz val="10"/>
            <color rgb="FF000000"/>
            <rFont val="Tahoma"/>
            <family val="2"/>
          </rPr>
          <t>Base</t>
        </r>
      </text>
    </comment>
    <comment ref="F257" authorId="0" shapeId="0" xr:uid="{685366FD-0087-614D-8597-C3DA479E43E0}">
      <text>
        <r>
          <rPr>
            <sz val="10"/>
            <color rgb="FF000000"/>
            <rFont val="Tahoma"/>
            <family val="2"/>
          </rPr>
          <t>Base</t>
        </r>
      </text>
    </comment>
    <comment ref="I257" authorId="0" shapeId="0" xr:uid="{BA301647-893D-B94C-AAB6-C76388D3D363}">
      <text>
        <r>
          <rPr>
            <sz val="10"/>
            <color rgb="FF000000"/>
            <rFont val="Tahoma"/>
            <family val="2"/>
          </rPr>
          <t>Base</t>
        </r>
      </text>
    </comment>
    <comment ref="J257" authorId="0" shapeId="0" xr:uid="{10771424-A59C-F54B-BBE2-1AF469C3970F}">
      <text>
        <r>
          <rPr>
            <sz val="10"/>
            <color rgb="FF000000"/>
            <rFont val="Tahoma"/>
            <family val="2"/>
          </rPr>
          <t>Base</t>
        </r>
      </text>
    </comment>
    <comment ref="K257" authorId="0" shapeId="0" xr:uid="{67D2444D-8BEF-7640-B2F8-81DE58A84AE5}">
      <text>
        <r>
          <rPr>
            <sz val="10"/>
            <color rgb="FF000000"/>
            <rFont val="Tahoma"/>
            <family val="2"/>
          </rPr>
          <t>Base</t>
        </r>
      </text>
    </comment>
    <comment ref="L257" authorId="0" shapeId="0" xr:uid="{6005B0A8-DC1B-B541-86BE-1B3422DA55AF}">
      <text>
        <r>
          <rPr>
            <sz val="10"/>
            <color rgb="FF000000"/>
            <rFont val="Tahoma"/>
            <family val="2"/>
          </rPr>
          <t>Base</t>
        </r>
      </text>
    </comment>
    <comment ref="M257" authorId="0" shapeId="0" xr:uid="{CA80552B-3556-FD4B-B1E5-B9F481543715}">
      <text>
        <r>
          <rPr>
            <sz val="10"/>
            <color rgb="FF000000"/>
            <rFont val="Tahoma"/>
            <family val="2"/>
          </rPr>
          <t>Base</t>
        </r>
      </text>
    </comment>
    <comment ref="N257" authorId="0" shapeId="0" xr:uid="{A9CCB9CF-0FEA-D746-B1E7-36B90EC6915F}">
      <text>
        <r>
          <rPr>
            <sz val="10"/>
            <color rgb="FF000000"/>
            <rFont val="Tahoma"/>
            <family val="2"/>
          </rPr>
          <t>Base</t>
        </r>
      </text>
    </comment>
    <comment ref="O257" authorId="0" shapeId="0" xr:uid="{D9D46C5F-E06C-9643-9C14-6A9C2881C09C}">
      <text>
        <r>
          <rPr>
            <sz val="10"/>
            <color rgb="FF000000"/>
            <rFont val="Tahoma"/>
            <family val="2"/>
          </rPr>
          <t>Base</t>
        </r>
      </text>
    </comment>
    <comment ref="P257" authorId="0" shapeId="0" xr:uid="{AB5BC5B6-10DD-9142-87DF-2195024C4BAE}">
      <text>
        <r>
          <rPr>
            <sz val="10"/>
            <color rgb="FF000000"/>
            <rFont val="Tahoma"/>
            <family val="2"/>
          </rPr>
          <t>Base</t>
        </r>
      </text>
    </comment>
    <comment ref="C258" authorId="0" shapeId="0" xr:uid="{26069D68-2599-454F-A617-16804BBC3949}">
      <text>
        <r>
          <rPr>
            <sz val="10"/>
            <color rgb="FF000000"/>
            <rFont val="Tahoma"/>
            <family val="2"/>
          </rPr>
          <t>Base</t>
        </r>
      </text>
    </comment>
    <comment ref="D258" authorId="0" shapeId="0" xr:uid="{A1B1031B-A2D2-0A4B-A568-08C50E238CE0}">
      <text>
        <r>
          <rPr>
            <sz val="10"/>
            <color rgb="FF000000"/>
            <rFont val="Tahoma"/>
            <family val="2"/>
          </rPr>
          <t>Base</t>
        </r>
      </text>
    </comment>
    <comment ref="E258" authorId="0" shapeId="0" xr:uid="{C923DB9D-FA83-6148-8E89-E99EC1E21DD2}">
      <text>
        <r>
          <rPr>
            <sz val="10"/>
            <color rgb="FF000000"/>
            <rFont val="Tahoma"/>
            <family val="2"/>
          </rPr>
          <t>Base</t>
        </r>
      </text>
    </comment>
    <comment ref="F258" authorId="0" shapeId="0" xr:uid="{63EAEB8A-C068-A343-9192-D316FAA06A24}">
      <text>
        <r>
          <rPr>
            <sz val="10"/>
            <color rgb="FF000000"/>
            <rFont val="Tahoma"/>
            <family val="2"/>
          </rPr>
          <t>Base</t>
        </r>
      </text>
    </comment>
    <comment ref="I258" authorId="0" shapeId="0" xr:uid="{BEB55FC8-2A3F-D34D-B826-6796D5EE45D8}">
      <text>
        <r>
          <rPr>
            <sz val="10"/>
            <color rgb="FF000000"/>
            <rFont val="Tahoma"/>
            <family val="2"/>
          </rPr>
          <t>Base</t>
        </r>
      </text>
    </comment>
    <comment ref="J258" authorId="0" shapeId="0" xr:uid="{A517BE64-D825-4D4F-9048-443A3F98A00B}">
      <text>
        <r>
          <rPr>
            <sz val="10"/>
            <color rgb="FF000000"/>
            <rFont val="Tahoma"/>
            <family val="2"/>
          </rPr>
          <t>Base</t>
        </r>
      </text>
    </comment>
    <comment ref="K258" authorId="0" shapeId="0" xr:uid="{92C6CD5F-D9D0-7C4F-9908-38946986CF18}">
      <text>
        <r>
          <rPr>
            <sz val="10"/>
            <color rgb="FF000000"/>
            <rFont val="Tahoma"/>
            <family val="2"/>
          </rPr>
          <t>Base</t>
        </r>
      </text>
    </comment>
    <comment ref="L258" authorId="0" shapeId="0" xr:uid="{3F48A439-5BDE-554B-BE72-C2520F56E63F}">
      <text>
        <r>
          <rPr>
            <sz val="10"/>
            <color rgb="FF000000"/>
            <rFont val="Tahoma"/>
            <family val="2"/>
          </rPr>
          <t>Base</t>
        </r>
      </text>
    </comment>
    <comment ref="M258" authorId="0" shapeId="0" xr:uid="{81DA8AE9-BF0F-BF42-B576-52D13D3D4E72}">
      <text>
        <r>
          <rPr>
            <sz val="10"/>
            <color rgb="FF000000"/>
            <rFont val="Tahoma"/>
            <family val="2"/>
          </rPr>
          <t>Base</t>
        </r>
      </text>
    </comment>
    <comment ref="N258" authorId="0" shapeId="0" xr:uid="{46C03D1F-2A1E-8148-B5A0-CE1777573F2C}">
      <text>
        <r>
          <rPr>
            <sz val="10"/>
            <color rgb="FF000000"/>
            <rFont val="Tahoma"/>
            <family val="2"/>
          </rPr>
          <t>Base</t>
        </r>
      </text>
    </comment>
    <comment ref="O258" authorId="0" shapeId="0" xr:uid="{FB3F9096-D2A0-D548-BF45-C6D7DFB44348}">
      <text>
        <r>
          <rPr>
            <sz val="10"/>
            <color rgb="FF000000"/>
            <rFont val="Tahoma"/>
            <family val="2"/>
          </rPr>
          <t>Base</t>
        </r>
      </text>
    </comment>
    <comment ref="P258" authorId="0" shapeId="0" xr:uid="{9AC71798-2BD2-684D-AF3B-D0BC981E200B}">
      <text>
        <r>
          <rPr>
            <sz val="10"/>
            <color rgb="FF000000"/>
            <rFont val="Tahoma"/>
            <family val="2"/>
          </rPr>
          <t>Base</t>
        </r>
      </text>
    </comment>
    <comment ref="C259" authorId="0" shapeId="0" xr:uid="{74B4C9D2-C340-AA4C-A4FF-62AEA9A89E63}">
      <text>
        <r>
          <rPr>
            <sz val="10"/>
            <color rgb="FF000000"/>
            <rFont val="Tahoma"/>
            <family val="2"/>
          </rPr>
          <t>Base</t>
        </r>
      </text>
    </comment>
    <comment ref="D259" authorId="0" shapeId="0" xr:uid="{1F849F0F-CB19-8043-9022-4DF35E285B49}">
      <text>
        <r>
          <rPr>
            <sz val="10"/>
            <color rgb="FF000000"/>
            <rFont val="Tahoma"/>
            <family val="2"/>
          </rPr>
          <t>Base</t>
        </r>
      </text>
    </comment>
    <comment ref="E259" authorId="0" shapeId="0" xr:uid="{A31C9EE1-4925-7C45-8CDA-08994181DF79}">
      <text>
        <r>
          <rPr>
            <sz val="10"/>
            <color rgb="FF000000"/>
            <rFont val="Tahoma"/>
            <family val="2"/>
          </rPr>
          <t>Base</t>
        </r>
      </text>
    </comment>
    <comment ref="F259" authorId="0" shapeId="0" xr:uid="{ECD0A290-103B-D449-92E1-8BCB3CE034D2}">
      <text>
        <r>
          <rPr>
            <sz val="10"/>
            <color rgb="FF000000"/>
            <rFont val="Tahoma"/>
            <family val="2"/>
          </rPr>
          <t>Base</t>
        </r>
      </text>
    </comment>
    <comment ref="I259" authorId="0" shapeId="0" xr:uid="{D463E427-DB1E-A241-8199-4FCF37C1B271}">
      <text>
        <r>
          <rPr>
            <sz val="10"/>
            <color rgb="FF000000"/>
            <rFont val="Tahoma"/>
            <family val="2"/>
          </rPr>
          <t>Base</t>
        </r>
      </text>
    </comment>
    <comment ref="J259" authorId="0" shapeId="0" xr:uid="{BE4F8544-33AE-D14F-805F-A0B8F8E78374}">
      <text>
        <r>
          <rPr>
            <sz val="10"/>
            <color rgb="FF000000"/>
            <rFont val="Tahoma"/>
            <family val="2"/>
          </rPr>
          <t>Base</t>
        </r>
      </text>
    </comment>
    <comment ref="K259" authorId="0" shapeId="0" xr:uid="{6ECAEE57-6A3C-0F45-A29A-E6F39ECC05FE}">
      <text>
        <r>
          <rPr>
            <sz val="10"/>
            <color rgb="FF000000"/>
            <rFont val="Tahoma"/>
            <family val="2"/>
          </rPr>
          <t>Base</t>
        </r>
      </text>
    </comment>
    <comment ref="L259" authorId="0" shapeId="0" xr:uid="{BA9CAD57-CDC5-CD44-A275-563836597740}">
      <text>
        <r>
          <rPr>
            <sz val="10"/>
            <color rgb="FF000000"/>
            <rFont val="Tahoma"/>
            <family val="2"/>
          </rPr>
          <t>Base</t>
        </r>
      </text>
    </comment>
    <comment ref="M259" authorId="0" shapeId="0" xr:uid="{A1BC66BA-0C06-5041-BF7D-044D5350BDAD}">
      <text>
        <r>
          <rPr>
            <sz val="10"/>
            <color rgb="FF000000"/>
            <rFont val="Tahoma"/>
            <family val="2"/>
          </rPr>
          <t>Base</t>
        </r>
      </text>
    </comment>
    <comment ref="N259" authorId="0" shapeId="0" xr:uid="{03D17081-3604-B847-9063-67A303DEC0A1}">
      <text>
        <r>
          <rPr>
            <sz val="10"/>
            <color rgb="FF000000"/>
            <rFont val="Tahoma"/>
            <family val="2"/>
          </rPr>
          <t>Base</t>
        </r>
      </text>
    </comment>
    <comment ref="O259" authorId="0" shapeId="0" xr:uid="{D674E28C-D056-3949-83FE-0F04146E9473}">
      <text>
        <r>
          <rPr>
            <sz val="10"/>
            <color rgb="FF000000"/>
            <rFont val="Tahoma"/>
            <family val="2"/>
          </rPr>
          <t>Base</t>
        </r>
      </text>
    </comment>
    <comment ref="P259" authorId="0" shapeId="0" xr:uid="{7056A95C-F298-6744-83A2-C66619FB86F2}">
      <text>
        <r>
          <rPr>
            <sz val="10"/>
            <color rgb="FF000000"/>
            <rFont val="Tahoma"/>
            <family val="2"/>
          </rPr>
          <t>Base</t>
        </r>
      </text>
    </comment>
    <comment ref="C260" authorId="0" shapeId="0" xr:uid="{7EF90F00-ACDF-A941-9FD0-F819D59046F3}">
      <text>
        <r>
          <rPr>
            <sz val="10"/>
            <color rgb="FF000000"/>
            <rFont val="Tahoma"/>
            <family val="2"/>
          </rPr>
          <t>Base</t>
        </r>
      </text>
    </comment>
    <comment ref="D260" authorId="0" shapeId="0" xr:uid="{081B85B0-4A52-AA44-9D80-8921D77F2EC6}">
      <text>
        <r>
          <rPr>
            <sz val="10"/>
            <color rgb="FF000000"/>
            <rFont val="Tahoma"/>
            <family val="2"/>
          </rPr>
          <t>Base</t>
        </r>
      </text>
    </comment>
    <comment ref="E260" authorId="0" shapeId="0" xr:uid="{6A6EC01F-726C-DC44-85B8-D0ACA97DE778}">
      <text>
        <r>
          <rPr>
            <sz val="10"/>
            <color rgb="FF000000"/>
            <rFont val="Tahoma"/>
            <family val="2"/>
          </rPr>
          <t>Base</t>
        </r>
      </text>
    </comment>
    <comment ref="F260" authorId="0" shapeId="0" xr:uid="{906D8887-42DE-6846-9C15-89728D8895CB}">
      <text>
        <r>
          <rPr>
            <sz val="10"/>
            <color rgb="FF000000"/>
            <rFont val="Tahoma"/>
            <family val="2"/>
          </rPr>
          <t>Base</t>
        </r>
      </text>
    </comment>
    <comment ref="I260" authorId="0" shapeId="0" xr:uid="{25EC5D30-54B0-2743-8127-EA9A72A260ED}">
      <text>
        <r>
          <rPr>
            <sz val="10"/>
            <color rgb="FF000000"/>
            <rFont val="Tahoma"/>
            <family val="2"/>
          </rPr>
          <t>Base</t>
        </r>
      </text>
    </comment>
    <comment ref="J260" authorId="0" shapeId="0" xr:uid="{48719BE5-6D5A-544C-B9CC-C2B5E91C5B16}">
      <text>
        <r>
          <rPr>
            <sz val="10"/>
            <color rgb="FF000000"/>
            <rFont val="Tahoma"/>
            <family val="2"/>
          </rPr>
          <t>Base</t>
        </r>
      </text>
    </comment>
    <comment ref="K260" authorId="0" shapeId="0" xr:uid="{707391EA-D009-1E49-AD19-8A5EA1D16C05}">
      <text>
        <r>
          <rPr>
            <sz val="10"/>
            <color rgb="FF000000"/>
            <rFont val="Tahoma"/>
            <family val="2"/>
          </rPr>
          <t>Base</t>
        </r>
      </text>
    </comment>
    <comment ref="L260" authorId="0" shapeId="0" xr:uid="{36008F02-356E-DC46-9FE8-CD8A59FF08FC}">
      <text>
        <r>
          <rPr>
            <sz val="10"/>
            <color rgb="FF000000"/>
            <rFont val="Tahoma"/>
            <family val="2"/>
          </rPr>
          <t>Base</t>
        </r>
      </text>
    </comment>
    <comment ref="M260" authorId="0" shapeId="0" xr:uid="{E5731AC1-200D-ED49-817B-45B727ECFEC0}">
      <text>
        <r>
          <rPr>
            <sz val="10"/>
            <color rgb="FF000000"/>
            <rFont val="Tahoma"/>
            <family val="2"/>
          </rPr>
          <t>Base</t>
        </r>
      </text>
    </comment>
    <comment ref="N260" authorId="0" shapeId="0" xr:uid="{65B11DAB-07E0-BC42-9938-EE21015E8491}">
      <text>
        <r>
          <rPr>
            <sz val="10"/>
            <color rgb="FF000000"/>
            <rFont val="Tahoma"/>
            <family val="2"/>
          </rPr>
          <t>Base</t>
        </r>
      </text>
    </comment>
    <comment ref="O260" authorId="0" shapeId="0" xr:uid="{F2E7441B-1547-CD4F-87F6-5A5D7D8E8F93}">
      <text>
        <r>
          <rPr>
            <sz val="10"/>
            <color rgb="FF000000"/>
            <rFont val="Tahoma"/>
            <family val="2"/>
          </rPr>
          <t>Base</t>
        </r>
      </text>
    </comment>
    <comment ref="P260" authorId="0" shapeId="0" xr:uid="{C86E3420-55F2-E643-AF5C-8122C2F8F2A7}">
      <text>
        <r>
          <rPr>
            <sz val="10"/>
            <color rgb="FF000000"/>
            <rFont val="Tahoma"/>
            <family val="2"/>
          </rPr>
          <t>Base</t>
        </r>
      </text>
    </comment>
    <comment ref="C261" authorId="0" shapeId="0" xr:uid="{318F1FF6-136F-C140-AF4C-04F374473B8F}">
      <text>
        <r>
          <rPr>
            <sz val="10"/>
            <color rgb="FF000000"/>
            <rFont val="Tahoma"/>
            <family val="2"/>
          </rPr>
          <t>Base</t>
        </r>
      </text>
    </comment>
    <comment ref="D261" authorId="0" shapeId="0" xr:uid="{8427F7FD-DDC8-2F43-AE76-0704EDA634DA}">
      <text>
        <r>
          <rPr>
            <sz val="10"/>
            <color rgb="FF000000"/>
            <rFont val="Tahoma"/>
            <family val="2"/>
          </rPr>
          <t>Base</t>
        </r>
      </text>
    </comment>
    <comment ref="E261" authorId="0" shapeId="0" xr:uid="{DA751B40-B738-2C44-9BAE-41299EB502F0}">
      <text>
        <r>
          <rPr>
            <sz val="10"/>
            <color rgb="FF000000"/>
            <rFont val="Tahoma"/>
            <family val="2"/>
          </rPr>
          <t>Base</t>
        </r>
      </text>
    </comment>
    <comment ref="F261" authorId="0" shapeId="0" xr:uid="{B7269B2A-C36C-8444-9D2C-7FDA034217AD}">
      <text>
        <r>
          <rPr>
            <sz val="10"/>
            <color rgb="FF000000"/>
            <rFont val="Tahoma"/>
            <family val="2"/>
          </rPr>
          <t>Base</t>
        </r>
      </text>
    </comment>
    <comment ref="I261" authorId="0" shapeId="0" xr:uid="{4AEEBADD-AA5F-854A-B425-FAF1DFBC4928}">
      <text>
        <r>
          <rPr>
            <sz val="10"/>
            <color rgb="FF000000"/>
            <rFont val="Tahoma"/>
            <family val="2"/>
          </rPr>
          <t>Base</t>
        </r>
      </text>
    </comment>
    <comment ref="J261" authorId="0" shapeId="0" xr:uid="{E34B6BAC-4DA4-D14B-8BE7-921F503B97B4}">
      <text>
        <r>
          <rPr>
            <sz val="10"/>
            <color rgb="FF000000"/>
            <rFont val="Tahoma"/>
            <family val="2"/>
          </rPr>
          <t>Base</t>
        </r>
      </text>
    </comment>
    <comment ref="K261" authorId="0" shapeId="0" xr:uid="{B22BEDE4-3831-514C-9D69-782ED6A6DF3D}">
      <text>
        <r>
          <rPr>
            <sz val="10"/>
            <color rgb="FF000000"/>
            <rFont val="Tahoma"/>
            <family val="2"/>
          </rPr>
          <t>Base</t>
        </r>
      </text>
    </comment>
    <comment ref="L261" authorId="0" shapeId="0" xr:uid="{9A6DEF12-C00A-E343-9C52-329E4A3503E5}">
      <text>
        <r>
          <rPr>
            <sz val="10"/>
            <color rgb="FF000000"/>
            <rFont val="Tahoma"/>
            <family val="2"/>
          </rPr>
          <t>Base</t>
        </r>
      </text>
    </comment>
    <comment ref="M261" authorId="0" shapeId="0" xr:uid="{2B33DD5D-82D9-9C41-B088-254C441D1445}">
      <text>
        <r>
          <rPr>
            <sz val="10"/>
            <color rgb="FF000000"/>
            <rFont val="Tahoma"/>
            <family val="2"/>
          </rPr>
          <t>Base</t>
        </r>
      </text>
    </comment>
    <comment ref="N261" authorId="0" shapeId="0" xr:uid="{845AA1FC-AA50-6340-81EE-53AD5240DDA8}">
      <text>
        <r>
          <rPr>
            <sz val="10"/>
            <color rgb="FF000000"/>
            <rFont val="Tahoma"/>
            <family val="2"/>
          </rPr>
          <t>Base</t>
        </r>
      </text>
    </comment>
    <comment ref="O261" authorId="0" shapeId="0" xr:uid="{AB117F78-F552-C144-A602-D800C4D3EA3B}">
      <text>
        <r>
          <rPr>
            <sz val="10"/>
            <color rgb="FF000000"/>
            <rFont val="Tahoma"/>
            <family val="2"/>
          </rPr>
          <t>Base</t>
        </r>
      </text>
    </comment>
    <comment ref="P261" authorId="0" shapeId="0" xr:uid="{10BEE1A1-4E84-D14E-BEB7-36BC6FD3C82B}">
      <text>
        <r>
          <rPr>
            <sz val="10"/>
            <color rgb="FF000000"/>
            <rFont val="Tahoma"/>
            <family val="2"/>
          </rPr>
          <t>Base</t>
        </r>
      </text>
    </comment>
    <comment ref="C262" authorId="0" shapeId="0" xr:uid="{614D0BC6-D24C-F047-8E4B-CC446E03AF8A}">
      <text>
        <r>
          <rPr>
            <sz val="10"/>
            <color rgb="FF000000"/>
            <rFont val="Tahoma"/>
            <family val="2"/>
          </rPr>
          <t>Base</t>
        </r>
      </text>
    </comment>
    <comment ref="D262" authorId="0" shapeId="0" xr:uid="{2AD12EFA-29CD-5442-B0BF-5C19BFAC479C}">
      <text>
        <r>
          <rPr>
            <sz val="10"/>
            <color rgb="FF000000"/>
            <rFont val="Tahoma"/>
            <family val="2"/>
          </rPr>
          <t>Base</t>
        </r>
      </text>
    </comment>
    <comment ref="E262" authorId="0" shapeId="0" xr:uid="{197EE235-579B-C749-A895-91A0E4A7AAC5}">
      <text>
        <r>
          <rPr>
            <sz val="10"/>
            <color rgb="FF000000"/>
            <rFont val="Tahoma"/>
            <family val="2"/>
          </rPr>
          <t>Base</t>
        </r>
      </text>
    </comment>
    <comment ref="F262" authorId="0" shapeId="0" xr:uid="{D2EFF372-1617-2D49-A854-1D8DD6BC74FC}">
      <text>
        <r>
          <rPr>
            <sz val="10"/>
            <color rgb="FF000000"/>
            <rFont val="Tahoma"/>
            <family val="2"/>
          </rPr>
          <t>Base</t>
        </r>
      </text>
    </comment>
    <comment ref="I262" authorId="0" shapeId="0" xr:uid="{5625D10E-B7AC-E842-A74F-33DE7BECF7FB}">
      <text>
        <r>
          <rPr>
            <sz val="10"/>
            <color rgb="FF000000"/>
            <rFont val="Tahoma"/>
            <family val="2"/>
          </rPr>
          <t>Base</t>
        </r>
      </text>
    </comment>
    <comment ref="J262" authorId="0" shapeId="0" xr:uid="{0D5F3578-A727-654B-992D-87CD9E624666}">
      <text>
        <r>
          <rPr>
            <sz val="10"/>
            <color rgb="FF000000"/>
            <rFont val="Tahoma"/>
            <family val="2"/>
          </rPr>
          <t>Base</t>
        </r>
      </text>
    </comment>
    <comment ref="K262" authorId="0" shapeId="0" xr:uid="{82113766-50B8-214C-8270-52CB56308D01}">
      <text>
        <r>
          <rPr>
            <sz val="10"/>
            <color rgb="FF000000"/>
            <rFont val="Tahoma"/>
            <family val="2"/>
          </rPr>
          <t>Base</t>
        </r>
      </text>
    </comment>
    <comment ref="L262" authorId="0" shapeId="0" xr:uid="{83BDB1BF-8BB8-C64D-842C-CABA112AE799}">
      <text>
        <r>
          <rPr>
            <sz val="10"/>
            <color rgb="FF000000"/>
            <rFont val="Tahoma"/>
            <family val="2"/>
          </rPr>
          <t>Base</t>
        </r>
      </text>
    </comment>
    <comment ref="M262" authorId="0" shapeId="0" xr:uid="{CC178DF5-1824-B543-90CD-4A6AC20AE72D}">
      <text>
        <r>
          <rPr>
            <sz val="10"/>
            <color rgb="FF000000"/>
            <rFont val="Tahoma"/>
            <family val="2"/>
          </rPr>
          <t>Base</t>
        </r>
      </text>
    </comment>
    <comment ref="N262" authorId="0" shapeId="0" xr:uid="{AAE306A8-ED5A-A54E-967B-9E010611ADE1}">
      <text>
        <r>
          <rPr>
            <sz val="10"/>
            <color rgb="FF000000"/>
            <rFont val="Tahoma"/>
            <family val="2"/>
          </rPr>
          <t>Base</t>
        </r>
      </text>
    </comment>
    <comment ref="O262" authorId="0" shapeId="0" xr:uid="{075DEBE7-7E5E-F146-9BB7-039F70151485}">
      <text>
        <r>
          <rPr>
            <sz val="10"/>
            <color rgb="FF000000"/>
            <rFont val="Tahoma"/>
            <family val="2"/>
          </rPr>
          <t>Base</t>
        </r>
      </text>
    </comment>
    <comment ref="P262" authorId="0" shapeId="0" xr:uid="{BB42256A-BFB7-234F-A309-86BF64B344FD}">
      <text>
        <r>
          <rPr>
            <sz val="10"/>
            <color rgb="FF000000"/>
            <rFont val="Tahoma"/>
            <family val="2"/>
          </rPr>
          <t>Base</t>
        </r>
      </text>
    </comment>
    <comment ref="C263" authorId="0" shapeId="0" xr:uid="{3193D0B8-EAB1-6A4C-9CCB-29607C66A911}">
      <text>
        <r>
          <rPr>
            <sz val="10"/>
            <color rgb="FF000000"/>
            <rFont val="Tahoma"/>
            <family val="2"/>
          </rPr>
          <t>Base</t>
        </r>
      </text>
    </comment>
    <comment ref="D263" authorId="0" shapeId="0" xr:uid="{C5888F4F-637E-684C-A288-C01F561C0D69}">
      <text>
        <r>
          <rPr>
            <sz val="10"/>
            <color rgb="FF000000"/>
            <rFont val="Tahoma"/>
            <family val="2"/>
          </rPr>
          <t>Base</t>
        </r>
      </text>
    </comment>
    <comment ref="E263" authorId="0" shapeId="0" xr:uid="{41B203EE-4BBA-DF43-A389-3F541AA7F65E}">
      <text>
        <r>
          <rPr>
            <sz val="10"/>
            <color rgb="FF000000"/>
            <rFont val="Tahoma"/>
            <family val="2"/>
          </rPr>
          <t>Base</t>
        </r>
      </text>
    </comment>
    <comment ref="F263" authorId="0" shapeId="0" xr:uid="{5F689746-7CDB-A246-A5E2-D3DCD5868DEB}">
      <text>
        <r>
          <rPr>
            <sz val="10"/>
            <color rgb="FF000000"/>
            <rFont val="Tahoma"/>
            <family val="2"/>
          </rPr>
          <t>Base</t>
        </r>
      </text>
    </comment>
    <comment ref="I263" authorId="0" shapeId="0" xr:uid="{A864C6D1-0593-F342-BBF3-D5E69423DD7E}">
      <text>
        <r>
          <rPr>
            <sz val="10"/>
            <color rgb="FF000000"/>
            <rFont val="Tahoma"/>
            <family val="2"/>
          </rPr>
          <t>Base</t>
        </r>
      </text>
    </comment>
    <comment ref="J263" authorId="0" shapeId="0" xr:uid="{635ECBD3-B1B8-C842-A444-389B2D195B4C}">
      <text>
        <r>
          <rPr>
            <sz val="10"/>
            <color rgb="FF000000"/>
            <rFont val="Tahoma"/>
            <family val="2"/>
          </rPr>
          <t>Base</t>
        </r>
      </text>
    </comment>
    <comment ref="K263" authorId="0" shapeId="0" xr:uid="{12D2C7C9-AED2-7F43-83A9-3A9B08DB3564}">
      <text>
        <r>
          <rPr>
            <sz val="10"/>
            <color rgb="FF000000"/>
            <rFont val="Tahoma"/>
            <family val="2"/>
          </rPr>
          <t>Base</t>
        </r>
      </text>
    </comment>
    <comment ref="L263" authorId="0" shapeId="0" xr:uid="{70C72EA7-6C98-BF48-9F90-9E04AD1C9D15}">
      <text>
        <r>
          <rPr>
            <sz val="10"/>
            <color rgb="FF000000"/>
            <rFont val="Tahoma"/>
            <family val="2"/>
          </rPr>
          <t>Base</t>
        </r>
      </text>
    </comment>
    <comment ref="M263" authorId="0" shapeId="0" xr:uid="{70BC748D-1964-FA45-9A4A-B0A3B9DB513D}">
      <text>
        <r>
          <rPr>
            <sz val="10"/>
            <color rgb="FF000000"/>
            <rFont val="Tahoma"/>
            <family val="2"/>
          </rPr>
          <t>Base</t>
        </r>
      </text>
    </comment>
    <comment ref="N263" authorId="0" shapeId="0" xr:uid="{6CE48DA1-639C-1C45-A1CB-2677EBBE6F0D}">
      <text>
        <r>
          <rPr>
            <sz val="10"/>
            <color rgb="FF000000"/>
            <rFont val="Tahoma"/>
            <family val="2"/>
          </rPr>
          <t>Base</t>
        </r>
      </text>
    </comment>
    <comment ref="O263" authorId="0" shapeId="0" xr:uid="{E5AB129A-162A-564A-9EA1-730B21284AC8}">
      <text>
        <r>
          <rPr>
            <sz val="10"/>
            <color rgb="FF000000"/>
            <rFont val="Tahoma"/>
            <family val="2"/>
          </rPr>
          <t>Base</t>
        </r>
      </text>
    </comment>
    <comment ref="P263" authorId="0" shapeId="0" xr:uid="{205290C1-5403-DC46-A4B6-6AF6227EF34B}">
      <text>
        <r>
          <rPr>
            <sz val="10"/>
            <color rgb="FF000000"/>
            <rFont val="Tahoma"/>
            <family val="2"/>
          </rPr>
          <t>Base</t>
        </r>
      </text>
    </comment>
    <comment ref="C264" authorId="0" shapeId="0" xr:uid="{AA3C24E0-00CF-9145-A37F-9C3A9680DCBE}">
      <text>
        <r>
          <rPr>
            <sz val="10"/>
            <color rgb="FF000000"/>
            <rFont val="Tahoma"/>
            <family val="2"/>
          </rPr>
          <t>Base</t>
        </r>
      </text>
    </comment>
    <comment ref="D264" authorId="0" shapeId="0" xr:uid="{95281B8A-5CBF-A94B-91F6-52E7DD1A6229}">
      <text>
        <r>
          <rPr>
            <sz val="10"/>
            <color rgb="FF000000"/>
            <rFont val="Tahoma"/>
            <family val="2"/>
          </rPr>
          <t>Base</t>
        </r>
      </text>
    </comment>
    <comment ref="E264" authorId="0" shapeId="0" xr:uid="{C89BBAF0-C570-7947-AA30-07BDB36B784C}">
      <text>
        <r>
          <rPr>
            <sz val="10"/>
            <color rgb="FF000000"/>
            <rFont val="Tahoma"/>
            <family val="2"/>
          </rPr>
          <t>Base</t>
        </r>
      </text>
    </comment>
    <comment ref="F264" authorId="0" shapeId="0" xr:uid="{E181C35C-6965-4E46-85A0-60152E34A563}">
      <text>
        <r>
          <rPr>
            <sz val="10"/>
            <color rgb="FF000000"/>
            <rFont val="Tahoma"/>
            <family val="2"/>
          </rPr>
          <t>Base</t>
        </r>
      </text>
    </comment>
    <comment ref="I264" authorId="0" shapeId="0" xr:uid="{A5641F77-FBCA-334A-A1D4-0E2FE7452E6F}">
      <text>
        <r>
          <rPr>
            <sz val="10"/>
            <color rgb="FF000000"/>
            <rFont val="Tahoma"/>
            <family val="2"/>
          </rPr>
          <t>Base</t>
        </r>
      </text>
    </comment>
    <comment ref="J264" authorId="0" shapeId="0" xr:uid="{5C7035B3-F6B1-1343-8D49-A8BEA999EB58}">
      <text>
        <r>
          <rPr>
            <sz val="10"/>
            <color rgb="FF000000"/>
            <rFont val="Tahoma"/>
            <family val="2"/>
          </rPr>
          <t>Base</t>
        </r>
      </text>
    </comment>
    <comment ref="K264" authorId="0" shapeId="0" xr:uid="{FBF3A07C-D679-174C-A92B-21556745CE7C}">
      <text>
        <r>
          <rPr>
            <sz val="10"/>
            <color rgb="FF000000"/>
            <rFont val="Tahoma"/>
            <family val="2"/>
          </rPr>
          <t>Base</t>
        </r>
      </text>
    </comment>
    <comment ref="L264" authorId="0" shapeId="0" xr:uid="{D0ADE028-F013-3845-B3A3-A306D8813BA6}">
      <text>
        <r>
          <rPr>
            <sz val="10"/>
            <color rgb="FF000000"/>
            <rFont val="Tahoma"/>
            <family val="2"/>
          </rPr>
          <t>Base</t>
        </r>
      </text>
    </comment>
    <comment ref="M264" authorId="0" shapeId="0" xr:uid="{45A7E5A4-5F37-E64A-89E2-D5DA3AE588B7}">
      <text>
        <r>
          <rPr>
            <sz val="10"/>
            <color rgb="FF000000"/>
            <rFont val="Tahoma"/>
            <family val="2"/>
          </rPr>
          <t>Base</t>
        </r>
      </text>
    </comment>
    <comment ref="N264" authorId="0" shapeId="0" xr:uid="{08CDEEC1-EE83-6A4B-9B04-B99E4CC79669}">
      <text>
        <r>
          <rPr>
            <sz val="10"/>
            <color rgb="FF000000"/>
            <rFont val="Tahoma"/>
            <family val="2"/>
          </rPr>
          <t>Base</t>
        </r>
      </text>
    </comment>
    <comment ref="O264" authorId="0" shapeId="0" xr:uid="{F2B8D208-22C4-784B-B9AF-7F66A7CA610B}">
      <text>
        <r>
          <rPr>
            <sz val="10"/>
            <color rgb="FF000000"/>
            <rFont val="Tahoma"/>
            <family val="2"/>
          </rPr>
          <t>Base</t>
        </r>
      </text>
    </comment>
    <comment ref="P264" authorId="0" shapeId="0" xr:uid="{A56387E0-70B7-3640-BA0C-08596C51AA9C}">
      <text>
        <r>
          <rPr>
            <sz val="10"/>
            <color rgb="FF000000"/>
            <rFont val="Tahoma"/>
            <family val="2"/>
          </rPr>
          <t>Base</t>
        </r>
      </text>
    </comment>
    <comment ref="C265" authorId="0" shapeId="0" xr:uid="{8B0BB16D-BC4D-7846-B86B-0064E3CA4F34}">
      <text>
        <r>
          <rPr>
            <sz val="10"/>
            <color rgb="FF000000"/>
            <rFont val="Tahoma"/>
            <family val="2"/>
          </rPr>
          <t>Base</t>
        </r>
      </text>
    </comment>
    <comment ref="D265" authorId="0" shapeId="0" xr:uid="{870CCCC9-27C0-4A40-A27D-137BB3DCE09D}">
      <text>
        <r>
          <rPr>
            <sz val="10"/>
            <color rgb="FF000000"/>
            <rFont val="Tahoma"/>
            <family val="2"/>
          </rPr>
          <t>Base</t>
        </r>
      </text>
    </comment>
    <comment ref="E265" authorId="0" shapeId="0" xr:uid="{A9EC1821-6FC4-3944-B314-2AD33ACC1A37}">
      <text>
        <r>
          <rPr>
            <sz val="10"/>
            <color rgb="FF000000"/>
            <rFont val="Tahoma"/>
            <family val="2"/>
          </rPr>
          <t>Base</t>
        </r>
      </text>
    </comment>
    <comment ref="F265" authorId="0" shapeId="0" xr:uid="{E9A5FD27-A655-E449-972E-D51F900308BD}">
      <text>
        <r>
          <rPr>
            <sz val="10"/>
            <color rgb="FF000000"/>
            <rFont val="Tahoma"/>
            <family val="2"/>
          </rPr>
          <t>Base</t>
        </r>
      </text>
    </comment>
    <comment ref="I265" authorId="0" shapeId="0" xr:uid="{9B23ABA3-D6C7-9B44-BF54-0A2739AEFED8}">
      <text>
        <r>
          <rPr>
            <sz val="10"/>
            <color rgb="FF000000"/>
            <rFont val="Tahoma"/>
            <family val="2"/>
          </rPr>
          <t>Base</t>
        </r>
      </text>
    </comment>
    <comment ref="J265" authorId="0" shapeId="0" xr:uid="{4628A94E-0E90-E746-87FA-F6BD211F8A3B}">
      <text>
        <r>
          <rPr>
            <sz val="10"/>
            <color rgb="FF000000"/>
            <rFont val="Tahoma"/>
            <family val="2"/>
          </rPr>
          <t>Base</t>
        </r>
      </text>
    </comment>
    <comment ref="K265" authorId="0" shapeId="0" xr:uid="{442E1E61-5AA7-4044-9AB8-A5536402D5FF}">
      <text>
        <r>
          <rPr>
            <sz val="10"/>
            <color rgb="FF000000"/>
            <rFont val="Tahoma"/>
            <family val="2"/>
          </rPr>
          <t>Base</t>
        </r>
      </text>
    </comment>
    <comment ref="L265" authorId="0" shapeId="0" xr:uid="{160A307E-8496-2042-80EE-AE0E0791FB0E}">
      <text>
        <r>
          <rPr>
            <sz val="10"/>
            <color rgb="FF000000"/>
            <rFont val="Tahoma"/>
            <family val="2"/>
          </rPr>
          <t>Base</t>
        </r>
      </text>
    </comment>
    <comment ref="M265" authorId="0" shapeId="0" xr:uid="{AE83BBFA-7C93-6D4B-955D-1D27A1B6B811}">
      <text>
        <r>
          <rPr>
            <sz val="10"/>
            <color rgb="FF000000"/>
            <rFont val="Tahoma"/>
            <family val="2"/>
          </rPr>
          <t>Base</t>
        </r>
      </text>
    </comment>
    <comment ref="N265" authorId="0" shapeId="0" xr:uid="{AB9A9018-0D71-A54E-BA11-FB00F26E51C7}">
      <text>
        <r>
          <rPr>
            <sz val="10"/>
            <color rgb="FF000000"/>
            <rFont val="Tahoma"/>
            <family val="2"/>
          </rPr>
          <t>Base</t>
        </r>
      </text>
    </comment>
    <comment ref="O265" authorId="0" shapeId="0" xr:uid="{57FA3003-2533-3548-87F4-4ABFF4468BC7}">
      <text>
        <r>
          <rPr>
            <sz val="10"/>
            <color rgb="FF000000"/>
            <rFont val="Tahoma"/>
            <family val="2"/>
          </rPr>
          <t>Base</t>
        </r>
      </text>
    </comment>
    <comment ref="P265" authorId="0" shapeId="0" xr:uid="{61E824B8-0D14-EC4E-A733-B44A7AD10E1C}">
      <text>
        <r>
          <rPr>
            <sz val="10"/>
            <color rgb="FF000000"/>
            <rFont val="Tahoma"/>
            <family val="2"/>
          </rPr>
          <t>Base</t>
        </r>
      </text>
    </comment>
    <comment ref="C266" authorId="0" shapeId="0" xr:uid="{C777194B-96C6-1B43-81DC-1B81783960F3}">
      <text>
        <r>
          <rPr>
            <sz val="10"/>
            <color rgb="FF000000"/>
            <rFont val="Tahoma"/>
            <family val="2"/>
          </rPr>
          <t>Base</t>
        </r>
      </text>
    </comment>
    <comment ref="D266" authorId="0" shapeId="0" xr:uid="{C1BDEA47-309C-9742-A853-B9839E51EB86}">
      <text>
        <r>
          <rPr>
            <sz val="10"/>
            <color rgb="FF000000"/>
            <rFont val="Tahoma"/>
            <family val="2"/>
          </rPr>
          <t>Base</t>
        </r>
      </text>
    </comment>
    <comment ref="E266" authorId="0" shapeId="0" xr:uid="{74661B4F-8475-6245-88DA-547ABC7CE19D}">
      <text>
        <r>
          <rPr>
            <sz val="10"/>
            <color rgb="FF000000"/>
            <rFont val="Tahoma"/>
            <family val="2"/>
          </rPr>
          <t>Base</t>
        </r>
      </text>
    </comment>
    <comment ref="F266" authorId="0" shapeId="0" xr:uid="{3BFACABA-B193-C34C-87BE-A2A867A59BD6}">
      <text>
        <r>
          <rPr>
            <sz val="10"/>
            <color rgb="FF000000"/>
            <rFont val="Tahoma"/>
            <family val="2"/>
          </rPr>
          <t>Base</t>
        </r>
      </text>
    </comment>
    <comment ref="I266" authorId="0" shapeId="0" xr:uid="{A737411C-6A26-5646-ACE8-69B21872C992}">
      <text>
        <r>
          <rPr>
            <sz val="10"/>
            <color rgb="FF000000"/>
            <rFont val="Tahoma"/>
            <family val="2"/>
          </rPr>
          <t>Base</t>
        </r>
      </text>
    </comment>
    <comment ref="J266" authorId="0" shapeId="0" xr:uid="{C4597317-24BF-7041-B067-1FAA41B6B47D}">
      <text>
        <r>
          <rPr>
            <sz val="10"/>
            <color rgb="FF000000"/>
            <rFont val="Tahoma"/>
            <family val="2"/>
          </rPr>
          <t>Base</t>
        </r>
      </text>
    </comment>
    <comment ref="K266" authorId="0" shapeId="0" xr:uid="{31ADB6CA-9A8F-2F44-BC8E-98A23FC7279E}">
      <text>
        <r>
          <rPr>
            <sz val="10"/>
            <color rgb="FF000000"/>
            <rFont val="Tahoma"/>
            <family val="2"/>
          </rPr>
          <t>Base</t>
        </r>
      </text>
    </comment>
    <comment ref="L266" authorId="0" shapeId="0" xr:uid="{C84DCEAF-776A-EF40-88D2-CDF0268EBFBF}">
      <text>
        <r>
          <rPr>
            <sz val="10"/>
            <color rgb="FF000000"/>
            <rFont val="Tahoma"/>
            <family val="2"/>
          </rPr>
          <t>Base</t>
        </r>
      </text>
    </comment>
    <comment ref="M266" authorId="0" shapeId="0" xr:uid="{CD281FCF-CF3F-2742-A44A-4D0FEE0D3E6A}">
      <text>
        <r>
          <rPr>
            <sz val="10"/>
            <color rgb="FF000000"/>
            <rFont val="Tahoma"/>
            <family val="2"/>
          </rPr>
          <t>Base</t>
        </r>
      </text>
    </comment>
    <comment ref="N266" authorId="0" shapeId="0" xr:uid="{DFD82215-1A2F-404D-9BAB-A71662B9AB0E}">
      <text>
        <r>
          <rPr>
            <sz val="10"/>
            <color rgb="FF000000"/>
            <rFont val="Tahoma"/>
            <family val="2"/>
          </rPr>
          <t>Base</t>
        </r>
      </text>
    </comment>
    <comment ref="O266" authorId="0" shapeId="0" xr:uid="{0430B5A8-0D4A-A84D-86BB-584566168898}">
      <text>
        <r>
          <rPr>
            <sz val="10"/>
            <color rgb="FF000000"/>
            <rFont val="Tahoma"/>
            <family val="2"/>
          </rPr>
          <t>Base</t>
        </r>
      </text>
    </comment>
    <comment ref="P266" authorId="0" shapeId="0" xr:uid="{0B84D08F-1BA6-D343-A2B2-5A1B58D462C3}">
      <text>
        <r>
          <rPr>
            <sz val="10"/>
            <color rgb="FF000000"/>
            <rFont val="Tahoma"/>
            <family val="2"/>
          </rPr>
          <t>Base</t>
        </r>
      </text>
    </comment>
    <comment ref="C267" authorId="0" shapeId="0" xr:uid="{E1E31CA2-C129-514E-AE93-AA4480CC675A}">
      <text>
        <r>
          <rPr>
            <sz val="10"/>
            <color rgb="FF000000"/>
            <rFont val="Tahoma"/>
            <family val="2"/>
          </rPr>
          <t>Base</t>
        </r>
      </text>
    </comment>
    <comment ref="D267" authorId="0" shapeId="0" xr:uid="{9AECD93D-FC27-294D-8DC7-9788A7DD292A}">
      <text>
        <r>
          <rPr>
            <sz val="10"/>
            <color rgb="FF000000"/>
            <rFont val="Tahoma"/>
            <family val="2"/>
          </rPr>
          <t>Base</t>
        </r>
      </text>
    </comment>
    <comment ref="E267" authorId="0" shapeId="0" xr:uid="{38339D47-FC94-A44C-81D7-800E6DEFF9D1}">
      <text>
        <r>
          <rPr>
            <sz val="10"/>
            <color rgb="FF000000"/>
            <rFont val="Tahoma"/>
            <family val="2"/>
          </rPr>
          <t>Base</t>
        </r>
      </text>
    </comment>
    <comment ref="F267" authorId="0" shapeId="0" xr:uid="{D46C7857-3ED7-9142-9C71-3851318B86B8}">
      <text>
        <r>
          <rPr>
            <sz val="10"/>
            <color rgb="FF000000"/>
            <rFont val="Tahoma"/>
            <family val="2"/>
          </rPr>
          <t>Base</t>
        </r>
      </text>
    </comment>
    <comment ref="I267" authorId="0" shapeId="0" xr:uid="{CB4EABF4-DD04-9E4B-AE54-66494E96329D}">
      <text>
        <r>
          <rPr>
            <sz val="10"/>
            <color rgb="FF000000"/>
            <rFont val="Tahoma"/>
            <family val="2"/>
          </rPr>
          <t>Base</t>
        </r>
      </text>
    </comment>
    <comment ref="J267" authorId="0" shapeId="0" xr:uid="{57E14069-CCA5-9241-8AE3-00F9D2034E12}">
      <text>
        <r>
          <rPr>
            <sz val="10"/>
            <color rgb="FF000000"/>
            <rFont val="Tahoma"/>
            <family val="2"/>
          </rPr>
          <t>Base</t>
        </r>
      </text>
    </comment>
    <comment ref="K267" authorId="0" shapeId="0" xr:uid="{E7C8C2B2-D484-6D4A-86CE-FA8CA9937E95}">
      <text>
        <r>
          <rPr>
            <sz val="10"/>
            <color rgb="FF000000"/>
            <rFont val="Tahoma"/>
            <family val="2"/>
          </rPr>
          <t>Base</t>
        </r>
      </text>
    </comment>
    <comment ref="L267" authorId="0" shapeId="0" xr:uid="{F0544DE0-35A1-9849-9854-F97273F046A5}">
      <text>
        <r>
          <rPr>
            <sz val="10"/>
            <color rgb="FF000000"/>
            <rFont val="Tahoma"/>
            <family val="2"/>
          </rPr>
          <t>Base</t>
        </r>
      </text>
    </comment>
    <comment ref="M267" authorId="0" shapeId="0" xr:uid="{317E42DF-17CB-464F-9E70-64B24FB11D27}">
      <text>
        <r>
          <rPr>
            <sz val="10"/>
            <color rgb="FF000000"/>
            <rFont val="Tahoma"/>
            <family val="2"/>
          </rPr>
          <t>Base</t>
        </r>
      </text>
    </comment>
    <comment ref="N267" authorId="0" shapeId="0" xr:uid="{9E56FB98-CEC8-F342-847A-E2F5DFFB0604}">
      <text>
        <r>
          <rPr>
            <sz val="10"/>
            <color rgb="FF000000"/>
            <rFont val="Tahoma"/>
            <family val="2"/>
          </rPr>
          <t>Base</t>
        </r>
      </text>
    </comment>
    <comment ref="O267" authorId="0" shapeId="0" xr:uid="{227D1EB4-F2DC-5343-9B0E-3EECBD0CC549}">
      <text>
        <r>
          <rPr>
            <sz val="10"/>
            <color rgb="FF000000"/>
            <rFont val="Tahoma"/>
            <family val="2"/>
          </rPr>
          <t>Base</t>
        </r>
      </text>
    </comment>
    <comment ref="P267" authorId="0" shapeId="0" xr:uid="{87B79144-5A7C-C547-B0AA-765D010A861A}">
      <text>
        <r>
          <rPr>
            <sz val="10"/>
            <color rgb="FF000000"/>
            <rFont val="Tahoma"/>
            <family val="2"/>
          </rPr>
          <t>Base</t>
        </r>
      </text>
    </comment>
    <comment ref="C268" authorId="0" shapeId="0" xr:uid="{8DDA490F-5470-6B49-9F5F-42DD128C197C}">
      <text>
        <r>
          <rPr>
            <sz val="10"/>
            <color rgb="FF000000"/>
            <rFont val="Tahoma"/>
            <family val="2"/>
          </rPr>
          <t>Base</t>
        </r>
      </text>
    </comment>
    <comment ref="D268" authorId="0" shapeId="0" xr:uid="{C93C0590-F723-7F46-91EF-1B5917CD335C}">
      <text>
        <r>
          <rPr>
            <sz val="10"/>
            <color rgb="FF000000"/>
            <rFont val="Tahoma"/>
            <family val="2"/>
          </rPr>
          <t>Base</t>
        </r>
      </text>
    </comment>
    <comment ref="E268" authorId="0" shapeId="0" xr:uid="{2B8E15BD-95DC-EE42-8FB8-9D26C2F5BD1E}">
      <text>
        <r>
          <rPr>
            <sz val="10"/>
            <color rgb="FF000000"/>
            <rFont val="Tahoma"/>
            <family val="2"/>
          </rPr>
          <t>Base</t>
        </r>
      </text>
    </comment>
    <comment ref="F268" authorId="0" shapeId="0" xr:uid="{D17E4D29-42D2-6C4F-9881-42CE344ED86C}">
      <text>
        <r>
          <rPr>
            <sz val="10"/>
            <color rgb="FF000000"/>
            <rFont val="Tahoma"/>
            <family val="2"/>
          </rPr>
          <t>Base</t>
        </r>
      </text>
    </comment>
    <comment ref="I268" authorId="0" shapeId="0" xr:uid="{C72F313A-1BB1-444D-AA38-07BE5A598466}">
      <text>
        <r>
          <rPr>
            <sz val="10"/>
            <color rgb="FF000000"/>
            <rFont val="Tahoma"/>
            <family val="2"/>
          </rPr>
          <t>Base</t>
        </r>
      </text>
    </comment>
    <comment ref="J268" authorId="0" shapeId="0" xr:uid="{E8BCB236-4628-0D41-9181-06E850EFAF1B}">
      <text>
        <r>
          <rPr>
            <sz val="10"/>
            <color rgb="FF000000"/>
            <rFont val="Tahoma"/>
            <family val="2"/>
          </rPr>
          <t>Base</t>
        </r>
      </text>
    </comment>
    <comment ref="K268" authorId="0" shapeId="0" xr:uid="{C3588A0C-CC4B-BA45-BC9E-CD4D640D54F1}">
      <text>
        <r>
          <rPr>
            <sz val="10"/>
            <color rgb="FF000000"/>
            <rFont val="Tahoma"/>
            <family val="2"/>
          </rPr>
          <t>Base</t>
        </r>
      </text>
    </comment>
    <comment ref="L268" authorId="0" shapeId="0" xr:uid="{838617F9-2C9B-F549-B3C8-6974AFDB78A8}">
      <text>
        <r>
          <rPr>
            <sz val="10"/>
            <color rgb="FF000000"/>
            <rFont val="Tahoma"/>
            <family val="2"/>
          </rPr>
          <t>Base</t>
        </r>
      </text>
    </comment>
    <comment ref="M268" authorId="0" shapeId="0" xr:uid="{706D9278-4519-1E4F-ADE5-053723B49186}">
      <text>
        <r>
          <rPr>
            <sz val="10"/>
            <color rgb="FF000000"/>
            <rFont val="Tahoma"/>
            <family val="2"/>
          </rPr>
          <t>Base</t>
        </r>
      </text>
    </comment>
    <comment ref="N268" authorId="0" shapeId="0" xr:uid="{F10188C2-0405-6E48-AED4-CC60CD66B2B1}">
      <text>
        <r>
          <rPr>
            <sz val="10"/>
            <color rgb="FF000000"/>
            <rFont val="Tahoma"/>
            <family val="2"/>
          </rPr>
          <t>Base</t>
        </r>
      </text>
    </comment>
    <comment ref="O268" authorId="0" shapeId="0" xr:uid="{3CCE5CB0-7DDF-B242-AE1F-F69FC2263753}">
      <text>
        <r>
          <rPr>
            <sz val="10"/>
            <color rgb="FF000000"/>
            <rFont val="Tahoma"/>
            <family val="2"/>
          </rPr>
          <t>Base</t>
        </r>
      </text>
    </comment>
    <comment ref="P268" authorId="0" shapeId="0" xr:uid="{7FFA19A4-D88E-6645-BEBF-9F2D7209B75F}">
      <text>
        <r>
          <rPr>
            <sz val="10"/>
            <color rgb="FF000000"/>
            <rFont val="Tahoma"/>
            <family val="2"/>
          </rPr>
          <t>Base</t>
        </r>
      </text>
    </comment>
    <comment ref="C269" authorId="0" shapeId="0" xr:uid="{3E66DF67-B1FB-BC45-A723-65AC103013D5}">
      <text>
        <r>
          <rPr>
            <sz val="10"/>
            <color rgb="FF000000"/>
            <rFont val="Tahoma"/>
            <family val="2"/>
          </rPr>
          <t>Base</t>
        </r>
      </text>
    </comment>
    <comment ref="D269" authorId="0" shapeId="0" xr:uid="{B9A4F0E0-1A25-5B48-93F5-D719A60B53B7}">
      <text>
        <r>
          <rPr>
            <sz val="10"/>
            <color rgb="FF000000"/>
            <rFont val="Tahoma"/>
            <family val="2"/>
          </rPr>
          <t>Base</t>
        </r>
      </text>
    </comment>
    <comment ref="E269" authorId="0" shapeId="0" xr:uid="{B2B6BC82-2035-CA4F-84C0-7A300F1DBC00}">
      <text>
        <r>
          <rPr>
            <sz val="10"/>
            <color rgb="FF000000"/>
            <rFont val="Tahoma"/>
            <family val="2"/>
          </rPr>
          <t>Base</t>
        </r>
      </text>
    </comment>
    <comment ref="F269" authorId="0" shapeId="0" xr:uid="{CFDCAFE4-3D99-7340-B565-2CB02328EA00}">
      <text>
        <r>
          <rPr>
            <sz val="10"/>
            <color rgb="FF000000"/>
            <rFont val="Tahoma"/>
            <family val="2"/>
          </rPr>
          <t>Base</t>
        </r>
      </text>
    </comment>
    <comment ref="I269" authorId="0" shapeId="0" xr:uid="{858077A5-9029-9F45-BD75-5A5C092031EF}">
      <text>
        <r>
          <rPr>
            <sz val="10"/>
            <color rgb="FF000000"/>
            <rFont val="Tahoma"/>
            <family val="2"/>
          </rPr>
          <t>Base</t>
        </r>
      </text>
    </comment>
    <comment ref="J269" authorId="0" shapeId="0" xr:uid="{3101B45B-DF40-384D-83FF-F34EEED16CDF}">
      <text>
        <r>
          <rPr>
            <sz val="10"/>
            <color rgb="FF000000"/>
            <rFont val="Tahoma"/>
            <family val="2"/>
          </rPr>
          <t>Base</t>
        </r>
      </text>
    </comment>
    <comment ref="K269" authorId="0" shapeId="0" xr:uid="{F4F2E585-7227-EE44-B437-F846EFA59524}">
      <text>
        <r>
          <rPr>
            <sz val="10"/>
            <color rgb="FF000000"/>
            <rFont val="Tahoma"/>
            <family val="2"/>
          </rPr>
          <t>Base</t>
        </r>
      </text>
    </comment>
    <comment ref="L269" authorId="0" shapeId="0" xr:uid="{C98C4B40-46E9-F644-AAAC-FE6FED25AD76}">
      <text>
        <r>
          <rPr>
            <sz val="10"/>
            <color rgb="FF000000"/>
            <rFont val="Tahoma"/>
            <family val="2"/>
          </rPr>
          <t>Base</t>
        </r>
      </text>
    </comment>
    <comment ref="M269" authorId="0" shapeId="0" xr:uid="{2F59A36E-0077-9F47-B5ED-422704E29AE2}">
      <text>
        <r>
          <rPr>
            <sz val="10"/>
            <color rgb="FF000000"/>
            <rFont val="Tahoma"/>
            <family val="2"/>
          </rPr>
          <t>Base</t>
        </r>
      </text>
    </comment>
    <comment ref="N269" authorId="0" shapeId="0" xr:uid="{7F344DB1-52AD-8542-9ABC-464BC05A5494}">
      <text>
        <r>
          <rPr>
            <sz val="10"/>
            <color rgb="FF000000"/>
            <rFont val="Tahoma"/>
            <family val="2"/>
          </rPr>
          <t>Base</t>
        </r>
      </text>
    </comment>
    <comment ref="O269" authorId="0" shapeId="0" xr:uid="{CB44DB3E-33D2-FD47-AD5F-3F7FFB0B4D2F}">
      <text>
        <r>
          <rPr>
            <sz val="10"/>
            <color rgb="FF000000"/>
            <rFont val="Tahoma"/>
            <family val="2"/>
          </rPr>
          <t>Base</t>
        </r>
      </text>
    </comment>
    <comment ref="P269" authorId="0" shapeId="0" xr:uid="{7432D71E-BB44-9F4B-AE4F-44530853E11D}">
      <text>
        <r>
          <rPr>
            <sz val="10"/>
            <color rgb="FF000000"/>
            <rFont val="Tahoma"/>
            <family val="2"/>
          </rPr>
          <t>Base</t>
        </r>
      </text>
    </comment>
    <comment ref="C270" authorId="0" shapeId="0" xr:uid="{69C41CF9-6257-A846-A10B-EFB30B11264E}">
      <text>
        <r>
          <rPr>
            <sz val="10"/>
            <color rgb="FF000000"/>
            <rFont val="Tahoma"/>
            <family val="2"/>
          </rPr>
          <t>Base</t>
        </r>
      </text>
    </comment>
    <comment ref="D270" authorId="0" shapeId="0" xr:uid="{ACEA4E97-69A8-AF44-908C-B72145EC0501}">
      <text>
        <r>
          <rPr>
            <sz val="10"/>
            <color rgb="FF000000"/>
            <rFont val="Tahoma"/>
            <family val="2"/>
          </rPr>
          <t>Base</t>
        </r>
      </text>
    </comment>
    <comment ref="E270" authorId="0" shapeId="0" xr:uid="{D6CB5F55-60CA-6E4C-B817-D0AEC00FFDCA}">
      <text>
        <r>
          <rPr>
            <sz val="10"/>
            <color rgb="FF000000"/>
            <rFont val="Tahoma"/>
            <family val="2"/>
          </rPr>
          <t>Base</t>
        </r>
      </text>
    </comment>
    <comment ref="F270" authorId="0" shapeId="0" xr:uid="{405E90D8-552E-F546-A798-139A2C9235AF}">
      <text>
        <r>
          <rPr>
            <sz val="10"/>
            <color rgb="FF000000"/>
            <rFont val="Tahoma"/>
            <family val="2"/>
          </rPr>
          <t>Base</t>
        </r>
      </text>
    </comment>
    <comment ref="I270" authorId="0" shapeId="0" xr:uid="{32F6603D-D3C0-C443-9C10-EBB81F47BB67}">
      <text>
        <r>
          <rPr>
            <sz val="10"/>
            <color rgb="FF000000"/>
            <rFont val="Tahoma"/>
            <family val="2"/>
          </rPr>
          <t>Base</t>
        </r>
      </text>
    </comment>
    <comment ref="J270" authorId="0" shapeId="0" xr:uid="{78C35835-BC0D-3A4A-84E7-57F53C110D48}">
      <text>
        <r>
          <rPr>
            <sz val="10"/>
            <color rgb="FF000000"/>
            <rFont val="Tahoma"/>
            <family val="2"/>
          </rPr>
          <t>Base</t>
        </r>
      </text>
    </comment>
    <comment ref="K270" authorId="0" shapeId="0" xr:uid="{40C1D902-209B-FB41-8944-CCAAD236E534}">
      <text>
        <r>
          <rPr>
            <sz val="10"/>
            <color rgb="FF000000"/>
            <rFont val="Tahoma"/>
            <family val="2"/>
          </rPr>
          <t>Base</t>
        </r>
      </text>
    </comment>
    <comment ref="L270" authorId="0" shapeId="0" xr:uid="{2AA41E31-EE00-F349-95F2-CFA2EC2CC3AC}">
      <text>
        <r>
          <rPr>
            <sz val="10"/>
            <color rgb="FF000000"/>
            <rFont val="Tahoma"/>
            <family val="2"/>
          </rPr>
          <t>Base</t>
        </r>
      </text>
    </comment>
    <comment ref="M270" authorId="0" shapeId="0" xr:uid="{DE4CFE7A-6A0D-1D48-8F86-A78C50AABE41}">
      <text>
        <r>
          <rPr>
            <sz val="10"/>
            <color rgb="FF000000"/>
            <rFont val="Tahoma"/>
            <family val="2"/>
          </rPr>
          <t>Base</t>
        </r>
      </text>
    </comment>
    <comment ref="N270" authorId="0" shapeId="0" xr:uid="{E6FA3A68-0E31-C544-A367-8A069BC60EA8}">
      <text>
        <r>
          <rPr>
            <sz val="10"/>
            <color rgb="FF000000"/>
            <rFont val="Tahoma"/>
            <family val="2"/>
          </rPr>
          <t>Base</t>
        </r>
      </text>
    </comment>
    <comment ref="O270" authorId="0" shapeId="0" xr:uid="{F9073903-A6D2-A14C-982E-7A1C3EAEBABD}">
      <text>
        <r>
          <rPr>
            <sz val="10"/>
            <color rgb="FF000000"/>
            <rFont val="Tahoma"/>
            <family val="2"/>
          </rPr>
          <t>Base</t>
        </r>
      </text>
    </comment>
    <comment ref="P270" authorId="0" shapeId="0" xr:uid="{6269917D-FDAA-E742-9BE3-889F89801A31}">
      <text>
        <r>
          <rPr>
            <sz val="10"/>
            <color rgb="FF000000"/>
            <rFont val="Tahoma"/>
            <family val="2"/>
          </rPr>
          <t>Base</t>
        </r>
      </text>
    </comment>
    <comment ref="C271" authorId="0" shapeId="0" xr:uid="{60AEE517-4A10-6545-BCD9-5B6513BD52EF}">
      <text>
        <r>
          <rPr>
            <sz val="10"/>
            <color rgb="FF000000"/>
            <rFont val="Tahoma"/>
            <family val="2"/>
          </rPr>
          <t>Base</t>
        </r>
      </text>
    </comment>
    <comment ref="D271" authorId="0" shapeId="0" xr:uid="{A99EA55A-0C88-874E-997A-B2E99407FEB7}">
      <text>
        <r>
          <rPr>
            <sz val="10"/>
            <color rgb="FF000000"/>
            <rFont val="Tahoma"/>
            <family val="2"/>
          </rPr>
          <t>Base</t>
        </r>
      </text>
    </comment>
    <comment ref="E271" authorId="0" shapeId="0" xr:uid="{4B0D450A-E95B-8C48-BF6C-EF155AF26A40}">
      <text>
        <r>
          <rPr>
            <sz val="10"/>
            <color rgb="FF000000"/>
            <rFont val="Tahoma"/>
            <family val="2"/>
          </rPr>
          <t>Base</t>
        </r>
      </text>
    </comment>
    <comment ref="F271" authorId="0" shapeId="0" xr:uid="{B07973B9-9452-CD42-89FB-3774AF6834F5}">
      <text>
        <r>
          <rPr>
            <sz val="10"/>
            <color rgb="FF000000"/>
            <rFont val="Tahoma"/>
            <family val="2"/>
          </rPr>
          <t>Base</t>
        </r>
      </text>
    </comment>
    <comment ref="I271" authorId="0" shapeId="0" xr:uid="{AEFA905D-CEAC-2A49-BB8B-425899BE36FF}">
      <text>
        <r>
          <rPr>
            <sz val="10"/>
            <color rgb="FF000000"/>
            <rFont val="Tahoma"/>
            <family val="2"/>
          </rPr>
          <t>Base</t>
        </r>
      </text>
    </comment>
    <comment ref="J271" authorId="0" shapeId="0" xr:uid="{45358605-68B5-CE47-807B-EF1C83ED99AF}">
      <text>
        <r>
          <rPr>
            <sz val="10"/>
            <color rgb="FF000000"/>
            <rFont val="Tahoma"/>
            <family val="2"/>
          </rPr>
          <t>Base</t>
        </r>
      </text>
    </comment>
    <comment ref="K271" authorId="0" shapeId="0" xr:uid="{2CE37EBB-769B-934B-857D-6F90F5BC9BAA}">
      <text>
        <r>
          <rPr>
            <sz val="10"/>
            <color rgb="FF000000"/>
            <rFont val="Tahoma"/>
            <family val="2"/>
          </rPr>
          <t>Base</t>
        </r>
      </text>
    </comment>
    <comment ref="L271" authorId="0" shapeId="0" xr:uid="{7CD5184E-B1FA-BC46-B0F8-B5DA7A82581D}">
      <text>
        <r>
          <rPr>
            <sz val="10"/>
            <color rgb="FF000000"/>
            <rFont val="Tahoma"/>
            <family val="2"/>
          </rPr>
          <t>Base</t>
        </r>
      </text>
    </comment>
    <comment ref="M271" authorId="0" shapeId="0" xr:uid="{FEE97731-DE68-0B40-8911-B605ECA101D5}">
      <text>
        <r>
          <rPr>
            <sz val="10"/>
            <color rgb="FF000000"/>
            <rFont val="Tahoma"/>
            <family val="2"/>
          </rPr>
          <t>Base</t>
        </r>
      </text>
    </comment>
    <comment ref="N271" authorId="0" shapeId="0" xr:uid="{F3C3B599-7A7D-A445-94DC-F85336F5CA49}">
      <text>
        <r>
          <rPr>
            <sz val="10"/>
            <color rgb="FF000000"/>
            <rFont val="Tahoma"/>
            <family val="2"/>
          </rPr>
          <t>Base</t>
        </r>
      </text>
    </comment>
    <comment ref="O271" authorId="0" shapeId="0" xr:uid="{F2A81A94-A72A-834E-8E59-8614961B34BF}">
      <text>
        <r>
          <rPr>
            <sz val="10"/>
            <color rgb="FF000000"/>
            <rFont val="Tahoma"/>
            <family val="2"/>
          </rPr>
          <t>Base</t>
        </r>
      </text>
    </comment>
    <comment ref="P271" authorId="0" shapeId="0" xr:uid="{D8E22C8C-666F-0049-865E-244153E9FD11}">
      <text>
        <r>
          <rPr>
            <sz val="10"/>
            <color rgb="FF000000"/>
            <rFont val="Tahoma"/>
            <family val="2"/>
          </rPr>
          <t>Base</t>
        </r>
      </text>
    </comment>
    <comment ref="C272" authorId="0" shapeId="0" xr:uid="{06EA4862-6FE3-E84E-A82D-8CF15BE77F31}">
      <text>
        <r>
          <rPr>
            <sz val="10"/>
            <color rgb="FF000000"/>
            <rFont val="Tahoma"/>
            <family val="2"/>
          </rPr>
          <t>Base</t>
        </r>
      </text>
    </comment>
    <comment ref="D272" authorId="0" shapeId="0" xr:uid="{D311B96B-A6A6-6649-B0D6-89C0C979C26C}">
      <text>
        <r>
          <rPr>
            <sz val="10"/>
            <color rgb="FF000000"/>
            <rFont val="Tahoma"/>
            <family val="2"/>
          </rPr>
          <t>Base</t>
        </r>
      </text>
    </comment>
    <comment ref="E272" authorId="0" shapeId="0" xr:uid="{2B71DDBD-B83A-9F46-A198-5E53DADE2298}">
      <text>
        <r>
          <rPr>
            <sz val="10"/>
            <color rgb="FF000000"/>
            <rFont val="Tahoma"/>
            <family val="2"/>
          </rPr>
          <t>Base</t>
        </r>
      </text>
    </comment>
    <comment ref="F272" authorId="0" shapeId="0" xr:uid="{32BF2E21-EF1A-B848-965F-45484EBB113B}">
      <text>
        <r>
          <rPr>
            <sz val="10"/>
            <color rgb="FF000000"/>
            <rFont val="Tahoma"/>
            <family val="2"/>
          </rPr>
          <t>Base</t>
        </r>
      </text>
    </comment>
    <comment ref="I272" authorId="0" shapeId="0" xr:uid="{7F8E41A5-BFF0-0145-9FC2-F57C47BA968A}">
      <text>
        <r>
          <rPr>
            <sz val="10"/>
            <color rgb="FF000000"/>
            <rFont val="Tahoma"/>
            <family val="2"/>
          </rPr>
          <t>Base</t>
        </r>
      </text>
    </comment>
    <comment ref="J272" authorId="0" shapeId="0" xr:uid="{DFD229F0-D7D4-B643-8628-907BA2FAD5F6}">
      <text>
        <r>
          <rPr>
            <sz val="10"/>
            <color rgb="FF000000"/>
            <rFont val="Tahoma"/>
            <family val="2"/>
          </rPr>
          <t>Base</t>
        </r>
      </text>
    </comment>
    <comment ref="K272" authorId="0" shapeId="0" xr:uid="{28943B5F-3C42-0C49-ADE7-5AA93806D396}">
      <text>
        <r>
          <rPr>
            <sz val="10"/>
            <color rgb="FF000000"/>
            <rFont val="Tahoma"/>
            <family val="2"/>
          </rPr>
          <t>Base</t>
        </r>
      </text>
    </comment>
    <comment ref="L272" authorId="0" shapeId="0" xr:uid="{0B90F130-EBB7-DF4E-A8D7-38A58AE6D683}">
      <text>
        <r>
          <rPr>
            <sz val="10"/>
            <color rgb="FF000000"/>
            <rFont val="Tahoma"/>
            <family val="2"/>
          </rPr>
          <t>Base</t>
        </r>
      </text>
    </comment>
    <comment ref="M272" authorId="0" shapeId="0" xr:uid="{46941D1D-45A5-9A46-9C56-4F07D298E3DC}">
      <text>
        <r>
          <rPr>
            <sz val="10"/>
            <color rgb="FF000000"/>
            <rFont val="Tahoma"/>
            <family val="2"/>
          </rPr>
          <t>Base</t>
        </r>
      </text>
    </comment>
    <comment ref="N272" authorId="0" shapeId="0" xr:uid="{526C45DA-00A0-EF43-9ED1-B6B3E48172B8}">
      <text>
        <r>
          <rPr>
            <sz val="10"/>
            <color rgb="FF000000"/>
            <rFont val="Tahoma"/>
            <family val="2"/>
          </rPr>
          <t>Base</t>
        </r>
      </text>
    </comment>
    <comment ref="O272" authorId="0" shapeId="0" xr:uid="{5036DE65-B030-1B4A-8AD4-6B7F0F4B6410}">
      <text>
        <r>
          <rPr>
            <sz val="10"/>
            <color rgb="FF000000"/>
            <rFont val="Tahoma"/>
            <family val="2"/>
          </rPr>
          <t>Base</t>
        </r>
      </text>
    </comment>
    <comment ref="P272" authorId="0" shapeId="0" xr:uid="{A86F94D7-74AD-7149-A56D-FBF04071956B}">
      <text>
        <r>
          <rPr>
            <sz val="10"/>
            <color rgb="FF000000"/>
            <rFont val="Tahoma"/>
            <family val="2"/>
          </rPr>
          <t>Base</t>
        </r>
      </text>
    </comment>
    <comment ref="C273" authorId="0" shapeId="0" xr:uid="{62D1FDBF-959D-AC42-8F0F-8A6D2ECF0A65}">
      <text>
        <r>
          <rPr>
            <sz val="10"/>
            <color rgb="FF000000"/>
            <rFont val="Tahoma"/>
            <family val="2"/>
          </rPr>
          <t>Base</t>
        </r>
      </text>
    </comment>
    <comment ref="D273" authorId="0" shapeId="0" xr:uid="{FFEFE073-37B1-C54D-871F-A3B8DDCB54CD}">
      <text>
        <r>
          <rPr>
            <sz val="10"/>
            <color rgb="FF000000"/>
            <rFont val="Tahoma"/>
            <family val="2"/>
          </rPr>
          <t>Base</t>
        </r>
      </text>
    </comment>
    <comment ref="E273" authorId="0" shapeId="0" xr:uid="{E3D748F4-6482-784E-A879-63B254D3749B}">
      <text>
        <r>
          <rPr>
            <sz val="10"/>
            <color rgb="FF000000"/>
            <rFont val="Tahoma"/>
            <family val="2"/>
          </rPr>
          <t>Base</t>
        </r>
      </text>
    </comment>
    <comment ref="F273" authorId="0" shapeId="0" xr:uid="{2C58B862-F801-7746-B59D-0975D33BFE4C}">
      <text>
        <r>
          <rPr>
            <sz val="10"/>
            <color rgb="FF000000"/>
            <rFont val="Tahoma"/>
            <family val="2"/>
          </rPr>
          <t>Base</t>
        </r>
      </text>
    </comment>
    <comment ref="I273" authorId="0" shapeId="0" xr:uid="{BA8034AC-3B8D-EA4E-8431-0B0F47D9238A}">
      <text>
        <r>
          <rPr>
            <sz val="10"/>
            <color rgb="FF000000"/>
            <rFont val="Tahoma"/>
            <family val="2"/>
          </rPr>
          <t>Base</t>
        </r>
      </text>
    </comment>
    <comment ref="J273" authorId="0" shapeId="0" xr:uid="{37F7830E-525A-0745-AAA5-C72B9248A22A}">
      <text>
        <r>
          <rPr>
            <sz val="10"/>
            <color rgb="FF000000"/>
            <rFont val="Tahoma"/>
            <family val="2"/>
          </rPr>
          <t>Base</t>
        </r>
      </text>
    </comment>
    <comment ref="K273" authorId="0" shapeId="0" xr:uid="{7AF9347B-9290-724A-B8B6-314341D89557}">
      <text>
        <r>
          <rPr>
            <sz val="10"/>
            <color rgb="FF000000"/>
            <rFont val="Tahoma"/>
            <family val="2"/>
          </rPr>
          <t>Base</t>
        </r>
      </text>
    </comment>
    <comment ref="L273" authorId="0" shapeId="0" xr:uid="{123AF7AD-F671-B148-A8AF-A78CD7C48A23}">
      <text>
        <r>
          <rPr>
            <sz val="10"/>
            <color rgb="FF000000"/>
            <rFont val="Tahoma"/>
            <family val="2"/>
          </rPr>
          <t>Base</t>
        </r>
      </text>
    </comment>
    <comment ref="M273" authorId="0" shapeId="0" xr:uid="{26E28B6A-0B97-4848-8D8C-EA213B1AC397}">
      <text>
        <r>
          <rPr>
            <sz val="10"/>
            <color rgb="FF000000"/>
            <rFont val="Tahoma"/>
            <family val="2"/>
          </rPr>
          <t>Base</t>
        </r>
      </text>
    </comment>
    <comment ref="N273" authorId="0" shapeId="0" xr:uid="{05637B5E-3521-524D-BEFA-2E5371379D4C}">
      <text>
        <r>
          <rPr>
            <sz val="10"/>
            <color rgb="FF000000"/>
            <rFont val="Tahoma"/>
            <family val="2"/>
          </rPr>
          <t>Base</t>
        </r>
      </text>
    </comment>
    <comment ref="O273" authorId="0" shapeId="0" xr:uid="{45EFE265-829A-5948-A008-DDF55077A52E}">
      <text>
        <r>
          <rPr>
            <sz val="10"/>
            <color rgb="FF000000"/>
            <rFont val="Tahoma"/>
            <family val="2"/>
          </rPr>
          <t>Base</t>
        </r>
      </text>
    </comment>
    <comment ref="P273" authorId="0" shapeId="0" xr:uid="{09B262CD-E86A-EC49-B152-5A30B109A4E6}">
      <text>
        <r>
          <rPr>
            <sz val="10"/>
            <color rgb="FF000000"/>
            <rFont val="Tahoma"/>
            <family val="2"/>
          </rPr>
          <t>Base</t>
        </r>
      </text>
    </comment>
    <comment ref="C274" authorId="0" shapeId="0" xr:uid="{3234DFAC-DE8B-124A-9B1C-12157F4B1CDF}">
      <text>
        <r>
          <rPr>
            <sz val="10"/>
            <color rgb="FF000000"/>
            <rFont val="Tahoma"/>
            <family val="2"/>
          </rPr>
          <t>Base</t>
        </r>
      </text>
    </comment>
    <comment ref="D274" authorId="0" shapeId="0" xr:uid="{CD0396E1-87BC-E94D-9FDB-455B7B17C01B}">
      <text>
        <r>
          <rPr>
            <sz val="10"/>
            <color rgb="FF000000"/>
            <rFont val="Tahoma"/>
            <family val="2"/>
          </rPr>
          <t>Base</t>
        </r>
      </text>
    </comment>
    <comment ref="E274" authorId="0" shapeId="0" xr:uid="{6C8E9FA0-785F-9845-8961-1F4FE7ABF5F0}">
      <text>
        <r>
          <rPr>
            <sz val="10"/>
            <color rgb="FF000000"/>
            <rFont val="Tahoma"/>
            <family val="2"/>
          </rPr>
          <t>Base</t>
        </r>
      </text>
    </comment>
    <comment ref="F274" authorId="0" shapeId="0" xr:uid="{05938434-B8F5-A047-8535-557267FAA86A}">
      <text>
        <r>
          <rPr>
            <sz val="10"/>
            <color rgb="FF000000"/>
            <rFont val="Tahoma"/>
            <family val="2"/>
          </rPr>
          <t>Base</t>
        </r>
      </text>
    </comment>
    <comment ref="I274" authorId="0" shapeId="0" xr:uid="{7976717A-655C-FA42-982B-2BC395EA3009}">
      <text>
        <r>
          <rPr>
            <sz val="10"/>
            <color rgb="FF000000"/>
            <rFont val="Tahoma"/>
            <family val="2"/>
          </rPr>
          <t>Base</t>
        </r>
      </text>
    </comment>
    <comment ref="J274" authorId="0" shapeId="0" xr:uid="{D53E6771-C3A3-BC41-B2BE-C02AC68BEA90}">
      <text>
        <r>
          <rPr>
            <sz val="10"/>
            <color rgb="FF000000"/>
            <rFont val="Tahoma"/>
            <family val="2"/>
          </rPr>
          <t>Base</t>
        </r>
      </text>
    </comment>
    <comment ref="K274" authorId="0" shapeId="0" xr:uid="{3E9F4E15-545C-5347-990A-79726925CA5C}">
      <text>
        <r>
          <rPr>
            <sz val="10"/>
            <color rgb="FF000000"/>
            <rFont val="Tahoma"/>
            <family val="2"/>
          </rPr>
          <t>Base</t>
        </r>
      </text>
    </comment>
    <comment ref="L274" authorId="0" shapeId="0" xr:uid="{6436A928-9366-F745-A04F-D2504228036D}">
      <text>
        <r>
          <rPr>
            <sz val="10"/>
            <color rgb="FF000000"/>
            <rFont val="Tahoma"/>
            <family val="2"/>
          </rPr>
          <t>Base</t>
        </r>
      </text>
    </comment>
    <comment ref="M274" authorId="0" shapeId="0" xr:uid="{7E59A2AA-8A27-6C48-B163-AD5B1DA316F2}">
      <text>
        <r>
          <rPr>
            <sz val="10"/>
            <color rgb="FF000000"/>
            <rFont val="Tahoma"/>
            <family val="2"/>
          </rPr>
          <t>Base</t>
        </r>
      </text>
    </comment>
    <comment ref="N274" authorId="0" shapeId="0" xr:uid="{CBEAB06D-F1FF-9A4A-A7DF-DB8723106629}">
      <text>
        <r>
          <rPr>
            <sz val="10"/>
            <color rgb="FF000000"/>
            <rFont val="Tahoma"/>
            <family val="2"/>
          </rPr>
          <t>Base</t>
        </r>
      </text>
    </comment>
    <comment ref="O274" authorId="0" shapeId="0" xr:uid="{7D0D9D23-435F-5348-B2BF-7E4133FB059A}">
      <text>
        <r>
          <rPr>
            <sz val="10"/>
            <color rgb="FF000000"/>
            <rFont val="Tahoma"/>
            <family val="2"/>
          </rPr>
          <t>Base</t>
        </r>
      </text>
    </comment>
    <comment ref="P274" authorId="0" shapeId="0" xr:uid="{BF646AE7-B9C7-934D-B75A-83A0DA700CA4}">
      <text>
        <r>
          <rPr>
            <sz val="10"/>
            <color rgb="FF000000"/>
            <rFont val="Tahoma"/>
            <family val="2"/>
          </rPr>
          <t>Base</t>
        </r>
      </text>
    </comment>
    <comment ref="C275" authorId="0" shapeId="0" xr:uid="{39A58420-BB2F-9C47-A015-3417F911C308}">
      <text>
        <r>
          <rPr>
            <sz val="10"/>
            <color rgb="FF000000"/>
            <rFont val="Tahoma"/>
            <family val="2"/>
          </rPr>
          <t>Base</t>
        </r>
      </text>
    </comment>
    <comment ref="D275" authorId="0" shapeId="0" xr:uid="{FE0CF89D-79C1-A84C-81F8-91FB40080AF1}">
      <text>
        <r>
          <rPr>
            <sz val="10"/>
            <color rgb="FF000000"/>
            <rFont val="Tahoma"/>
            <family val="2"/>
          </rPr>
          <t>Base</t>
        </r>
      </text>
    </comment>
    <comment ref="E275" authorId="0" shapeId="0" xr:uid="{B72CB8DB-1E34-0E4A-BB02-300C7825FCE8}">
      <text>
        <r>
          <rPr>
            <sz val="10"/>
            <color rgb="FF000000"/>
            <rFont val="Tahoma"/>
            <family val="2"/>
          </rPr>
          <t>Base</t>
        </r>
      </text>
    </comment>
    <comment ref="F275" authorId="0" shapeId="0" xr:uid="{2961E5DF-715C-6D47-B948-4BBEA82411D4}">
      <text>
        <r>
          <rPr>
            <sz val="10"/>
            <color rgb="FF000000"/>
            <rFont val="Tahoma"/>
            <family val="2"/>
          </rPr>
          <t>Base</t>
        </r>
      </text>
    </comment>
    <comment ref="I275" authorId="0" shapeId="0" xr:uid="{F6E3AA21-7AB8-AF47-80E0-88DB032B934A}">
      <text>
        <r>
          <rPr>
            <sz val="10"/>
            <color rgb="FF000000"/>
            <rFont val="Tahoma"/>
            <family val="2"/>
          </rPr>
          <t>Base</t>
        </r>
      </text>
    </comment>
    <comment ref="J275" authorId="0" shapeId="0" xr:uid="{BD45BC8C-67F4-A84E-90B0-C4EBD2C4062F}">
      <text>
        <r>
          <rPr>
            <sz val="10"/>
            <color rgb="FF000000"/>
            <rFont val="Tahoma"/>
            <family val="2"/>
          </rPr>
          <t>Base</t>
        </r>
      </text>
    </comment>
    <comment ref="K275" authorId="0" shapeId="0" xr:uid="{520B114E-DB69-3E40-994E-C61430D7EDB9}">
      <text>
        <r>
          <rPr>
            <sz val="10"/>
            <color rgb="FF000000"/>
            <rFont val="Tahoma"/>
            <family val="2"/>
          </rPr>
          <t>Base</t>
        </r>
      </text>
    </comment>
    <comment ref="L275" authorId="0" shapeId="0" xr:uid="{AA473F31-7F87-4C46-9637-BC650514E7CE}">
      <text>
        <r>
          <rPr>
            <sz val="10"/>
            <color rgb="FF000000"/>
            <rFont val="Tahoma"/>
            <family val="2"/>
          </rPr>
          <t>Base</t>
        </r>
      </text>
    </comment>
    <comment ref="M275" authorId="0" shapeId="0" xr:uid="{5B296FB5-F3E6-994B-8BF9-3AF1672808FD}">
      <text>
        <r>
          <rPr>
            <sz val="10"/>
            <color rgb="FF000000"/>
            <rFont val="Tahoma"/>
            <family val="2"/>
          </rPr>
          <t>Base</t>
        </r>
      </text>
    </comment>
    <comment ref="N275" authorId="0" shapeId="0" xr:uid="{42C5389E-99C6-734C-B327-9E167221107A}">
      <text>
        <r>
          <rPr>
            <sz val="10"/>
            <color rgb="FF000000"/>
            <rFont val="Tahoma"/>
            <family val="2"/>
          </rPr>
          <t>Base</t>
        </r>
      </text>
    </comment>
    <comment ref="O275" authorId="0" shapeId="0" xr:uid="{FA101D3E-6C01-1240-AECB-7F6AF8E003C5}">
      <text>
        <r>
          <rPr>
            <sz val="10"/>
            <color rgb="FF000000"/>
            <rFont val="Tahoma"/>
            <family val="2"/>
          </rPr>
          <t>Base</t>
        </r>
      </text>
    </comment>
    <comment ref="P275" authorId="0" shapeId="0" xr:uid="{173163F8-1312-8341-AD5E-5EEC07836301}">
      <text>
        <r>
          <rPr>
            <sz val="10"/>
            <color rgb="FF000000"/>
            <rFont val="Tahoma"/>
            <family val="2"/>
          </rPr>
          <t>Base</t>
        </r>
      </text>
    </comment>
    <comment ref="C276" authorId="0" shapeId="0" xr:uid="{56F38FFA-5D9F-B242-9F19-C21CF1E05B78}">
      <text>
        <r>
          <rPr>
            <sz val="10"/>
            <color rgb="FF000000"/>
            <rFont val="Tahoma"/>
            <family val="2"/>
          </rPr>
          <t>Base</t>
        </r>
      </text>
    </comment>
    <comment ref="D276" authorId="0" shapeId="0" xr:uid="{B1B26CFA-B338-6E40-BA34-2BD6E1EE22AC}">
      <text>
        <r>
          <rPr>
            <sz val="10"/>
            <color rgb="FF000000"/>
            <rFont val="Tahoma"/>
            <family val="2"/>
          </rPr>
          <t>Base</t>
        </r>
      </text>
    </comment>
    <comment ref="E276" authorId="0" shapeId="0" xr:uid="{26385D7C-A3D2-F247-A3F2-A0230F3A51DF}">
      <text>
        <r>
          <rPr>
            <sz val="10"/>
            <color rgb="FF000000"/>
            <rFont val="Tahoma"/>
            <family val="2"/>
          </rPr>
          <t>Base</t>
        </r>
      </text>
    </comment>
    <comment ref="F276" authorId="0" shapeId="0" xr:uid="{757707EF-6669-E64A-AB04-8AD071E32356}">
      <text>
        <r>
          <rPr>
            <sz val="10"/>
            <color rgb="FF000000"/>
            <rFont val="Tahoma"/>
            <family val="2"/>
          </rPr>
          <t>Base</t>
        </r>
      </text>
    </comment>
    <comment ref="I276" authorId="0" shapeId="0" xr:uid="{56F8582C-1239-504C-84A2-76B7DD69E20E}">
      <text>
        <r>
          <rPr>
            <sz val="10"/>
            <color rgb="FF000000"/>
            <rFont val="Tahoma"/>
            <family val="2"/>
          </rPr>
          <t>Base</t>
        </r>
      </text>
    </comment>
    <comment ref="J276" authorId="0" shapeId="0" xr:uid="{D93A704B-6C54-4046-B7FF-BF5859901E00}">
      <text>
        <r>
          <rPr>
            <sz val="10"/>
            <color rgb="FF000000"/>
            <rFont val="Tahoma"/>
            <family val="2"/>
          </rPr>
          <t>Base</t>
        </r>
      </text>
    </comment>
    <comment ref="K276" authorId="0" shapeId="0" xr:uid="{5523CDF6-56CA-734D-8DD9-E3B0784EB83F}">
      <text>
        <r>
          <rPr>
            <sz val="10"/>
            <color rgb="FF000000"/>
            <rFont val="Tahoma"/>
            <family val="2"/>
          </rPr>
          <t>Base</t>
        </r>
      </text>
    </comment>
    <comment ref="L276" authorId="0" shapeId="0" xr:uid="{8644DBE1-CFA2-F442-9640-592E87245CAB}">
      <text>
        <r>
          <rPr>
            <sz val="10"/>
            <color rgb="FF000000"/>
            <rFont val="Tahoma"/>
            <family val="2"/>
          </rPr>
          <t>Base</t>
        </r>
      </text>
    </comment>
    <comment ref="M276" authorId="0" shapeId="0" xr:uid="{C32653A0-FE93-B845-965A-C0EA31A3662F}">
      <text>
        <r>
          <rPr>
            <sz val="10"/>
            <color rgb="FF000000"/>
            <rFont val="Tahoma"/>
            <family val="2"/>
          </rPr>
          <t>Base</t>
        </r>
      </text>
    </comment>
    <comment ref="N276" authorId="0" shapeId="0" xr:uid="{4FCBAEDC-19B8-A042-A750-E284DC15BC82}">
      <text>
        <r>
          <rPr>
            <sz val="10"/>
            <color rgb="FF000000"/>
            <rFont val="Tahoma"/>
            <family val="2"/>
          </rPr>
          <t>Base</t>
        </r>
      </text>
    </comment>
    <comment ref="O276" authorId="0" shapeId="0" xr:uid="{BD5A4A98-0563-B545-83DA-780AE99859F7}">
      <text>
        <r>
          <rPr>
            <sz val="10"/>
            <color rgb="FF000000"/>
            <rFont val="Tahoma"/>
            <family val="2"/>
          </rPr>
          <t>Base</t>
        </r>
      </text>
    </comment>
    <comment ref="P276" authorId="0" shapeId="0" xr:uid="{44D79679-5789-ED4F-83DD-06E08C5622E9}">
      <text>
        <r>
          <rPr>
            <sz val="10"/>
            <color rgb="FF000000"/>
            <rFont val="Tahoma"/>
            <family val="2"/>
          </rPr>
          <t>Base</t>
        </r>
      </text>
    </comment>
    <comment ref="C277" authorId="0" shapeId="0" xr:uid="{21B5E67A-6E83-7B49-8D20-672CE86DA9F2}">
      <text>
        <r>
          <rPr>
            <sz val="10"/>
            <color rgb="FF000000"/>
            <rFont val="Tahoma"/>
            <family val="2"/>
          </rPr>
          <t>Base</t>
        </r>
      </text>
    </comment>
    <comment ref="D277" authorId="0" shapeId="0" xr:uid="{0394417E-F9F6-B94F-8BCF-D9604781D764}">
      <text>
        <r>
          <rPr>
            <sz val="10"/>
            <color rgb="FF000000"/>
            <rFont val="Tahoma"/>
            <family val="2"/>
          </rPr>
          <t>Base</t>
        </r>
      </text>
    </comment>
    <comment ref="E277" authorId="0" shapeId="0" xr:uid="{338D1729-3D6B-3E45-BA83-AE8AF9485AC9}">
      <text>
        <r>
          <rPr>
            <sz val="10"/>
            <color rgb="FF000000"/>
            <rFont val="Tahoma"/>
            <family val="2"/>
          </rPr>
          <t>Base</t>
        </r>
      </text>
    </comment>
    <comment ref="F277" authorId="0" shapeId="0" xr:uid="{93C8E39A-29AC-6944-AB46-B6236AB2225B}">
      <text>
        <r>
          <rPr>
            <sz val="10"/>
            <color rgb="FF000000"/>
            <rFont val="Tahoma"/>
            <family val="2"/>
          </rPr>
          <t>Base</t>
        </r>
      </text>
    </comment>
    <comment ref="I277" authorId="0" shapeId="0" xr:uid="{A619A00F-9A8B-4F45-AFA6-CB2101636A39}">
      <text>
        <r>
          <rPr>
            <sz val="10"/>
            <color rgb="FF000000"/>
            <rFont val="Tahoma"/>
            <family val="2"/>
          </rPr>
          <t>Base</t>
        </r>
      </text>
    </comment>
    <comment ref="J277" authorId="0" shapeId="0" xr:uid="{6F66E300-0A80-8844-94A3-8AACE7E00B63}">
      <text>
        <r>
          <rPr>
            <sz val="10"/>
            <color rgb="FF000000"/>
            <rFont val="Tahoma"/>
            <family val="2"/>
          </rPr>
          <t>Base</t>
        </r>
      </text>
    </comment>
    <comment ref="K277" authorId="0" shapeId="0" xr:uid="{A1CD3ADA-9B3A-734F-BF8F-A8A49AB1578B}">
      <text>
        <r>
          <rPr>
            <sz val="10"/>
            <color rgb="FF000000"/>
            <rFont val="Tahoma"/>
            <family val="2"/>
          </rPr>
          <t>Base</t>
        </r>
      </text>
    </comment>
    <comment ref="L277" authorId="0" shapeId="0" xr:uid="{5778C5E4-44CC-174C-B31D-C66A1137F803}">
      <text>
        <r>
          <rPr>
            <sz val="10"/>
            <color rgb="FF000000"/>
            <rFont val="Tahoma"/>
            <family val="2"/>
          </rPr>
          <t>Base</t>
        </r>
      </text>
    </comment>
    <comment ref="M277" authorId="0" shapeId="0" xr:uid="{D925A089-CD97-5749-B38A-39BC2D5A671A}">
      <text>
        <r>
          <rPr>
            <sz val="10"/>
            <color rgb="FF000000"/>
            <rFont val="Tahoma"/>
            <family val="2"/>
          </rPr>
          <t>Base</t>
        </r>
      </text>
    </comment>
    <comment ref="N277" authorId="0" shapeId="0" xr:uid="{D3EEA419-62D4-AE46-83E2-7CBEAA79C09D}">
      <text>
        <r>
          <rPr>
            <sz val="10"/>
            <color rgb="FF000000"/>
            <rFont val="Tahoma"/>
            <family val="2"/>
          </rPr>
          <t>Base</t>
        </r>
      </text>
    </comment>
    <comment ref="O277" authorId="0" shapeId="0" xr:uid="{EB43187E-CAA8-134C-A900-96D5E0C19523}">
      <text>
        <r>
          <rPr>
            <sz val="10"/>
            <color rgb="FF000000"/>
            <rFont val="Tahoma"/>
            <family val="2"/>
          </rPr>
          <t>Base</t>
        </r>
      </text>
    </comment>
    <comment ref="P277" authorId="0" shapeId="0" xr:uid="{3FB9DDDD-6697-D24C-B706-626A9A569643}">
      <text>
        <r>
          <rPr>
            <sz val="10"/>
            <color rgb="FF000000"/>
            <rFont val="Tahoma"/>
            <family val="2"/>
          </rPr>
          <t>Base</t>
        </r>
      </text>
    </comment>
    <comment ref="C278" authorId="0" shapeId="0" xr:uid="{4A098666-F8BA-C446-88D7-55EB3183F262}">
      <text>
        <r>
          <rPr>
            <sz val="10"/>
            <color rgb="FF000000"/>
            <rFont val="Tahoma"/>
            <family val="2"/>
          </rPr>
          <t>Base</t>
        </r>
      </text>
    </comment>
    <comment ref="D278" authorId="0" shapeId="0" xr:uid="{279081B3-DA3B-5949-8BC4-7969B343CC7A}">
      <text>
        <r>
          <rPr>
            <sz val="10"/>
            <color rgb="FF000000"/>
            <rFont val="Tahoma"/>
            <family val="2"/>
          </rPr>
          <t>Base</t>
        </r>
      </text>
    </comment>
    <comment ref="E278" authorId="0" shapeId="0" xr:uid="{16339308-CA44-2949-86C3-435E8DFCB2CD}">
      <text>
        <r>
          <rPr>
            <sz val="10"/>
            <color rgb="FF000000"/>
            <rFont val="Tahoma"/>
            <family val="2"/>
          </rPr>
          <t>Base</t>
        </r>
      </text>
    </comment>
    <comment ref="F278" authorId="0" shapeId="0" xr:uid="{ED99F39C-4B32-094C-AAD5-50BAAB17BCD1}">
      <text>
        <r>
          <rPr>
            <sz val="10"/>
            <color rgb="FF000000"/>
            <rFont val="Tahoma"/>
            <family val="2"/>
          </rPr>
          <t>Base</t>
        </r>
      </text>
    </comment>
    <comment ref="I278" authorId="0" shapeId="0" xr:uid="{CC331F7E-D9DB-4740-9DC7-A8E0F396CF07}">
      <text>
        <r>
          <rPr>
            <sz val="10"/>
            <color rgb="FF000000"/>
            <rFont val="Tahoma"/>
            <family val="2"/>
          </rPr>
          <t>Base</t>
        </r>
      </text>
    </comment>
    <comment ref="J278" authorId="0" shapeId="0" xr:uid="{A71997F3-5E27-D94A-87C8-3EB5317BB81F}">
      <text>
        <r>
          <rPr>
            <sz val="10"/>
            <color rgb="FF000000"/>
            <rFont val="Tahoma"/>
            <family val="2"/>
          </rPr>
          <t>Base</t>
        </r>
      </text>
    </comment>
    <comment ref="K278" authorId="0" shapeId="0" xr:uid="{20495E32-14B2-9642-BC1A-C13F37D2FE26}">
      <text>
        <r>
          <rPr>
            <sz val="10"/>
            <color rgb="FF000000"/>
            <rFont val="Tahoma"/>
            <family val="2"/>
          </rPr>
          <t>Base</t>
        </r>
      </text>
    </comment>
    <comment ref="L278" authorId="0" shapeId="0" xr:uid="{FB528891-6DBA-D443-BDC2-56E5DE824496}">
      <text>
        <r>
          <rPr>
            <sz val="10"/>
            <color rgb="FF000000"/>
            <rFont val="Tahoma"/>
            <family val="2"/>
          </rPr>
          <t>Base</t>
        </r>
      </text>
    </comment>
    <comment ref="M278" authorId="0" shapeId="0" xr:uid="{35AA5803-B583-544D-9253-03D514778D5A}">
      <text>
        <r>
          <rPr>
            <sz val="10"/>
            <color rgb="FF000000"/>
            <rFont val="Tahoma"/>
            <family val="2"/>
          </rPr>
          <t>Base</t>
        </r>
      </text>
    </comment>
    <comment ref="N278" authorId="0" shapeId="0" xr:uid="{0AAC0A89-8A49-1544-B7FE-3EB94588B0E8}">
      <text>
        <r>
          <rPr>
            <sz val="10"/>
            <color rgb="FF000000"/>
            <rFont val="Tahoma"/>
            <family val="2"/>
          </rPr>
          <t>Base</t>
        </r>
      </text>
    </comment>
    <comment ref="O278" authorId="0" shapeId="0" xr:uid="{520EFD98-0D46-4E4A-86A9-340B86B1BA75}">
      <text>
        <r>
          <rPr>
            <sz val="10"/>
            <color rgb="FF000000"/>
            <rFont val="Tahoma"/>
            <family val="2"/>
          </rPr>
          <t>Base</t>
        </r>
      </text>
    </comment>
    <comment ref="P278" authorId="0" shapeId="0" xr:uid="{7397D6B3-0514-F148-A456-C58EFC38AA1D}">
      <text>
        <r>
          <rPr>
            <sz val="10"/>
            <color rgb="FF000000"/>
            <rFont val="Tahoma"/>
            <family val="2"/>
          </rPr>
          <t>Base</t>
        </r>
      </text>
    </comment>
    <comment ref="C279" authorId="0" shapeId="0" xr:uid="{BDBC2069-62C2-B34D-AA50-EDEA76D77D7D}">
      <text>
        <r>
          <rPr>
            <sz val="10"/>
            <color rgb="FF000000"/>
            <rFont val="Tahoma"/>
            <family val="2"/>
          </rPr>
          <t>Base</t>
        </r>
      </text>
    </comment>
    <comment ref="D279" authorId="0" shapeId="0" xr:uid="{8F0C1D6D-C554-C646-845B-30CBF49A6AC4}">
      <text>
        <r>
          <rPr>
            <sz val="10"/>
            <color rgb="FF000000"/>
            <rFont val="Tahoma"/>
            <family val="2"/>
          </rPr>
          <t>Base</t>
        </r>
      </text>
    </comment>
    <comment ref="E279" authorId="0" shapeId="0" xr:uid="{B065B2D9-C83E-1A40-9002-6EC3775DD161}">
      <text>
        <r>
          <rPr>
            <sz val="10"/>
            <color rgb="FF000000"/>
            <rFont val="Tahoma"/>
            <family val="2"/>
          </rPr>
          <t>Base</t>
        </r>
      </text>
    </comment>
    <comment ref="F279" authorId="0" shapeId="0" xr:uid="{5F97978B-E717-454F-A279-B53891DF1607}">
      <text>
        <r>
          <rPr>
            <sz val="10"/>
            <color rgb="FF000000"/>
            <rFont val="Tahoma"/>
            <family val="2"/>
          </rPr>
          <t>Base</t>
        </r>
      </text>
    </comment>
    <comment ref="I279" authorId="0" shapeId="0" xr:uid="{A76ADCCD-9D34-984E-88CF-A76B16E9BA68}">
      <text>
        <r>
          <rPr>
            <sz val="10"/>
            <color rgb="FF000000"/>
            <rFont val="Tahoma"/>
            <family val="2"/>
          </rPr>
          <t>Base</t>
        </r>
      </text>
    </comment>
    <comment ref="J279" authorId="0" shapeId="0" xr:uid="{57FDBFB8-7315-F743-A605-B446832C1A59}">
      <text>
        <r>
          <rPr>
            <sz val="10"/>
            <color rgb="FF000000"/>
            <rFont val="Tahoma"/>
            <family val="2"/>
          </rPr>
          <t>Base</t>
        </r>
      </text>
    </comment>
    <comment ref="K279" authorId="0" shapeId="0" xr:uid="{747B49C1-9E34-7640-BB3E-C0B72852C439}">
      <text>
        <r>
          <rPr>
            <sz val="10"/>
            <color rgb="FF000000"/>
            <rFont val="Tahoma"/>
            <family val="2"/>
          </rPr>
          <t>Base</t>
        </r>
      </text>
    </comment>
    <comment ref="L279" authorId="0" shapeId="0" xr:uid="{E32B0A67-C8B6-5946-AA20-F128B1FA3E15}">
      <text>
        <r>
          <rPr>
            <sz val="10"/>
            <color rgb="FF000000"/>
            <rFont val="Tahoma"/>
            <family val="2"/>
          </rPr>
          <t>Base</t>
        </r>
      </text>
    </comment>
    <comment ref="M279" authorId="0" shapeId="0" xr:uid="{92B46210-58E3-1F45-9DB5-18726E24479A}">
      <text>
        <r>
          <rPr>
            <sz val="10"/>
            <color rgb="FF000000"/>
            <rFont val="Tahoma"/>
            <family val="2"/>
          </rPr>
          <t>Base</t>
        </r>
      </text>
    </comment>
    <comment ref="N279" authorId="0" shapeId="0" xr:uid="{05308EB8-85E0-4D47-9406-07FF1598F483}">
      <text>
        <r>
          <rPr>
            <sz val="10"/>
            <color rgb="FF000000"/>
            <rFont val="Tahoma"/>
            <family val="2"/>
          </rPr>
          <t>Base</t>
        </r>
      </text>
    </comment>
    <comment ref="O279" authorId="0" shapeId="0" xr:uid="{7429A283-73CE-444E-95F9-C407859ACB32}">
      <text>
        <r>
          <rPr>
            <sz val="10"/>
            <color rgb="FF000000"/>
            <rFont val="Tahoma"/>
            <family val="2"/>
          </rPr>
          <t>Base</t>
        </r>
      </text>
    </comment>
    <comment ref="P279" authorId="0" shapeId="0" xr:uid="{D6D77A5A-AD08-7242-B612-E09C457D32C2}">
      <text>
        <r>
          <rPr>
            <sz val="10"/>
            <color rgb="FF000000"/>
            <rFont val="Tahoma"/>
            <family val="2"/>
          </rPr>
          <t>Base</t>
        </r>
      </text>
    </comment>
    <comment ref="C280" authorId="0" shapeId="0" xr:uid="{CFC348D5-23F9-7844-A44D-D193DE7B6BB2}">
      <text>
        <r>
          <rPr>
            <sz val="10"/>
            <color rgb="FF000000"/>
            <rFont val="Tahoma"/>
            <family val="2"/>
          </rPr>
          <t>Base</t>
        </r>
      </text>
    </comment>
    <comment ref="D280" authorId="0" shapeId="0" xr:uid="{64F76438-05FA-3E48-9E49-DF48726D7772}">
      <text>
        <r>
          <rPr>
            <sz val="10"/>
            <color rgb="FF000000"/>
            <rFont val="Tahoma"/>
            <family val="2"/>
          </rPr>
          <t>Base</t>
        </r>
      </text>
    </comment>
    <comment ref="E280" authorId="0" shapeId="0" xr:uid="{63EEE491-4622-1A44-9553-34CEF2E36809}">
      <text>
        <r>
          <rPr>
            <sz val="10"/>
            <color rgb="FF000000"/>
            <rFont val="Tahoma"/>
            <family val="2"/>
          </rPr>
          <t>Base</t>
        </r>
      </text>
    </comment>
    <comment ref="F280" authorId="0" shapeId="0" xr:uid="{B2BAB501-E32E-FF4F-BC9D-A6086513BFEE}">
      <text>
        <r>
          <rPr>
            <sz val="10"/>
            <color rgb="FF000000"/>
            <rFont val="Tahoma"/>
            <family val="2"/>
          </rPr>
          <t>Base</t>
        </r>
      </text>
    </comment>
    <comment ref="I280" authorId="0" shapeId="0" xr:uid="{00BB1C44-94D0-0348-BFE4-1AC742CA400C}">
      <text>
        <r>
          <rPr>
            <sz val="10"/>
            <color rgb="FF000000"/>
            <rFont val="Tahoma"/>
            <family val="2"/>
          </rPr>
          <t>Base</t>
        </r>
      </text>
    </comment>
    <comment ref="J280" authorId="0" shapeId="0" xr:uid="{C020E4E8-5339-DE4E-ABEC-63CA488ED2F5}">
      <text>
        <r>
          <rPr>
            <sz val="10"/>
            <color rgb="FF000000"/>
            <rFont val="Tahoma"/>
            <family val="2"/>
          </rPr>
          <t>Base</t>
        </r>
      </text>
    </comment>
    <comment ref="K280" authorId="0" shapeId="0" xr:uid="{1B2DB34E-C159-9C4B-A693-028122280811}">
      <text>
        <r>
          <rPr>
            <sz val="10"/>
            <color rgb="FF000000"/>
            <rFont val="Tahoma"/>
            <family val="2"/>
          </rPr>
          <t>Base</t>
        </r>
      </text>
    </comment>
    <comment ref="L280" authorId="0" shapeId="0" xr:uid="{B0A97DDC-8A2F-DD4D-A7BA-23C034E62D3E}">
      <text>
        <r>
          <rPr>
            <sz val="10"/>
            <color rgb="FF000000"/>
            <rFont val="Tahoma"/>
            <family val="2"/>
          </rPr>
          <t>Base</t>
        </r>
      </text>
    </comment>
    <comment ref="M280" authorId="0" shapeId="0" xr:uid="{CDE4A522-BB7A-DE42-9CDC-954786EAAC98}">
      <text>
        <r>
          <rPr>
            <sz val="10"/>
            <color rgb="FF000000"/>
            <rFont val="Tahoma"/>
            <family val="2"/>
          </rPr>
          <t>Base</t>
        </r>
      </text>
    </comment>
    <comment ref="N280" authorId="0" shapeId="0" xr:uid="{0F97A7A9-370E-1343-A0F2-B52903DE3FD0}">
      <text>
        <r>
          <rPr>
            <sz val="10"/>
            <color rgb="FF000000"/>
            <rFont val="Tahoma"/>
            <family val="2"/>
          </rPr>
          <t>Base</t>
        </r>
      </text>
    </comment>
    <comment ref="O280" authorId="0" shapeId="0" xr:uid="{23CAC864-AAC6-8145-88BD-59CB3361D74E}">
      <text>
        <r>
          <rPr>
            <sz val="10"/>
            <color rgb="FF000000"/>
            <rFont val="Tahoma"/>
            <family val="2"/>
          </rPr>
          <t>Base</t>
        </r>
      </text>
    </comment>
    <comment ref="P280" authorId="0" shapeId="0" xr:uid="{7CA44F7C-B7A2-DB4E-8016-6774787D699D}">
      <text>
        <r>
          <rPr>
            <sz val="10"/>
            <color rgb="FF000000"/>
            <rFont val="Tahoma"/>
            <family val="2"/>
          </rPr>
          <t>Base</t>
        </r>
      </text>
    </comment>
    <comment ref="C281" authorId="0" shapeId="0" xr:uid="{21913375-3757-CC43-AEBA-6DA96A36FAB6}">
      <text>
        <r>
          <rPr>
            <sz val="10"/>
            <color rgb="FF000000"/>
            <rFont val="Tahoma"/>
            <family val="2"/>
          </rPr>
          <t>Base</t>
        </r>
      </text>
    </comment>
    <comment ref="D281" authorId="0" shapeId="0" xr:uid="{B0D6614D-3836-EA44-ABE7-8E4F18322877}">
      <text>
        <r>
          <rPr>
            <sz val="10"/>
            <color rgb="FF000000"/>
            <rFont val="Tahoma"/>
            <family val="2"/>
          </rPr>
          <t>Base</t>
        </r>
      </text>
    </comment>
    <comment ref="E281" authorId="0" shapeId="0" xr:uid="{AE2E374C-97AB-924F-9187-E1890376E7BA}">
      <text>
        <r>
          <rPr>
            <sz val="10"/>
            <color rgb="FF000000"/>
            <rFont val="Tahoma"/>
            <family val="2"/>
          </rPr>
          <t>Base</t>
        </r>
      </text>
    </comment>
    <comment ref="F281" authorId="0" shapeId="0" xr:uid="{9576758B-3459-384A-B2BB-D6B9EF2C08A0}">
      <text>
        <r>
          <rPr>
            <sz val="10"/>
            <color rgb="FF000000"/>
            <rFont val="Tahoma"/>
            <family val="2"/>
          </rPr>
          <t>Base</t>
        </r>
      </text>
    </comment>
    <comment ref="I281" authorId="0" shapeId="0" xr:uid="{6ED2BF79-9111-4B43-973C-E14AF0051F97}">
      <text>
        <r>
          <rPr>
            <sz val="10"/>
            <color rgb="FF000000"/>
            <rFont val="Tahoma"/>
            <family val="2"/>
          </rPr>
          <t>Base</t>
        </r>
      </text>
    </comment>
    <comment ref="J281" authorId="0" shapeId="0" xr:uid="{92A1A61E-ADFB-E844-9D55-9644D7E6A218}">
      <text>
        <r>
          <rPr>
            <sz val="10"/>
            <color rgb="FF000000"/>
            <rFont val="Tahoma"/>
            <family val="2"/>
          </rPr>
          <t>Base</t>
        </r>
      </text>
    </comment>
    <comment ref="K281" authorId="0" shapeId="0" xr:uid="{888E3F7A-FF09-1F43-BF37-92673EB0FF08}">
      <text>
        <r>
          <rPr>
            <sz val="10"/>
            <color rgb="FF000000"/>
            <rFont val="Tahoma"/>
            <family val="2"/>
          </rPr>
          <t>Base</t>
        </r>
      </text>
    </comment>
    <comment ref="L281" authorId="0" shapeId="0" xr:uid="{EE0903E3-52FD-DC49-B357-25E0E6EE9E7F}">
      <text>
        <r>
          <rPr>
            <sz val="10"/>
            <color rgb="FF000000"/>
            <rFont val="Tahoma"/>
            <family val="2"/>
          </rPr>
          <t>Base</t>
        </r>
      </text>
    </comment>
    <comment ref="M281" authorId="0" shapeId="0" xr:uid="{D2C6CA12-1583-4B42-8FCB-B25A051146E4}">
      <text>
        <r>
          <rPr>
            <sz val="10"/>
            <color rgb="FF000000"/>
            <rFont val="Tahoma"/>
            <family val="2"/>
          </rPr>
          <t>Base</t>
        </r>
      </text>
    </comment>
    <comment ref="N281" authorId="0" shapeId="0" xr:uid="{3A9EB539-4E51-B04B-92ED-174DEF23B0F5}">
      <text>
        <r>
          <rPr>
            <sz val="10"/>
            <color rgb="FF000000"/>
            <rFont val="Tahoma"/>
            <family val="2"/>
          </rPr>
          <t>Base</t>
        </r>
      </text>
    </comment>
    <comment ref="O281" authorId="0" shapeId="0" xr:uid="{3D81C10D-E463-D746-B424-72EF74733215}">
      <text>
        <r>
          <rPr>
            <sz val="10"/>
            <color rgb="FF000000"/>
            <rFont val="Tahoma"/>
            <family val="2"/>
          </rPr>
          <t>Base</t>
        </r>
      </text>
    </comment>
    <comment ref="P281" authorId="0" shapeId="0" xr:uid="{EA4867B6-A6FE-FD48-812B-5629037AAA4B}">
      <text>
        <r>
          <rPr>
            <sz val="10"/>
            <color rgb="FF000000"/>
            <rFont val="Tahoma"/>
            <family val="2"/>
          </rPr>
          <t>Base</t>
        </r>
      </text>
    </comment>
    <comment ref="C282" authorId="0" shapeId="0" xr:uid="{197FD35F-069B-664C-B746-4D23BE10DD66}">
      <text>
        <r>
          <rPr>
            <sz val="10"/>
            <color rgb="FF000000"/>
            <rFont val="Tahoma"/>
            <family val="2"/>
          </rPr>
          <t>Base</t>
        </r>
      </text>
    </comment>
    <comment ref="D282" authorId="0" shapeId="0" xr:uid="{14A4A610-BD1D-6146-BBAB-B15DE2C02C88}">
      <text>
        <r>
          <rPr>
            <sz val="10"/>
            <color rgb="FF000000"/>
            <rFont val="Tahoma"/>
            <family val="2"/>
          </rPr>
          <t>Base</t>
        </r>
      </text>
    </comment>
    <comment ref="E282" authorId="0" shapeId="0" xr:uid="{A3C0335D-BA40-2E47-82C4-7D240A1D4447}">
      <text>
        <r>
          <rPr>
            <sz val="10"/>
            <color rgb="FF000000"/>
            <rFont val="Tahoma"/>
            <family val="2"/>
          </rPr>
          <t>Base</t>
        </r>
      </text>
    </comment>
    <comment ref="F282" authorId="0" shapeId="0" xr:uid="{CABE2A8D-9F5D-414F-98C2-373BF346B1D1}">
      <text>
        <r>
          <rPr>
            <sz val="10"/>
            <color rgb="FF000000"/>
            <rFont val="Tahoma"/>
            <family val="2"/>
          </rPr>
          <t>Base</t>
        </r>
      </text>
    </comment>
    <comment ref="I282" authorId="0" shapeId="0" xr:uid="{C69FCBAA-2158-1B48-A7C6-E32CA5C5A060}">
      <text>
        <r>
          <rPr>
            <sz val="10"/>
            <color rgb="FF000000"/>
            <rFont val="Tahoma"/>
            <family val="2"/>
          </rPr>
          <t>Base</t>
        </r>
      </text>
    </comment>
    <comment ref="J282" authorId="0" shapeId="0" xr:uid="{FF14CCB0-AF79-114F-911D-6F0F975B98AF}">
      <text>
        <r>
          <rPr>
            <sz val="10"/>
            <color rgb="FF000000"/>
            <rFont val="Tahoma"/>
            <family val="2"/>
          </rPr>
          <t>Base</t>
        </r>
      </text>
    </comment>
    <comment ref="K282" authorId="0" shapeId="0" xr:uid="{362C1DD7-4084-D54F-91A2-E2466B30B05E}">
      <text>
        <r>
          <rPr>
            <sz val="10"/>
            <color rgb="FF000000"/>
            <rFont val="Tahoma"/>
            <family val="2"/>
          </rPr>
          <t>Base</t>
        </r>
      </text>
    </comment>
    <comment ref="L282" authorId="0" shapeId="0" xr:uid="{60AD89E3-7C30-2848-A23A-3D69F0E19B2C}">
      <text>
        <r>
          <rPr>
            <sz val="10"/>
            <color rgb="FF000000"/>
            <rFont val="Tahoma"/>
            <family val="2"/>
          </rPr>
          <t>Base</t>
        </r>
      </text>
    </comment>
    <comment ref="M282" authorId="0" shapeId="0" xr:uid="{F775BC45-5837-6848-84F8-BB49CA0B5F3E}">
      <text>
        <r>
          <rPr>
            <sz val="10"/>
            <color rgb="FF000000"/>
            <rFont val="Tahoma"/>
            <family val="2"/>
          </rPr>
          <t>Base</t>
        </r>
      </text>
    </comment>
    <comment ref="N282" authorId="0" shapeId="0" xr:uid="{DCA63896-92C1-1B4C-9AAB-47C97EFB2899}">
      <text>
        <r>
          <rPr>
            <sz val="10"/>
            <color rgb="FF000000"/>
            <rFont val="Tahoma"/>
            <family val="2"/>
          </rPr>
          <t>Base</t>
        </r>
      </text>
    </comment>
    <comment ref="O282" authorId="0" shapeId="0" xr:uid="{28217B84-897D-1E4D-A8A8-7441BE2AB189}">
      <text>
        <r>
          <rPr>
            <sz val="10"/>
            <color rgb="FF000000"/>
            <rFont val="Tahoma"/>
            <family val="2"/>
          </rPr>
          <t>Base</t>
        </r>
      </text>
    </comment>
    <comment ref="P282" authorId="0" shapeId="0" xr:uid="{6B6703F0-9608-274D-A6DF-0E6A33E23A72}">
      <text>
        <r>
          <rPr>
            <sz val="10"/>
            <color rgb="FF000000"/>
            <rFont val="Tahoma"/>
            <family val="2"/>
          </rPr>
          <t>Base</t>
        </r>
      </text>
    </comment>
    <comment ref="C283" authorId="0" shapeId="0" xr:uid="{25F02808-6E96-BA48-9C95-862BB3B5CD3E}">
      <text>
        <r>
          <rPr>
            <sz val="10"/>
            <color rgb="FF000000"/>
            <rFont val="Tahoma"/>
            <family val="2"/>
          </rPr>
          <t>Base</t>
        </r>
      </text>
    </comment>
    <comment ref="D283" authorId="0" shapeId="0" xr:uid="{E670D56E-067B-BB42-98DD-7F86BC936B96}">
      <text>
        <r>
          <rPr>
            <sz val="10"/>
            <color rgb="FF000000"/>
            <rFont val="Tahoma"/>
            <family val="2"/>
          </rPr>
          <t>Base</t>
        </r>
      </text>
    </comment>
    <comment ref="E283" authorId="0" shapeId="0" xr:uid="{CA56C3C9-13AB-4246-BFFC-4323EF2C3E01}">
      <text>
        <r>
          <rPr>
            <sz val="10"/>
            <color rgb="FF000000"/>
            <rFont val="Tahoma"/>
            <family val="2"/>
          </rPr>
          <t>Base</t>
        </r>
      </text>
    </comment>
    <comment ref="F283" authorId="0" shapeId="0" xr:uid="{C188B94C-CD80-1948-91F9-477CA9E2AD6C}">
      <text>
        <r>
          <rPr>
            <sz val="10"/>
            <color rgb="FF000000"/>
            <rFont val="Tahoma"/>
            <family val="2"/>
          </rPr>
          <t>Base</t>
        </r>
      </text>
    </comment>
    <comment ref="I283" authorId="0" shapeId="0" xr:uid="{82ECF23D-9CAD-9F49-A654-CE4DC523CB1C}">
      <text>
        <r>
          <rPr>
            <sz val="10"/>
            <color rgb="FF000000"/>
            <rFont val="Tahoma"/>
            <family val="2"/>
          </rPr>
          <t>Base</t>
        </r>
      </text>
    </comment>
    <comment ref="J283" authorId="0" shapeId="0" xr:uid="{E381ACC5-7680-FB42-946F-543FB7D65C01}">
      <text>
        <r>
          <rPr>
            <sz val="10"/>
            <color rgb="FF000000"/>
            <rFont val="Tahoma"/>
            <family val="2"/>
          </rPr>
          <t>Base</t>
        </r>
      </text>
    </comment>
    <comment ref="K283" authorId="0" shapeId="0" xr:uid="{7BEC4683-9B83-1B48-8CC9-5C890AF45400}">
      <text>
        <r>
          <rPr>
            <sz val="10"/>
            <color rgb="FF000000"/>
            <rFont val="Tahoma"/>
            <family val="2"/>
          </rPr>
          <t>Base</t>
        </r>
      </text>
    </comment>
    <comment ref="L283" authorId="0" shapeId="0" xr:uid="{4B8A5016-37FD-B849-8071-D387AC811FE7}">
      <text>
        <r>
          <rPr>
            <sz val="10"/>
            <color rgb="FF000000"/>
            <rFont val="Tahoma"/>
            <family val="2"/>
          </rPr>
          <t>Base</t>
        </r>
      </text>
    </comment>
    <comment ref="M283" authorId="0" shapeId="0" xr:uid="{CAE02264-6E97-7049-A963-8BF2EE8EA29C}">
      <text>
        <r>
          <rPr>
            <sz val="10"/>
            <color rgb="FF000000"/>
            <rFont val="Tahoma"/>
            <family val="2"/>
          </rPr>
          <t>Base</t>
        </r>
      </text>
    </comment>
    <comment ref="N283" authorId="0" shapeId="0" xr:uid="{93758672-8050-D14D-AB99-485B58B17CF2}">
      <text>
        <r>
          <rPr>
            <sz val="10"/>
            <color rgb="FF000000"/>
            <rFont val="Tahoma"/>
            <family val="2"/>
          </rPr>
          <t>Base</t>
        </r>
      </text>
    </comment>
    <comment ref="O283" authorId="0" shapeId="0" xr:uid="{AE93957C-7D08-9340-83F9-F9FEC80F7E8A}">
      <text>
        <r>
          <rPr>
            <sz val="10"/>
            <color rgb="FF000000"/>
            <rFont val="Tahoma"/>
            <family val="2"/>
          </rPr>
          <t>Base</t>
        </r>
      </text>
    </comment>
    <comment ref="P283" authorId="0" shapeId="0" xr:uid="{0FAC893A-77ED-FC47-8CC0-B680C9ED1C62}">
      <text>
        <r>
          <rPr>
            <sz val="10"/>
            <color rgb="FF000000"/>
            <rFont val="Tahoma"/>
            <family val="2"/>
          </rPr>
          <t>Base</t>
        </r>
      </text>
    </comment>
    <comment ref="C284" authorId="0" shapeId="0" xr:uid="{583370D9-6368-4748-A139-028AAEE9D2FC}">
      <text>
        <r>
          <rPr>
            <sz val="10"/>
            <color rgb="FF000000"/>
            <rFont val="Tahoma"/>
            <family val="2"/>
          </rPr>
          <t>Base</t>
        </r>
      </text>
    </comment>
    <comment ref="D284" authorId="0" shapeId="0" xr:uid="{E0634034-7983-454A-93E8-EE79A9EBFED8}">
      <text>
        <r>
          <rPr>
            <sz val="10"/>
            <color rgb="FF000000"/>
            <rFont val="Tahoma"/>
            <family val="2"/>
          </rPr>
          <t>Base</t>
        </r>
      </text>
    </comment>
    <comment ref="E284" authorId="0" shapeId="0" xr:uid="{756786F5-353E-F24F-B524-A4F56959B76C}">
      <text>
        <r>
          <rPr>
            <sz val="10"/>
            <color rgb="FF000000"/>
            <rFont val="Tahoma"/>
            <family val="2"/>
          </rPr>
          <t>Base</t>
        </r>
      </text>
    </comment>
    <comment ref="F284" authorId="0" shapeId="0" xr:uid="{23F98434-4B4C-8244-BEA2-1DEBAE3D1214}">
      <text>
        <r>
          <rPr>
            <sz val="10"/>
            <color rgb="FF000000"/>
            <rFont val="Tahoma"/>
            <family val="2"/>
          </rPr>
          <t>Base</t>
        </r>
      </text>
    </comment>
    <comment ref="I284" authorId="0" shapeId="0" xr:uid="{C49A58AD-41A8-404B-8822-24373FEFC778}">
      <text>
        <r>
          <rPr>
            <sz val="10"/>
            <color rgb="FF000000"/>
            <rFont val="Tahoma"/>
            <family val="2"/>
          </rPr>
          <t>Base</t>
        </r>
      </text>
    </comment>
    <comment ref="J284" authorId="0" shapeId="0" xr:uid="{19E3A09F-E3B6-6743-8484-466129DCB2AD}">
      <text>
        <r>
          <rPr>
            <sz val="10"/>
            <color rgb="FF000000"/>
            <rFont val="Tahoma"/>
            <family val="2"/>
          </rPr>
          <t>Base</t>
        </r>
      </text>
    </comment>
    <comment ref="K284" authorId="0" shapeId="0" xr:uid="{7F4FD81D-EF38-7748-AFB4-3B54A03F22E5}">
      <text>
        <r>
          <rPr>
            <sz val="10"/>
            <color rgb="FF000000"/>
            <rFont val="Tahoma"/>
            <family val="2"/>
          </rPr>
          <t>Base</t>
        </r>
      </text>
    </comment>
    <comment ref="L284" authorId="0" shapeId="0" xr:uid="{847CEBBF-B3C1-B442-9200-DD43B8C10158}">
      <text>
        <r>
          <rPr>
            <sz val="10"/>
            <color rgb="FF000000"/>
            <rFont val="Tahoma"/>
            <family val="2"/>
          </rPr>
          <t>Base</t>
        </r>
      </text>
    </comment>
    <comment ref="M284" authorId="0" shapeId="0" xr:uid="{0369DAB6-1587-1C44-B682-58645B93FB5A}">
      <text>
        <r>
          <rPr>
            <sz val="10"/>
            <color rgb="FF000000"/>
            <rFont val="Tahoma"/>
            <family val="2"/>
          </rPr>
          <t>Base</t>
        </r>
      </text>
    </comment>
    <comment ref="N284" authorId="0" shapeId="0" xr:uid="{844B057F-6A15-2A41-B8D5-8F15EC341BAB}">
      <text>
        <r>
          <rPr>
            <sz val="10"/>
            <color rgb="FF000000"/>
            <rFont val="Tahoma"/>
            <family val="2"/>
          </rPr>
          <t>Base</t>
        </r>
      </text>
    </comment>
    <comment ref="O284" authorId="0" shapeId="0" xr:uid="{0BEABCC3-CE08-6C41-9807-D2AB9A86D033}">
      <text>
        <r>
          <rPr>
            <sz val="10"/>
            <color rgb="FF000000"/>
            <rFont val="Tahoma"/>
            <family val="2"/>
          </rPr>
          <t>Base</t>
        </r>
      </text>
    </comment>
    <comment ref="P284" authorId="0" shapeId="0" xr:uid="{88182661-7F93-F842-86B0-30F047021B00}">
      <text>
        <r>
          <rPr>
            <sz val="10"/>
            <color rgb="FF000000"/>
            <rFont val="Tahoma"/>
            <family val="2"/>
          </rPr>
          <t>Base</t>
        </r>
      </text>
    </comment>
    <comment ref="C285" authorId="0" shapeId="0" xr:uid="{CBF0822A-9712-9248-9342-21CEC17FB6F9}">
      <text>
        <r>
          <rPr>
            <sz val="10"/>
            <color rgb="FF000000"/>
            <rFont val="Tahoma"/>
            <family val="2"/>
          </rPr>
          <t>Base</t>
        </r>
      </text>
    </comment>
    <comment ref="D285" authorId="0" shapeId="0" xr:uid="{28A3F79E-23E5-A64A-8F69-ECD5E54D3B40}">
      <text>
        <r>
          <rPr>
            <sz val="10"/>
            <color rgb="FF000000"/>
            <rFont val="Tahoma"/>
            <family val="2"/>
          </rPr>
          <t>Base</t>
        </r>
      </text>
    </comment>
    <comment ref="E285" authorId="0" shapeId="0" xr:uid="{8B110B7B-2F97-E240-8132-F84626805AFA}">
      <text>
        <r>
          <rPr>
            <sz val="10"/>
            <color rgb="FF000000"/>
            <rFont val="Tahoma"/>
            <family val="2"/>
          </rPr>
          <t>Base</t>
        </r>
      </text>
    </comment>
    <comment ref="F285" authorId="0" shapeId="0" xr:uid="{C75A2304-2C58-474C-BB69-208CE250E165}">
      <text>
        <r>
          <rPr>
            <sz val="10"/>
            <color rgb="FF000000"/>
            <rFont val="Tahoma"/>
            <family val="2"/>
          </rPr>
          <t>Base</t>
        </r>
      </text>
    </comment>
    <comment ref="I285" authorId="0" shapeId="0" xr:uid="{1C42E68E-1376-7C41-8107-CAE47E66F8EA}">
      <text>
        <r>
          <rPr>
            <sz val="10"/>
            <color rgb="FF000000"/>
            <rFont val="Tahoma"/>
            <family val="2"/>
          </rPr>
          <t>Base</t>
        </r>
      </text>
    </comment>
    <comment ref="J285" authorId="0" shapeId="0" xr:uid="{617472E3-60E7-7246-8381-FDAED60A8970}">
      <text>
        <r>
          <rPr>
            <sz val="10"/>
            <color rgb="FF000000"/>
            <rFont val="Tahoma"/>
            <family val="2"/>
          </rPr>
          <t>Base</t>
        </r>
      </text>
    </comment>
    <comment ref="K285" authorId="0" shapeId="0" xr:uid="{25D08679-C0E1-4A46-97F1-340D27DC9CBC}">
      <text>
        <r>
          <rPr>
            <sz val="10"/>
            <color rgb="FF000000"/>
            <rFont val="Tahoma"/>
            <family val="2"/>
          </rPr>
          <t>Base</t>
        </r>
      </text>
    </comment>
    <comment ref="L285" authorId="0" shapeId="0" xr:uid="{93B6EEDC-28F6-4047-9C8A-6E8A820F5BD0}">
      <text>
        <r>
          <rPr>
            <sz val="10"/>
            <color rgb="FF000000"/>
            <rFont val="Tahoma"/>
            <family val="2"/>
          </rPr>
          <t>Base</t>
        </r>
      </text>
    </comment>
    <comment ref="M285" authorId="0" shapeId="0" xr:uid="{88181F06-4417-E04C-9E1A-5D08ECC6B0AC}">
      <text>
        <r>
          <rPr>
            <sz val="10"/>
            <color rgb="FF000000"/>
            <rFont val="Tahoma"/>
            <family val="2"/>
          </rPr>
          <t>Base</t>
        </r>
      </text>
    </comment>
    <comment ref="N285" authorId="0" shapeId="0" xr:uid="{E4AF0136-F4E9-D14A-858D-F2F90FFF1DD6}">
      <text>
        <r>
          <rPr>
            <sz val="10"/>
            <color rgb="FF000000"/>
            <rFont val="Tahoma"/>
            <family val="2"/>
          </rPr>
          <t>Base</t>
        </r>
      </text>
    </comment>
    <comment ref="O285" authorId="0" shapeId="0" xr:uid="{0FD32107-CD8D-8A45-B2AD-AFE85FDAD303}">
      <text>
        <r>
          <rPr>
            <sz val="10"/>
            <color rgb="FF000000"/>
            <rFont val="Tahoma"/>
            <family val="2"/>
          </rPr>
          <t>Base</t>
        </r>
      </text>
    </comment>
    <comment ref="P285" authorId="0" shapeId="0" xr:uid="{903CCA4A-28D1-D34C-BD09-47C86E721E1D}">
      <text>
        <r>
          <rPr>
            <sz val="10"/>
            <color rgb="FF000000"/>
            <rFont val="Tahoma"/>
            <family val="2"/>
          </rPr>
          <t>Base</t>
        </r>
      </text>
    </comment>
    <comment ref="I286" authorId="0" shapeId="0" xr:uid="{8A892853-DB6E-BD44-A5EB-EE8A8B6DF4ED}">
      <text>
        <r>
          <rPr>
            <sz val="10"/>
            <color rgb="FF000000"/>
            <rFont val="Tahoma"/>
            <family val="2"/>
          </rPr>
          <t>Base</t>
        </r>
      </text>
    </comment>
    <comment ref="J286" authorId="0" shapeId="0" xr:uid="{BF967BF6-371E-8A48-8F05-7A3A948F0A54}">
      <text>
        <r>
          <rPr>
            <sz val="10"/>
            <color rgb="FF000000"/>
            <rFont val="Tahoma"/>
            <family val="2"/>
          </rPr>
          <t>Base</t>
        </r>
      </text>
    </comment>
    <comment ref="K286" authorId="0" shapeId="0" xr:uid="{59B8A7D0-E3C3-544B-8362-301A40301536}">
      <text>
        <r>
          <rPr>
            <sz val="10"/>
            <color rgb="FF000000"/>
            <rFont val="Tahoma"/>
            <family val="2"/>
          </rPr>
          <t>Base</t>
        </r>
      </text>
    </comment>
    <comment ref="L286" authorId="0" shapeId="0" xr:uid="{BA140F13-71FD-5349-BE8F-05C466FBCA75}">
      <text>
        <r>
          <rPr>
            <sz val="10"/>
            <color rgb="FF000000"/>
            <rFont val="Tahoma"/>
            <family val="2"/>
          </rPr>
          <t>Base</t>
        </r>
      </text>
    </comment>
    <comment ref="M286" authorId="0" shapeId="0" xr:uid="{4E87FFC9-03CD-FB43-BDE8-907E1CBE7E91}">
      <text>
        <r>
          <rPr>
            <sz val="10"/>
            <color rgb="FF000000"/>
            <rFont val="Tahoma"/>
            <family val="2"/>
          </rPr>
          <t>Base</t>
        </r>
      </text>
    </comment>
    <comment ref="N286" authorId="0" shapeId="0" xr:uid="{5BB7B777-C637-8C45-BA06-7335AE1EAA46}">
      <text>
        <r>
          <rPr>
            <sz val="10"/>
            <color rgb="FF000000"/>
            <rFont val="Tahoma"/>
            <family val="2"/>
          </rPr>
          <t>Base</t>
        </r>
      </text>
    </comment>
    <comment ref="O286" authorId="0" shapeId="0" xr:uid="{0923AB32-0290-1841-B7D0-035CF0A1C729}">
      <text>
        <r>
          <rPr>
            <sz val="10"/>
            <color rgb="FF000000"/>
            <rFont val="Tahoma"/>
            <family val="2"/>
          </rPr>
          <t>Base</t>
        </r>
      </text>
    </comment>
    <comment ref="P286" authorId="0" shapeId="0" xr:uid="{E71C56EB-922D-B54A-B591-6C4931CBA624}">
      <text>
        <r>
          <rPr>
            <sz val="10"/>
            <color rgb="FF000000"/>
            <rFont val="Tahoma"/>
            <family val="2"/>
          </rPr>
          <t>Base</t>
        </r>
      </text>
    </comment>
    <comment ref="I287" authorId="0" shapeId="0" xr:uid="{BC6E9E3E-15E6-1841-8CDE-2AE5385BF51D}">
      <text>
        <r>
          <rPr>
            <sz val="10"/>
            <color rgb="FF000000"/>
            <rFont val="Tahoma"/>
            <family val="2"/>
          </rPr>
          <t>Base</t>
        </r>
      </text>
    </comment>
    <comment ref="J287" authorId="0" shapeId="0" xr:uid="{651A0B42-5F4B-E84A-A2CD-5D569683F7D5}">
      <text>
        <r>
          <rPr>
            <sz val="10"/>
            <color rgb="FF000000"/>
            <rFont val="Tahoma"/>
            <family val="2"/>
          </rPr>
          <t>Base</t>
        </r>
      </text>
    </comment>
    <comment ref="K287" authorId="0" shapeId="0" xr:uid="{F0050C79-AB94-D041-85E7-6323D22CA7CD}">
      <text>
        <r>
          <rPr>
            <sz val="10"/>
            <color rgb="FF000000"/>
            <rFont val="Tahoma"/>
            <family val="2"/>
          </rPr>
          <t>Base</t>
        </r>
      </text>
    </comment>
    <comment ref="L287" authorId="0" shapeId="0" xr:uid="{E36C75D7-845B-9C46-A32F-654AF6A43D6E}">
      <text>
        <r>
          <rPr>
            <sz val="10"/>
            <color rgb="FF000000"/>
            <rFont val="Tahoma"/>
            <family val="2"/>
          </rPr>
          <t>Base</t>
        </r>
      </text>
    </comment>
    <comment ref="M287" authorId="0" shapeId="0" xr:uid="{6281EA4A-27B3-9347-9CDB-28307CCB4CEB}">
      <text>
        <r>
          <rPr>
            <sz val="10"/>
            <color rgb="FF000000"/>
            <rFont val="Tahoma"/>
            <family val="2"/>
          </rPr>
          <t>Base</t>
        </r>
      </text>
    </comment>
    <comment ref="N287" authorId="0" shapeId="0" xr:uid="{A2442743-9681-124A-94F5-1156F5DF01DA}">
      <text>
        <r>
          <rPr>
            <sz val="10"/>
            <color rgb="FF000000"/>
            <rFont val="Tahoma"/>
            <family val="2"/>
          </rPr>
          <t>Base</t>
        </r>
      </text>
    </comment>
    <comment ref="O287" authorId="0" shapeId="0" xr:uid="{9545EE8E-061A-3F41-B7D9-C446B029179F}">
      <text>
        <r>
          <rPr>
            <sz val="10"/>
            <color rgb="FF000000"/>
            <rFont val="Tahoma"/>
            <family val="2"/>
          </rPr>
          <t>Base</t>
        </r>
      </text>
    </comment>
    <comment ref="P287" authorId="0" shapeId="0" xr:uid="{AA57A474-4C87-744B-A8AB-9AA9E77BBD60}">
      <text>
        <r>
          <rPr>
            <sz val="10"/>
            <color rgb="FF000000"/>
            <rFont val="Tahoma"/>
            <family val="2"/>
          </rPr>
          <t>Base</t>
        </r>
      </text>
    </comment>
    <comment ref="I288" authorId="0" shapeId="0" xr:uid="{AD5BD467-C0AD-2140-9DD7-355A4E95749D}">
      <text>
        <r>
          <rPr>
            <sz val="10"/>
            <color rgb="FF000000"/>
            <rFont val="Tahoma"/>
            <family val="2"/>
          </rPr>
          <t>Base</t>
        </r>
      </text>
    </comment>
    <comment ref="J288" authorId="0" shapeId="0" xr:uid="{3508C72F-1166-2347-9032-F438F5FF27CE}">
      <text>
        <r>
          <rPr>
            <sz val="10"/>
            <color rgb="FF000000"/>
            <rFont val="Tahoma"/>
            <family val="2"/>
          </rPr>
          <t>Base</t>
        </r>
      </text>
    </comment>
    <comment ref="K288" authorId="0" shapeId="0" xr:uid="{F3B25DD4-0D26-2943-9812-285189D30311}">
      <text>
        <r>
          <rPr>
            <sz val="10"/>
            <color rgb="FF000000"/>
            <rFont val="Tahoma"/>
            <family val="2"/>
          </rPr>
          <t>Base</t>
        </r>
      </text>
    </comment>
    <comment ref="L288" authorId="0" shapeId="0" xr:uid="{CDF80DDA-0769-BC44-AA08-958A041E109D}">
      <text>
        <r>
          <rPr>
            <sz val="10"/>
            <color rgb="FF000000"/>
            <rFont val="Tahoma"/>
            <family val="2"/>
          </rPr>
          <t>Base</t>
        </r>
      </text>
    </comment>
    <comment ref="M288" authorId="0" shapeId="0" xr:uid="{A82B0A43-87A1-0046-88AA-2991ED366C75}">
      <text>
        <r>
          <rPr>
            <sz val="10"/>
            <color rgb="FF000000"/>
            <rFont val="Tahoma"/>
            <family val="2"/>
          </rPr>
          <t>Base</t>
        </r>
      </text>
    </comment>
    <comment ref="N288" authorId="0" shapeId="0" xr:uid="{49518B40-3D88-EF4A-9A8E-D556C97B6987}">
      <text>
        <r>
          <rPr>
            <sz val="10"/>
            <color rgb="FF000000"/>
            <rFont val="Tahoma"/>
            <family val="2"/>
          </rPr>
          <t>Base</t>
        </r>
      </text>
    </comment>
    <comment ref="O288" authorId="0" shapeId="0" xr:uid="{22B1736A-670E-BF46-9FA1-5313C065A13F}">
      <text>
        <r>
          <rPr>
            <sz val="10"/>
            <color rgb="FF000000"/>
            <rFont val="Tahoma"/>
            <family val="2"/>
          </rPr>
          <t>Base</t>
        </r>
      </text>
    </comment>
    <comment ref="P288" authorId="0" shapeId="0" xr:uid="{1EE3900D-C957-F34A-B816-B470D04C1891}">
      <text>
        <r>
          <rPr>
            <sz val="10"/>
            <color rgb="FF000000"/>
            <rFont val="Tahoma"/>
            <family val="2"/>
          </rPr>
          <t>Base</t>
        </r>
      </text>
    </comment>
    <comment ref="I289" authorId="0" shapeId="0" xr:uid="{50504F79-57D6-D741-95B9-D914F27A2F36}">
      <text>
        <r>
          <rPr>
            <sz val="10"/>
            <color rgb="FF000000"/>
            <rFont val="Tahoma"/>
            <family val="2"/>
          </rPr>
          <t>Base</t>
        </r>
      </text>
    </comment>
    <comment ref="J289" authorId="0" shapeId="0" xr:uid="{97C4119A-BB1F-344A-B021-BA717D6CE0F7}">
      <text>
        <r>
          <rPr>
            <sz val="10"/>
            <color rgb="FF000000"/>
            <rFont val="Tahoma"/>
            <family val="2"/>
          </rPr>
          <t>Base</t>
        </r>
      </text>
    </comment>
    <comment ref="K289" authorId="0" shapeId="0" xr:uid="{5686A2EE-E382-2C48-9EA8-7EA7D7830314}">
      <text>
        <r>
          <rPr>
            <sz val="10"/>
            <color rgb="FF000000"/>
            <rFont val="Tahoma"/>
            <family val="2"/>
          </rPr>
          <t>Base</t>
        </r>
      </text>
    </comment>
    <comment ref="L289" authorId="0" shapeId="0" xr:uid="{EB35F7E6-E1AD-A048-8B47-C3A14DD4732A}">
      <text>
        <r>
          <rPr>
            <sz val="10"/>
            <color rgb="FF000000"/>
            <rFont val="Tahoma"/>
            <family val="2"/>
          </rPr>
          <t>Base</t>
        </r>
      </text>
    </comment>
    <comment ref="M289" authorId="0" shapeId="0" xr:uid="{DA708F3E-0B27-B145-BF26-3774954E1DC3}">
      <text>
        <r>
          <rPr>
            <sz val="10"/>
            <color rgb="FF000000"/>
            <rFont val="Tahoma"/>
            <family val="2"/>
          </rPr>
          <t>Base</t>
        </r>
      </text>
    </comment>
    <comment ref="N289" authorId="0" shapeId="0" xr:uid="{9BE30AB1-B3D1-D444-A602-AAA52F7B2A68}">
      <text>
        <r>
          <rPr>
            <sz val="10"/>
            <color rgb="FF000000"/>
            <rFont val="Tahoma"/>
            <family val="2"/>
          </rPr>
          <t>Base</t>
        </r>
      </text>
    </comment>
    <comment ref="O289" authorId="0" shapeId="0" xr:uid="{B5CF98F8-A148-E544-8CF2-00E0AC17AE2A}">
      <text>
        <r>
          <rPr>
            <sz val="10"/>
            <color rgb="FF000000"/>
            <rFont val="Tahoma"/>
            <family val="2"/>
          </rPr>
          <t>Base</t>
        </r>
      </text>
    </comment>
    <comment ref="P289" authorId="0" shapeId="0" xr:uid="{468D6030-B801-A549-9003-77E1AA0A8193}">
      <text>
        <r>
          <rPr>
            <sz val="10"/>
            <color rgb="FF000000"/>
            <rFont val="Tahoma"/>
            <family val="2"/>
          </rPr>
          <t>Base</t>
        </r>
      </text>
    </comment>
    <comment ref="I290" authorId="0" shapeId="0" xr:uid="{2643924A-EB92-B34E-B801-E8EF8F94D5D2}">
      <text>
        <r>
          <rPr>
            <sz val="10"/>
            <color rgb="FF000000"/>
            <rFont val="Tahoma"/>
            <family val="2"/>
          </rPr>
          <t>Base</t>
        </r>
      </text>
    </comment>
    <comment ref="J290" authorId="0" shapeId="0" xr:uid="{541A31F2-80C1-A547-B9F3-32EFED4ADA56}">
      <text>
        <r>
          <rPr>
            <sz val="10"/>
            <color rgb="FF000000"/>
            <rFont val="Tahoma"/>
            <family val="2"/>
          </rPr>
          <t>Base</t>
        </r>
      </text>
    </comment>
    <comment ref="K290" authorId="0" shapeId="0" xr:uid="{9ED34335-DDED-F643-87E4-57549CB46F8D}">
      <text>
        <r>
          <rPr>
            <sz val="10"/>
            <color rgb="FF000000"/>
            <rFont val="Tahoma"/>
            <family val="2"/>
          </rPr>
          <t>Base</t>
        </r>
      </text>
    </comment>
    <comment ref="L290" authorId="0" shapeId="0" xr:uid="{5162D9C8-AFE2-1340-96F1-839D9A18689E}">
      <text>
        <r>
          <rPr>
            <sz val="10"/>
            <color rgb="FF000000"/>
            <rFont val="Tahoma"/>
            <family val="2"/>
          </rPr>
          <t>Base</t>
        </r>
      </text>
    </comment>
    <comment ref="M290" authorId="0" shapeId="0" xr:uid="{F5F7E4F8-1C93-804D-B398-44FC9013695B}">
      <text>
        <r>
          <rPr>
            <sz val="10"/>
            <color rgb="FF000000"/>
            <rFont val="Tahoma"/>
            <family val="2"/>
          </rPr>
          <t>Base</t>
        </r>
      </text>
    </comment>
    <comment ref="N290" authorId="0" shapeId="0" xr:uid="{1012F0BB-20EC-124B-A8A3-9FAE43487CE4}">
      <text>
        <r>
          <rPr>
            <sz val="10"/>
            <color rgb="FF000000"/>
            <rFont val="Tahoma"/>
            <family val="2"/>
          </rPr>
          <t>Base</t>
        </r>
      </text>
    </comment>
    <comment ref="O290" authorId="0" shapeId="0" xr:uid="{8428DD4E-9F35-8640-91C7-ABD8CEF10AC2}">
      <text>
        <r>
          <rPr>
            <sz val="10"/>
            <color rgb="FF000000"/>
            <rFont val="Tahoma"/>
            <family val="2"/>
          </rPr>
          <t>Base</t>
        </r>
      </text>
    </comment>
    <comment ref="P290" authorId="0" shapeId="0" xr:uid="{26C4777D-63F5-1841-83E8-C2B39238370E}">
      <text>
        <r>
          <rPr>
            <sz val="10"/>
            <color rgb="FF000000"/>
            <rFont val="Tahoma"/>
            <family val="2"/>
          </rPr>
          <t>Base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O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Líneas Z6 y Z8</t>
        </r>
      </text>
    </comment>
    <comment ref="Q1" authorId="0" shapeId="0" xr:uid="{00000000-0006-0000-0300-000002000000}">
      <text>
        <r>
          <rPr>
            <b/>
            <sz val="9"/>
            <color rgb="FF000000"/>
            <rFont val="Tahoma"/>
            <family val="2"/>
          </rPr>
          <t>Líneas Z16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B700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PERSONA CONFLICTIVA
</t>
        </r>
      </text>
    </comment>
  </commentList>
</comments>
</file>

<file path=xl/sharedStrings.xml><?xml version="1.0" encoding="utf-8"?>
<sst xmlns="http://schemas.openxmlformats.org/spreadsheetml/2006/main" count="25528" uniqueCount="7902">
  <si>
    <t>Supervisor titular</t>
  </si>
  <si>
    <t>Extra/entrenamiento</t>
  </si>
  <si>
    <t>Invernaderos</t>
  </si>
  <si>
    <t>Mantenimiento</t>
  </si>
  <si>
    <t>Supervisor de Mantenimiento</t>
  </si>
  <si>
    <t>Apoyo de Mantenimiento</t>
  </si>
  <si>
    <t>Acarreador</t>
  </si>
  <si>
    <t>Soldador</t>
  </si>
  <si>
    <t>Ayudante de Soldador</t>
  </si>
  <si>
    <t>Fitosanidad</t>
  </si>
  <si>
    <t>Riego</t>
  </si>
  <si>
    <t>Periféricos</t>
  </si>
  <si>
    <t>Jefe de viñedo (Don Juan)</t>
  </si>
  <si>
    <t>Jardinería</t>
  </si>
  <si>
    <t>Jefe de Maquinaria</t>
  </si>
  <si>
    <t>Jefe de intendencia</t>
  </si>
  <si>
    <t>Apoyo de intendencia</t>
  </si>
  <si>
    <t>Chofer 1</t>
  </si>
  <si>
    <t>Chofer 2</t>
  </si>
  <si>
    <t>Velador Arsinas</t>
  </si>
  <si>
    <t>Velador AGS</t>
  </si>
  <si>
    <t>Tipo de sueldo</t>
  </si>
  <si>
    <t>Fijo</t>
  </si>
  <si>
    <t>Ingreso neto</t>
  </si>
  <si>
    <t>Tiempo de limpieza con experiencia</t>
  </si>
  <si>
    <t>Valor día</t>
  </si>
  <si>
    <t>Valor premios</t>
  </si>
  <si>
    <t>Viñedo</t>
  </si>
  <si>
    <t>Trabajador de viñedo</t>
  </si>
  <si>
    <t>Bono A</t>
  </si>
  <si>
    <t>Bono P</t>
  </si>
  <si>
    <t>Permiso</t>
  </si>
  <si>
    <t>Pierde día</t>
  </si>
  <si>
    <t>Pierde Bonos</t>
  </si>
  <si>
    <t>Falta</t>
  </si>
  <si>
    <t>Pierde día y premios</t>
  </si>
  <si>
    <t>Pierde día y bonos</t>
  </si>
  <si>
    <t>Líneas</t>
  </si>
  <si>
    <t>Especificar motivo de permiso</t>
  </si>
  <si>
    <t>Sí</t>
  </si>
  <si>
    <t>Hora extra</t>
  </si>
  <si>
    <t>Retardo</t>
  </si>
  <si>
    <t>Pago de Domingo</t>
  </si>
  <si>
    <t>D=Días trabajados/6*valor día</t>
  </si>
  <si>
    <t>Viernes</t>
  </si>
  <si>
    <t>Sábado</t>
  </si>
  <si>
    <t>Lunes</t>
  </si>
  <si>
    <t>Martes</t>
  </si>
  <si>
    <t>Miércoles</t>
  </si>
  <si>
    <t>Jueves</t>
  </si>
  <si>
    <t>Choferes</t>
  </si>
  <si>
    <t>Arsinas</t>
  </si>
  <si>
    <t>No.</t>
  </si>
  <si>
    <t>CURP</t>
  </si>
  <si>
    <t>Puesto</t>
  </si>
  <si>
    <t>$/Línea</t>
  </si>
  <si>
    <t>Z01-05-AR</t>
  </si>
  <si>
    <t>Z01-01-AR</t>
  </si>
  <si>
    <t>Z01-02-AR</t>
  </si>
  <si>
    <t>Z01-03-AR</t>
  </si>
  <si>
    <t>Z01-04-AR</t>
  </si>
  <si>
    <t>Operativo Abajo</t>
  </si>
  <si>
    <t>Operativo Arriba</t>
  </si>
  <si>
    <t>Clave</t>
  </si>
  <si>
    <t>Área</t>
  </si>
  <si>
    <t>Descuento horas del día (base 8.5)</t>
  </si>
  <si>
    <t>Z06-06-AR</t>
  </si>
  <si>
    <t>Z06-07-AR</t>
  </si>
  <si>
    <t>Z06-08-AR</t>
  </si>
  <si>
    <t>Z06-09-AR</t>
  </si>
  <si>
    <t>Z06-07-AB</t>
  </si>
  <si>
    <t>Z06-08-AB</t>
  </si>
  <si>
    <t>Z06-09-AB</t>
  </si>
  <si>
    <t>Z06-06-AB</t>
  </si>
  <si>
    <t>Z10-10-AR</t>
  </si>
  <si>
    <t>Z10-10-AB</t>
  </si>
  <si>
    <t>Z14-14-AR</t>
  </si>
  <si>
    <t>Z14-14-AB</t>
  </si>
  <si>
    <t>Nombre</t>
  </si>
  <si>
    <t>Domingo</t>
  </si>
  <si>
    <t>No. Nómina</t>
  </si>
  <si>
    <t>Comentarios</t>
  </si>
  <si>
    <t>Pago</t>
  </si>
  <si>
    <t>PERCEPCIONES</t>
  </si>
  <si>
    <t>Sueldo Base</t>
  </si>
  <si>
    <t>Destajo</t>
  </si>
  <si>
    <t>Horas Extras</t>
  </si>
  <si>
    <t>Nómina</t>
  </si>
  <si>
    <t>Premio</t>
  </si>
  <si>
    <t>Retardos</t>
  </si>
  <si>
    <t>Préstamo</t>
  </si>
  <si>
    <t>INFONAVIT</t>
  </si>
  <si>
    <t>FONACOT</t>
  </si>
  <si>
    <t>Faltas de inocuidad</t>
  </si>
  <si>
    <t>Total Percepciones</t>
  </si>
  <si>
    <t>Total Deducciones</t>
  </si>
  <si>
    <t>TOTAL</t>
  </si>
  <si>
    <t>Z01-01-AB</t>
  </si>
  <si>
    <t>Z01-02-AB</t>
  </si>
  <si>
    <t>Z01-03-AB</t>
  </si>
  <si>
    <t>Z01-04-AB</t>
  </si>
  <si>
    <t>Z01-05-AB</t>
  </si>
  <si>
    <t>Séptimo Día</t>
  </si>
  <si>
    <t>Domingo trabajado</t>
  </si>
  <si>
    <t>Salida temprano</t>
  </si>
  <si>
    <t>Hora trabajada domingo</t>
  </si>
  <si>
    <t>Viernes salida</t>
  </si>
  <si>
    <t>Sábado salida</t>
  </si>
  <si>
    <t>Domingo Salida</t>
  </si>
  <si>
    <t>Lunes Salida</t>
  </si>
  <si>
    <t>Martes salida</t>
  </si>
  <si>
    <t>Miércoles Salida</t>
  </si>
  <si>
    <t>Jueves Salida</t>
  </si>
  <si>
    <t>Nómina:</t>
  </si>
  <si>
    <t>Pago por horas</t>
  </si>
  <si>
    <t>Total</t>
  </si>
  <si>
    <t>Tijeras</t>
  </si>
  <si>
    <t>Botas</t>
  </si>
  <si>
    <t>Uniforme</t>
  </si>
  <si>
    <t>Radio</t>
  </si>
  <si>
    <t>Disponible</t>
  </si>
  <si>
    <t>Pago por invitado</t>
  </si>
  <si>
    <t>JueI</t>
  </si>
  <si>
    <t>JueF</t>
  </si>
  <si>
    <t>VieI</t>
  </si>
  <si>
    <t>VieF</t>
  </si>
  <si>
    <t>SabI</t>
  </si>
  <si>
    <t>SabF</t>
  </si>
  <si>
    <t>DomI</t>
  </si>
  <si>
    <t>DomF</t>
  </si>
  <si>
    <t>LunF</t>
  </si>
  <si>
    <t>MarI</t>
  </si>
  <si>
    <t>MarF</t>
  </si>
  <si>
    <t>MieI</t>
  </si>
  <si>
    <t>MieF</t>
  </si>
  <si>
    <t>LunI</t>
  </si>
  <si>
    <t>Pago festivo</t>
  </si>
  <si>
    <t>Aplicaciones</t>
  </si>
  <si>
    <t>Dep x error nómina anterior</t>
  </si>
  <si>
    <t>Desc x error nómina anterior</t>
  </si>
  <si>
    <t>Otras Deducciones</t>
  </si>
  <si>
    <t>Observaciones</t>
  </si>
  <si>
    <t>Estatus</t>
  </si>
  <si>
    <t>Pierde bono P y cons</t>
  </si>
  <si>
    <t>A</t>
  </si>
  <si>
    <t>Uniformes</t>
  </si>
  <si>
    <t>Bono Adicional</t>
  </si>
  <si>
    <t>Lavado de Uniformes</t>
  </si>
  <si>
    <t>Gasolina 150</t>
  </si>
  <si>
    <t>Vacaciones</t>
  </si>
  <si>
    <t>Premios Vac</t>
  </si>
  <si>
    <t>Mínimo</t>
  </si>
  <si>
    <t>Máximo</t>
  </si>
  <si>
    <t>NSS</t>
  </si>
  <si>
    <t>Acevedo  Lopez Mario Adrian</t>
  </si>
  <si>
    <t>Acosta Guevara Ana Rebeca</t>
  </si>
  <si>
    <t>Acosta Madera Maria Yadira</t>
  </si>
  <si>
    <t>Acosta Martinez Noe</t>
  </si>
  <si>
    <t>Acosta Nava Vicente</t>
  </si>
  <si>
    <t>Acosta Ramirez Humberto</t>
  </si>
  <si>
    <t>Adame  Rubio Sandra Liliana</t>
  </si>
  <si>
    <t>Adame Reyes Armando</t>
  </si>
  <si>
    <t>Aguayo Luis Eduardo</t>
  </si>
  <si>
    <t>Aguayo Morales Mariela</t>
  </si>
  <si>
    <t>Aguilar  Rivera Adrian</t>
  </si>
  <si>
    <t>Aguilar  Rivera Blanca Esthela</t>
  </si>
  <si>
    <t>Aguilar  Torres Mario</t>
  </si>
  <si>
    <t>Aguilar Acosta Aristides</t>
  </si>
  <si>
    <t>Aguilar Diaz Javier</t>
  </si>
  <si>
    <t>Aguilar Rivera Brenda Magaly</t>
  </si>
  <si>
    <t>Aguilar Velazquez Ramiro</t>
  </si>
  <si>
    <t>Aguilera Hernandez Ricardo Agustin</t>
  </si>
  <si>
    <t>Aguiña Mejia Javier</t>
  </si>
  <si>
    <t>Agustin Gonzalez Maria Guadalupe</t>
  </si>
  <si>
    <t>Aleman  Adame Miguel Angel</t>
  </si>
  <si>
    <t>Aleman  Ramos Jose</t>
  </si>
  <si>
    <t>Aleman Aleman Ramiro</t>
  </si>
  <si>
    <t>Aleman Chavez Ivan Eduardo</t>
  </si>
  <si>
    <t>Aleman Jimenez Violeta</t>
  </si>
  <si>
    <t>Aleman Parga J Jesus</t>
  </si>
  <si>
    <t>Aleman Parga Ma Guadalupe</t>
  </si>
  <si>
    <t>Aleman Salazar Jesus</t>
  </si>
  <si>
    <t>Aleman Torres Omar Edelmiro</t>
  </si>
  <si>
    <t>Alfaro Martinez Luis Martin</t>
  </si>
  <si>
    <t>Alfaro Padilla Marco Antonio</t>
  </si>
  <si>
    <t>Almanza Hernandez Alejandra</t>
  </si>
  <si>
    <t>Almanza Jimenez Arturo</t>
  </si>
  <si>
    <t>Almeida Lopez Ivan Arturo</t>
  </si>
  <si>
    <t>Alvarado  Barrera Jesus Miguel</t>
  </si>
  <si>
    <t>Alvarado  De Luna Humberto</t>
  </si>
  <si>
    <t>Alvarado Badillo Daniel</t>
  </si>
  <si>
    <t>Alvarado Barrera Renato</t>
  </si>
  <si>
    <t>Alvarado Cabrera Maria De Jesus</t>
  </si>
  <si>
    <t>Alvarado De Luna Ruben</t>
  </si>
  <si>
    <t>Alvarado Diaz Olga Lidia</t>
  </si>
  <si>
    <t>Alvarado Lopez Sayra</t>
  </si>
  <si>
    <t>Alvarado Medina Gregorio</t>
  </si>
  <si>
    <t>Alvarado Noriega Maria Guadalupe</t>
  </si>
  <si>
    <t>Alvarado Quintero Roberto</t>
  </si>
  <si>
    <t>Alvarado Reyes Cesar</t>
  </si>
  <si>
    <t>Alvarado Rivera Ana Lourdes</t>
  </si>
  <si>
    <t>Alvarado Rivera Rosalia</t>
  </si>
  <si>
    <t>Alvarado Rodriguez Maria Guadalupe</t>
  </si>
  <si>
    <t>Alvarado Tenorio Eva</t>
  </si>
  <si>
    <t>Alvarez  Reyes Nelcy Alondra</t>
  </si>
  <si>
    <t>Alvarez  Zamarron Eleacin</t>
  </si>
  <si>
    <t>Alvarez Briones Jose De Jesus</t>
  </si>
  <si>
    <t>Alvarez Cervantes Victor Hugo</t>
  </si>
  <si>
    <t>Alvarez Juarez Maria Elena</t>
  </si>
  <si>
    <t>Alvarez Muñiz Ma. Guadalupe</t>
  </si>
  <si>
    <t>Alvarez Zamarron Moises</t>
  </si>
  <si>
    <t>Amacleto Suarez Christopher Nemecio</t>
  </si>
  <si>
    <t>Ambriz Rodriguez Andrea Elizabeth</t>
  </si>
  <si>
    <t>Anaya De Avila Abel</t>
  </si>
  <si>
    <t>Anaya Del Rio Julian</t>
  </si>
  <si>
    <t>Aparicio  Aleman Enrique Alejandro</t>
  </si>
  <si>
    <t>Aparicio  Blancarte Miguel Fernando</t>
  </si>
  <si>
    <t>Aparicio  Jimenez Mayra De Jesus</t>
  </si>
  <si>
    <t>Aparicio  Sifuentez Juan Jose</t>
  </si>
  <si>
    <t>Aparicio Aleman Rodolfo</t>
  </si>
  <si>
    <t>Aparicio Blancarte Yahaira Selene</t>
  </si>
  <si>
    <t>Aparicio Chairez Ma Luisa</t>
  </si>
  <si>
    <t>Aparicio Chairez Patricia</t>
  </si>
  <si>
    <t>Aparicio Davila Fernando Agustin</t>
  </si>
  <si>
    <t>Aparicio Davila Jose Manuel</t>
  </si>
  <si>
    <t>Aparicio Jimenez Maria Elizabeth</t>
  </si>
  <si>
    <t>Aparicio Zamarron Miguel</t>
  </si>
  <si>
    <t>Araiza Sena Ramses Adriel</t>
  </si>
  <si>
    <t>Aranda Guerrero Carlos Eduardo</t>
  </si>
  <si>
    <t>Arguelles  Talavera Jose Alonso</t>
  </si>
  <si>
    <t>Asencion Ortega Alberto</t>
  </si>
  <si>
    <t>Badillo Martinez Hector</t>
  </si>
  <si>
    <t>Balandran  Perez Alma Delfina</t>
  </si>
  <si>
    <t>Balderas Hernandez Jose Manuel</t>
  </si>
  <si>
    <t>Barboza Zamarron Roberto Carlos</t>
  </si>
  <si>
    <t>Barragan Alvarado Jose Gerardo</t>
  </si>
  <si>
    <t>Barragan Parga Jose Manuel</t>
  </si>
  <si>
    <t>Barron  Garcia Abraham</t>
  </si>
  <si>
    <t>Barron  Garcia Jesus Enrique</t>
  </si>
  <si>
    <t>Barron  Rosales Gabriel</t>
  </si>
  <si>
    <t>Barron Garcia Cecilio</t>
  </si>
  <si>
    <t>Basurto Mata Jose Ivan</t>
  </si>
  <si>
    <t>Batres Martinez Jesus</t>
  </si>
  <si>
    <t>Batres Martinez Luz Maria</t>
  </si>
  <si>
    <t>Batres Martinez Ma Guadalupe</t>
  </si>
  <si>
    <t>Batres Ontiveros Juan Manuel</t>
  </si>
  <si>
    <t>Batres Ontiveros Perla Cristal</t>
  </si>
  <si>
    <t>Batres Reyes Francisco Javier</t>
  </si>
  <si>
    <t>Batres Reyes Juan</t>
  </si>
  <si>
    <t>Batres Sagredo Jose Antonio</t>
  </si>
  <si>
    <t>Batrez Martinez Jorge Alberto</t>
  </si>
  <si>
    <t>Batrez Martinez Veronica</t>
  </si>
  <si>
    <t>Bautista Hernandez Armando</t>
  </si>
  <si>
    <t>Becerra  Contreras Martha Guadalupe</t>
  </si>
  <si>
    <t>Becerra  Murillo Juana Maria</t>
  </si>
  <si>
    <t>Becerra  Rodriguez Luis Enrique</t>
  </si>
  <si>
    <t>Becerra  Rodriguez Yuliana</t>
  </si>
  <si>
    <t>Becerra  Torres Saul</t>
  </si>
  <si>
    <t>Becerra Contreras Monica</t>
  </si>
  <si>
    <t>Becerra Garcia Selene</t>
  </si>
  <si>
    <t>Becerra Gonzalez Juan De Dios</t>
  </si>
  <si>
    <t>Becerra Guerrero Alfredo</t>
  </si>
  <si>
    <t>Becerra Lara  Juana Leticia</t>
  </si>
  <si>
    <t>Becerra Lara Angel</t>
  </si>
  <si>
    <t>Becerra Lara Carmen</t>
  </si>
  <si>
    <t>Becerra Lara Jesus</t>
  </si>
  <si>
    <t>Becerra Lara Ma Del Consuelo</t>
  </si>
  <si>
    <t>Becerra Lara Maria Del Rosario</t>
  </si>
  <si>
    <t>Becerra Molina Jorge Luis</t>
  </si>
  <si>
    <t>Becerra Murillo Jose Antonio</t>
  </si>
  <si>
    <t>Becerra Murillo Juan Daniel</t>
  </si>
  <si>
    <t>Becerra Ortiz Juan Carlos</t>
  </si>
  <si>
    <t>Becerra Rodriguez Guadalupe Fabiola</t>
  </si>
  <si>
    <t>Becerra Rodriguez Ivan De Jesus</t>
  </si>
  <si>
    <t>Becerra Rodriguez Jose Adrian</t>
  </si>
  <si>
    <t>Becerra Rodriguez Laura Elizabeth</t>
  </si>
  <si>
    <t>Becerra Rodriguez Maria Guadalupe Alondra</t>
  </si>
  <si>
    <t>Becerra Rodriguez Yasmin Alejandra</t>
  </si>
  <si>
    <t>Becerra Sanchez Juan Carlos</t>
  </si>
  <si>
    <t>Becerra Saucedo Jaime</t>
  </si>
  <si>
    <t>Belmontes Olvera Juan Manuel</t>
  </si>
  <si>
    <t>Belmontes Vargas Cristian German</t>
  </si>
  <si>
    <t>Belmontes Vargas Gabino Ernesto</t>
  </si>
  <si>
    <t>Beltran  Candelas Benigno</t>
  </si>
  <si>
    <t>Beltran  Espino Brenda Liliana</t>
  </si>
  <si>
    <t>Beltran  Tiscareño Imelda</t>
  </si>
  <si>
    <t>Beltran  Uribe Hernan Guadalupe</t>
  </si>
  <si>
    <t>Beltran  Uribe Ivan</t>
  </si>
  <si>
    <t>Beltran Rodriguez Ana Karen</t>
  </si>
  <si>
    <t>Beltran Rodriguez Erendida Lizzeth</t>
  </si>
  <si>
    <t>Beltran Rodriguez Joel</t>
  </si>
  <si>
    <t>Beltran Sifuentes Jose Angel</t>
  </si>
  <si>
    <t>Beltran Uribe Hernan Guadalupe</t>
  </si>
  <si>
    <t>Beranal Contreras Alejandra</t>
  </si>
  <si>
    <t>Bermudez Espino Isidro</t>
  </si>
  <si>
    <t>Bermudez Ramirez Jose Luis</t>
  </si>
  <si>
    <t>Bernal Contreras Andres</t>
  </si>
  <si>
    <t>Bernal Contreras Jose Cruz</t>
  </si>
  <si>
    <t>Bernal Contreras Sonia</t>
  </si>
  <si>
    <t>Bernal Mendoza Daniel Alejandro</t>
  </si>
  <si>
    <t>Bernal Ramirez Diana Gabriela</t>
  </si>
  <si>
    <t>Bernal Raudales Guadalupe Karina</t>
  </si>
  <si>
    <t>Bernal Velazquez Ana Yadira</t>
  </si>
  <si>
    <t>Beserra Gonzales Gonzalo</t>
  </si>
  <si>
    <t>Briones Juarez Juan Manuel</t>
  </si>
  <si>
    <t>Briones Martinez Hipolito</t>
  </si>
  <si>
    <t>Briones Mata Jorge Alfredo</t>
  </si>
  <si>
    <t>Briseño Avila Manuel De Jesus</t>
  </si>
  <si>
    <t>Briseño Gutierrez Rodrigo</t>
  </si>
  <si>
    <t>Bustos Cordero Alejandro Guadalupe</t>
  </si>
  <si>
    <t>Cabañas Reyes Salvador</t>
  </si>
  <si>
    <t>Cabrera Rivera Manuel De Jesus</t>
  </si>
  <si>
    <t>Caldera Martinez Victor Antonio</t>
  </si>
  <si>
    <t>Calderon  Cordero Raudel</t>
  </si>
  <si>
    <t>Calderon  Torres Baltazar</t>
  </si>
  <si>
    <t>Calderon Cordero Isaac Bernardo</t>
  </si>
  <si>
    <t>Calvillo Hernandez Ricardo</t>
  </si>
  <si>
    <t>Campa Avila Raymundo</t>
  </si>
  <si>
    <t>Campos  Mejia Juan Jose</t>
  </si>
  <si>
    <t>Campos Garcia Jorge Luis</t>
  </si>
  <si>
    <t>Campos Villalpando Jose Luis</t>
  </si>
  <si>
    <t>Campos Villalpando Marco Antonio</t>
  </si>
  <si>
    <t>Candelas  Juarez Juan Manuel</t>
  </si>
  <si>
    <t>Candelas  Reyes Vanessa</t>
  </si>
  <si>
    <t>Candelas Diaz  Jose Alberto</t>
  </si>
  <si>
    <t>Candelas Diaz Juan Daniel</t>
  </si>
  <si>
    <t>Candelas Juarez Juan Manuel</t>
  </si>
  <si>
    <t>Candelas Juarez Mayra Jocelyn</t>
  </si>
  <si>
    <t>Candelas Reyes  Yonathan</t>
  </si>
  <si>
    <t>Candelas Sandoval Apolonio</t>
  </si>
  <si>
    <t>Capetillo Del Rio Blanca Elizabeth</t>
  </si>
  <si>
    <t>Capetillo Garcia Maria Guadlupe</t>
  </si>
  <si>
    <t>Capetillo Lopez Pablo</t>
  </si>
  <si>
    <t>Capetillo Mendez Graciela</t>
  </si>
  <si>
    <t>Capetillo Mendez Maria Guadalupe</t>
  </si>
  <si>
    <t>Capetillo Oliva Victor Alonso</t>
  </si>
  <si>
    <t>Capetillo Salas Dulce Alejandra</t>
  </si>
  <si>
    <t>Cardiel Zamarron Alejandra</t>
  </si>
  <si>
    <t>Cardona Berumen Jose Isabel</t>
  </si>
  <si>
    <t>Cardona Jasso Juan Manuel</t>
  </si>
  <si>
    <t>Cardona Ortiz Jose</t>
  </si>
  <si>
    <t>Cardona Ortiz Sergio</t>
  </si>
  <si>
    <t>Cardona Rodriguez Estefania Del Rosario</t>
  </si>
  <si>
    <t>Cardona Rodriguez Gloria Berenice</t>
  </si>
  <si>
    <t>Cardona Rodriguez Juanita</t>
  </si>
  <si>
    <t>Cardona Rosales Samuel</t>
  </si>
  <si>
    <t>Carmona Castrellon Marco Antonio</t>
  </si>
  <si>
    <t>Carranza  Mendoza Martin</t>
  </si>
  <si>
    <t>Carrera Alvarez Jose Alberto</t>
  </si>
  <si>
    <t>Carrera Martinez Jose Ramon</t>
  </si>
  <si>
    <t>Carrillo Carrillo Manuel</t>
  </si>
  <si>
    <t>Carrillo Carrillo Marcelino</t>
  </si>
  <si>
    <t>Carrillo Hernandez Alberto</t>
  </si>
  <si>
    <t>Carrillo Hernandez Ivan</t>
  </si>
  <si>
    <t>Carrillo Ramirez Roberto</t>
  </si>
  <si>
    <t>Casas Medina Jose Angel</t>
  </si>
  <si>
    <t>Casillas Gomez Ricardo</t>
  </si>
  <si>
    <t>Castillo  Escobedo Ruben</t>
  </si>
  <si>
    <t>Castillo  Martinez Vanessa</t>
  </si>
  <si>
    <t>Castillo  Vazquez  Rosy</t>
  </si>
  <si>
    <t>Castillo  Zapata  Victor Hugo</t>
  </si>
  <si>
    <t>Castillo  Zapata Fermin</t>
  </si>
  <si>
    <t>Castillo Cordero Mario</t>
  </si>
  <si>
    <t>Castillo Davila Juan Eduardo</t>
  </si>
  <si>
    <t>Castillo Fernandez Mario</t>
  </si>
  <si>
    <t>Castillo Lopez Juan Pablo</t>
  </si>
  <si>
    <t>Castillo Nava Israel</t>
  </si>
  <si>
    <t>Castillo Noriega Marco Emilio</t>
  </si>
  <si>
    <t>Castillo Picasso Maria Del Carmen</t>
  </si>
  <si>
    <t>Castillo Vazquez Maria Guadalupe</t>
  </si>
  <si>
    <t>Castillo Vazquez Mariela</t>
  </si>
  <si>
    <t>Castillo Zapata Dora Alicia</t>
  </si>
  <si>
    <t>Castillo Zapata Victoria Eugenia</t>
  </si>
  <si>
    <t>Castorena Garcia Rogelio</t>
  </si>
  <si>
    <t>Castorena Hernandez Jesus Alejandro</t>
  </si>
  <si>
    <t>Castro Ramos Carlos</t>
  </si>
  <si>
    <t>Castro Rocha  Luis Alberto</t>
  </si>
  <si>
    <t>Castro Rocha Juan</t>
  </si>
  <si>
    <t>Castro Salazar Oscar</t>
  </si>
  <si>
    <t>Castro Santamaria Isidro</t>
  </si>
  <si>
    <t>Castro Vazquez Juan</t>
  </si>
  <si>
    <t>Cerda Lopez David</t>
  </si>
  <si>
    <t>Cervantes Barrera Enrique</t>
  </si>
  <si>
    <t>Cervantes Lopez Paulina</t>
  </si>
  <si>
    <t>Cervantes Robles Rafael</t>
  </si>
  <si>
    <t>Cervantes Torres Alain Trinidad</t>
  </si>
  <si>
    <t>Chairez  Campos Vanessa</t>
  </si>
  <si>
    <t>Chairez Campos Vanessa</t>
  </si>
  <si>
    <t>Chairez Cordreo Belen</t>
  </si>
  <si>
    <t>Chairez Jimenez Angela</t>
  </si>
  <si>
    <t>Chairez Jimenez Juan Manuel</t>
  </si>
  <si>
    <t>Chairez Jimenez Leslie Joana</t>
  </si>
  <si>
    <t>Chairez Jimenez Maricruz</t>
  </si>
  <si>
    <t>Chairez Jimenez Sanjuana</t>
  </si>
  <si>
    <t>Chairez Jimenez Sofia</t>
  </si>
  <si>
    <t>Chairez Juarez Erika</t>
  </si>
  <si>
    <t>Chavez  Anaya Jesus</t>
  </si>
  <si>
    <t>Chavez Alvarez  Juan Carlos</t>
  </si>
  <si>
    <t>Chavez Anaya Jairo Aleps</t>
  </si>
  <si>
    <t>Chavez Anaya Maria Del Carmen</t>
  </si>
  <si>
    <t>Chavez Anaya Paulo Javier</t>
  </si>
  <si>
    <t>Chavez Falcon Mauricio</t>
  </si>
  <si>
    <t>Chavez Jorge Mario</t>
  </si>
  <si>
    <t>Chavez Montes Fidel</t>
  </si>
  <si>
    <t>Chavez Parga Jorge</t>
  </si>
  <si>
    <t>Chavez Rodriguez Eduardo</t>
  </si>
  <si>
    <t>Chavez Torres Jose Guadalupe</t>
  </si>
  <si>
    <t>Cisneros Chavez Claudia Alejandra</t>
  </si>
  <si>
    <t>Cisneros Cisneros Noel Adrian</t>
  </si>
  <si>
    <t>Cisneros Esquivel Alan Isaac</t>
  </si>
  <si>
    <t>Colis  Loera Elida</t>
  </si>
  <si>
    <t>Collazo Lopez Luis Enrique</t>
  </si>
  <si>
    <t>Contreras  Molina Mauricio Eduardo</t>
  </si>
  <si>
    <t>Contreras Gutierrez Carlos</t>
  </si>
  <si>
    <t>Contreras Gutierrez Luis Miguel</t>
  </si>
  <si>
    <t>Contreras Juarez Angelica</t>
  </si>
  <si>
    <t>Contreras Juarez Aracely</t>
  </si>
  <si>
    <t>Contreras Juarez Maria De Los Angeles</t>
  </si>
  <si>
    <t>Contreras Juarez Maribel</t>
  </si>
  <si>
    <t>Cordero  Montes Jose Antonio</t>
  </si>
  <si>
    <t>Cordero Beltran Salvador</t>
  </si>
  <si>
    <t>Cordero Castro Francisco</t>
  </si>
  <si>
    <t>Cordero Chairez Jesus</t>
  </si>
  <si>
    <t>Cordero Chairez Jose Armando</t>
  </si>
  <si>
    <t>Cordero Galindo  Alexa Daniela</t>
  </si>
  <si>
    <t>Cordero Gallardo Sandra Paola</t>
  </si>
  <si>
    <t>Cordero Juarez Benjamin</t>
  </si>
  <si>
    <t>Cordero Lopez J Santos</t>
  </si>
  <si>
    <t>Cordero Lopez Jose Manuel</t>
  </si>
  <si>
    <t>Cordero Ornelas Caludia</t>
  </si>
  <si>
    <t>Cordero Ornelas Ernesto Daniel</t>
  </si>
  <si>
    <t>Cordero Ornelas Jorge Luis</t>
  </si>
  <si>
    <t>Cordero Ornelas Veronica</t>
  </si>
  <si>
    <t>Cordero Raudales Alondra</t>
  </si>
  <si>
    <t>Cordero Reyes  Daniel</t>
  </si>
  <si>
    <t>Cordero Reyes Adriana</t>
  </si>
  <si>
    <t>Cordero Reyes Daniel</t>
  </si>
  <si>
    <t>Cordero Rubio Jose Luis</t>
  </si>
  <si>
    <t>Cordero Venegas Jose Refugio</t>
  </si>
  <si>
    <t>Cordero Villanueva Rafael</t>
  </si>
  <si>
    <t>Cordero Zapata Ignacio Alfonso</t>
  </si>
  <si>
    <t>Cordova Cordero Rodolfo</t>
  </si>
  <si>
    <t>Coronado Flores Jose Antonio</t>
  </si>
  <si>
    <t>Coronado Ramirez Misael</t>
  </si>
  <si>
    <t>Correa Mendoza Jose Luis</t>
  </si>
  <si>
    <t>Correa Mendoza Juan Pedro</t>
  </si>
  <si>
    <t>Cortez Casillas Amador</t>
  </si>
  <si>
    <t>Cortez Contreras Lorenzo</t>
  </si>
  <si>
    <t>Cortez Sanchez Eduardo</t>
  </si>
  <si>
    <t>Cortez Torres Manuel</t>
  </si>
  <si>
    <t>Cruz  Rodriguez Miguel Angel</t>
  </si>
  <si>
    <t>Cruz Rios Maximino</t>
  </si>
  <si>
    <t>Cuevas Becerra Flor De Maria</t>
  </si>
  <si>
    <t>Cuevas Duran Angel Jonathan</t>
  </si>
  <si>
    <t>Cuevas Duran Victor Manuel</t>
  </si>
  <si>
    <t>Cuevas Galindo Maria Teresa</t>
  </si>
  <si>
    <t>Cuevas Gaytan Patricia</t>
  </si>
  <si>
    <t>Cuevas Jasso Elvia Margarita</t>
  </si>
  <si>
    <t>Cuevas Lopez Maira Alejandra</t>
  </si>
  <si>
    <t>Cuevas Lopez Maria De Los Angeles</t>
  </si>
  <si>
    <t>Cuevas Maldonado Benjamin</t>
  </si>
  <si>
    <t>Cuevas Rodriguez Josefa</t>
  </si>
  <si>
    <t>Davila  Becerra Rut</t>
  </si>
  <si>
    <t>Davila Trejo Alicia</t>
  </si>
  <si>
    <t>Davila Valadez Jorge Alejandro</t>
  </si>
  <si>
    <t>Davila Vazquez Juan Alberto</t>
  </si>
  <si>
    <t>De Avila Barbosa Octavio</t>
  </si>
  <si>
    <t>De Avila Montalvo Feliciano</t>
  </si>
  <si>
    <t>De Avila Valadez Cesar</t>
  </si>
  <si>
    <t>De La Cruz Baez Jorge Alberto</t>
  </si>
  <si>
    <t>De La Cruz De La Cruz Andrea</t>
  </si>
  <si>
    <t>De La Cruz Esparza Miguel Angel</t>
  </si>
  <si>
    <t>De La Cruz Garcia Artemio</t>
  </si>
  <si>
    <t>De La Cruz Guerra Horacio</t>
  </si>
  <si>
    <t>De La Cruz Mercado Juan Humberto</t>
  </si>
  <si>
    <t>De La Cruz Puente Juan</t>
  </si>
  <si>
    <t>De La Cruz Puente Saul</t>
  </si>
  <si>
    <t>De La Cruz Rojas Jose Alfredo</t>
  </si>
  <si>
    <t>De La Cruz Valdez Juan Manuel</t>
  </si>
  <si>
    <t>De La Riva Acosta Diana Laura</t>
  </si>
  <si>
    <t>De La Riva Flores Ramiro</t>
  </si>
  <si>
    <t>De La Rosa Pente Juan</t>
  </si>
  <si>
    <t>De La Rosa Rosales Francisco Javier</t>
  </si>
  <si>
    <t>De La Torre Castillo Luis Emerson</t>
  </si>
  <si>
    <t>De La Torre Chairez Ricardo Ulises</t>
  </si>
  <si>
    <t>De La Torre Diaz Primitivo</t>
  </si>
  <si>
    <t>De La Torre Rousell Guillermo</t>
  </si>
  <si>
    <t>De Lira  Gonzalez  Nicolas</t>
  </si>
  <si>
    <t>De Lira  Gonzalez Jesus</t>
  </si>
  <si>
    <t>De Lira  Hernandez Jesus Alberto</t>
  </si>
  <si>
    <t>De Lira  Marmolejo Alejandro</t>
  </si>
  <si>
    <t>De Lira Contreras Jesus</t>
  </si>
  <si>
    <t>De Lira Contreras Juan Guillermo</t>
  </si>
  <si>
    <t>De Lira Contreras Ramiro</t>
  </si>
  <si>
    <t>De Lira Gonzalez Angel</t>
  </si>
  <si>
    <t>De Lira Gonzalez Fidel</t>
  </si>
  <si>
    <t>De Lira Gonzalez Juan</t>
  </si>
  <si>
    <t>De Lira Lopez Fernando</t>
  </si>
  <si>
    <t>De Luna Nuñez Miguel Angel</t>
  </si>
  <si>
    <t>Delgado Batres  Juana Ma</t>
  </si>
  <si>
    <t>Delgado Briones Ana Karina</t>
  </si>
  <si>
    <t>Delgado Briones Jesus Armando</t>
  </si>
  <si>
    <t>Delgado Briones Juan Enrique</t>
  </si>
  <si>
    <t>Delgado Briones Olivia</t>
  </si>
  <si>
    <t>Delgado Castro Esteban</t>
  </si>
  <si>
    <t>Delgado Jaramillo Blanca Marisol</t>
  </si>
  <si>
    <t>Delgado Rivera Rogelio</t>
  </si>
  <si>
    <t>Delgado Rodarte Cesar</t>
  </si>
  <si>
    <t>Delgado Valdez Efrain</t>
  </si>
  <si>
    <t>Diaz  Diaz Jorge Francisco</t>
  </si>
  <si>
    <t>Diaz  Sagredo Rosalva</t>
  </si>
  <si>
    <t>Diaz Anaya Adriana</t>
  </si>
  <si>
    <t>Diaz Noriega Javier</t>
  </si>
  <si>
    <t>Diaz Orozco Juan Francisco</t>
  </si>
  <si>
    <t>Diaz Sanchez Jesus</t>
  </si>
  <si>
    <t>Diaz Sifuentes Victor Eduardo</t>
  </si>
  <si>
    <t>Dimas Zendejas Sergio</t>
  </si>
  <si>
    <t>Diosdado  Garcia Benjamin</t>
  </si>
  <si>
    <t>Dominguez Diaz Victor Hugo</t>
  </si>
  <si>
    <t>Dominguez Gallegos Jose Manuel</t>
  </si>
  <si>
    <t>Dominguez Garces David</t>
  </si>
  <si>
    <t>Dominguez Gomez Ramiro</t>
  </si>
  <si>
    <t>Dominguez Ibarra Daniela</t>
  </si>
  <si>
    <t>Dominguez Roman Gabriel</t>
  </si>
  <si>
    <t>Dominguez Roman Raul</t>
  </si>
  <si>
    <t>Dominguez Roman Salvador</t>
  </si>
  <si>
    <t>Dominguez Zapata Javier</t>
  </si>
  <si>
    <t>Duran Jorge Eduardo</t>
  </si>
  <si>
    <t>Duran Urrutia Agustin</t>
  </si>
  <si>
    <t>Elizarraras Zarate Guillermo Francisco</t>
  </si>
  <si>
    <t>Enriquez  Roman  Cirilo</t>
  </si>
  <si>
    <t>Enriquez  Roman Reyes Omar</t>
  </si>
  <si>
    <t>Enriquez Roman  Pedro</t>
  </si>
  <si>
    <t>Escalera Martinez Consuelo</t>
  </si>
  <si>
    <t>Escamilla Contreras Silvia</t>
  </si>
  <si>
    <t>Escamilla Rodriguez Carlos Omar</t>
  </si>
  <si>
    <t>Escareño  Gonzalez Diana Laura</t>
  </si>
  <si>
    <t>Escareño  Gonzalez Leticia</t>
  </si>
  <si>
    <t>Escareño  Gonzalez Maricela</t>
  </si>
  <si>
    <t>Escareño Gonzalez Nancy</t>
  </si>
  <si>
    <t xml:space="preserve">Escareño Gutierrez  Adrian </t>
  </si>
  <si>
    <t>Escareño Lopez Ma Graciela</t>
  </si>
  <si>
    <t>Escareño Lopez Maria Del Socorro</t>
  </si>
  <si>
    <t>Escareño Murillo Araceli</t>
  </si>
  <si>
    <t>Escareño Murillo Yolanda</t>
  </si>
  <si>
    <t>Escareño Olivares Jose Manuel</t>
  </si>
  <si>
    <t>Escareño Ramirez Luis Enrique</t>
  </si>
  <si>
    <t>Escareño Rios Jose Manuel</t>
  </si>
  <si>
    <t>Escobar  Rojas  Hector</t>
  </si>
  <si>
    <t>Escobedo  Maldonado Orlando David</t>
  </si>
  <si>
    <t>Escobedo  Serrano Juan Antonio</t>
  </si>
  <si>
    <t>Escobedo Davila  Ada Isadora</t>
  </si>
  <si>
    <t>Escobedo Lopez Juan Fernando</t>
  </si>
  <si>
    <t>Escobedo Saldaña Victor Hugo</t>
  </si>
  <si>
    <t>Escobedo Sustaita Mario</t>
  </si>
  <si>
    <t>Esparza Bernal Caludia Lizbeth</t>
  </si>
  <si>
    <t>Esparza Chaires Manuel De Jesus</t>
  </si>
  <si>
    <t>Esparza Gonzalez Juan Antonio</t>
  </si>
  <si>
    <t>Esparza Gonzalez Norberto</t>
  </si>
  <si>
    <t>Esparza Lopez Diego</t>
  </si>
  <si>
    <t>Esparza Oliva Antonio</t>
  </si>
  <si>
    <t>Esparza Ortiz Angel</t>
  </si>
  <si>
    <t>Esparza Rivera Luis Antonio</t>
  </si>
  <si>
    <t>Esparza Rodriguez Ismael</t>
  </si>
  <si>
    <t>Esparza Venegas Julio Cesar</t>
  </si>
  <si>
    <t>Espino  Montes Hector</t>
  </si>
  <si>
    <t>Espino  Romero Cindia Alejandra</t>
  </si>
  <si>
    <t>Espino Diaz Jose Angel</t>
  </si>
  <si>
    <t>Espino Flores Jose Manuel</t>
  </si>
  <si>
    <t>Espino Robles Jose Manuel</t>
  </si>
  <si>
    <t>Espino Robles Ramon</t>
  </si>
  <si>
    <t>Espinoza Gonzalez Alondra Del Consuelo</t>
  </si>
  <si>
    <t>Espinoza Rivera Luis</t>
  </si>
  <si>
    <t>Esquivel Mejia Alberto</t>
  </si>
  <si>
    <t>Estrada Medina Rogelio</t>
  </si>
  <si>
    <t>Facio Rodriguez Lucio</t>
  </si>
  <si>
    <t>Facio Solis Salvador</t>
  </si>
  <si>
    <t>Facio Torres Julio Cesar</t>
  </si>
  <si>
    <t>Felix Vazquez Juan De Dios</t>
  </si>
  <si>
    <t>Fernandez Cardiel Eloi</t>
  </si>
  <si>
    <t>Flores  Arellano  Homero</t>
  </si>
  <si>
    <t>Flores  Diaz Amelia</t>
  </si>
  <si>
    <t>Flores  Espino  Patrocinio</t>
  </si>
  <si>
    <t>Flores Diaz Jesus</t>
  </si>
  <si>
    <t>Flores Espino Patrocinio</t>
  </si>
  <si>
    <t>Flores Flores Luis Armando</t>
  </si>
  <si>
    <t>Flores Hernandez Cosme</t>
  </si>
  <si>
    <t>Flores Perez Gustavo</t>
  </si>
  <si>
    <t>Flores Prado Francisco Israel</t>
  </si>
  <si>
    <t>Flores Reyes  Juan Carlos</t>
  </si>
  <si>
    <t>Flores Reyes Maricela</t>
  </si>
  <si>
    <t>Flores Robles Juan</t>
  </si>
  <si>
    <t>Flores Vazquez Juan</t>
  </si>
  <si>
    <t>Flores Vazquez Maria Cristina</t>
  </si>
  <si>
    <t>Flores Velazquez Emigdio</t>
  </si>
  <si>
    <t>Fuentes Medina Alfredo</t>
  </si>
  <si>
    <t>Fuentes Perez Alfredo</t>
  </si>
  <si>
    <t>Fuentes Torres Francisco Javier</t>
  </si>
  <si>
    <t>Galeana  Victorio Evodio</t>
  </si>
  <si>
    <t>Galeana Manuel Cristobal</t>
  </si>
  <si>
    <t>Galindo  Jaquez Mario Alberto</t>
  </si>
  <si>
    <t>Galindo  Lopez Saira Alondra</t>
  </si>
  <si>
    <t>Galindo  Macias  Sonia</t>
  </si>
  <si>
    <t>Galindo  Sanchez  Jose Alberto</t>
  </si>
  <si>
    <t>Galindo  Sifuentes Eleazar</t>
  </si>
  <si>
    <t>Galindo Alvarez Maria De Jesus</t>
  </si>
  <si>
    <t>Galindo Aparicio Alma Berenice</t>
  </si>
  <si>
    <t>Galindo Aparicio Araceli</t>
  </si>
  <si>
    <t>Galindo Escobedo Paula</t>
  </si>
  <si>
    <t>Galindo Gallardo Gabriel</t>
  </si>
  <si>
    <t>Galindo Gallardo Gustavo</t>
  </si>
  <si>
    <t>Galindo Gallardo Juan Alfredo</t>
  </si>
  <si>
    <t>Galindo Gallardo Juana Yunet</t>
  </si>
  <si>
    <t>Galindo Gallardo Manuel</t>
  </si>
  <si>
    <t>Galindo Juarez Jose Manuel</t>
  </si>
  <si>
    <t>Galindo Macias Francisco Javier</t>
  </si>
  <si>
    <t>Galindo Macias Laura</t>
  </si>
  <si>
    <t>Galindo Macias Maribel</t>
  </si>
  <si>
    <t>Galindo Martinez Edgar Noe</t>
  </si>
  <si>
    <t>Galindo Mauricio J. Ventura</t>
  </si>
  <si>
    <t>Galindo Paredes Jose</t>
  </si>
  <si>
    <t>Galindo Paredes Manuel</t>
  </si>
  <si>
    <t>Galindo Reyes Felipe Fabian</t>
  </si>
  <si>
    <t>Galindo Sifuentes  Alejandro</t>
  </si>
  <si>
    <t>Galindo Sifuentes Luz Valeria</t>
  </si>
  <si>
    <t xml:space="preserve">Gallardo  Martinez Jose  </t>
  </si>
  <si>
    <t>Gallardo Almanza Veronica D</t>
  </si>
  <si>
    <t>Gallardo Castillo Luis Fernando</t>
  </si>
  <si>
    <t>Gallardo Castillo Maria Del Rosario</t>
  </si>
  <si>
    <t>Gallardo Castillo Sabino</t>
  </si>
  <si>
    <t>Gallardo Delgado Jose Manuel</t>
  </si>
  <si>
    <t>Gallardo Garcia Salvador</t>
  </si>
  <si>
    <t>Gallardo Juarez Carlos Ignacio</t>
  </si>
  <si>
    <t>Gallardo Juarez Rodrigo</t>
  </si>
  <si>
    <t>Gallardo Martinez Ana Rosa</t>
  </si>
  <si>
    <t>Gallardo Martinez Maria Del Consuelo</t>
  </si>
  <si>
    <t>Gallardo Martinez Maria Del Rosario</t>
  </si>
  <si>
    <t>Gallardo Martinez Rocio Del Refugio</t>
  </si>
  <si>
    <t>Gallardo Puente Erick Omar</t>
  </si>
  <si>
    <t>Gallardo Ramirez Edgar Ramon</t>
  </si>
  <si>
    <t>Gallardo Valdez Ivan</t>
  </si>
  <si>
    <t>Gallardo Zapata Luis Eduardo</t>
  </si>
  <si>
    <t>Gallardo Zapata Maria Auxilio</t>
  </si>
  <si>
    <t>Gallardo Zapata Maria Del Refugio</t>
  </si>
  <si>
    <t>Gallegos  Amador Ambar Yaneth</t>
  </si>
  <si>
    <t>Gallegos  Amador Gabriela Isabel</t>
  </si>
  <si>
    <t>Gallegos  De Lira Miguel Angel</t>
  </si>
  <si>
    <t>Gallegos  Espinoza Jose Alberto</t>
  </si>
  <si>
    <t>Gallegos  Flores Juan Antonio</t>
  </si>
  <si>
    <t>Gallegos  Garcia Manuel De Jesus</t>
  </si>
  <si>
    <t>Gallegos  Guzman Alfonso Ismael</t>
  </si>
  <si>
    <t>Gallegos  Lopez Ana Rosa</t>
  </si>
  <si>
    <t>Gallegos  Lopez Brenda Lucia</t>
  </si>
  <si>
    <t>Gallegos  Lopez Mauricio</t>
  </si>
  <si>
    <t>Gallegos  Lopez Veronica</t>
  </si>
  <si>
    <t>Gallegos  Morua Jose Guadalupe</t>
  </si>
  <si>
    <t>Gallegos  Ortega  Cesar Alem</t>
  </si>
  <si>
    <t>Gallegos  Ortiz Rodolfo</t>
  </si>
  <si>
    <t>Gallegos  Velmontes Gerardo</t>
  </si>
  <si>
    <t>Gallegos Aleman Maria Socorro</t>
  </si>
  <si>
    <t>Gallegos Castañeda Martin</t>
  </si>
  <si>
    <t>Gallegos Flores Alvaro</t>
  </si>
  <si>
    <t>Gallegos Flores Oscar Alberto</t>
  </si>
  <si>
    <t>Gallegos Garcia Antonio</t>
  </si>
  <si>
    <t>Gallegos Garcia Elvira</t>
  </si>
  <si>
    <t>Gallegos Garcia Gabriela</t>
  </si>
  <si>
    <t>Gallegos Garcia Jorge</t>
  </si>
  <si>
    <t>Gallegos Garcia Jose Alfredo</t>
  </si>
  <si>
    <t>Gallegos Garcia Juan Carlos</t>
  </si>
  <si>
    <t>Gallegos Garcia Juan Manuel</t>
  </si>
  <si>
    <t>Gallegos Garcia Mariel</t>
  </si>
  <si>
    <t>Gallegos Guerrero Omar</t>
  </si>
  <si>
    <t>Gallegos Huerta Antonio</t>
  </si>
  <si>
    <t>Gallegos Lopez Victor Alonso</t>
  </si>
  <si>
    <t>Gallegos Lugo Cesar</t>
  </si>
  <si>
    <t>Gallegos Martinez Octavio David</t>
  </si>
  <si>
    <t>Gallegos Morua Mario</t>
  </si>
  <si>
    <t>Gallegos Nuñez Gumaro</t>
  </si>
  <si>
    <t>Gallegos Ortega Karla Guadalupe</t>
  </si>
  <si>
    <t>Gallegos Ortiz Arturo</t>
  </si>
  <si>
    <t>Gallegos Ortiz Hugo</t>
  </si>
  <si>
    <t>Gallegos Ortiz Javier</t>
  </si>
  <si>
    <t>Gallegos Ramirez Ilda Lucia</t>
  </si>
  <si>
    <t>Gallegos Ruiz Esparza Jose</t>
  </si>
  <si>
    <t>Gallegos Saldivar Alfonso</t>
  </si>
  <si>
    <t>Gallegos Valadez Armando</t>
  </si>
  <si>
    <t>Gallegos Valadez Jesus</t>
  </si>
  <si>
    <t>Gallegos Valadez Miguel Angel</t>
  </si>
  <si>
    <t>Gallegos Zamarron Mario Ezequiel</t>
  </si>
  <si>
    <t>Gallegos Zuñiga Ruben</t>
  </si>
  <si>
    <t>Galvan Jimenez Ma Del Socorro</t>
  </si>
  <si>
    <t>Gamez Lechuga Victor Raul</t>
  </si>
  <si>
    <t>Gamez Reyes Alejandro</t>
  </si>
  <si>
    <t>Garcia  Becerra Moises</t>
  </si>
  <si>
    <t>Garcia  Beltran Angelica Maria</t>
  </si>
  <si>
    <t>Garcia  Del Rio  Julio Cesar</t>
  </si>
  <si>
    <t>Garcia  Garcia Ma. De Los Angeles</t>
  </si>
  <si>
    <t>Garcia  Hernandez Fabian</t>
  </si>
  <si>
    <t>Garcia  Martinez Hector Daniel</t>
  </si>
  <si>
    <t>Garcia  Mendez Rocio</t>
  </si>
  <si>
    <t>Garcia  Morua Joel</t>
  </si>
  <si>
    <t>Garcia  Reyes Yesica</t>
  </si>
  <si>
    <t>Garcia  Romero Juana Elva</t>
  </si>
  <si>
    <t>Garcia  Ruiz Ivan</t>
  </si>
  <si>
    <t>Garcia Barron Christian</t>
  </si>
  <si>
    <t>Garcia Casillas Mario Alberto</t>
  </si>
  <si>
    <t>Garcia Castañeda Jose Manuel</t>
  </si>
  <si>
    <t>Garcia Castro Rogelio</t>
  </si>
  <si>
    <t>Garcia Cervantes Jorge</t>
  </si>
  <si>
    <t>Garcia Cervantes Jose De Jesus</t>
  </si>
  <si>
    <t>Garcia Delgado Rosa Isela</t>
  </si>
  <si>
    <t>Garcia Escobedo  Beatriz Adriana</t>
  </si>
  <si>
    <t>Garcia Escobedo Maria Guadalupe Victoria</t>
  </si>
  <si>
    <t>Garcia Gaytan Jose Antonio</t>
  </si>
  <si>
    <t>Garcia Guel Joaquin</t>
  </si>
  <si>
    <t>Garcia Hernandez Sergio</t>
  </si>
  <si>
    <t>Garcia Jaramillo Isidro</t>
  </si>
  <si>
    <t>Garcia Jaramillo Laura</t>
  </si>
  <si>
    <t>Garcia Jaramillo Victor  Alfonso</t>
  </si>
  <si>
    <t>Garcia Lopez Hector Jr</t>
  </si>
  <si>
    <t>Garcia Macias Juan Antonio</t>
  </si>
  <si>
    <t>Garcia Mares Alejandro</t>
  </si>
  <si>
    <t>Garcia Martinez Pablo</t>
  </si>
  <si>
    <t>Garcia Mauricio Ramiro</t>
  </si>
  <si>
    <t>Garcia Mercado Francisco</t>
  </si>
  <si>
    <t>Garcia Montalvo Luis Angel Noe</t>
  </si>
  <si>
    <t>Garcia Montoya Aaron Ulices</t>
  </si>
  <si>
    <t>Garcia Ortiz  Juan Angel</t>
  </si>
  <si>
    <t>Garcia Reyes Gerardo</t>
  </si>
  <si>
    <t>Garcia Rodriguez Everardo</t>
  </si>
  <si>
    <t>Garcia Rodriguez Laura</t>
  </si>
  <si>
    <t>Garcia Rodriguez Lauro</t>
  </si>
  <si>
    <t>Gaytan  Romo Juan Luis</t>
  </si>
  <si>
    <t>Gaytan Alvarado Israel</t>
  </si>
  <si>
    <t>Gaytan Castillo Maria Elizabeth</t>
  </si>
  <si>
    <t>Gaytan Lopez Agustin</t>
  </si>
  <si>
    <t>Gaytan Martinez Jose Guadalupe</t>
  </si>
  <si>
    <t>Gaytan Ramirez Alberto</t>
  </si>
  <si>
    <t>Gil Escobar Enrique</t>
  </si>
  <si>
    <t>Gil Zuñiga Francisco Javier</t>
  </si>
  <si>
    <t>Giron Dominguez Juan Antonio</t>
  </si>
  <si>
    <t>Giron Quiroz Juan</t>
  </si>
  <si>
    <t>Gomez Gonzalez Omar</t>
  </si>
  <si>
    <t>Gomez Martinez Rafael</t>
  </si>
  <si>
    <t>Gomez Mauricio Beatriz</t>
  </si>
  <si>
    <t>Gomez Preciado Everardo</t>
  </si>
  <si>
    <t>Gomez Preciado Jorge Alberto</t>
  </si>
  <si>
    <t>Gomez Tenorio Claudia</t>
  </si>
  <si>
    <t>Gomez Tenorio Enedina</t>
  </si>
  <si>
    <t>Gomez Tenorio Maria Del Refugio</t>
  </si>
  <si>
    <t>Gonzalez  Briones Salvador</t>
  </si>
  <si>
    <t>Gonzalez  Huerta Juan Carlos</t>
  </si>
  <si>
    <t>Gonzalez  Juarez Jose Roque</t>
  </si>
  <si>
    <t>Gonzalez  Reyes Sofia</t>
  </si>
  <si>
    <t>Gonzalez Acosta Jose Andres</t>
  </si>
  <si>
    <t>Gonzalez Ahumada Julian</t>
  </si>
  <si>
    <t>Gonzalez Albino Efren</t>
  </si>
  <si>
    <t>Gonzalez Chairez Marina</t>
  </si>
  <si>
    <t>Gonzalez Chavez Fatima Paola</t>
  </si>
  <si>
    <t>Gonzalez Chavez Maria Del Rosario</t>
  </si>
  <si>
    <t>Gonzalez Colunga Francisco</t>
  </si>
  <si>
    <t>Gonzalez De La Cruz Lucio</t>
  </si>
  <si>
    <t>Gonzalez Escamilla Alejandro</t>
  </si>
  <si>
    <t>Gonzalez Ibarra Cruz</t>
  </si>
  <si>
    <t>Gonzalez Juarez Martha Patricia</t>
  </si>
  <si>
    <t>Gonzalez Linares Emigdio</t>
  </si>
  <si>
    <t>Gonzalez Lopez Azucena</t>
  </si>
  <si>
    <t>Gonzalez Morales Manuel De Jesus</t>
  </si>
  <si>
    <t>Gonzalez Parga Heriberto</t>
  </si>
  <si>
    <t>Gonzalez Parga Maria Magdalena</t>
  </si>
  <si>
    <t>Gonzalez Parga Salvador</t>
  </si>
  <si>
    <t>Gonzalez Quiroz Graciliano</t>
  </si>
  <si>
    <t>Gonzalez Reyes Adolfo</t>
  </si>
  <si>
    <t>Gonzalez Reyes Daniel</t>
  </si>
  <si>
    <t>Gonzalez Rios Daniel</t>
  </si>
  <si>
    <t>Gonzalez Rocha Maria Julieta</t>
  </si>
  <si>
    <t>Gonzalez Salas Blanca Judith</t>
  </si>
  <si>
    <t>Gonzalez Salazar Mariano</t>
  </si>
  <si>
    <t>Gonzalez Tamayo Jessi Vidal.</t>
  </si>
  <si>
    <t>Gonzalez Trejo Jose</t>
  </si>
  <si>
    <t>Gonzalez Trejo Luis Eduardo</t>
  </si>
  <si>
    <t>Gonzalez Villalobos Manuel De Jesus</t>
  </si>
  <si>
    <t>Gris Juarez Diego Abraham</t>
  </si>
  <si>
    <t>Guajardo Chairez Rosa Avelia</t>
  </si>
  <si>
    <t>Guajardo Jacobo Maria Elena</t>
  </si>
  <si>
    <t>Guajardo Ovalle Esmeralda</t>
  </si>
  <si>
    <t>Guajardo Zapata Irma</t>
  </si>
  <si>
    <t>Guel Mauricio Manuel De Jesus</t>
  </si>
  <si>
    <t>Guerra Cansino Jose Valentin</t>
  </si>
  <si>
    <t>Guerrero  Espino Juan Manuel</t>
  </si>
  <si>
    <t>Guerrero  Nieves David Antonio</t>
  </si>
  <si>
    <t>Guerrero  Orozco  Juanita Isabel</t>
  </si>
  <si>
    <t>Guerrero  Parga Daniel</t>
  </si>
  <si>
    <t>Guerrero  Ramos Alma Anadelia</t>
  </si>
  <si>
    <t>Guerrero Castillo Jaime</t>
  </si>
  <si>
    <t>Guerrero Castillo Salvador</t>
  </si>
  <si>
    <t>Guerrero Cervantes Angelica</t>
  </si>
  <si>
    <t>Guerrero Cervantes Olga</t>
  </si>
  <si>
    <t>Guerrero Hernandez Federico</t>
  </si>
  <si>
    <t>Guerrero Ibarra Filemon</t>
  </si>
  <si>
    <t>Guerrero Martinez Juan Manuel</t>
  </si>
  <si>
    <t>Guerrero Mejia Gerardo</t>
  </si>
  <si>
    <t>Guerrero Roman Manuel De Jesus</t>
  </si>
  <si>
    <t>Guevara  Vargas Victor Isidro</t>
  </si>
  <si>
    <t>Guevara Jaime Luis Alberto</t>
  </si>
  <si>
    <t>Guevara Reveles Juan Antonio</t>
  </si>
  <si>
    <t>Guevara Vargas Javier</t>
  </si>
  <si>
    <t>Gutierrez  Aguilar  Luis Alberto</t>
  </si>
  <si>
    <t>Gutierrez  Ramirez Juan Daniel</t>
  </si>
  <si>
    <t>Gutierrez Carrillo Julio</t>
  </si>
  <si>
    <t>Gutierrez De La Riva Jaime</t>
  </si>
  <si>
    <t>Gutierrez De Luna Gustavo</t>
  </si>
  <si>
    <t>Gutierrez Gomez J. Jesus</t>
  </si>
  <si>
    <t>Gutierrez Montiel Rafael</t>
  </si>
  <si>
    <t>Gutierrez Ramirez Israel</t>
  </si>
  <si>
    <t>Gutierrez Sanchez Hector Gabriel</t>
  </si>
  <si>
    <t>Guzman  Coronado Filiberto</t>
  </si>
  <si>
    <t>Guzman  Mauricio Javier</t>
  </si>
  <si>
    <t>Guzman  Vazquez Jose Ernesto</t>
  </si>
  <si>
    <t>Guzman Campos Juan Arturo</t>
  </si>
  <si>
    <t>Guzman Campos Miguel Angel</t>
  </si>
  <si>
    <t>Herandez Estrada Milton Eduardo</t>
  </si>
  <si>
    <t>Herandez Herandez Miguel</t>
  </si>
  <si>
    <t>Hernandez  Alvarado Victor Hugo</t>
  </si>
  <si>
    <t>Hernandez  Becerra Claudia Yadira</t>
  </si>
  <si>
    <t>Hernandez  Castro Santiago</t>
  </si>
  <si>
    <t>Hernandez  De La Rosa Jose Luis</t>
  </si>
  <si>
    <t>Hernandez  De Lira Jame</t>
  </si>
  <si>
    <t>Hernandez  Escareño Adan Geovanni</t>
  </si>
  <si>
    <t>Hernandez  Garcia Luis Alberto</t>
  </si>
  <si>
    <t>Hernandez  Guerra Jesus Alberto</t>
  </si>
  <si>
    <t>Hernandez  Hernandez  Jose Martin</t>
  </si>
  <si>
    <t xml:space="preserve">Hernandez  Hernandez  Monica Esmeralda </t>
  </si>
  <si>
    <t>Hernandez  Leos  Vicente</t>
  </si>
  <si>
    <t>Hernandez  Loera Eduardo Baudelio</t>
  </si>
  <si>
    <t>Hernandez  Luevano Jose Fernando</t>
  </si>
  <si>
    <t>Hernandez  Martinez Isidro</t>
  </si>
  <si>
    <t>Hernandez  Mauricio Ignacio</t>
  </si>
  <si>
    <t>Hernandez  Mauricio Manuel De Jesus</t>
  </si>
  <si>
    <t>Hernandez  Perea Brayan Alberto</t>
  </si>
  <si>
    <t>Hernandez  Roberto Maria Del Refugio</t>
  </si>
  <si>
    <t>Hernandez  Sifuentes Andres</t>
  </si>
  <si>
    <t>Hernandez  Vasquez Carlos</t>
  </si>
  <si>
    <t>Hernandez Aguilar Maria Elena</t>
  </si>
  <si>
    <t>Hernandez Aguiña Martin</t>
  </si>
  <si>
    <t>Hernandez Alejandro _</t>
  </si>
  <si>
    <t>Hernandez Alvarado Luz Elena</t>
  </si>
  <si>
    <t>Hernandez Bueno Evangelina</t>
  </si>
  <si>
    <t>Hernandez Calletano Juan</t>
  </si>
  <si>
    <t>Hernandez Carrillo Benito</t>
  </si>
  <si>
    <t>Hernandez Castro Juan Gabriel</t>
  </si>
  <si>
    <t>Hernandez Chairez Manuel</t>
  </si>
  <si>
    <t>Hernandez Chairez Serbando</t>
  </si>
  <si>
    <t>Hernandez Duran Juan Sergio</t>
  </si>
  <si>
    <t>Hernandez Escareño  Mateo</t>
  </si>
  <si>
    <t>Hernandez Escobar Jose Gerardo</t>
  </si>
  <si>
    <t>Hernandez Flores Erick Fernando</t>
  </si>
  <si>
    <t>Hernandez Flores Jose Manuel</t>
  </si>
  <si>
    <t>Hernandez Gabriel Alejandro</t>
  </si>
  <si>
    <t>Hernandez Gamboa Jorge Luis</t>
  </si>
  <si>
    <t>Hernandez Garcia Blanca Estela</t>
  </si>
  <si>
    <t>Hernandez Gonzalez Juan</t>
  </si>
  <si>
    <t>Hernandez Gonzalez Ninfa Oralia</t>
  </si>
  <si>
    <t>Hernandez Guerrero Jose Manuel</t>
  </si>
  <si>
    <t>Hernandez Guzman Luis Miguel</t>
  </si>
  <si>
    <t>Hernandez Hernandez Ana Caridad</t>
  </si>
  <si>
    <t>Hernandez Hernandez Sarahi</t>
  </si>
  <si>
    <t>Hernandez Hernandez Valentin</t>
  </si>
  <si>
    <t>Hernandez Jasso Maria De La Luz</t>
  </si>
  <si>
    <t>Hernandez Lechuga Daniel</t>
  </si>
  <si>
    <t>Hernandez Martinez Juan</t>
  </si>
  <si>
    <t>Hernandez Mauricio Francisco</t>
  </si>
  <si>
    <t>Hernandez Mauricio Jose</t>
  </si>
  <si>
    <t>Hernandez Mauro Samuel</t>
  </si>
  <si>
    <t>Hernandez Mendoza Jose</t>
  </si>
  <si>
    <t>Hernandez Mendoza Juan Carlos</t>
  </si>
  <si>
    <t>Hernandez Mendoza Luis Alberto</t>
  </si>
  <si>
    <t>Hernandez Montes Jose Carlos</t>
  </si>
  <si>
    <t>Hernandez Perez Teresa</t>
  </si>
  <si>
    <t>Hernandez Picasso Ana Maria</t>
  </si>
  <si>
    <t>Hernandez Ramirez Mayra Elena</t>
  </si>
  <si>
    <t>Hernandez Roberto Ana Luisa</t>
  </si>
  <si>
    <t>Hernandez Romero Rodrigo</t>
  </si>
  <si>
    <t>Hernandez Romo Jesus</t>
  </si>
  <si>
    <t>Hernandez Torres Servando</t>
  </si>
  <si>
    <t>Hernandez Torres Yolanda</t>
  </si>
  <si>
    <t>Hernandez Troncoso Jose Valentin</t>
  </si>
  <si>
    <t>Hernandez Velazquez Victor Hugo</t>
  </si>
  <si>
    <t>Herrera  Escobar Alvaro</t>
  </si>
  <si>
    <t>Herrera  Nieto Jovita</t>
  </si>
  <si>
    <t>Herrera  Palafox Daniel</t>
  </si>
  <si>
    <t>Herrera  Palafox Francisco Javier</t>
  </si>
  <si>
    <t>Herrera  Palafox Manuel De Jesus</t>
  </si>
  <si>
    <t>Herrera  Palafox Martha Elena</t>
  </si>
  <si>
    <t>Herrera Capetillo Adolfo</t>
  </si>
  <si>
    <t>Herrera Escobar Leopoldo</t>
  </si>
  <si>
    <t>Herrera Palafox Ericka Jazmin</t>
  </si>
  <si>
    <t>Herrera Romero Rodrigo</t>
  </si>
  <si>
    <t>Hinojosa Venegas Abraham</t>
  </si>
  <si>
    <t>Huaracha Perez Jose Armando</t>
  </si>
  <si>
    <t>Huerta Coronado Miguel</t>
  </si>
  <si>
    <t>Huitrado  Torres Antonio</t>
  </si>
  <si>
    <t>Ibarra  Aleman Adriana</t>
  </si>
  <si>
    <t>Ibarra  Espino Baudelio</t>
  </si>
  <si>
    <t>Ibarra  Mendez Heneit Tello</t>
  </si>
  <si>
    <t>Ibarra  Romero Rene</t>
  </si>
  <si>
    <t>Ibarra  Silva Rafael</t>
  </si>
  <si>
    <t>Ibarra Lira Jose Antonio</t>
  </si>
  <si>
    <t>Ibarra Macias Sugey Del Carmen</t>
  </si>
  <si>
    <t>Ibarra Mendez Heneit Tello</t>
  </si>
  <si>
    <t>Ibarra Olvera Victor Manuel</t>
  </si>
  <si>
    <t>Ibarra Ortiz Cinthia Lizeth</t>
  </si>
  <si>
    <t>Ibarra Silva  Francisco Javier</t>
  </si>
  <si>
    <t>Ibarra Vela Ma Del Rosario</t>
  </si>
  <si>
    <t>Jacobo  Alvarado Jairo Jacob</t>
  </si>
  <si>
    <t>Jacobo  Alvarez Gloria Ivet</t>
  </si>
  <si>
    <t>Jacobo  Tenorio Karina</t>
  </si>
  <si>
    <t>Jacobo Alvarado Jose Joaquin</t>
  </si>
  <si>
    <t>Jacobo Danan Alfredo</t>
  </si>
  <si>
    <t>Jacobo Picasso Alfonso</t>
  </si>
  <si>
    <t>Jacobo Raudales Ma Del Refugio</t>
  </si>
  <si>
    <t>Jacobo Tenorio Nathaly</t>
  </si>
  <si>
    <t>Jaime  Martinez Roberto Carlos</t>
  </si>
  <si>
    <t>Jaime Martinez Esau</t>
  </si>
  <si>
    <t>Jaime Moreno Maria Del Rosario</t>
  </si>
  <si>
    <t>Jara Chavez Marisandra</t>
  </si>
  <si>
    <t>Jara Palafox Ramon</t>
  </si>
  <si>
    <t>Jara Santoyo Alejandro</t>
  </si>
  <si>
    <t>Jara Santoyo Luis Alberto</t>
  </si>
  <si>
    <t>Jaramillo Espino  Salvador</t>
  </si>
  <si>
    <t>Jaramillo Galvan Rosauro</t>
  </si>
  <si>
    <t>Jaramillo Quintero Miguel Angel</t>
  </si>
  <si>
    <t>Jasso  Hernandez Adriana</t>
  </si>
  <si>
    <t>Jasso  Romo Juan</t>
  </si>
  <si>
    <t>Jasso  Tamayo Gustavo Noe</t>
  </si>
  <si>
    <t>Jasso Alvarado Jose Ernesto</t>
  </si>
  <si>
    <t>Jasso Araiza Abraham Braulio</t>
  </si>
  <si>
    <t>Jasso Araiza Arturo</t>
  </si>
  <si>
    <t>Jasso Olivares Francisco</t>
  </si>
  <si>
    <t>Jasso Trejo Yesica Deisy</t>
  </si>
  <si>
    <t>Jimenez  Gallardo  Janeth</t>
  </si>
  <si>
    <t>Jimenez  Gallardo Jose Eleazar</t>
  </si>
  <si>
    <t>Jimenez  Lopez Ruben</t>
  </si>
  <si>
    <t>Jimenez  Trejo Joaquin</t>
  </si>
  <si>
    <t>Jimenez Adame Fernando</t>
  </si>
  <si>
    <t>Jimenez Anaya  Belinda</t>
  </si>
  <si>
    <t>Jimenez Anaya Juan Manuel</t>
  </si>
  <si>
    <t>Jimenez Anaya Ramon</t>
  </si>
  <si>
    <t>Jimenez Galindo Ana Laura</t>
  </si>
  <si>
    <t>Jimenez Galindo Maria Fernanda</t>
  </si>
  <si>
    <t>Jimenez Galindo Victoria</t>
  </si>
  <si>
    <t>Jimenez Gallardo Francisco Javier</t>
  </si>
  <si>
    <t>Jimenez Gallardo Javier</t>
  </si>
  <si>
    <t>Jimenez Gallardo Luis Enrique</t>
  </si>
  <si>
    <t>Jimenez Gallardo Manuel Antonio</t>
  </si>
  <si>
    <t>Jimenez Garza Esequiel</t>
  </si>
  <si>
    <t>Jimenez Juarez Jose Manuel</t>
  </si>
  <si>
    <t>Jimenez Lira Jesus Felipe</t>
  </si>
  <si>
    <t>Jimenez Lopez Jose Angel</t>
  </si>
  <si>
    <t>Jimenez Lopez Juan</t>
  </si>
  <si>
    <t>Jimenez Lopez Luis Angel</t>
  </si>
  <si>
    <t>Jimenez Lopez Martha Delia</t>
  </si>
  <si>
    <t>Jimenez Lopez Rosa Maria</t>
  </si>
  <si>
    <t>Jimenez Lopez Teresa</t>
  </si>
  <si>
    <t>Jimenez Montalvo Rodrigo Alfonso</t>
  </si>
  <si>
    <t>Jimenez Rodriguez Beatriz Adriana</t>
  </si>
  <si>
    <t>Jimenez Rodriguez Graciela</t>
  </si>
  <si>
    <t>Jimenez Rodriguez Manuel</t>
  </si>
  <si>
    <t>Jimenez Trejo Isidro</t>
  </si>
  <si>
    <t>Jimenez Trejo Joaquin</t>
  </si>
  <si>
    <t>Jimenez Trejo Maria De Los Angeles</t>
  </si>
  <si>
    <t>Juares  Reyes Jorge Alejandro</t>
  </si>
  <si>
    <t>Juarez  Beltran  Maria Guadalupe</t>
  </si>
  <si>
    <t>Juarez  Luevano Edy Favian</t>
  </si>
  <si>
    <t>Juarez  Parga  Juan Rosendo</t>
  </si>
  <si>
    <t>Juarez  Reyes  Liliarosa</t>
  </si>
  <si>
    <t>Juarez  Torres Gerardo</t>
  </si>
  <si>
    <t>Juarez Alvarez Miguel Antonio</t>
  </si>
  <si>
    <t>Juarez Beltran Rocio</t>
  </si>
  <si>
    <t>Juarez Capetillo Alma Alejandra</t>
  </si>
  <si>
    <t>Juarez Castillo Maria Gabriela</t>
  </si>
  <si>
    <t>Juarez Escobedo Ana Karen</t>
  </si>
  <si>
    <t>Juarez Escobedo Anabel</t>
  </si>
  <si>
    <t>Juarez Esparza Blanca Estela</t>
  </si>
  <si>
    <t>Juarez Gaytan Miguel Angel</t>
  </si>
  <si>
    <t>Juarez Guajardo Dionisio</t>
  </si>
  <si>
    <t>Juarez Gutierrez Yoselin</t>
  </si>
  <si>
    <t>Juarez Hernandez Gloria</t>
  </si>
  <si>
    <t>Juarez Hernandez Montserrat</t>
  </si>
  <si>
    <t>Juarez Hernandez Rafael</t>
  </si>
  <si>
    <t>Juarez Jaramillo Mauro</t>
  </si>
  <si>
    <t>Juarez Juarez Alma Delia</t>
  </si>
  <si>
    <t>Juarez Juarez Federik Daniel</t>
  </si>
  <si>
    <t>Juarez Lopez Gerardo</t>
  </si>
  <si>
    <t>Juarez Lopez Ruben Alejandro</t>
  </si>
  <si>
    <t>Juarez Luevano Alejandro</t>
  </si>
  <si>
    <t>Juarez Luevano Vicente De Jesus</t>
  </si>
  <si>
    <t>Juarez Macias Ma Del Rocio</t>
  </si>
  <si>
    <t>Juarez Martinez Carolina</t>
  </si>
  <si>
    <t>Juarez Martinez Lucina</t>
  </si>
  <si>
    <t>Juarez Parga Francisco Javier</t>
  </si>
  <si>
    <t>Juarez Parga Juan Rosendo</t>
  </si>
  <si>
    <t>Juarez Parga Marisol</t>
  </si>
  <si>
    <t>Juarez Ramirez Maria De Jesus</t>
  </si>
  <si>
    <t>Juarez Reyes  Maria</t>
  </si>
  <si>
    <t>Juarez Reyes Larisa Guadalupe</t>
  </si>
  <si>
    <t>Juarez Rios Erick Ivan</t>
  </si>
  <si>
    <t>Juarez Rios Juan Margil De Jesus</t>
  </si>
  <si>
    <t>Juarez Rodriguez Edgar</t>
  </si>
  <si>
    <t>Juarez Rodriguez Hector</t>
  </si>
  <si>
    <t>Juarez Romero Marisol</t>
  </si>
  <si>
    <t>Juarez Torres Jesus Armando</t>
  </si>
  <si>
    <t>Juarez Torres Jose Ramon</t>
  </si>
  <si>
    <t>Juarez Torres Maricela</t>
  </si>
  <si>
    <t>Juarez Torres Merli Karina</t>
  </si>
  <si>
    <t>Juarez Torres Mirna Mariela</t>
  </si>
  <si>
    <t>Juarez Tovar Armando</t>
  </si>
  <si>
    <t>Juarez Trejo Ana Yaneth</t>
  </si>
  <si>
    <t>Juarez Trejo Santa Cecilia</t>
  </si>
  <si>
    <t>Lara  Rodriguez Henog</t>
  </si>
  <si>
    <t>Lara Baes Alejandro</t>
  </si>
  <si>
    <t>Lauro Gerardo Lopez Diaz</t>
  </si>
  <si>
    <t>Lechuga  Valadez Narce Dalia Esbeidy</t>
  </si>
  <si>
    <t>Lechuga Garcia Florentino</t>
  </si>
  <si>
    <t>Lechuga Martinez Carlos Saul</t>
  </si>
  <si>
    <t>Lechuga Martinez Heriberto</t>
  </si>
  <si>
    <t>Ledesma Guerrero Fermin</t>
  </si>
  <si>
    <t>Ledesma Guerrero Jose Guadalupe</t>
  </si>
  <si>
    <t>Ley Puente Agustin Heriberto</t>
  </si>
  <si>
    <t>Ley Puente Manuel De Jesus</t>
  </si>
  <si>
    <t>Ley Puente Perla Judith</t>
  </si>
  <si>
    <t>Leyva  Flores Aaron Jefte</t>
  </si>
  <si>
    <t>Leyva Arellano Juan Rolando</t>
  </si>
  <si>
    <t>Leyva Mendoza Jorge Esteban</t>
  </si>
  <si>
    <t>Lira  Chavez Alberto</t>
  </si>
  <si>
    <t>Lira  Cordero Ramiro</t>
  </si>
  <si>
    <t>Lira  Loera Eva Karina</t>
  </si>
  <si>
    <t>Lira  Palafox Marisol</t>
  </si>
  <si>
    <t>Lira  Parga Ignacio</t>
  </si>
  <si>
    <t>Lira  Ramos Raul</t>
  </si>
  <si>
    <t>Lira Jimenez Aurelio</t>
  </si>
  <si>
    <t>Lira Lira J Ascencion</t>
  </si>
  <si>
    <t>Lira Lira Jose</t>
  </si>
  <si>
    <t>Lira Lopez Israel</t>
  </si>
  <si>
    <t>Lira Palafox Juan Carlos</t>
  </si>
  <si>
    <t>Lira Parga Luis Fernando</t>
  </si>
  <si>
    <t>Loera  Garcia Armando</t>
  </si>
  <si>
    <t>Loera  Lopez Armando</t>
  </si>
  <si>
    <t>Loera Garcia Rodolfo</t>
  </si>
  <si>
    <t>Loera Lopez Javier</t>
  </si>
  <si>
    <t>Loera Morales Javier</t>
  </si>
  <si>
    <t>Loera Muñeton Edgar Jonathan</t>
  </si>
  <si>
    <t>Loera Saldivar Luis Angel</t>
  </si>
  <si>
    <t>Loera Saldivar Raul</t>
  </si>
  <si>
    <t>Loera Sanchez Evelio</t>
  </si>
  <si>
    <t>Lopez  Becerra  Jose Alejandro</t>
  </si>
  <si>
    <t>Lopez  Becerra Juan Manuel</t>
  </si>
  <si>
    <t>Lopez  Becerra Ruben</t>
  </si>
  <si>
    <t>Lopez  Cuevas Juan Carlos</t>
  </si>
  <si>
    <t>Lopez  Galvan Salvador</t>
  </si>
  <si>
    <t>Lopez  Hernandez Juan Antonio</t>
  </si>
  <si>
    <t>Lopez  Hernandez Ma De Jesus</t>
  </si>
  <si>
    <t>Lopez  Jimenez  Isidro</t>
  </si>
  <si>
    <t>Lopez  Lira Jose Antonio</t>
  </si>
  <si>
    <t>Lopez  Marquez Said Felipe</t>
  </si>
  <si>
    <t>Lopez  Martinez  Ma Teresa</t>
  </si>
  <si>
    <t>Lopez  Martinez Antonio Alejandro</t>
  </si>
  <si>
    <t>Lopez  Martinez Jose Antonio</t>
  </si>
  <si>
    <t>Lopez  Mendez Jorge</t>
  </si>
  <si>
    <t>Lopez  Montes Luis Angel</t>
  </si>
  <si>
    <t>Lopez  Moreno  Juan</t>
  </si>
  <si>
    <t>Lopez  Ortiz Juan</t>
  </si>
  <si>
    <t>Lopez  Santoyo Gustavo</t>
  </si>
  <si>
    <t>Lopez  Torres Jorge Luis</t>
  </si>
  <si>
    <t>Lopez  Trejo Maria Josefina</t>
  </si>
  <si>
    <t>Lopez  Zapata Manuela</t>
  </si>
  <si>
    <t>Lopez Aleman Alfredo</t>
  </si>
  <si>
    <t>Lopez Aleman Edgar</t>
  </si>
  <si>
    <t>Lopez Aleman Roberto</t>
  </si>
  <si>
    <t xml:space="preserve">Lopez Alvarado Fernando De Jesus </t>
  </si>
  <si>
    <t>Lopez Alvarez Juan Carlos</t>
  </si>
  <si>
    <t>Lopez Ascencion Lucio</t>
  </si>
  <si>
    <t>Lopez Becerra  Ruben</t>
  </si>
  <si>
    <t>Lopez Becerra Jose Alejandro</t>
  </si>
  <si>
    <t>Lopez Becerra Maria Guadalupe</t>
  </si>
  <si>
    <t>Lopez Becerra Maurilio</t>
  </si>
  <si>
    <t>Lopez Becerra Pedro</t>
  </si>
  <si>
    <t>Lopez Cacillas Concepcion Paloma</t>
  </si>
  <si>
    <t>Lopez Carranza Juana Maria</t>
  </si>
  <si>
    <t>Lopez Carrera Gustavo</t>
  </si>
  <si>
    <t>Lopez Cordero J. Cruz</t>
  </si>
  <si>
    <t>Lopez Cordero Karen Marcela</t>
  </si>
  <si>
    <t>Lopez Cordero Maria Araceli</t>
  </si>
  <si>
    <t>Lopez Cordero Maria Placida</t>
  </si>
  <si>
    <t>Lopez De La Fuente  Favio Hugo</t>
  </si>
  <si>
    <t>Lopez Diaz  Eduardo</t>
  </si>
  <si>
    <t>Lopez Diaz Eleazar</t>
  </si>
  <si>
    <t>Lopez Diaz Maria Luisa</t>
  </si>
  <si>
    <t>Lopez Diaz Ricardo</t>
  </si>
  <si>
    <t>Lopez Diaz Yuliana</t>
  </si>
  <si>
    <t>Lopez Flores Carlos Ignacio</t>
  </si>
  <si>
    <t>Lopez Flores Marco Antonio</t>
  </si>
  <si>
    <t>Lopez Gallardo Ricardo</t>
  </si>
  <si>
    <t>Lopez Gonzalez Claudia</t>
  </si>
  <si>
    <t>Lopez Gonzalez Jesus</t>
  </si>
  <si>
    <t>Lopez Gonzalez Maria Del Refugio</t>
  </si>
  <si>
    <t>Lopez Gonzalez Martin Adair</t>
  </si>
  <si>
    <t>Lopez Hernandez Mauricio</t>
  </si>
  <si>
    <t>Lopez Hernandez Sergio</t>
  </si>
  <si>
    <t>Lopez Hernandez Victor Hugo</t>
  </si>
  <si>
    <t>Lopez Jimenez Irene</t>
  </si>
  <si>
    <t>Lopez Jimenez Sofia De La Luz</t>
  </si>
  <si>
    <t>Lopez Lira Efrain</t>
  </si>
  <si>
    <t>Lopez Lopez Alejandro</t>
  </si>
  <si>
    <t>Lopez Lopez Alfredo</t>
  </si>
  <si>
    <t>Lopez Lopez Ernesto</t>
  </si>
  <si>
    <t>Lopez Lopez Martha Patricia</t>
  </si>
  <si>
    <t>Lopez Lopez Sergio</t>
  </si>
  <si>
    <t>Lopez Lumbreras Ezequiel</t>
  </si>
  <si>
    <t>Lopez Machuca Alondra</t>
  </si>
  <si>
    <t>Lopez Macias Irene</t>
  </si>
  <si>
    <t>Lopez Martinez  Jose Antonio</t>
  </si>
  <si>
    <t>Lopez Martinez Carmen</t>
  </si>
  <si>
    <t>Lopez Martinez Fidel</t>
  </si>
  <si>
    <t>Lopez Martinez Jorge Luis</t>
  </si>
  <si>
    <t>Lopez Martinez Juan</t>
  </si>
  <si>
    <t>Lopez Martinez Luis Carlos</t>
  </si>
  <si>
    <t>Lopez Martinez Manuel</t>
  </si>
  <si>
    <t>Lopez Martinez Maria De Jesus</t>
  </si>
  <si>
    <t>Lopez Martinez Olga Lidia</t>
  </si>
  <si>
    <t>Lopez Martinez Sara</t>
  </si>
  <si>
    <t>Lopez Medina Elizabeth</t>
  </si>
  <si>
    <t>Lopez Medina Julia</t>
  </si>
  <si>
    <t>Lopez Moreno Javier</t>
  </si>
  <si>
    <t>Lopez Moreno Jose Guadalupe</t>
  </si>
  <si>
    <t>Lopez Ortiz Guillermina</t>
  </si>
  <si>
    <t>Lopez Ortiz Maria De Los Angeles</t>
  </si>
  <si>
    <t>Lopez Perez Juan Antonio</t>
  </si>
  <si>
    <t>Lopez Ramirez Armando</t>
  </si>
  <si>
    <t>Lopez Reyes Raymundo</t>
  </si>
  <si>
    <t>Lopez Rivera Gilberto</t>
  </si>
  <si>
    <t>Lopez Rivera Jose Guadalupe</t>
  </si>
  <si>
    <t>Lopez Rivera Juan Jose</t>
  </si>
  <si>
    <t>Lopez Rodriguez Braulio E</t>
  </si>
  <si>
    <t>Lopez Rubio Adrian</t>
  </si>
  <si>
    <t>Lopez Saldaña Cesar Guadalupe</t>
  </si>
  <si>
    <t>Lopez Tenorio Mario Alberto</t>
  </si>
  <si>
    <t>Lopez Torres Fernando</t>
  </si>
  <si>
    <t>Lopez Torres J Jesus</t>
  </si>
  <si>
    <t>Lopez Trejo Lorena</t>
  </si>
  <si>
    <t>Lopez Trejo Maria Maricela</t>
  </si>
  <si>
    <t>Lopez Vargas Juan Carlos</t>
  </si>
  <si>
    <t>Lopez Zapata  Luis Antonio</t>
  </si>
  <si>
    <t>Lopez Zapata Abraham</t>
  </si>
  <si>
    <t>Lopez Zapata Fabian</t>
  </si>
  <si>
    <t>Lopez Zapata Veronica</t>
  </si>
  <si>
    <t>Loya Aguirre Javier Humberto</t>
  </si>
  <si>
    <t>Lozano Reyes Nestor Jairo</t>
  </si>
  <si>
    <t>Lozano Santos Gabino</t>
  </si>
  <si>
    <t>Lucio  Garcia  Francisco Javier</t>
  </si>
  <si>
    <t>Lucio Anaya Oscar</t>
  </si>
  <si>
    <t>Lucio Guerrero Santiago</t>
  </si>
  <si>
    <t>Lucio Lira Eduardo</t>
  </si>
  <si>
    <t>Luebano Escareño Karina Margarita</t>
  </si>
  <si>
    <t>Luevano  Escareño Pedro De Jesus</t>
  </si>
  <si>
    <t>Luevano  Romo Esmeralda</t>
  </si>
  <si>
    <t>Luevano  Romo Filimon</t>
  </si>
  <si>
    <t>Luevano  Trejo Jose Arturo</t>
  </si>
  <si>
    <t>Luevano Delgado Angel</t>
  </si>
  <si>
    <t>Luevano Lopez J. Jesus</t>
  </si>
  <si>
    <t>Luevano Lopez Miguel</t>
  </si>
  <si>
    <t>Lugo Leyva Jose Alejandro</t>
  </si>
  <si>
    <t>Lujan  Becerra Rolando Noe</t>
  </si>
  <si>
    <t>Luna  Palomino Luis Fernando</t>
  </si>
  <si>
    <t>Luna  Reyes Josue Abraham</t>
  </si>
  <si>
    <t>Luna Aparicio Eduardo</t>
  </si>
  <si>
    <t>Machuca  Alferes Rodrigo</t>
  </si>
  <si>
    <t>Machuca  Guerrero Ma Del Carmen</t>
  </si>
  <si>
    <t>Machuca  Lopez Luis Enrique</t>
  </si>
  <si>
    <t>Machuca  Lopez Wendy</t>
  </si>
  <si>
    <t xml:space="preserve">Machuca Alferez Christian </t>
  </si>
  <si>
    <t>Machuca Alferez Cruz Yesenia</t>
  </si>
  <si>
    <t>Machuca Lopez Maria Guadalupe</t>
  </si>
  <si>
    <t>Machuca Morales Sarhai Viridiana</t>
  </si>
  <si>
    <t>Macias  Medina Luis</t>
  </si>
  <si>
    <t>Macias  Raudales Pascual</t>
  </si>
  <si>
    <t>Macias Picasso Rosauro</t>
  </si>
  <si>
    <t>Macias Ramirez Juan Manuel</t>
  </si>
  <si>
    <t>Macias Ramirez Marcelo</t>
  </si>
  <si>
    <t>Macias Ramirez Maria Dolores</t>
  </si>
  <si>
    <t>Macias Raudales Evangelina</t>
  </si>
  <si>
    <t>Macias Raudales Gregoria</t>
  </si>
  <si>
    <t>Macias Raudales Jose Gertrudis</t>
  </si>
  <si>
    <t>Macias Raudales Maria De La Luz</t>
  </si>
  <si>
    <t>Macias Raudalez Maria Del Rosario</t>
  </si>
  <si>
    <t>Macias Tenorio Margarita</t>
  </si>
  <si>
    <t>Macias Tenorio Maria Patrocinio</t>
  </si>
  <si>
    <t>Maldonado  Chavez Angelica Maria</t>
  </si>
  <si>
    <t>Maldonado Jacobo Ramiro</t>
  </si>
  <si>
    <t>Maldonado Jacobo Salvador</t>
  </si>
  <si>
    <t>Mandujano Banda Diego Emmanuel</t>
  </si>
  <si>
    <t>Marentes  Gonzalez Monica</t>
  </si>
  <si>
    <t>Marentes Gonzalez Alejandro</t>
  </si>
  <si>
    <t>Marentes Gonzalez Juan Carlos</t>
  </si>
  <si>
    <t>Marentes Rocha  Juan Francisco</t>
  </si>
  <si>
    <t>Mares Hernandez Carlos Alberto</t>
  </si>
  <si>
    <t>Marquez  Soto Ma Esther</t>
  </si>
  <si>
    <t>Marquez Castañeda Jose Manuel</t>
  </si>
  <si>
    <t>Marquez Gallegos Diana Floricel</t>
  </si>
  <si>
    <t>Marquez Juarez Juan Manuel</t>
  </si>
  <si>
    <t>Marquez Rodriguez Jonas</t>
  </si>
  <si>
    <t>Martinez  Angon Jose Dolores</t>
  </si>
  <si>
    <t>Martinez  Cordero  Miguel Angel</t>
  </si>
  <si>
    <t>Martinez  Estrada Juan Gabriel</t>
  </si>
  <si>
    <t>Martinez  Estrada Susana Lucero</t>
  </si>
  <si>
    <t>Martinez  Gallardo Paloma</t>
  </si>
  <si>
    <t>Martinez  Gonzalez Carlos Alberto</t>
  </si>
  <si>
    <t>Martinez  Lopez Edgar Ivan</t>
  </si>
  <si>
    <t>Martinez  Lopez Paola Berenice</t>
  </si>
  <si>
    <t>Martinez  Morales Gabriela</t>
  </si>
  <si>
    <t>Martinez  Perez Ana Paola</t>
  </si>
  <si>
    <t>Martinez Angon Fidencio</t>
  </si>
  <si>
    <t>Martinez Balderas Maria Guadalupe</t>
  </si>
  <si>
    <t>Martinez Becerra Ubaldo</t>
  </si>
  <si>
    <t>Martinez Chavez Joselito</t>
  </si>
  <si>
    <t>Martinez Contreras Isaac</t>
  </si>
  <si>
    <t>Martinez Contreras Victoria</t>
  </si>
  <si>
    <t>Martinez Cordero Miguel Angel</t>
  </si>
  <si>
    <t>Martinez De Lira Jhonatan</t>
  </si>
  <si>
    <t>Martinez Esquibel Rosa Maria</t>
  </si>
  <si>
    <t>Martinez Estrada Cecilio</t>
  </si>
  <si>
    <t>Martinez Facio Jose Omar</t>
  </si>
  <si>
    <t>Martinez Flores Ivan</t>
  </si>
  <si>
    <t>Martinez Gaitan Castulo</t>
  </si>
  <si>
    <t>Martinez Gallardo Alma Yesenia</t>
  </si>
  <si>
    <t>Martinez Gallardo Juan Francisco</t>
  </si>
  <si>
    <t>Martinez Gallardo Juana</t>
  </si>
  <si>
    <t>Martinez Gallardo Manuel De Jesus</t>
  </si>
  <si>
    <t>Martinez Gallardo Maria Fernanda</t>
  </si>
  <si>
    <t>Martinez Gallardo Mario Alberto</t>
  </si>
  <si>
    <t>Martinez Gallardo Osvaldo</t>
  </si>
  <si>
    <t>Martinez Gallardo Ricardo</t>
  </si>
  <si>
    <t>Martinez Gamez Norma Mariela</t>
  </si>
  <si>
    <t>Martinez Garcia Adan Arturo</t>
  </si>
  <si>
    <t>Martinez Garcia Adriana Itzell</t>
  </si>
  <si>
    <t>Martinez Garcia Baltazar</t>
  </si>
  <si>
    <t>Martínez García Georgina</t>
  </si>
  <si>
    <t>Martinez Gaytan Eliseo</t>
  </si>
  <si>
    <t>Martinez Gonzalez Ernesto Fabian</t>
  </si>
  <si>
    <t>Martinez Guerrero Alfredo</t>
  </si>
  <si>
    <t>Martinez Guerrero Jose Isabel</t>
  </si>
  <si>
    <t>Martinez Guerrero Juana</t>
  </si>
  <si>
    <t>Martinez Gutierrez Carmelo Alonso</t>
  </si>
  <si>
    <t>Martinez Hernandez Hector</t>
  </si>
  <si>
    <t>Martinez Hernandez Jorge Eduardo</t>
  </si>
  <si>
    <t>Martinez Huerta Juan Fernando</t>
  </si>
  <si>
    <t>Martinez Jacobo Herminio</t>
  </si>
  <si>
    <t>Martinez Jimenez Cecilia</t>
  </si>
  <si>
    <t>Martinez Jimenez Yesica</t>
  </si>
  <si>
    <t>Martinez Juarez Jose Guadalupe</t>
  </si>
  <si>
    <t>Martinez Ledezma Pedro</t>
  </si>
  <si>
    <t>Martinez Lopez Fermin</t>
  </si>
  <si>
    <t>Martinez Lopez Gabriela</t>
  </si>
  <si>
    <t>Martinez Lopez Jesus</t>
  </si>
  <si>
    <t>Martinez Lopez Jose</t>
  </si>
  <si>
    <t>Martinez Lopez Jose Manuel</t>
  </si>
  <si>
    <t>Martinez Lopez Juan Fernando</t>
  </si>
  <si>
    <t>Martinez Lopez Juan Manuel</t>
  </si>
  <si>
    <t>Martinez Lopez Luis Fernando</t>
  </si>
  <si>
    <t>Martinez Lopez Luz Elena</t>
  </si>
  <si>
    <t>Martinez Lopez Marcela</t>
  </si>
  <si>
    <t>Martinez Lopez Maria Guadalupe</t>
  </si>
  <si>
    <t>Martinez Lopez Maribel</t>
  </si>
  <si>
    <t>Martinez Lopez Martha Leticia</t>
  </si>
  <si>
    <t>Martinez Lopez Misael</t>
  </si>
  <si>
    <t>Martinez Lopez Pablo Alejandro</t>
  </si>
  <si>
    <t>Martinez Macias Jose</t>
  </si>
  <si>
    <t>Martinez Martinez Estefani Jasmin</t>
  </si>
  <si>
    <t>Martinez Mauricio Leonardo</t>
  </si>
  <si>
    <t>Martinez Medina Anastacio</t>
  </si>
  <si>
    <t>Martinez Montalvo Manuel</t>
  </si>
  <si>
    <t>Martinez Montes Juan Abraham</t>
  </si>
  <si>
    <t>Martinez Moreno Margarita</t>
  </si>
  <si>
    <t>Martinez Moreno Maria De Jesus</t>
  </si>
  <si>
    <t>Martinez Morua Adolfo</t>
  </si>
  <si>
    <t>Martinez Morua Maria Del Consuelo</t>
  </si>
  <si>
    <t>Martinez Novella Francisco Guadalupe</t>
  </si>
  <si>
    <t>Martinez Ovalle Jaime</t>
  </si>
  <si>
    <t>Martinez Perez Erick Alan</t>
  </si>
  <si>
    <t>Martinez Perez Jose</t>
  </si>
  <si>
    <t>Martinez Perez Juan Carlos</t>
  </si>
  <si>
    <t>Martinez Perez Karen Patricia</t>
  </si>
  <si>
    <t>Martinez Perez Luis Alberto</t>
  </si>
  <si>
    <t>Martinez Ramos Mariana</t>
  </si>
  <si>
    <t>Martinez Rios Jorge</t>
  </si>
  <si>
    <t>Martinez Rocha  Martin</t>
  </si>
  <si>
    <t>Martinez Rocha Gerardo Jose</t>
  </si>
  <si>
    <t>Martinez Rodriguez Ana Gricel</t>
  </si>
  <si>
    <t>Martinez Rojas Daniel</t>
  </si>
  <si>
    <t>Martinez Rojas Eustacio</t>
  </si>
  <si>
    <t>Martinez Romero Aldo</t>
  </si>
  <si>
    <t>Martinez Romero Luis Manuel</t>
  </si>
  <si>
    <t>Martinez Rosales Jose Guadalupe</t>
  </si>
  <si>
    <t>Martinez Segura Azucena</t>
  </si>
  <si>
    <t>Martinez Sosa Maria Del Refugio</t>
  </si>
  <si>
    <t>Martinez Vallejo Juan Manuel</t>
  </si>
  <si>
    <t>Martinez Zapata Andrea</t>
  </si>
  <si>
    <t>Mauricio  Chavez Maria Lizeth</t>
  </si>
  <si>
    <t>Mauricio  Eguren Luis Eduardo</t>
  </si>
  <si>
    <t>Mauricio  Gonzalez Samuel</t>
  </si>
  <si>
    <t>Mauricio  Hernandez Martin</t>
  </si>
  <si>
    <t>Mauricio  Reyes  Erika</t>
  </si>
  <si>
    <t>Mauricio  Reyes Diana Elizabet</t>
  </si>
  <si>
    <t>Mauricio  Reyes Maria Magdalena</t>
  </si>
  <si>
    <t>Mauricio Acosta Alejandro</t>
  </si>
  <si>
    <t>Mauricio Aranda Felipe De Jesus</t>
  </si>
  <si>
    <t>Mauricio Gaytan Miguel Angel</t>
  </si>
  <si>
    <t>Mauricio Gonzalez Adan</t>
  </si>
  <si>
    <t>Mauricio Juarez Alejandra Pamela</t>
  </si>
  <si>
    <t>Mauricio Juarez Carlos</t>
  </si>
  <si>
    <t>Mauricio Juarez Cesar Alejandro</t>
  </si>
  <si>
    <t>Mauricio Noriega Miguel Angel</t>
  </si>
  <si>
    <t>Mauricio Perez J. Ines</t>
  </si>
  <si>
    <t>Mauricio Raudales Rodrigo</t>
  </si>
  <si>
    <t>Mauricio Rivera Luis Alberto</t>
  </si>
  <si>
    <t>Medellin Campos Rodolfo</t>
  </si>
  <si>
    <t>Medellin Salcedo Antonio Re</t>
  </si>
  <si>
    <t>Medina  Torres Inocencio</t>
  </si>
  <si>
    <t>Medina Garcia Blanca Esthela</t>
  </si>
  <si>
    <t>Medina Garcia German</t>
  </si>
  <si>
    <t>Medina Gomez Jorge Armando</t>
  </si>
  <si>
    <t>Medina Juarez Maria Guadalupe</t>
  </si>
  <si>
    <t>Medina Juarez Martha Alicia</t>
  </si>
  <si>
    <t>Medina Juarez Veronica</t>
  </si>
  <si>
    <t>Medina Lopez Adrian</t>
  </si>
  <si>
    <t>Medina Lopez Bernardo</t>
  </si>
  <si>
    <t>Medina Lopez Gabriel</t>
  </si>
  <si>
    <t>Medina Lopez Jose Guadalupe</t>
  </si>
  <si>
    <t>Medina Preciado Avelino</t>
  </si>
  <si>
    <t>Medina Reyes Juan Pedro</t>
  </si>
  <si>
    <t>Medina Rodriguez Felipe De Jesus</t>
  </si>
  <si>
    <t>Medina Rodriguez Marco Antonio</t>
  </si>
  <si>
    <t>Mejia Jimenez Antonio</t>
  </si>
  <si>
    <t>Mendez  Valenzuela Rosa Maria Guadalupe</t>
  </si>
  <si>
    <t>Mendez Garcia Hector</t>
  </si>
  <si>
    <t>Mendez Guerrero Jose</t>
  </si>
  <si>
    <t>Mendez Lopez Victor Hugo</t>
  </si>
  <si>
    <t>Mendez Morales Jose Manuel</t>
  </si>
  <si>
    <t>Mendez Perez Crucita</t>
  </si>
  <si>
    <t>Mendez Rodriguez Cruz Fernando</t>
  </si>
  <si>
    <t>Mendez Torres Felicitas</t>
  </si>
  <si>
    <t>Mendoza Nuñez Ricardo</t>
  </si>
  <si>
    <t>Mendoza Ruiz Alma Maria Lorena</t>
  </si>
  <si>
    <t>Mendoza Ruiz Ma Guadalupe</t>
  </si>
  <si>
    <t>Mendoza Ruiz Rosalba Maria</t>
  </si>
  <si>
    <t>Mendoza Saucedo Diana Cristina</t>
  </si>
  <si>
    <t>Mendoza Tapia Luis Federico</t>
  </si>
  <si>
    <t>Mendoza Tovar Jose Edher</t>
  </si>
  <si>
    <t>Mercado  Chavez Francisco</t>
  </si>
  <si>
    <t>Mercado Hernandez Oralia</t>
  </si>
  <si>
    <t>Miguel Ferrer Juan Isaac</t>
  </si>
  <si>
    <t>Mireles  Carreon  Jose Antonio</t>
  </si>
  <si>
    <t>Mireles Baez J Antonio</t>
  </si>
  <si>
    <t>Molina Ortiz David</t>
  </si>
  <si>
    <t>Molina Ortiz Ruben</t>
  </si>
  <si>
    <t>Molina Rosales Juan Antonio</t>
  </si>
  <si>
    <t>Molina Rosales Martin</t>
  </si>
  <si>
    <t>Molina Trujillo Ruben Omar</t>
  </si>
  <si>
    <t>Moncada Santoyo  Jose Luis</t>
  </si>
  <si>
    <t>Monroy  Ibarra Ivan Salvador</t>
  </si>
  <si>
    <t>Monsivais Salas Bety</t>
  </si>
  <si>
    <t>Montalvo Galvan Francisco</t>
  </si>
  <si>
    <t>Montalvo Moreno Jose Angel</t>
  </si>
  <si>
    <t>Montalvo Moreno Rogelio</t>
  </si>
  <si>
    <t>Montalvo Moreno Ruben</t>
  </si>
  <si>
    <t>Montalvo Piñon Rosa Elvia</t>
  </si>
  <si>
    <t>Montellano  Felix Cinthia Biviana</t>
  </si>
  <si>
    <t>Montellano  Silva Juan</t>
  </si>
  <si>
    <t>Montenegro Rousell Jesus Fernando</t>
  </si>
  <si>
    <t>Montes  Morales Francisco Alejandro</t>
  </si>
  <si>
    <t>Montes  Rivera Benjamin</t>
  </si>
  <si>
    <t>Montes Morua Giovanni De Jesus</t>
  </si>
  <si>
    <t>Montoya  De Leon Paul</t>
  </si>
  <si>
    <t>Montoya Ballin Leopoldo</t>
  </si>
  <si>
    <t>Montoya De Leon Jonatan</t>
  </si>
  <si>
    <t>Montoya De Leon Valeria Enereyda</t>
  </si>
  <si>
    <t>Morales  Rodriguez Jorge</t>
  </si>
  <si>
    <t>Morales  Rojas Juan Francisco</t>
  </si>
  <si>
    <t>Morales Espinoza Juan Manuel</t>
  </si>
  <si>
    <t>Morales Gel Karla Jessica</t>
  </si>
  <si>
    <t>Morales Gomez Jesus</t>
  </si>
  <si>
    <t>Morales Juarez Jose Manuel</t>
  </si>
  <si>
    <t>Morales Lopez Juan Jose</t>
  </si>
  <si>
    <t>Morales Martinez Arturo</t>
  </si>
  <si>
    <t>Morales Ramos Ricardo</t>
  </si>
  <si>
    <t>Morales Reyes Mayra Cecilia</t>
  </si>
  <si>
    <t>Morales Rodriguez Pedro</t>
  </si>
  <si>
    <t>Morales Valadez Laura Marisela</t>
  </si>
  <si>
    <t>Moreno Bernal Elizabeth</t>
  </si>
  <si>
    <t>Moreno Cordero Martina</t>
  </si>
  <si>
    <t>Moreno Gallardo Ana Laura</t>
  </si>
  <si>
    <t>Moreno Gonzalez Cristal</t>
  </si>
  <si>
    <t>Moreno Gonzalez Sergio</t>
  </si>
  <si>
    <t>Moreno Hector Manuel</t>
  </si>
  <si>
    <t>Moreno Jimenez Juan Miguel</t>
  </si>
  <si>
    <t>Moreno Jimenez Maria Del Refugio</t>
  </si>
  <si>
    <t>Moreno Jimenez Victor Antonio</t>
  </si>
  <si>
    <t>Moreno Rivera Moises Alejandro</t>
  </si>
  <si>
    <t>Moreno Romero Maribel</t>
  </si>
  <si>
    <t>Morua  Esparza Florentino</t>
  </si>
  <si>
    <t>Morua  Palomino Perla Yaneli</t>
  </si>
  <si>
    <t>Morua Acosta Juan Antonio</t>
  </si>
  <si>
    <t>Morua Esparza Alejandro</t>
  </si>
  <si>
    <t>Morua Esparza Florentino</t>
  </si>
  <si>
    <t>Morua Esparza Isidro</t>
  </si>
  <si>
    <t>Morua Esparza Jesus</t>
  </si>
  <si>
    <t>Morua Esparza Pedro</t>
  </si>
  <si>
    <t>Morua Paredes Gerardo</t>
  </si>
  <si>
    <t>Morua Reyes Jaime</t>
  </si>
  <si>
    <t>Mota Macias Juan Antonio</t>
  </si>
  <si>
    <t>Mota Macias Manuel De Jesus</t>
  </si>
  <si>
    <t>Moya Medina Soledad</t>
  </si>
  <si>
    <t>Muñoz Becerra Juan Francisco</t>
  </si>
  <si>
    <t>Muñoz Becerra Norma Cecilia</t>
  </si>
  <si>
    <t>Muñoz Maldonado Gustavo</t>
  </si>
  <si>
    <t>Muñoz Vargas Francisco J</t>
  </si>
  <si>
    <t>Murillo  Juarez Jose Dolores</t>
  </si>
  <si>
    <t>Murillo Batres Rogaciano De Jesus</t>
  </si>
  <si>
    <t>Murillo Batres Rosa Elvira</t>
  </si>
  <si>
    <t>Murillo Juarez Cesario</t>
  </si>
  <si>
    <t>Murillo Juarez Noemy</t>
  </si>
  <si>
    <t>Murillo Juarez Viviana</t>
  </si>
  <si>
    <t>Murillo Torres Dalia Rosenda</t>
  </si>
  <si>
    <t>Muro Rodriguez Jose Rosario</t>
  </si>
  <si>
    <t>Nava Esparza Jesus Armando</t>
  </si>
  <si>
    <t>Nava Esparza Nancy Marlene</t>
  </si>
  <si>
    <t>Nieto Escobedo Antonio</t>
  </si>
  <si>
    <t>Nieto Martinez Juvenal</t>
  </si>
  <si>
    <t>Nieves Reyes Maria Guadalupe</t>
  </si>
  <si>
    <t>Norato Esquivel Francisco</t>
  </si>
  <si>
    <t>Noriega Cervantes Francisco Javier</t>
  </si>
  <si>
    <t>Noriega Cervantes Rosalio</t>
  </si>
  <si>
    <t>Noriega Cervantes Teresa De Jesus</t>
  </si>
  <si>
    <t>Noriega Dominguez Alma Angelica</t>
  </si>
  <si>
    <t>Noriega Dominguez Eduardo Martin</t>
  </si>
  <si>
    <t>Noriega Ruvalcaba Horacio Jared</t>
  </si>
  <si>
    <t>Noyola Cornejo Erik Enrique</t>
  </si>
  <si>
    <t>Nuñez Gomez Juan Manuel</t>
  </si>
  <si>
    <t>Nuñez Gomez Ricardo</t>
  </si>
  <si>
    <t>Nuñez Portillo Jose Alejandro</t>
  </si>
  <si>
    <t>Ochoa  Dueñas Jose</t>
  </si>
  <si>
    <t>Ochoa  Gonzalez Hortencia</t>
  </si>
  <si>
    <t>Ochoa Gonzalez Jose</t>
  </si>
  <si>
    <t>Ochoa Gonzalez Victor Hugo</t>
  </si>
  <si>
    <t>Ochoa Macias Norma Yesenia</t>
  </si>
  <si>
    <t>Ochoa Macias Victor Manuel</t>
  </si>
  <si>
    <t>Ojeda Garcia Martha Rosa</t>
  </si>
  <si>
    <t>Olague Carrillo Marco Antonio</t>
  </si>
  <si>
    <t>Oliva Galindo  Juan Daniel</t>
  </si>
  <si>
    <t>Oliva Jacovo Ma Antonia</t>
  </si>
  <si>
    <t>Oliva Moran Sergio</t>
  </si>
  <si>
    <t>Oliva Raudales Ana Laura</t>
  </si>
  <si>
    <t>Oliva Rivera Maria De Jesus</t>
  </si>
  <si>
    <t>Oliva Robles Jose Cruz</t>
  </si>
  <si>
    <t>Olvera Muñeton Hugo Froylan</t>
  </si>
  <si>
    <t>Olvera Muñeton Nestor Humberto</t>
  </si>
  <si>
    <t>Orenday Muñoz Julio Cesar</t>
  </si>
  <si>
    <t>Ornelas  Hernandez Alicia Judith</t>
  </si>
  <si>
    <t>Ornelas Cordero Jesus</t>
  </si>
  <si>
    <t>Ornelas Cordero Maricela</t>
  </si>
  <si>
    <t>Ornelas Hernandez Jose</t>
  </si>
  <si>
    <t>Ornelas Mascorro Jose De Jesus</t>
  </si>
  <si>
    <t>Ornelas Reyes Antonio</t>
  </si>
  <si>
    <t>Ornelas Reyes Jovita</t>
  </si>
  <si>
    <t>Ornelas Reyes Juan Carlos</t>
  </si>
  <si>
    <t>Oropeza Davila David Agustin</t>
  </si>
  <si>
    <t>Oropeza Morales Maria Del Refugio</t>
  </si>
  <si>
    <t>Oropeza Reyes Juan Carlos</t>
  </si>
  <si>
    <t>Oropeza Reyes Manuel De Jesus</t>
  </si>
  <si>
    <t>Orozco  Montellano Ernesto Fabian</t>
  </si>
  <si>
    <t>Orozco Chavez Gerardo</t>
  </si>
  <si>
    <t>Orozco Vazquez Luis Angel</t>
  </si>
  <si>
    <t>Ortega Avila Manuel</t>
  </si>
  <si>
    <t>Ortiz  Arenas Luciano</t>
  </si>
  <si>
    <t>Ortiz  Moreno Jose Francisco</t>
  </si>
  <si>
    <t>Ortiz Batres Juan Jesus</t>
  </si>
  <si>
    <t>Ortiz Batres Miguel Angel</t>
  </si>
  <si>
    <t>Ortiz Becerra Claudio Alberto</t>
  </si>
  <si>
    <t>Ortiz Becerra Luis Antonio</t>
  </si>
  <si>
    <t>Ortiz Becerra Samuel Eduardo</t>
  </si>
  <si>
    <t>Ortiz Bermudez Javier</t>
  </si>
  <si>
    <t>Ortiz Briones Roberto</t>
  </si>
  <si>
    <t>Ortiz Chavez Juan Carlos</t>
  </si>
  <si>
    <t>Ortiz Chavez Sergio</t>
  </si>
  <si>
    <t>Ortiz Coronado  Alma Leticia</t>
  </si>
  <si>
    <t>Ortiz Escareño Juan Carlos</t>
  </si>
  <si>
    <t>Ortiz Escareño Ma Del Refugio</t>
  </si>
  <si>
    <t>Ortiz Hernandez Ma Concepcion</t>
  </si>
  <si>
    <t>Ortiz Herrera Jose Antonio</t>
  </si>
  <si>
    <t>Ortiz Juarez Deira Alicia</t>
  </si>
  <si>
    <t>Ortiz Juarez Rodolfo</t>
  </si>
  <si>
    <t>Ortiz Lopez Oscar</t>
  </si>
  <si>
    <t>Ortiz Lopez Patricia</t>
  </si>
  <si>
    <t>Ortiz Mata Ricardo Alfredo</t>
  </si>
  <si>
    <t>Ortiz Medina Joel</t>
  </si>
  <si>
    <t>Ortiz Oballe Paco</t>
  </si>
  <si>
    <t>Ortiz Ortiz Fernando</t>
  </si>
  <si>
    <t>Ortiz Ortiz Jose Angel</t>
  </si>
  <si>
    <t>Ortiz Ovalle Ismael</t>
  </si>
  <si>
    <t>Ortiz Ovalle Ma De La Luz</t>
  </si>
  <si>
    <t>Ortiz Ovalle Rogelio</t>
  </si>
  <si>
    <t>Ortiz Perez Carlos Ernesto</t>
  </si>
  <si>
    <t>Ortiz Reyes Jesus</t>
  </si>
  <si>
    <t>Ortiz Rodriguez Maria Guadalupe</t>
  </si>
  <si>
    <t>Ortiz Saldivar Carlos Daniel</t>
  </si>
  <si>
    <t>Osorio Cerda Erick</t>
  </si>
  <si>
    <t>Osorio Garcia Manuel</t>
  </si>
  <si>
    <t>Osornio Alcala Jaime</t>
  </si>
  <si>
    <t>Ovalle  Aguilar  Carlos</t>
  </si>
  <si>
    <t>Ovalle  Castro Raymundo</t>
  </si>
  <si>
    <t>Ovalle  Mauricio Manuel De Jesus</t>
  </si>
  <si>
    <t>Ovalle  Ortiz  Miguel</t>
  </si>
  <si>
    <t>Ovalle  Ortiz Karla Faviola</t>
  </si>
  <si>
    <t>Ovalle  Ortiz Ma Cristina</t>
  </si>
  <si>
    <t>Ovalle  Ortiz Rafael</t>
  </si>
  <si>
    <t>Ovalle  Ramos  Ana Claudia</t>
  </si>
  <si>
    <t>Ovalle Bernal Cristian Efren</t>
  </si>
  <si>
    <t>Ovalle Castañeda Rafael</t>
  </si>
  <si>
    <t>Ovalle Castro Valentin</t>
  </si>
  <si>
    <t>Ovalle Ortiz  Maria Isabel</t>
  </si>
  <si>
    <t>Ovalle Ramos Francisco Javier</t>
  </si>
  <si>
    <t>Ovalle Ramos Jose Alfredo</t>
  </si>
  <si>
    <t>Paderes Galindo Pablo</t>
  </si>
  <si>
    <t>Padilla Ruelas Javier</t>
  </si>
  <si>
    <t>Palafox  Davila Jorge</t>
  </si>
  <si>
    <t>Palafox  Davila Ramiro</t>
  </si>
  <si>
    <t>Palafox Aguilar Fabiola</t>
  </si>
  <si>
    <t>Palafox Basurto  Ana Sofia</t>
  </si>
  <si>
    <t>Palafox Davila Lydia</t>
  </si>
  <si>
    <t>Palafox Davila Manuel</t>
  </si>
  <si>
    <t>Palafox Davila Ruben</t>
  </si>
  <si>
    <t>Palafox Davila Ubaldo</t>
  </si>
  <si>
    <t>Palafox Esparza Adrian</t>
  </si>
  <si>
    <t>Palafox Esparza J Jesus</t>
  </si>
  <si>
    <t>Palafox Espinoza Elia</t>
  </si>
  <si>
    <t>Palafox Palafox Jose Cruz</t>
  </si>
  <si>
    <t>Palafox Rios Elza Janete</t>
  </si>
  <si>
    <t>Palafox Rios Guillermo</t>
  </si>
  <si>
    <t>Palafox Rios J Merced</t>
  </si>
  <si>
    <t>Palafox Rios Mauricio</t>
  </si>
  <si>
    <t>Palafox Sanchez Guillermo De Jesus</t>
  </si>
  <si>
    <t>Palafox Torres Roberto</t>
  </si>
  <si>
    <t>Palomino Villa Mario Alberto</t>
  </si>
  <si>
    <t>Palos  Silva Wendy</t>
  </si>
  <si>
    <t>Paredes  Cuevas Abigail</t>
  </si>
  <si>
    <t>Paredes  Gallardo Rosa Ivon</t>
  </si>
  <si>
    <t>Paredes Galindo  Fausto</t>
  </si>
  <si>
    <t>Paredes Gallardo Omar</t>
  </si>
  <si>
    <t>Paredes Jimenez Olegario</t>
  </si>
  <si>
    <t>Paredes Jimenez Oscar</t>
  </si>
  <si>
    <t>Paredes Martinez Ana Maria</t>
  </si>
  <si>
    <t>Paredes Martinez Pascual</t>
  </si>
  <si>
    <t>Paredes Moreno Alfonso</t>
  </si>
  <si>
    <t>Paredes Moreno J. Jesus</t>
  </si>
  <si>
    <t>Paredes Moreno Juan Jose</t>
  </si>
  <si>
    <t>Paredes Moreno Refugio</t>
  </si>
  <si>
    <t>Paredes Reyes Ana Evelia</t>
  </si>
  <si>
    <t>Paredes Reyes Fabian Benito</t>
  </si>
  <si>
    <t>Paredes Reyes Flor Nayeli</t>
  </si>
  <si>
    <t>Paredes Reyes Juan Jose</t>
  </si>
  <si>
    <t>Parga  Parga  Norberto</t>
  </si>
  <si>
    <t>Parga  Raudales Gustavo</t>
  </si>
  <si>
    <t>Parga  Sagredo Samuel</t>
  </si>
  <si>
    <t>Parga  Villaseñor Mario Alberto</t>
  </si>
  <si>
    <t>Parga Flores Francisco Javier</t>
  </si>
  <si>
    <t>Peralta Rodriguez Juan Manuel</t>
  </si>
  <si>
    <t>Perea  De Avila Eliseo</t>
  </si>
  <si>
    <t>Perea Hernandez Carlos Jovany</t>
  </si>
  <si>
    <t>Perea Hernandez Leticia</t>
  </si>
  <si>
    <t xml:space="preserve">Perez  Ruvalcaba  Daniel </t>
  </si>
  <si>
    <t>Perez  Villalobos J Socorro</t>
  </si>
  <si>
    <t>Perez Aparicio Alejandro</t>
  </si>
  <si>
    <t>Perez Basurto Gustavo</t>
  </si>
  <si>
    <t>Perez Davila Jose Manuel</t>
  </si>
  <si>
    <t>Perez Davila Pedro</t>
  </si>
  <si>
    <t>Perez De Santiago  Juan</t>
  </si>
  <si>
    <t>Perez Devora Angel Guillermo</t>
  </si>
  <si>
    <t>Perez Diaz Luis Gerardo</t>
  </si>
  <si>
    <t>Perez Dominguez Jose Manuel</t>
  </si>
  <si>
    <t>Perez Espinoza Juan Jose</t>
  </si>
  <si>
    <t>Perez Fabela Arturo</t>
  </si>
  <si>
    <t>Perez Guajardo Gerardo</t>
  </si>
  <si>
    <t>Perez Martinez Alejandro</t>
  </si>
  <si>
    <t>Perez Martinez Bernardo</t>
  </si>
  <si>
    <t>Perez Martinez Jose Alberto</t>
  </si>
  <si>
    <t>Perez Martinez Jose Manuel</t>
  </si>
  <si>
    <t>Perez Martinez Miriam</t>
  </si>
  <si>
    <t>Perez Medina Perla Ruby</t>
  </si>
  <si>
    <t>Perez Reyes Guillermo</t>
  </si>
  <si>
    <t>Perez Vargas Maria Del Carmen</t>
  </si>
  <si>
    <t xml:space="preserve">Perez Vargas Maria Del Carmen </t>
  </si>
  <si>
    <t>Perez Vargas Rosa Maria</t>
  </si>
  <si>
    <t>Picaso Alvarez Adela</t>
  </si>
  <si>
    <t>Picasso  Canizales Yolanda</t>
  </si>
  <si>
    <t>Picasso  Juarez Misael</t>
  </si>
  <si>
    <t>Picasso  Medina Angelica Maria</t>
  </si>
  <si>
    <t>Picasso  Rivera Yazmin Alejandra</t>
  </si>
  <si>
    <t>Picasso Canizales Rosendo</t>
  </si>
  <si>
    <t>Picasso Dueñas Fernando</t>
  </si>
  <si>
    <t>Picasso Raudales Isidro Adrian</t>
  </si>
  <si>
    <t>Picasso Raudales Yanet Olivier</t>
  </si>
  <si>
    <t>Picasso Reyes Dulce Maria</t>
  </si>
  <si>
    <t>Picasso Rodriguez Araceli</t>
  </si>
  <si>
    <t>Picasso Rodriguez Cecilia</t>
  </si>
  <si>
    <t>Picasso Zapata Manuel De Jesus</t>
  </si>
  <si>
    <t>Picazo Escobedo Raquel</t>
  </si>
  <si>
    <t>Pinedo Santana Cesar Rene</t>
  </si>
  <si>
    <t>Pinedo Valdez Andres</t>
  </si>
  <si>
    <t>Pizaña Rodriguez J Guadalupe</t>
  </si>
  <si>
    <t>Portillo Tamayo Bruss Jesus</t>
  </si>
  <si>
    <t>Prieto Rodriguez Briseida Galilea</t>
  </si>
  <si>
    <t>Prudencio Nieves Sergio Eduardo</t>
  </si>
  <si>
    <t>Puente Martinez Claudia</t>
  </si>
  <si>
    <t>Quintero Castillo Jose Antonio</t>
  </si>
  <si>
    <t>Quintero Castillo Juan</t>
  </si>
  <si>
    <t>Quintero Jimenez Maria Petra</t>
  </si>
  <si>
    <t>Quintero Jimenez Mayra</t>
  </si>
  <si>
    <t>Quintero Reyes Ana Karen</t>
  </si>
  <si>
    <t>Quiroz  Hernandez  Daniel</t>
  </si>
  <si>
    <t>Quiroz  Hernandez Daniel</t>
  </si>
  <si>
    <t>Ramirez  Castro Carlos Alberto</t>
  </si>
  <si>
    <t>Ramirez  Flores Gregorio</t>
  </si>
  <si>
    <t>Ramirez  Medina Eulalio</t>
  </si>
  <si>
    <t>Ramirez  Ortiz  Gabriela</t>
  </si>
  <si>
    <t>Ramirez  Rodriguez Agustin</t>
  </si>
  <si>
    <t>Ramirez  Ruiz Roxana</t>
  </si>
  <si>
    <t>Ramirez  Sanchez Luis Enrique</t>
  </si>
  <si>
    <t>Ramirez  Saucedo Eleazar</t>
  </si>
  <si>
    <t>Ramirez  Vela Marcos</t>
  </si>
  <si>
    <t>Ramirez Ahumada Francisco Javier</t>
  </si>
  <si>
    <t>Ramirez Ascencion Gaudencio</t>
  </si>
  <si>
    <t>Ramirez Becerra  J Guadalupe</t>
  </si>
  <si>
    <t>Ramirez Becerra Jose Manuel</t>
  </si>
  <si>
    <t>Ramirez Beltran  Luis Arturo</t>
  </si>
  <si>
    <t>Ramirez Briones Ricardo</t>
  </si>
  <si>
    <t>Ramirez Calzada Maria De La Cruz</t>
  </si>
  <si>
    <t>Ramirez De La Riva Arnulfo</t>
  </si>
  <si>
    <t>Ramirez De La Riva Lorenzo</t>
  </si>
  <si>
    <t>Ramirez Dominguez Juan</t>
  </si>
  <si>
    <t>Ramirez Filgerez Jesus</t>
  </si>
  <si>
    <t>Ramirez Flores Gregorio</t>
  </si>
  <si>
    <t>Ramirez Gamez Gonzalo</t>
  </si>
  <si>
    <t>Ramirez Garcia Ricardo David</t>
  </si>
  <si>
    <t>Ramirez Gaytan Alicia Margarita</t>
  </si>
  <si>
    <t>Ramirez Herrera Alberto</t>
  </si>
  <si>
    <t>Ramirez Ibarra  Maria Del Refugio</t>
  </si>
  <si>
    <t>Ramirez Jimenez Marcos</t>
  </si>
  <si>
    <t>Ramirez Lopez Ignacia Marlen</t>
  </si>
  <si>
    <t>Ramirez Maldonado Jose Alberto</t>
  </si>
  <si>
    <t>Ramirez Martinez Ana Yulissa</t>
  </si>
  <si>
    <t>Ramirez Medina Maria Del Refugio</t>
  </si>
  <si>
    <t>Ramirez Ortiz Adrian</t>
  </si>
  <si>
    <t>Ramirez Ortiz Jorge</t>
  </si>
  <si>
    <t>Ramirez Ortiz Manuel</t>
  </si>
  <si>
    <t>Ramirez Ortiz Martin</t>
  </si>
  <si>
    <t>Ramirez Perez Rosalba</t>
  </si>
  <si>
    <t>Ramirez Placios Ramiro</t>
  </si>
  <si>
    <t>Ramirez Ramos Brenda Cecilia</t>
  </si>
  <si>
    <t>Ramirez Ramos Carlos Adrian</t>
  </si>
  <si>
    <t>Ramirez Ramos Israel</t>
  </si>
  <si>
    <t>Ramirez Rocha Adriana</t>
  </si>
  <si>
    <t>Ramirez Rodriguez Jesus</t>
  </si>
  <si>
    <t>Ramirez Rodriguez Rogelio</t>
  </si>
  <si>
    <t>Ramirez Ruiz Jorge</t>
  </si>
  <si>
    <t>Ramirez Sanchez Luis Enrique</t>
  </si>
  <si>
    <t>Ramirez Sanchez Mayra Daniela</t>
  </si>
  <si>
    <t>Ramirez Santiago Gustavo</t>
  </si>
  <si>
    <t>Ramirez Saucedo Daniel</t>
  </si>
  <si>
    <t>Ramos  Becerra  Yesenia</t>
  </si>
  <si>
    <t>Ramos  Becerra Ruben</t>
  </si>
  <si>
    <t>Ramos  Garcia Miguel</t>
  </si>
  <si>
    <t>Ramos  Parga Jose Antonio</t>
  </si>
  <si>
    <t>Ramos  Rodriguez  Jose Alberto</t>
  </si>
  <si>
    <t>Ramos  Serrano Adan</t>
  </si>
  <si>
    <t>Ramos  Tovar  Daniel Alejandro</t>
  </si>
  <si>
    <t>Ramos  Tovar Daniel Alejandro</t>
  </si>
  <si>
    <t>Ramos  Tovar Jose Guadalupe</t>
  </si>
  <si>
    <t>Ramos Davila Mario</t>
  </si>
  <si>
    <t>Ramos Guajardo Rogelio</t>
  </si>
  <si>
    <t>Ramos Gutierrez Anayeli</t>
  </si>
  <si>
    <t>Ramos Gutierrez Juan Jose</t>
  </si>
  <si>
    <t>Ramos Hernandez Javier Agustin</t>
  </si>
  <si>
    <t>Ramos Rivera Alma Guadalupe</t>
  </si>
  <si>
    <t>Ramos Rivera Martha Veronica</t>
  </si>
  <si>
    <t>Ramos Rodriguez  Juan Manuel</t>
  </si>
  <si>
    <t>Ramos Rodriguez Jose Pablo</t>
  </si>
  <si>
    <t>Rangel  Lopez  Juan Antonio</t>
  </si>
  <si>
    <t>Rangel  Lopez  Salvador</t>
  </si>
  <si>
    <t>Rangel Berumen Omar Arturo</t>
  </si>
  <si>
    <t>Rangel Lopez Pedro</t>
  </si>
  <si>
    <t>Raudales  Perez Jose Eduardo</t>
  </si>
  <si>
    <t>Raudales Almanza Diluvina</t>
  </si>
  <si>
    <t>Raudales Dominguez Alejandra</t>
  </si>
  <si>
    <t>Raudales Escareño Victor</t>
  </si>
  <si>
    <t>Raudales Hernandez Esteban</t>
  </si>
  <si>
    <t>Raudales Reyes Javier</t>
  </si>
  <si>
    <t>Raudales Reyes Mario</t>
  </si>
  <si>
    <t>Raudales Salas Juan Manuel</t>
  </si>
  <si>
    <t>Recendez Felix Aurelio</t>
  </si>
  <si>
    <t>Requejo  Morales Enrique</t>
  </si>
  <si>
    <t>Requejo Morales Enrique</t>
  </si>
  <si>
    <t>Reveles Moreno Jaime Humberto</t>
  </si>
  <si>
    <t>Revilla Olguin Gabriel Amaury</t>
  </si>
  <si>
    <t>Reyes  Becerra Brenda Liliana</t>
  </si>
  <si>
    <t>Reyes  Becerra Bricia Lisseth</t>
  </si>
  <si>
    <t>Reyes  Beltran  Leonardo Aron</t>
  </si>
  <si>
    <t>Reyes  De Lira  Alma Lorena</t>
  </si>
  <si>
    <t>Reyes  Hernandez Ana Hilda</t>
  </si>
  <si>
    <t>Reyes  Macias  Manuel De Jesus</t>
  </si>
  <si>
    <t>Reyes  Morua Victor Manuel</t>
  </si>
  <si>
    <t>Reyes  Murillo Ana Maria</t>
  </si>
  <si>
    <t>Reyes  Murillo Berenice</t>
  </si>
  <si>
    <t>Reyes  Ortiz Monica</t>
  </si>
  <si>
    <t>Reyes  Rivera Jaime Octavio</t>
  </si>
  <si>
    <t>Reyes  Rodriguez Isaias</t>
  </si>
  <si>
    <t>Reyes  Rodriguez Juana Mayela Guadalupe</t>
  </si>
  <si>
    <t>Reyes  Salas  Maria De Jesus</t>
  </si>
  <si>
    <t>Reyes Beltran Brenda Jazmin</t>
  </si>
  <si>
    <t>Reyes Beltran Yunior Ivan</t>
  </si>
  <si>
    <t>Reyes Cordero Armando</t>
  </si>
  <si>
    <t>Reyes De La Riva Miguel</t>
  </si>
  <si>
    <t>Reyes De Lira  Araceli</t>
  </si>
  <si>
    <t>Reyes Escareño Hector Adolfo</t>
  </si>
  <si>
    <t>Reyes Escareño Rosa Edith</t>
  </si>
  <si>
    <t>Reyes Esparza Javier</t>
  </si>
  <si>
    <t>Reyes Felix Maurilio</t>
  </si>
  <si>
    <t>Reyes Flores Arnulfo</t>
  </si>
  <si>
    <t>Reyes Flores Jose Manuel</t>
  </si>
  <si>
    <t>Reyes Flores Martha</t>
  </si>
  <si>
    <t>Reyes Galindo Elizabet</t>
  </si>
  <si>
    <t>Reyes Galindo Marco Antonio</t>
  </si>
  <si>
    <t>Reyes Gutierrez Sergio</t>
  </si>
  <si>
    <t>Reyes Gutierrez Vidal</t>
  </si>
  <si>
    <t>Reyes Hernandez Miguel Eduardo</t>
  </si>
  <si>
    <t>Reyes Hurtado Cesar Ivan</t>
  </si>
  <si>
    <t>Reyes Ibarra Jessica</t>
  </si>
  <si>
    <t>Reyes Juarez Jesus</t>
  </si>
  <si>
    <t>Reyes Juarez Juan Diego</t>
  </si>
  <si>
    <t>Reyes Juarez Olivia</t>
  </si>
  <si>
    <t>Reyes Macias Cristian Javier</t>
  </si>
  <si>
    <t>Reyes Morales  Luis Alberto</t>
  </si>
  <si>
    <t>Reyes Morales Arnulfo</t>
  </si>
  <si>
    <t>Reyes Morales Arturo Jhiovany</t>
  </si>
  <si>
    <t>Reyes Morales Manuel De Jesus</t>
  </si>
  <si>
    <t>Reyes Morua Benjamin</t>
  </si>
  <si>
    <t>Reyes Morua Miguel</t>
  </si>
  <si>
    <t>Reyes Morua Roberto</t>
  </si>
  <si>
    <t>Reyes Muñeton Francisco</t>
  </si>
  <si>
    <t>Reyes Muñeton Juan Diego</t>
  </si>
  <si>
    <t>Reyes Murillo Fernando</t>
  </si>
  <si>
    <t>Reyes Murillo Jose Isidro</t>
  </si>
  <si>
    <t>Reyes Murillo Mayra Cecilia</t>
  </si>
  <si>
    <t>Reyes Ortiz Jose Javier</t>
  </si>
  <si>
    <t>Reyes Ortiz Mario</t>
  </si>
  <si>
    <t>Reyes Parga Jonatan</t>
  </si>
  <si>
    <t>Reyes Picasso Cristina</t>
  </si>
  <si>
    <t>Reyes Picasso Manuel De Jesus</t>
  </si>
  <si>
    <t>Reyes Picasso Maria De Los Angeles</t>
  </si>
  <si>
    <t>Reyes Reyes Beatriz</t>
  </si>
  <si>
    <t>Reyes Reyes Francisco Javier</t>
  </si>
  <si>
    <t>Reyes Reyes Griselda</t>
  </si>
  <si>
    <t>Reyes Reyes Karla Janeth</t>
  </si>
  <si>
    <t>Reyes Rodriguez Esaul</t>
  </si>
  <si>
    <t>Reyes Rodriguez Miguel Angel</t>
  </si>
  <si>
    <t>Reyes Roque Eduardo</t>
  </si>
  <si>
    <t>Reyes Salas Ana Isabel</t>
  </si>
  <si>
    <t>Reyes Salas Carmen Julia</t>
  </si>
  <si>
    <t>Reyes Salas Luis Fernando</t>
  </si>
  <si>
    <t>Reyes Salas Maria Del Refugio</t>
  </si>
  <si>
    <t>Reyes Salas Maria Guadalupe</t>
  </si>
  <si>
    <t>Reyes Salas Norma Cecilia</t>
  </si>
  <si>
    <t>Reyes Torales Giovani</t>
  </si>
  <si>
    <t>Reyes Torales Jehovany</t>
  </si>
  <si>
    <t>Reyes Torales Juan Manuel</t>
  </si>
  <si>
    <t>Reyes Vazquez Laura Angelica</t>
  </si>
  <si>
    <t>Reyes Zambrano Agustin</t>
  </si>
  <si>
    <t>Reyes Zambrano Armando</t>
  </si>
  <si>
    <t>Rico Chavez Luis Alberto</t>
  </si>
  <si>
    <t>Rincon Sandoval Juan Carlos</t>
  </si>
  <si>
    <t>Rios  Cordero Adelaido</t>
  </si>
  <si>
    <t>Rios Barboza Sendy</t>
  </si>
  <si>
    <t>Rivas  Espino Carlos Sebastian</t>
  </si>
  <si>
    <t>Rivas Becerra Samuel</t>
  </si>
  <si>
    <t>Rivera  Alvarado Manuel De Jesus</t>
  </si>
  <si>
    <t>Rivera  Gomez Juan Manuel</t>
  </si>
  <si>
    <t>Rivera  Moreno Norma Careli</t>
  </si>
  <si>
    <t>Rivera Alvarado Luis Dario</t>
  </si>
  <si>
    <t>Rivera Diaz Gerardo</t>
  </si>
  <si>
    <t>Rivera Gamez Cesar</t>
  </si>
  <si>
    <t>Rivera Garcia Karina</t>
  </si>
  <si>
    <t>Rivera Martinez Liliana</t>
  </si>
  <si>
    <t>Rivera Martinez Ulises</t>
  </si>
  <si>
    <t>Rivera Pinedo Rogelio</t>
  </si>
  <si>
    <t>Rivera Rodriguez Jorge Armando</t>
  </si>
  <si>
    <t>Rivera Rubio Blanca Edith</t>
  </si>
  <si>
    <t>Rivera Rubio Maria De La Luz</t>
  </si>
  <si>
    <t>Rivera Tenorio Maria Margarita</t>
  </si>
  <si>
    <t>Rivera Vazquez Odilon</t>
  </si>
  <si>
    <t>Robles Ramirez Dulce Lucero</t>
  </si>
  <si>
    <t>Robles Rodriguez Juana Maria</t>
  </si>
  <si>
    <t>Robles Varela  Alfonso</t>
  </si>
  <si>
    <t>Rocha  De La Rosa Juan Pablo</t>
  </si>
  <si>
    <t>Rocha  Medina Victor Humberto</t>
  </si>
  <si>
    <t>Rocha Balderas Milagros Yasmin</t>
  </si>
  <si>
    <t>Rocha Medina  Maria Edwiges</t>
  </si>
  <si>
    <t>Rocha Medina Juana</t>
  </si>
  <si>
    <t>Rocha Medina Maria Del Carmen</t>
  </si>
  <si>
    <t>Rodriguez  Alvarez Luciana</t>
  </si>
  <si>
    <t>Rodriguez  Contreras Juan Pablo</t>
  </si>
  <si>
    <t>Rodriguez  Cortez Clara Rosa</t>
  </si>
  <si>
    <t>Rodriguez  Gallardo Zoila Estrella</t>
  </si>
  <si>
    <t>Rodriguez  Gonzalez  Edwin Omar</t>
  </si>
  <si>
    <t>Rodriguez  Gonzalez Edwin Omar</t>
  </si>
  <si>
    <t>Rodriguez  Lira  J Marcos</t>
  </si>
  <si>
    <t>Rodriguez  Martinez  Rafael</t>
  </si>
  <si>
    <t>Rodriguez  Medina Maria Del Carmen</t>
  </si>
  <si>
    <t xml:space="preserve">Rodriguez  Ortiz  Jose Antonio </t>
  </si>
  <si>
    <t>Rodriguez  Ramirez Maria Guadalupe</t>
  </si>
  <si>
    <t>Rodriguez  Valadez Yessica Elizabeth</t>
  </si>
  <si>
    <t>Rodriguez Acevedo Miguel Angel</t>
  </si>
  <si>
    <t>Rodriguez Briseño Benjamin</t>
  </si>
  <si>
    <t>Rodriguez Castañon Jose Julian</t>
  </si>
  <si>
    <t>Rodriguez Cordero Maida Alejandra</t>
  </si>
  <si>
    <t>Rodriguez Cortez Diana Elizabeth</t>
  </si>
  <si>
    <t>Rodriguez Cortez Manuel Eduardo</t>
  </si>
  <si>
    <t>Rodriguez De La Riva Jose De Jesus</t>
  </si>
  <si>
    <t>Rodriguez De La Rosa Agustin</t>
  </si>
  <si>
    <t>Rodriguez Del Rio Hayde Arlet</t>
  </si>
  <si>
    <t>Rodriguez Escareño Luis Felipe</t>
  </si>
  <si>
    <t>Rodriguez Gaytan Jesus</t>
  </si>
  <si>
    <t>Rodriguez Gil Edgar Alejandro</t>
  </si>
  <si>
    <t>Rodriguez Gonzalez Jose Raymundo</t>
  </si>
  <si>
    <t>Rodriguez Gonzalez Julio Cesar</t>
  </si>
  <si>
    <t>Rodriguez Gonzalez Victor Camilo</t>
  </si>
  <si>
    <t>Rodriguez Guardado Ana Maria</t>
  </si>
  <si>
    <t>Rodriguez Guardado Juan Manuel</t>
  </si>
  <si>
    <t>Rodriguez Guardado Maria De Jesus</t>
  </si>
  <si>
    <t>Rodriguez Ibarra Daniel Adolfo</t>
  </si>
  <si>
    <t>Rodriguez Jacobo Maria De La Cruz</t>
  </si>
  <si>
    <t>Rodriguez Jacobo Pablo</t>
  </si>
  <si>
    <t>Rodriguez Juarez Brenda Citlalli</t>
  </si>
  <si>
    <t>Rodriguez Juarez Ismael</t>
  </si>
  <si>
    <t>Rodriguez Lopez Ana Gabriela</t>
  </si>
  <si>
    <t>Rodriguez Macias Beatriz</t>
  </si>
  <si>
    <t>Rodriguez Macias Maria Del Carmen</t>
  </si>
  <si>
    <t>Rodriguez Martinez Faustino</t>
  </si>
  <si>
    <t>Rodriguez Martinez Felipe De Jesus</t>
  </si>
  <si>
    <t>Rodriguez Martinez Fidel</t>
  </si>
  <si>
    <t>Rodriguez Martinez J Feliciano</t>
  </si>
  <si>
    <t>Rodriguez Martinez Martha Delia</t>
  </si>
  <si>
    <t>Rodriguez Medina  Isidro</t>
  </si>
  <si>
    <t>Rodriguez Mejia Jose Concepcion</t>
  </si>
  <si>
    <t>Rodriguez Moreno Juan Carlos</t>
  </si>
  <si>
    <t>Rodriguez Murillo  Jesus Paola</t>
  </si>
  <si>
    <t>Rodriguez Ortiz Humberto</t>
  </si>
  <si>
    <t>Rodriguez Pacheco Guadalupe Fabiola</t>
  </si>
  <si>
    <t>Rodriguez Perez Eduardo Daniel</t>
  </si>
  <si>
    <t>Rodriguez Ramirez Nolberto</t>
  </si>
  <si>
    <t>Rodriguez Ramos Jose David</t>
  </si>
  <si>
    <t>Rodriguez Rivera Eduardo Benjamin</t>
  </si>
  <si>
    <t>Rodriguez Rodriguez Salvador</t>
  </si>
  <si>
    <t>Rodriguez Rosales Erasmo</t>
  </si>
  <si>
    <t>Rodriguez Rosales Humberto</t>
  </si>
  <si>
    <t>Rodriguez Ruiz Gabriel</t>
  </si>
  <si>
    <t>Rodriguez Sanchez Lucia De La Cruz</t>
  </si>
  <si>
    <t>Rodriguez Sifuentes Juan Carlos</t>
  </si>
  <si>
    <t>Rodriguez Torres Fatima</t>
  </si>
  <si>
    <t>Rodriguez Torres Guadalupe De Jesus</t>
  </si>
  <si>
    <t>Rodriguez Torres Manuel</t>
  </si>
  <si>
    <t>Rodriguez Uribe Adrian</t>
  </si>
  <si>
    <t>Rodriguez Vargas Efrain</t>
  </si>
  <si>
    <t>Rodriguez Vargas Rafael De Jesus</t>
  </si>
  <si>
    <t>Rodriguez Zapata Maria Jeanete</t>
  </si>
  <si>
    <t>Rojas  Becerra Rogelio</t>
  </si>
  <si>
    <t>Rojas Arenas Armando</t>
  </si>
  <si>
    <t>Rojas Colunga Adelaida</t>
  </si>
  <si>
    <t>Rojas Rodriguez Humberto</t>
  </si>
  <si>
    <t>Roman Felix Jesus Guillermo</t>
  </si>
  <si>
    <t>Roman Pacheco Juan Pablo</t>
  </si>
  <si>
    <t>Romero  Perez Alma Delia</t>
  </si>
  <si>
    <t>Romero Escareño Irma Veronica</t>
  </si>
  <si>
    <t>Romero Escareño Maria Guadalupe</t>
  </si>
  <si>
    <t>Romero Escareño Miriam Cecilia</t>
  </si>
  <si>
    <t>Romero Hernandez Edgar Omar</t>
  </si>
  <si>
    <t>Romero Lopez Fabian</t>
  </si>
  <si>
    <t>Romero Romero Rocio</t>
  </si>
  <si>
    <t>Romero Tamayo Juanita Marlenne</t>
  </si>
  <si>
    <t>Romero Trejo Jose</t>
  </si>
  <si>
    <t>Romo  Martinez Cesar Alfredo</t>
  </si>
  <si>
    <t>Romo Alvarado Manuel De Jesus</t>
  </si>
  <si>
    <t>Romo Barron  Juan Jose</t>
  </si>
  <si>
    <t>Romo Lopez Agustin</t>
  </si>
  <si>
    <t>Romo Perea Minelia</t>
  </si>
  <si>
    <t>Romo Reyna Rosa Luz</t>
  </si>
  <si>
    <t>Romo Roman Laura Alejandra</t>
  </si>
  <si>
    <t>Romo Sanchez Elvanelly</t>
  </si>
  <si>
    <t>Romo Sanchez Grisel Adriana</t>
  </si>
  <si>
    <t>Rosales Candelas Abraham</t>
  </si>
  <si>
    <t>Rosales Diaz Marisela</t>
  </si>
  <si>
    <t>Rosales Flores Jessica</t>
  </si>
  <si>
    <t>Rosales Fuentes Rosendo</t>
  </si>
  <si>
    <t>Rosales Garcia Francisco Javier</t>
  </si>
  <si>
    <t>Rosales Garcia Humberto</t>
  </si>
  <si>
    <t>Rosales Garcia Jose</t>
  </si>
  <si>
    <t>Rosales Garcia Jose Reyes</t>
  </si>
  <si>
    <t>Rosales Garcia Juan</t>
  </si>
  <si>
    <t>Rosales Garcia Miguel Angel</t>
  </si>
  <si>
    <t>Rosales Lechuga Miguel</t>
  </si>
  <si>
    <t>Rosales Rodriguez Jorge Ricardo</t>
  </si>
  <si>
    <t>Rubio  Cuevas Antonio</t>
  </si>
  <si>
    <t>Rubio Cuevas Jesus</t>
  </si>
  <si>
    <t>Rubio Cuevas Patricia</t>
  </si>
  <si>
    <t>Rubio Guardado Primitivo</t>
  </si>
  <si>
    <t>Rubio Mota Javier De Jesus</t>
  </si>
  <si>
    <t>Ruiz Calvillo Ruben</t>
  </si>
  <si>
    <t>Ruiz Campos Fabiola</t>
  </si>
  <si>
    <t>Ruiz Castillo Isamel</t>
  </si>
  <si>
    <t>Ruiz Castillo Victor Hugo</t>
  </si>
  <si>
    <t>Ruiz De La Rosa Jesus</t>
  </si>
  <si>
    <t>Ruiz Diaz Jesus</t>
  </si>
  <si>
    <t>Ruiz Garcia Alejandro</t>
  </si>
  <si>
    <t>Ruiz Garcia Pedro</t>
  </si>
  <si>
    <t>Ruiz Lira Juan Jesus</t>
  </si>
  <si>
    <t>Ruiz Luevano Heidi Teresita</t>
  </si>
  <si>
    <t>Ruiz Maldonado Marylourdes</t>
  </si>
  <si>
    <t>Ruiz Parga J. Jesus</t>
  </si>
  <si>
    <t>Ruiz Parga Roberto</t>
  </si>
  <si>
    <t>Ruiz Torres Jesus</t>
  </si>
  <si>
    <t>Ruiz Torres Manuel</t>
  </si>
  <si>
    <t>Ruvalcaba Juarez Maria Elena</t>
  </si>
  <si>
    <t>Ruvalcaba Juarez Miguel Angel</t>
  </si>
  <si>
    <t>Sagrero Candelas Esteban</t>
  </si>
  <si>
    <t>Salas  Gonzalez  Jose Manuel</t>
  </si>
  <si>
    <t>Salas  Gonzalez Blanca Esthela</t>
  </si>
  <si>
    <t>Salas  Guerra  Laura Alicia</t>
  </si>
  <si>
    <t>Salas  Ramos  Hector</t>
  </si>
  <si>
    <t>Salas  Torres Juan Carlos</t>
  </si>
  <si>
    <t>Salas  Vazquez  Maria Elena</t>
  </si>
  <si>
    <t>Salas Gomez Sandra</t>
  </si>
  <si>
    <t>Salas Gonzalez Gerardo</t>
  </si>
  <si>
    <t>Salas Gonzalez Teresa De Jesus</t>
  </si>
  <si>
    <t>Salas Guerra Juan Manuel</t>
  </si>
  <si>
    <t xml:space="preserve">Salas Guerra Juan Manuel </t>
  </si>
  <si>
    <t>Salas Mauricio David</t>
  </si>
  <si>
    <t>Salas Palafox Gregorio</t>
  </si>
  <si>
    <t>Salas Paredes Pedro</t>
  </si>
  <si>
    <t>Salas Picasso Nancy Yadira</t>
  </si>
  <si>
    <t>Salazar  Espinoza Jose Ascencion</t>
  </si>
  <si>
    <t>Salazar  Villalobos Jesus</t>
  </si>
  <si>
    <t>Salazar Aleman Antonio</t>
  </si>
  <si>
    <t>Salazar Aleman Jesus Alberto</t>
  </si>
  <si>
    <t>Salazar Alvarez Juan Pablo</t>
  </si>
  <si>
    <t>Salazar Espinoza Armando</t>
  </si>
  <si>
    <t>Salazar Hernandez Ramon</t>
  </si>
  <si>
    <t>Salazar Martinez Francisco</t>
  </si>
  <si>
    <t>Salazar Medellin Luis</t>
  </si>
  <si>
    <t>Salazar Muñoz Jesus Alejandro</t>
  </si>
  <si>
    <t>Salazar Robledo Juan Jose</t>
  </si>
  <si>
    <t>Salazar Rodriguez J Jesus</t>
  </si>
  <si>
    <t>Salazar Rodriguez Manuel</t>
  </si>
  <si>
    <t>Salazar Salas Jose Luis</t>
  </si>
  <si>
    <t>Salazar Salas Rogelio</t>
  </si>
  <si>
    <t>Salazar Tellez Jose Luis</t>
  </si>
  <si>
    <t>Saldivar  Jara Roberto Carlos</t>
  </si>
  <si>
    <t>Saldivar Maldonado Florencio</t>
  </si>
  <si>
    <t>Saldivar Ortiz Victor Manuel</t>
  </si>
  <si>
    <t>Saldivar Zamarron Humberto</t>
  </si>
  <si>
    <t>Sanchez  Castro Pedro</t>
  </si>
  <si>
    <t>Sanchez Acosta Abel</t>
  </si>
  <si>
    <t>Sanchez Alvarez Juan</t>
  </si>
  <si>
    <t>Sanchez Antonio Alejandro</t>
  </si>
  <si>
    <t>Sanchez Cendejas Rafael</t>
  </si>
  <si>
    <t>Sanchez Dueñas Ma Verenis</t>
  </si>
  <si>
    <t>Sanchez Esparza Yessica</t>
  </si>
  <si>
    <t>Sanchez Gallegos Felipe De Jesus</t>
  </si>
  <si>
    <t>Sanchez Garcia Nicolas</t>
  </si>
  <si>
    <t>Sanchez Medina Antonio</t>
  </si>
  <si>
    <t>Sanchez Muñoz Abel</t>
  </si>
  <si>
    <t>Sanchez Puga Maria Del Carmen</t>
  </si>
  <si>
    <t>Sandoval Palos Fabian Catarino</t>
  </si>
  <si>
    <t>Santa Ana Parga Carlos</t>
  </si>
  <si>
    <t>Santamaria Avelar Glenda Zuleida</t>
  </si>
  <si>
    <t>Santoyo  Lira Juan Alberto</t>
  </si>
  <si>
    <t>Santoyo  Saldivar Ma Alejandra</t>
  </si>
  <si>
    <t>Santoyo Ruiz J. Jesus</t>
  </si>
  <si>
    <t>Santoyo Salazar Saul</t>
  </si>
  <si>
    <t>Saucedo  Lopez Juan Carlos</t>
  </si>
  <si>
    <t>Saucedo  Rivera Luis Enrique</t>
  </si>
  <si>
    <t>Saucedo De Santiago Pedro Ivan</t>
  </si>
  <si>
    <t>Saucedo Delgado Ismael</t>
  </si>
  <si>
    <t>Saucedo Delgado Jorge</t>
  </si>
  <si>
    <t>Saucedo Delgado Juan Manuel</t>
  </si>
  <si>
    <t>Saucedo Fabela Saul</t>
  </si>
  <si>
    <t>Saucedo Guerrero Ma Guadalupe</t>
  </si>
  <si>
    <t>Saucedo Lopez Jorge Alberto</t>
  </si>
  <si>
    <t>Saucedo Maldonado Jose Alberto</t>
  </si>
  <si>
    <t>Saucedo Olivo Sandra</t>
  </si>
  <si>
    <t>Saucedo Rivera  Jairo</t>
  </si>
  <si>
    <t>Saucedo Rivera Alaises</t>
  </si>
  <si>
    <t>Saucedo Rivera Pedro</t>
  </si>
  <si>
    <t>Saucedo Rodriguez Sanjuana</t>
  </si>
  <si>
    <t xml:space="preserve">Saucedo Rojas Mayra Cecilia </t>
  </si>
  <si>
    <t>Sebastian  Jacobo Alma Areli</t>
  </si>
  <si>
    <t>Sebastian Jacobo Edna Guadalupe</t>
  </si>
  <si>
    <t>Serrano  Chavez Ma De Lourdes</t>
  </si>
  <si>
    <t>Serrano  Ramos Esteban</t>
  </si>
  <si>
    <t>Serrano Ramos  Jose Antonio</t>
  </si>
  <si>
    <t>Sifuentes  Lopez Maria Guadalupe</t>
  </si>
  <si>
    <t>Sifuentes  Rodriguez Juana Elena</t>
  </si>
  <si>
    <t>Sifuentes  Sosa Jose Eduardo</t>
  </si>
  <si>
    <t>Sifuentes Jimenez Maria Jineth</t>
  </si>
  <si>
    <t>Sifuentes Jimenez Maria Yineth</t>
  </si>
  <si>
    <t>Sifuentes Murillo Jesus</t>
  </si>
  <si>
    <t>Sifuentes Trejo Jose Miguel</t>
  </si>
  <si>
    <t>Sifuentes Trejo Leonardo</t>
  </si>
  <si>
    <t>Silva  Hernandez Guillermo</t>
  </si>
  <si>
    <t>Silva Cabrera Victor Manuel</t>
  </si>
  <si>
    <t>Silva Espinoza Brandon Jesus</t>
  </si>
  <si>
    <t>Silva Galindo Lalo</t>
  </si>
  <si>
    <t>Silva Galindo Ma De La Luz</t>
  </si>
  <si>
    <t>Silva Juan Gabriel</t>
  </si>
  <si>
    <t>Silva Ramirez Ricardo</t>
  </si>
  <si>
    <t>Silva Rodriguez Edgar</t>
  </si>
  <si>
    <t>Solis  Lira Alicia</t>
  </si>
  <si>
    <t>Solis  Palafox Maria De Lourdes</t>
  </si>
  <si>
    <t>Solis Perez Gabriel</t>
  </si>
  <si>
    <t>Solis Torres Sergio</t>
  </si>
  <si>
    <t>Sosa  Moreno Juana Maria</t>
  </si>
  <si>
    <t>Sosa Lumbreras Homero</t>
  </si>
  <si>
    <t>Sosa Mendez Jose Cruz</t>
  </si>
  <si>
    <t>Sosa Mendez Juan Manuel</t>
  </si>
  <si>
    <t>Sosa Mendez Ma Del Pilar</t>
  </si>
  <si>
    <t>Sosa Moreno Ana Cecilia</t>
  </si>
  <si>
    <t>Sosa Moreno Liliana</t>
  </si>
  <si>
    <t>Sosa Sifuentes Francisco Javier</t>
  </si>
  <si>
    <t>Sosa Trejo Miguel Angel</t>
  </si>
  <si>
    <t>Soto  Hernandez Felix Karina</t>
  </si>
  <si>
    <t>Soto Reveles Imelda</t>
  </si>
  <si>
    <t>Soto Reveles Victor Hugo</t>
  </si>
  <si>
    <t>Sustaita  Casillas Jose Enrique</t>
  </si>
  <si>
    <t>Sustaita Ramirez Manuel</t>
  </si>
  <si>
    <t>Sustayta  Rios Adrian</t>
  </si>
  <si>
    <t>Tamayo  Cabrera Omar</t>
  </si>
  <si>
    <t xml:space="preserve">Tamayo  Puente Cesar Adan </t>
  </si>
  <si>
    <t>Tamayo Jasso Rodrigo Rafael</t>
  </si>
  <si>
    <t>Tamayo Lopez Cervando</t>
  </si>
  <si>
    <t>Tamayo Mauricio Jose Candelario</t>
  </si>
  <si>
    <t>Tamayo Muruato Maria</t>
  </si>
  <si>
    <t>Tamayo Puente Diego Armando</t>
  </si>
  <si>
    <t>Tamayo Ramirez Jovita</t>
  </si>
  <si>
    <t>Tamayo Ramirez Maria Carenth</t>
  </si>
  <si>
    <t>Tapia Sanchez Cesar Oswaldo</t>
  </si>
  <si>
    <t>Tenorio  Garcia Juan</t>
  </si>
  <si>
    <t>Tenorio  Ruvalcaba  Mario</t>
  </si>
  <si>
    <t>Tenorio Aparicio Roberto Carlos</t>
  </si>
  <si>
    <t>Tenorio Navarrete Luis Santiago</t>
  </si>
  <si>
    <t>Tenorio Raudales Pedro</t>
  </si>
  <si>
    <t>Tenorio Rodriguez Daniel</t>
  </si>
  <si>
    <t>Tenorio Ruvalcaba Elvira</t>
  </si>
  <si>
    <t>Tenorio Ruvalcaba Sandra Patricia</t>
  </si>
  <si>
    <t>Tenorio Salas  Jorge</t>
  </si>
  <si>
    <t>Torres  Batres Manuel De Jesus</t>
  </si>
  <si>
    <t>Torres  Hernandez Pablo</t>
  </si>
  <si>
    <t>Torres  Rodriguez Karina</t>
  </si>
  <si>
    <t>Torres  Soto Juana Cristina</t>
  </si>
  <si>
    <t>Torres Barbosa Maria Guadalupe</t>
  </si>
  <si>
    <t>Torres Batres Luis</t>
  </si>
  <si>
    <t>Torres Becerra Jorge Cruz</t>
  </si>
  <si>
    <t>Torres Capetillo Alejandro</t>
  </si>
  <si>
    <t>Torres Chairez Juan</t>
  </si>
  <si>
    <t>Torres Espinoza Victor Manuel</t>
  </si>
  <si>
    <t>Torres Gonzalez Juan Manuel</t>
  </si>
  <si>
    <t>Torres Lopez Antonio</t>
  </si>
  <si>
    <t>Torres Lopez Ismael</t>
  </si>
  <si>
    <t>Torres Lopez Jose Guadalupe</t>
  </si>
  <si>
    <t>Torres Martinez Edgar Efren</t>
  </si>
  <si>
    <t>Torres Martinez Jose Pablo</t>
  </si>
  <si>
    <t>Torres Martinez Julio Adrian</t>
  </si>
  <si>
    <t>Torres Martinez Maria De Jesus</t>
  </si>
  <si>
    <t>Torres Mendez Gregoria</t>
  </si>
  <si>
    <t>Torres Montoya Ruben</t>
  </si>
  <si>
    <t>Torres Morales Agustin</t>
  </si>
  <si>
    <t>Torres Morales Jorge Luis</t>
  </si>
  <si>
    <t>Torres Murillo Erick</t>
  </si>
  <si>
    <t>Torres Navarro Sergio</t>
  </si>
  <si>
    <t>Torres Ramirez Felipe</t>
  </si>
  <si>
    <t>Torres Reyes Alberto De Jesus</t>
  </si>
  <si>
    <t>Torres Reyes Ana Hilda</t>
  </si>
  <si>
    <t>Torres Reyes Francisco Javier</t>
  </si>
  <si>
    <t>Torres Reyes Juan Manuel De Jesus</t>
  </si>
  <si>
    <t>Torres Reyes Oralia</t>
  </si>
  <si>
    <t>Torres Rodriguez Liliana</t>
  </si>
  <si>
    <t>Torres Uribe Endie Guadalupe</t>
  </si>
  <si>
    <t>Torres Vallejo Francisco Javier</t>
  </si>
  <si>
    <t>Trejo  Galindo  Marissa</t>
  </si>
  <si>
    <t>Trejo  Galindo  Rosalba</t>
  </si>
  <si>
    <t>Trejo  Guardado Jose</t>
  </si>
  <si>
    <t>Trejo  Lopez Felipe De Jesus</t>
  </si>
  <si>
    <t>Trejo Capetillo Juan Antonio</t>
  </si>
  <si>
    <t>Trejo Capetillo Maria Del Refugio</t>
  </si>
  <si>
    <t>Trejo Galindo Karina</t>
  </si>
  <si>
    <t>Trejo Guardado Francisco Alejandro</t>
  </si>
  <si>
    <t>Trejo Guardado Juana Elena</t>
  </si>
  <si>
    <t>Trejo Jimenez Maria Isabel</t>
  </si>
  <si>
    <t>Trejo Jimenez Victor Alfonso</t>
  </si>
  <si>
    <t>Trejo Juarez Blanca Estela</t>
  </si>
  <si>
    <t>Trejo Juarez Ma Dolores</t>
  </si>
  <si>
    <t>Trejo Llanas Angelica Maria</t>
  </si>
  <si>
    <t>Trejo Llanas Sanjuana</t>
  </si>
  <si>
    <t>Trejo Lopez Felipe De Jesus</t>
  </si>
  <si>
    <t>Trejo Lopez Ma Guadalupe</t>
  </si>
  <si>
    <t>Trejo Lopez Marcela</t>
  </si>
  <si>
    <t>Trejo Lopez Sanjuana</t>
  </si>
  <si>
    <t>Trejo Montalvo Oscar Ramon</t>
  </si>
  <si>
    <t>Trejo Perez Maria Guadalupe</t>
  </si>
  <si>
    <t>Trejo Perez Ricardo</t>
  </si>
  <si>
    <t>Trejo Rios Santiago Alejandro</t>
  </si>
  <si>
    <t>Trejo Rodriguez Jose De Jesus</t>
  </si>
  <si>
    <t>Trejo Rodriguez Juan Manuel</t>
  </si>
  <si>
    <t>Trejo Rodriguez Julio Antonio</t>
  </si>
  <si>
    <t>Trejo Rodriguez Maria Guadalupe</t>
  </si>
  <si>
    <t>Trejo Velazquez Mariano</t>
  </si>
  <si>
    <t>Uribe  Contreras Ana Hilda</t>
  </si>
  <si>
    <t>Uribe Contreras Isidro</t>
  </si>
  <si>
    <t>Uribe Contreras Juana Leticia</t>
  </si>
  <si>
    <t>Uribe Esquivel Pablo</t>
  </si>
  <si>
    <t>Uribe Morua Alicia</t>
  </si>
  <si>
    <t>Uribe Morua Jose Dolores</t>
  </si>
  <si>
    <t>Uribe Morua Maria Margarita</t>
  </si>
  <si>
    <t>Uribe Morua Pedro Damian</t>
  </si>
  <si>
    <t>Uribe Torres Alma Laura</t>
  </si>
  <si>
    <t>Valadez  Rojas Antonio De Jesus</t>
  </si>
  <si>
    <t>Valadez  Ruiz Carla Karina</t>
  </si>
  <si>
    <t>Valadez Alfaro Gloria Alicia</t>
  </si>
  <si>
    <t>Valadez Coronado Jorge German</t>
  </si>
  <si>
    <t>Valadez Garcia Fernando</t>
  </si>
  <si>
    <t>Valadez Gonzalez Mauricio</t>
  </si>
  <si>
    <t>Valadez Jimenez Rene</t>
  </si>
  <si>
    <t>Valadez Medina Ricardo</t>
  </si>
  <si>
    <t>Valadez Murillo Juan Jose</t>
  </si>
  <si>
    <t>Valadez Roberto Misael</t>
  </si>
  <si>
    <t>Valadez Rojas Diana Fabiola</t>
  </si>
  <si>
    <t>Valadez Rojas Esteban</t>
  </si>
  <si>
    <t>Valdes Artega Armando</t>
  </si>
  <si>
    <t>Valdes Lopez Maria Del Socorro</t>
  </si>
  <si>
    <t>Valdez  Martinez  Maria Elena</t>
  </si>
  <si>
    <t>Valdez Arteaga Miguel Angel</t>
  </si>
  <si>
    <t>Valdez Lopez Maria Guadalupe</t>
  </si>
  <si>
    <t>Valdez Lopez Maricela</t>
  </si>
  <si>
    <t>Valdez Martinez Alejandro</t>
  </si>
  <si>
    <t>Valdez Martinez Ana Laura</t>
  </si>
  <si>
    <t>Valdez Martinez Francisco Javier</t>
  </si>
  <si>
    <t>Valenciana Robledo Jose De Jesus</t>
  </si>
  <si>
    <t>Valenciano  Orozco Adan</t>
  </si>
  <si>
    <t>Valenciano Aparicio Leobel</t>
  </si>
  <si>
    <t>Valenzuela Robles Jonatan</t>
  </si>
  <si>
    <t>Valerio De Leon Cesar David</t>
  </si>
  <si>
    <t>Vallejo  Rojas Martha Patricia</t>
  </si>
  <si>
    <t>Vallejo  Rojas Veronica</t>
  </si>
  <si>
    <t>Vallejo Rojas Carlos</t>
  </si>
  <si>
    <t>Vallejo Rojas Erika Patricia</t>
  </si>
  <si>
    <t>Vallejo Rojas Hector Alfonso</t>
  </si>
  <si>
    <t>Vanegas Moreno Cornelio</t>
  </si>
  <si>
    <t>Varela Gutierrez Juan Jose</t>
  </si>
  <si>
    <t>Vargas  Garcia  Ma Elena</t>
  </si>
  <si>
    <t>Vargas Baez Oscar Abel</t>
  </si>
  <si>
    <t>Vargas Rivera Laura Veronica</t>
  </si>
  <si>
    <t>Vargas Sosa Gilberto</t>
  </si>
  <si>
    <t>Vargas Valadez Manuel</t>
  </si>
  <si>
    <t>Vasconcelos Lopez Gustavo</t>
  </si>
  <si>
    <t>Vasquez Perez Carlos Guadalupe</t>
  </si>
  <si>
    <t>Vazquez  Ramirez Erendida</t>
  </si>
  <si>
    <t>Vazquez  Raudales Jorge Luis</t>
  </si>
  <si>
    <t>Vazquez  Sanchez Cecilia</t>
  </si>
  <si>
    <t>Vazquez  Sanchez Maria Del Refugio</t>
  </si>
  <si>
    <t>Vazquez  Zapata Jose Guadalupe</t>
  </si>
  <si>
    <t>Vazquez Garcia Carlos Gadiel</t>
  </si>
  <si>
    <t>Vazquez Garcia Gladis Mayela</t>
  </si>
  <si>
    <t>Vazquez Hernandez Maria Isabel</t>
  </si>
  <si>
    <t>Vazquez Ledezma Jose Antonio</t>
  </si>
  <si>
    <t>Vazquez Lopez Alejandra</t>
  </si>
  <si>
    <t>Vazquez Lopez Beatriz</t>
  </si>
  <si>
    <t>Vazquez Lopez Maria De Consuelo</t>
  </si>
  <si>
    <t>Vazquez Lopez Maria Viky</t>
  </si>
  <si>
    <t>Vazquez Lopez Marisela</t>
  </si>
  <si>
    <t>Vazquez Lopez Oralia</t>
  </si>
  <si>
    <t>Vazquez Lopez Vanessa</t>
  </si>
  <si>
    <t>Vazquez Moncada Aurelio</t>
  </si>
  <si>
    <t>Vazquez Ramirez Juan Carlos</t>
  </si>
  <si>
    <t>Vazquez Raudales Luis Fernando</t>
  </si>
  <si>
    <t>Vazquez Rodriguez Marco Antonio</t>
  </si>
  <si>
    <t>Vazquez Rodriguez Monsserrat Guadalupe</t>
  </si>
  <si>
    <t>Vazquez Sanchez Gabriela</t>
  </si>
  <si>
    <t>Vazquez Vazquez Pedro</t>
  </si>
  <si>
    <t>Vazquez Vazquez Victor Manuel</t>
  </si>
  <si>
    <t>Vela  Gallegos Joel</t>
  </si>
  <si>
    <t>Vela  Gallegos Mariano</t>
  </si>
  <si>
    <t>Vela  Juarez Alejandra</t>
  </si>
  <si>
    <t>Vela  Ramirez Jose Guadalupe</t>
  </si>
  <si>
    <t>Vela Juarez Aaron</t>
  </si>
  <si>
    <t>Vela Juarez Eduardo</t>
  </si>
  <si>
    <t>Velazquez  Ramirez Rosalina</t>
  </si>
  <si>
    <t>Velazquez Lopez Enrique</t>
  </si>
  <si>
    <t>Velez Hernandez Jose Bonifacio</t>
  </si>
  <si>
    <t>Venegas  Del Rio Marlem Yesenia</t>
  </si>
  <si>
    <t>Venegas  Picasso Juan Adrian</t>
  </si>
  <si>
    <t>Venegas Zapata Juan Antonio</t>
  </si>
  <si>
    <t>Verdin Alatorre David</t>
  </si>
  <si>
    <t>Vigil Guzman Maria Adriana</t>
  </si>
  <si>
    <t>Villa Figueroa Julio Cesar</t>
  </si>
  <si>
    <t>Villa Rodriguez Veronica Yesenia</t>
  </si>
  <si>
    <t>Villa Rodriguez Victor Hugo</t>
  </si>
  <si>
    <t>Villa Sanchez Juan Manuel</t>
  </si>
  <si>
    <t>Villalobos  Rangel Omar Jonathan</t>
  </si>
  <si>
    <t>Villalobos Pizaña Israel</t>
  </si>
  <si>
    <t>Villalpando Ibarra Santiago</t>
  </si>
  <si>
    <t>Villegas Reyes Gerardo</t>
  </si>
  <si>
    <t>Villegas Reyes Josue Israel</t>
  </si>
  <si>
    <t>X Escobar Imelda</t>
  </si>
  <si>
    <t>Zamarron  Medina Alma Janeth</t>
  </si>
  <si>
    <t>Zamarron  Medina Maria De Los Angeles</t>
  </si>
  <si>
    <t>Zamarron  Medina Martin</t>
  </si>
  <si>
    <t>Zamarron Aguilar Leticia</t>
  </si>
  <si>
    <t>Zamarron Aguilar Yari Guadalupe</t>
  </si>
  <si>
    <t>Zamarron Colis Martin</t>
  </si>
  <si>
    <t>Zamarron Reyes Jose Guadalupe</t>
  </si>
  <si>
    <t>Zamarron Reyes Pedro</t>
  </si>
  <si>
    <t>Zambrano  Medina Felix</t>
  </si>
  <si>
    <t>Zambrano Guerrero Fernando Guadalupe</t>
  </si>
  <si>
    <t>Zambrano Martinez Ruben Izcoatl</t>
  </si>
  <si>
    <t>Zamora Rodriguez Sonia Karina</t>
  </si>
  <si>
    <t>Zamorano  Martinez Imelda</t>
  </si>
  <si>
    <t>Zamorano  Martinez Zaira</t>
  </si>
  <si>
    <t>Zapata  Chaires J Refugio</t>
  </si>
  <si>
    <t>Zapata  Hernandez Georgina</t>
  </si>
  <si>
    <t>Zapata  Jimenez Alejandro</t>
  </si>
  <si>
    <t>Zapata  Raudales Manuel Ulises</t>
  </si>
  <si>
    <t>Zapata  Sifuentes Jose Luis</t>
  </si>
  <si>
    <t>Zapata  Sifuentes Maria Yadira</t>
  </si>
  <si>
    <t>Zapata Chairez Cesar</t>
  </si>
  <si>
    <t>Zapata Chairez Jose Manuel</t>
  </si>
  <si>
    <t>Zapata Gonzalez Andy Navid</t>
  </si>
  <si>
    <t>Zapata Jacobo Maria De Jesus</t>
  </si>
  <si>
    <t>Zapata Jimenez Efrain Antonio</t>
  </si>
  <si>
    <t>Zapata Martinez Marily Del Socorro</t>
  </si>
  <si>
    <t>Zapata Rivera Anastacio</t>
  </si>
  <si>
    <t>Zapata Rivera Hector</t>
  </si>
  <si>
    <t>Zapata Rivera Leonardo</t>
  </si>
  <si>
    <t>Zapata Sifuentes Ana Cecilia</t>
  </si>
  <si>
    <t>Zapata Sifuentes Armando</t>
  </si>
  <si>
    <t>Zapata Sifuentes Jose Luis</t>
  </si>
  <si>
    <t>Zapata Sifuentes Maria Guadalupe</t>
  </si>
  <si>
    <t>Zapata Sifuentes Yadira</t>
  </si>
  <si>
    <t>Zaragoza Lopez  Carolina</t>
  </si>
  <si>
    <t>Zaragoza Zaragoza Juan</t>
  </si>
  <si>
    <t>B</t>
  </si>
  <si>
    <t>R</t>
  </si>
  <si>
    <t>PREPARATORIA 3 SAN PABLO GRAL PANFILO NATERA 98760</t>
  </si>
  <si>
    <t>GRAL PANFILO NATERA</t>
  </si>
  <si>
    <t>GUADALUPE No. 31 COL. TIERRA Y LIBERTAD</t>
  </si>
  <si>
    <t>GUADALUPE</t>
  </si>
  <si>
    <t>CARTERO 24 INDEPENDENCIA OJO 98700</t>
  </si>
  <si>
    <t>OJOCALIENTE</t>
  </si>
  <si>
    <t>EMILIANO ZAPATA 11</t>
  </si>
  <si>
    <t xml:space="preserve">OJOCALIENTE </t>
  </si>
  <si>
    <t>PAMANES ESCOBEDO 7 LA CAPILLA OJO 98700</t>
  </si>
  <si>
    <t>FRANCISCO VILLA 2 LAS LAJAS</t>
  </si>
  <si>
    <t>LAS LAJAS</t>
  </si>
  <si>
    <t>5 DE MAYO 14 LA VERDE OJO 98706</t>
  </si>
  <si>
    <t>FELIPE ANGELES 3 LAS LAJAS</t>
  </si>
  <si>
    <t>GUADALUPE VICTORIA 1 SANTA ELENA GRAL PANFILO NATERA 98760</t>
  </si>
  <si>
    <t>URSULO GARCIA 26 PAMANES ESCOBEDO</t>
  </si>
  <si>
    <t>ALEMAN NO 72-B SAN JOSE DEL CARMEN</t>
  </si>
  <si>
    <t>TRANCOSO</t>
  </si>
  <si>
    <t>EMILIANO ZAPATA 21 LA TESORERA</t>
  </si>
  <si>
    <t>GENERAL PANFILO NATERA</t>
  </si>
  <si>
    <t>MANUEL AVILA CAMACHO 23 DE LA SANTA CRUZ</t>
  </si>
  <si>
    <t>GENARO BORREGO 2 LA CANDELARIA</t>
  </si>
  <si>
    <t>GRAL PANFILO N</t>
  </si>
  <si>
    <t>ZACATECAS S/N EL SAUCITO</t>
  </si>
  <si>
    <t>GRAL PANFILO N 98740</t>
  </si>
  <si>
    <t>JUVENTINO ROSAS GLZ ORTEGA</t>
  </si>
  <si>
    <t>C. CASTORENA NO. 24 CERRITO DE LA CRUZ</t>
  </si>
  <si>
    <t>ANDRES BELLO 130</t>
  </si>
  <si>
    <t>ZACATECAS</t>
  </si>
  <si>
    <t>ANDRES BELLO 130 GONZALEZ ORTEGA</t>
  </si>
  <si>
    <t>LOPEZ MATEOS 10 SANTA ELENA GRAL PANFILO 98760</t>
  </si>
  <si>
    <t>GRAL PANFILO</t>
  </si>
  <si>
    <t>López VELARDE 10 SANTA ELENA</t>
  </si>
  <si>
    <t>LAS LOMAS 17 EL PANAL</t>
  </si>
  <si>
    <t>PRIV ARROYO 12 DE OCTUBRE</t>
  </si>
  <si>
    <t>MARINA NACIONAL SN EL REFUGIO</t>
  </si>
  <si>
    <t>MARINA NACIONAL 2 B COL REFORMA</t>
  </si>
  <si>
    <t>CALLEJON LAS LOMAS 5 BARRIO DEL CORDERO</t>
  </si>
  <si>
    <t xml:space="preserve">CALLEJON DE QUIJANO 12 </t>
  </si>
  <si>
    <t xml:space="preserve">PIEDRA AZUL 23 </t>
  </si>
  <si>
    <t>CARR. A PINOS 40AC.P. 98730 GRAL.PANFILO NATERA ZACATECAS</t>
  </si>
  <si>
    <t xml:space="preserve">JUAREZ 73 EL REFUGIO </t>
  </si>
  <si>
    <t>SAN PEDRO DE ACTOPAN No. 3, COL. LOS CONVENTOS</t>
  </si>
  <si>
    <t>CONSTITUYENTES 47 DIVINO ROSTRO</t>
  </si>
  <si>
    <t>AV REVOLUCION 36 PALMILLAS OJO 98700</t>
  </si>
  <si>
    <t>BABILONIA 74</t>
  </si>
  <si>
    <t xml:space="preserve">VICENTE GUERRERO 8EL PORVENIR </t>
  </si>
  <si>
    <t>IGNACIO ALLENDE 106 EL PORVENIR</t>
  </si>
  <si>
    <t>C. DEL CARMEN NO. 15 SN. JOSE DEL CARMEN</t>
  </si>
  <si>
    <t xml:space="preserve">BENITO JUAREZ 8 CERRITO DE LA CRUZ </t>
  </si>
  <si>
    <t>NOPAL NUM 8 EL REFUGIO</t>
  </si>
  <si>
    <t>LA CRUZ 25 SAN JOSE DEL CARMEN</t>
  </si>
  <si>
    <t>CALLE DEL CARMEN No. 5, SAN JOSE DEL CARMEN</t>
  </si>
  <si>
    <t>BENITO JUAREZ 8 CERRITO DE LA CRU</t>
  </si>
  <si>
    <t>NORTE 7 A EL SAUCITO</t>
  </si>
  <si>
    <t>BENITO JUAREZ 10 CERRITO DE LA CRUZ</t>
  </si>
  <si>
    <t>BENITO JUAREZ 8 CERRITO DE LA CRUZ</t>
  </si>
  <si>
    <t>CAMPESINOS NUM 33B</t>
  </si>
  <si>
    <t>ALFONSO MEDINA 213 SANTA CRUZ</t>
  </si>
  <si>
    <t>LOS GIGANTES 3 RUBEN JARAMILLO TRANCOSO 98640</t>
  </si>
  <si>
    <t>DEPORTIVA 82 OJO 98700</t>
  </si>
  <si>
    <t>JOSE ESCUTIA 11</t>
  </si>
  <si>
    <t>GENERAL PANFILO N</t>
  </si>
  <si>
    <t>HERIBERTO RDZ 8 SANTA ELENA</t>
  </si>
  <si>
    <t>VETERANOS DE LA REVOLUCION 204 FRANCISCO E GARCIA</t>
  </si>
  <si>
    <t xml:space="preserve">DE LA LUZ 30 EL REFUGIO </t>
  </si>
  <si>
    <t>DE LA LUZ 30 EL REFUGIO</t>
  </si>
  <si>
    <t>HIDALGO 15 EL REFUGIO OJO 98700</t>
  </si>
  <si>
    <t>ojocaliente</t>
  </si>
  <si>
    <t>LOPEZ VELARDE 3</t>
  </si>
  <si>
    <t>LA CAPILLA</t>
  </si>
  <si>
    <t>LOPEZ VELARDE 4 LA CAPILLA</t>
  </si>
  <si>
    <t>OJOCALINETE</t>
  </si>
  <si>
    <t>JOSE MARIA MORELOS 24 LA CAPILLA</t>
  </si>
  <si>
    <t>DE LA MORA NUM 13 CERRITO DE LA CRUZ</t>
  </si>
  <si>
    <t>C. DE LA MORA NO 13 CERRITO DE LA CRUZ</t>
  </si>
  <si>
    <t>OJOCALIENTES</t>
  </si>
  <si>
    <t>COLEGIO MILITAR 6 LA CAPILLA</t>
  </si>
  <si>
    <t>C. JUAREZ NO. 12 LA CAPILLA</t>
  </si>
  <si>
    <t>MATAMOROS 24 LA CAPILLA</t>
  </si>
  <si>
    <t>BENITO JUAREZ 7 C LA CAPILLA</t>
  </si>
  <si>
    <t>CONSTITUCION 9 LA CAPILLA</t>
  </si>
  <si>
    <t>CONSTITUYENTES 9 GRAL PANFILO NATERA 98730</t>
  </si>
  <si>
    <t>JUAREZ 9  LA CAPILLA</t>
  </si>
  <si>
    <t xml:space="preserve">CONSTITUCION 8 LA CAPILLA </t>
  </si>
  <si>
    <t>GARCIA SALINAS NO. 16  SANTA ELENA GRAL PANFILO NATERA C.P.</t>
  </si>
  <si>
    <t>COLEGIO MILITAR No. 3</t>
  </si>
  <si>
    <t>GARCIA SALINAS 5A LA CAPILLA</t>
  </si>
  <si>
    <t>VICENTE GUERRERO 4 LA CAPILLA</t>
  </si>
  <si>
    <t xml:space="preserve">BENITO JUAREZ 8  CERRITO DE LA CRUZ </t>
  </si>
  <si>
    <t>C PAMENES ESCOBEDO 7 LA CAPILLA</t>
  </si>
  <si>
    <t>CONSTITUCION NO 9 LA CAPILLA</t>
  </si>
  <si>
    <t>PAMENES ESCOBEDO 7 LA CAPILLA</t>
  </si>
  <si>
    <t xml:space="preserve">PAMENES ESCOBEDO 7 LA CAPILLA </t>
  </si>
  <si>
    <t>AGUSTIN HERNANDEZ S/N COL BUENAVISTA</t>
  </si>
  <si>
    <t>GENERAL PANFIL</t>
  </si>
  <si>
    <t>DIAZ ORDAZ 11 LAS LAJAS</t>
  </si>
  <si>
    <t>AND. SAN AGUSTIN        COL. FRANCISCO HERRERA</t>
  </si>
  <si>
    <t>AND. SAN AGUSTIN No. 2 COL. FCO. HERRERA</t>
  </si>
  <si>
    <t xml:space="preserve">GABINO BARRERA 14 B LA CAPILLA </t>
  </si>
  <si>
    <t xml:space="preserve">MATAMOROS 20 LA CAPILLA </t>
  </si>
  <si>
    <t>16 DE SEPTIEMBRE 20 GRAL PANFILO NATERA 98730</t>
  </si>
  <si>
    <t xml:space="preserve">ALBINO ROSALES 1 LA CAPILLA </t>
  </si>
  <si>
    <t xml:space="preserve">C ALVINI ROSALES 1 </t>
  </si>
  <si>
    <t>GABINO BARRERA 15 LA CAPILLA</t>
  </si>
  <si>
    <t>VELARDE 5 LA CAPILLA</t>
  </si>
  <si>
    <t>C RIVA PALACIO 10VILLA GONZALEZ ORTEGA</t>
  </si>
  <si>
    <t>VILLA GONZALEZ ORTEGA</t>
  </si>
  <si>
    <t>PAMANES ESCOBEDO 40</t>
  </si>
  <si>
    <t xml:space="preserve">LA CAPILLA </t>
  </si>
  <si>
    <t>VICTORIA 1POZO DE JARILLAS</t>
  </si>
  <si>
    <t>FCO VILLA 5 LAS LAJAS OJO 98707</t>
  </si>
  <si>
    <t>PEÑITAS S/N</t>
  </si>
  <si>
    <t>TRONCOSO</t>
  </si>
  <si>
    <t>ALAMO 19 TRANCOSITO</t>
  </si>
  <si>
    <t xml:space="preserve">TRANCOSO </t>
  </si>
  <si>
    <t>GONZALEZ ORTEGA 7 PEÑITAS 2DA DE RANCHO</t>
  </si>
  <si>
    <t>CALLE DEL PATEON 21 BARRIO DEL REFUGIO</t>
  </si>
  <si>
    <t>FRAY FRANCISCO DE ASIS 36 FRACC EL PAPANTON OJOCALIENTE 9871</t>
  </si>
  <si>
    <t>VENTURA SALAZAR 27 SAN JUNA BAUTISTA</t>
  </si>
  <si>
    <t>CASPIO 47 FRACC  HIPICO</t>
  </si>
  <si>
    <t xml:space="preserve">GUADALUPE </t>
  </si>
  <si>
    <t xml:space="preserve">MORELOS 22 </t>
  </si>
  <si>
    <t>VILLA GLZ ORTEGA</t>
  </si>
  <si>
    <t>JUAREZ 70 EL REFUGIO</t>
  </si>
  <si>
    <t>JOSE GARCIA VALSECA 19 BARR EL REFUGIO</t>
  </si>
  <si>
    <t>AV BENITO JUAREZ NUM 3 PALMILLAS</t>
  </si>
  <si>
    <t>REAL DEL EDEN 6 A CAMINO REAL GPE 98613</t>
  </si>
  <si>
    <t>LA ESTRELLA  SN PENJAMO</t>
  </si>
  <si>
    <t>PENJAMO</t>
  </si>
  <si>
    <t xml:space="preserve">JUAREZ 4 LA CAPILLA </t>
  </si>
  <si>
    <t>LOPEZ VELARDE 8 LA CAPILLA</t>
  </si>
  <si>
    <t>GARCIA SALINAS 4 LOPEZ MATEOS  LA CAPILLA</t>
  </si>
  <si>
    <t>BENITO JUAREZ 3 A LA CAPILLA</t>
  </si>
  <si>
    <t>LOPEZ VELARDE NO 8 LA CAPILLA</t>
  </si>
  <si>
    <t>López VELARDE 6 LA CAPILLA</t>
  </si>
  <si>
    <t>ARROYO NO. 12 DE OCTUBRE CAMINO REAL</t>
  </si>
  <si>
    <t>LAS MINITAS 4 A LA DIVINA PROVIDENCIA</t>
  </si>
  <si>
    <t>ALAMO NUM 8</t>
  </si>
  <si>
    <t>López MATEOS 17  A EL SAUCITO</t>
  </si>
  <si>
    <t>CONSTITUYENTES 26 DIVINO ROSTRO</t>
  </si>
  <si>
    <t>INSURGENTES 83 FELIPE ANGELES TRANCOSO 98640</t>
  </si>
  <si>
    <t xml:space="preserve">SAN ANTONIO 3 LAS ANIMAS </t>
  </si>
  <si>
    <t>SAN ANTONIO 3 COL EL ANGEL</t>
  </si>
  <si>
    <t>EMILIANO ZAPATA 18 BARRIO LA PLAZA JOSE Y LEON GARCIA Y TRAN</t>
  </si>
  <si>
    <t>EMILIANO ZAPATA 18 BARRIO LA PLAZA, JOSE Y LEON GARCIA TRANC</t>
  </si>
  <si>
    <t>EL REBOTE 2 PRESA EL COLORADITO</t>
  </si>
  <si>
    <t>PASCUAL CARRERA NO. 4 COL. BUENAVISTA</t>
  </si>
  <si>
    <t>AGUSTIN HERNANDEZ NO. 62 COL.BUENAVISTA</t>
  </si>
  <si>
    <t>24 DE DICIEMBRE 18 AMPLIACION LAS MINAS</t>
  </si>
  <si>
    <t>C. PEÑOLES No. 108 COL. 5 SEÑORES</t>
  </si>
  <si>
    <t>5 DE MAYOI 3 SANTA ELENA GRAL PANF 98730</t>
  </si>
  <si>
    <t>GRAL PANF</t>
  </si>
  <si>
    <t xml:space="preserve">DE LA CRUZ 15 RIO BALSAS </t>
  </si>
  <si>
    <t xml:space="preserve">MARTINEZ JASSO 74 SAN JOSE DEL CARMEN </t>
  </si>
  <si>
    <t xml:space="preserve">REFORMA 7  SAN JOSE DEL CARMEN </t>
  </si>
  <si>
    <t>REFORMA 7 SAN JOSE DEL CARMEN TRANCOSO 98640</t>
  </si>
  <si>
    <t>GUADALUPE VICTORIA 14 SANTA ELENA</t>
  </si>
  <si>
    <t xml:space="preserve">V GOMEZ FARIAS 511 CNOP </t>
  </si>
  <si>
    <t>GENARO BORREGO 3 LA CANDELARIA</t>
  </si>
  <si>
    <t>MARTINEZ JASSO 74 SN JOSE DEL CARMEN</t>
  </si>
  <si>
    <t>REFORMA 7 SAN JOSE DEL CARMEN</t>
  </si>
  <si>
    <t>MATIAS RAMOS 15</t>
  </si>
  <si>
    <t xml:space="preserve">CLAVELES 5 SANTA ELENA GRAL PANFILO NATERA </t>
  </si>
  <si>
    <t xml:space="preserve">GRAL PANFILO NATERA </t>
  </si>
  <si>
    <t>FCO VILLA 23 SANTA ELENA  CP 98760</t>
  </si>
  <si>
    <t>FRANCISCO VILLA 23 SANTA ELENA</t>
  </si>
  <si>
    <t>GUERERO 3</t>
  </si>
  <si>
    <t xml:space="preserve">FELIX CUEVAS 50 A </t>
  </si>
  <si>
    <t xml:space="preserve">VICENTE GUERRERO NO 6 NUEVO MUNDO </t>
  </si>
  <si>
    <t xml:space="preserve">CARR VIEJA 5 LA PROVIDENCIA </t>
  </si>
  <si>
    <t>LAGUNA LARGA NO. 1  INFONAVIT</t>
  </si>
  <si>
    <t>LA PIEDAD</t>
  </si>
  <si>
    <t xml:space="preserve">CALLEJON BABILONIA 3 TRANCOSITO  </t>
  </si>
  <si>
    <t>FELIX CUEVAS 54 SN JOSE DEL CARMEN</t>
  </si>
  <si>
    <t>RIO BALSA S 61 SN JOSE DEL CARMEN</t>
  </si>
  <si>
    <t>RIO BALSAS 61, SAN JOSE DEL CARMEN</t>
  </si>
  <si>
    <t>INSURGENTES 18 LOS INSURGENTES</t>
  </si>
  <si>
    <t>JUVENTINO 18 EL SAUCITO</t>
  </si>
  <si>
    <t>LOS GIGANTES 26 RUBEN JARAMILLO</t>
  </si>
  <si>
    <t>INSURGENTES No. 48. COL. INSURGENTES</t>
  </si>
  <si>
    <t>INSURGENTES 7 LOS INSURGENTES</t>
  </si>
  <si>
    <t>20 DE NOVIEMBRE 1 LA TESORERA</t>
  </si>
  <si>
    <t>ALVARO OBREGON 22 LA TESORERA</t>
  </si>
  <si>
    <t>RANCHO 3 SANTA ELENA</t>
  </si>
  <si>
    <t>LA PALABRA 142 OJO DE AGUA DE PALMA GPE ZAC 98506</t>
  </si>
  <si>
    <t>FRANCISCO R MUNGUIA 20</t>
  </si>
  <si>
    <t>GARCIA SALINAS 9 LA CAPILLA</t>
  </si>
  <si>
    <t>C. GABINO BARRERA NO. 3 LA CAPILLA</t>
  </si>
  <si>
    <t>MATAMOROS 24 LA CAPILLA OJO 98705</t>
  </si>
  <si>
    <t>CONSTITUCION 4 LA CAPILLA</t>
  </si>
  <si>
    <t>PEDRO RUIZ GONZALEZ 11 LA CAPILLA</t>
  </si>
  <si>
    <t>GABINO BARRERA NO. 11 LA CAPILLA</t>
  </si>
  <si>
    <t>GIGANTES 19 RUBEN JARAMILLO</t>
  </si>
  <si>
    <t>RIOS BALSAS 60 SAN JOSE DEL CARMEN</t>
  </si>
  <si>
    <t>LOPEZ MATEOS SN SAN JOSE DEL CARMEN</t>
  </si>
  <si>
    <t xml:space="preserve">LOPEZ MATEOS S/N </t>
  </si>
  <si>
    <t>PLAZA DEL CALVARIO 3</t>
  </si>
  <si>
    <t>RIO BALSAS NO 60 FELIX CUEVAS SN JOSE DEL CARMEN</t>
  </si>
  <si>
    <t>EMILIANO ZAPATA, RUBEN JARAMILLO</t>
  </si>
  <si>
    <t xml:space="preserve">CONSTITUYENTES 55 DIVINO ROSTRO </t>
  </si>
  <si>
    <t>DEL ANGEL 32 PIEDRA AZUL</t>
  </si>
  <si>
    <t>PRINCIPAL 3 RUBEN JARAMILLO</t>
  </si>
  <si>
    <t>BABILONIA 70</t>
  </si>
  <si>
    <t xml:space="preserve">FELIX CUEVAS 59 SAN JOSE DEL CARMEN </t>
  </si>
  <si>
    <t xml:space="preserve">FELIX CUEVAS 59 RIO BALSAS Y LOPEZ MATEOS </t>
  </si>
  <si>
    <t>SAN JOSE DEL CARMEN</t>
  </si>
  <si>
    <t>LOS GIGANTES 15 RUBEN JARAMILLO</t>
  </si>
  <si>
    <t>TEPOZTLI No. 313,    EL ORITO</t>
  </si>
  <si>
    <t xml:space="preserve">NORIEGA EL REFUGIO </t>
  </si>
  <si>
    <t xml:space="preserve">JARILLAS DE ARRIBA 5 EL REFUGIO </t>
  </si>
  <si>
    <t xml:space="preserve">ALLENDE 6 EL SALADILLO GRAL </t>
  </si>
  <si>
    <t xml:space="preserve"> GRAL PANFILO NATERA</t>
  </si>
  <si>
    <t>PROLONGACIN MORELOS 2</t>
  </si>
  <si>
    <t>PINO SUAREZ NO. 10 LOC. CERRITO DE LA CRUZ</t>
  </si>
  <si>
    <t>C. INSURGENTES N. 8 TRANCOSO</t>
  </si>
  <si>
    <t>REVOLUCION No. 7</t>
  </si>
  <si>
    <t>REVOLUCION nO. 9</t>
  </si>
  <si>
    <t>EL DESAGUE 6 SANTA ELENA 98760</t>
  </si>
  <si>
    <t>GARCIA SALINAS 9 SANTA ELANA GRAL PANFILO NATERA 98760</t>
  </si>
  <si>
    <t>FCO VILLA 3 SANTA ELENA GRAL PANFILO NATERA 98760</t>
  </si>
  <si>
    <t>OBRERO MUNDIAL No. 119</t>
  </si>
  <si>
    <t xml:space="preserve">DEPORTIVO 2 EL REFUGIO </t>
  </si>
  <si>
    <t>GUADALUPANA  ESQ JUAREZ 18</t>
  </si>
  <si>
    <t xml:space="preserve">MARTINEZ 6 LOS INSURGENTES </t>
  </si>
  <si>
    <t>PREDRO RUIZ GONZALEZ 3 B LAS LAJAS</t>
  </si>
  <si>
    <t>MINA DE LOS ANGELES 507 MINERA</t>
  </si>
  <si>
    <t>AV. GAVILANES EDIF 13</t>
  </si>
  <si>
    <t xml:space="preserve">C DE LOS CAMPESINOS 3 A BARR EL REFUGIO </t>
  </si>
  <si>
    <t xml:space="preserve">BABILONIA 83 BARRIO LA SIERRA </t>
  </si>
  <si>
    <t>BABILONIA 86 BARR LA SIERRA</t>
  </si>
  <si>
    <t>ESTEBAN RDZ 10 OJO 98710</t>
  </si>
  <si>
    <t>LAS ARSINAS S/N</t>
  </si>
  <si>
    <t>DE LA CRUZ SN</t>
  </si>
  <si>
    <t>CAMPESIONA 3A</t>
  </si>
  <si>
    <t>CAMPESINOS 3 BARRIO DEL REFUGIO</t>
  </si>
  <si>
    <t>EMILIANO ZAPATA 20 LAS COLORADAS</t>
  </si>
  <si>
    <t>VENUSTIANO CARRANZA NO.5  CERRITO DE LA CRUZ</t>
  </si>
  <si>
    <t>C. VENUSTIANO CARRANZA NO. 9 CERRITO DE LA CRUZ</t>
  </si>
  <si>
    <t>C. VENUSTIANO CARRANZA NO.12 CERRITO DE LA CRUZ</t>
  </si>
  <si>
    <t>VENUSTIANO CARRANZA NO. 3 EL CERRITO DE LA CRUZ</t>
  </si>
  <si>
    <t>MORELOS 6 LA CAPILLA</t>
  </si>
  <si>
    <t>HIDALGO NO. 4 CERRITO DE LA CRUZ</t>
  </si>
  <si>
    <t>ALVARO OBREGON 20 LA TESORERA GRAL PANFILO NATERA 98740</t>
  </si>
  <si>
    <t>chinampas 4 barr chinampas ojo 98700</t>
  </si>
  <si>
    <t xml:space="preserve">PRIVADA DE TERAN 11 </t>
  </si>
  <si>
    <t>COLIMA 3 LAS LIRAS</t>
  </si>
  <si>
    <t>DEL VERGEL 21 BARRIO DEL REFUGIO TRANCOSO 98640</t>
  </si>
  <si>
    <t xml:space="preserve">INSURGENTES 91 </t>
  </si>
  <si>
    <t>C. LAS PILAS S/N  LA CAPILLA</t>
  </si>
  <si>
    <t>PAMANES ESCOBEDO 13 NUEVO MUNDO</t>
  </si>
  <si>
    <t>PAMENES ESCOBEDO 13 NUEVO MUNDO</t>
  </si>
  <si>
    <t>FERNANDO PAMANES ESCOBEDO 13 NUEVO MUNDO</t>
  </si>
  <si>
    <t xml:space="preserve">DEL DEPOSITO 9 LAS HUERTAS </t>
  </si>
  <si>
    <t>JUAREZ 12 LA CAPILLA</t>
  </si>
  <si>
    <t>CALLE KENIA NO. 11  COL. AFRICA</t>
  </si>
  <si>
    <t>C TREVIÑO 7 COL INDEPENDENCIA</t>
  </si>
  <si>
    <t>MORELOS 1 SAN JOSE DE LOS LLANOS</t>
  </si>
  <si>
    <t>PEDRO R GONZALEZ 5 LAS LAJAS</t>
  </si>
  <si>
    <t>ALEMAN 80 SAN JOSE DEL C</t>
  </si>
  <si>
    <t>VICENTE GUERRERO NO. 3 EL PORVENIR</t>
  </si>
  <si>
    <t>ANTONIO SANCHEZ 116 SAN JERONIMO TRANCOSO 98640</t>
  </si>
  <si>
    <t>VANUSTIANO CARRANZA 5 MINILLAS GENARO CODINA</t>
  </si>
  <si>
    <t xml:space="preserve">NORIEGA 6 EL REFUGIO </t>
  </si>
  <si>
    <t>NORIEGA 8 EL REFUGIO</t>
  </si>
  <si>
    <t>FRANCISCO ZARCO NO. 504, COL. BENITO JUAREZ</t>
  </si>
  <si>
    <t>C. REAL DEL MONTE No. 58, COL. CONDESA</t>
  </si>
  <si>
    <t>SIERRA MOJADA No. 123</t>
  </si>
  <si>
    <t>SONORA 6 NUEVO MUNDO</t>
  </si>
  <si>
    <t>SONORA NO 6 NUEVO MUNDO</t>
  </si>
  <si>
    <t>ADOLFO LOPEZ MATEOS 11 NUEVO MUNDO</t>
  </si>
  <si>
    <t>NUEVA 19 SANTA ELENA GRAL PANFILO NATERA 98760</t>
  </si>
  <si>
    <t>RIO SANTIAGO 29 FRACC NOMBRE DE DIOS OJO 98712</t>
  </si>
  <si>
    <t>SAN MIGUEL 44 OJO 98713</t>
  </si>
  <si>
    <t>NORIEGA NUM 9A EL REFUGIO</t>
  </si>
  <si>
    <t>NORIEGA 9A EL REFUGIO</t>
  </si>
  <si>
    <t>HILARIA LECHUGA 17 EL REFUGIO OJO 98700</t>
  </si>
  <si>
    <t>FRANCISCO VILLA 3 B FELIPE ANGELES Y FCO VILLA</t>
  </si>
  <si>
    <t>ALAMO No. 10, COL. LA SIERRA</t>
  </si>
  <si>
    <t>DEL COBRE 29 TRANCOSO</t>
  </si>
  <si>
    <t>GUERRERO 8</t>
  </si>
  <si>
    <t>BABILONIA 71</t>
  </si>
  <si>
    <t>GUERRERO 6</t>
  </si>
  <si>
    <t>GARCIA SALINAS10</t>
  </si>
  <si>
    <t>FCO GARCIA SALINAS 10</t>
  </si>
  <si>
    <t>INSURGENTES 63 TRANCOSO 98640</t>
  </si>
  <si>
    <t>EMILIANO ZAPATA 14 A</t>
  </si>
  <si>
    <t>LOPEZ MATEOS NO. 43 SAN JOSE DEL CARMEN</t>
  </si>
  <si>
    <t xml:space="preserve">DE LA LUZ 13 EL REFUGIO </t>
  </si>
  <si>
    <t>DE LA CRUZ 24 EL REFUGIO</t>
  </si>
  <si>
    <t xml:space="preserve">LOS REYES 2 POZO DE JARILLAS </t>
  </si>
  <si>
    <t>FRANCISCO VILLA 9 LAS LAJAS</t>
  </si>
  <si>
    <t>FELIPE ANGELES NO 4 LAS LASJAS</t>
  </si>
  <si>
    <t>MADERO 157 EL CALVARIO</t>
  </si>
  <si>
    <t>TIBURCIO LOPEZ 5 GRAL PANFILO NATERA 98730</t>
  </si>
  <si>
    <t xml:space="preserve">CARRETERA A PINOS 49 A </t>
  </si>
  <si>
    <t>FELIPE ANGELES 4 LAS LAJAS OJO 98700</t>
  </si>
  <si>
    <t>FELIPE ANGELES 9 LAS LAJAS</t>
  </si>
  <si>
    <t>MARTINEZ DOMINGUEZ 12 NUEVO MUNDO</t>
  </si>
  <si>
    <t xml:space="preserve">G FRANCISCO VILLA 2 LAS LAJAS </t>
  </si>
  <si>
    <t>PROL. FRONTERA</t>
  </si>
  <si>
    <t>LOPEZ MATEOS NO 9 LA CAPILLA</t>
  </si>
  <si>
    <t>LOPEZ MATEOS 9 LA CAPILLA</t>
  </si>
  <si>
    <t xml:space="preserve">DEL REFUGIO 24 LAS HUERTAS DE PICONES </t>
  </si>
  <si>
    <t>GIRASOLES NO. 50  COL. FELIPE ANGELES</t>
  </si>
  <si>
    <t>BENITO JUAREZ NUM 100</t>
  </si>
  <si>
    <t>PALMILLAS</t>
  </si>
  <si>
    <t>SALVADOR RUIZ BARRIOS 19 SAN PABLO</t>
  </si>
  <si>
    <t>DE LA CRUZ NO. 60 BARRIO EL REGUGIO</t>
  </si>
  <si>
    <t>LAZARO CARDENAS 1 PALMILLAS OJO 98700</t>
  </si>
  <si>
    <t>ARROYO BLANCO 8 TRANCOSO 98640</t>
  </si>
  <si>
    <t>HUIZACHE N. 34</t>
  </si>
  <si>
    <t>2DA SAN ISIDRO TRANCOSO</t>
  </si>
  <si>
    <t xml:space="preserve">LOPEZ MATEOS 86 SAN JOSE DEL CARMEN </t>
  </si>
  <si>
    <t>CALLE DE LA CRUZ No. 12</t>
  </si>
  <si>
    <t>AV. DE LAS FLORES No. 9 COL. EL REFUGIO</t>
  </si>
  <si>
    <t>LOPEZ MATEOS 89 SAN JOSE DEL CARMEN</t>
  </si>
  <si>
    <t>LOPEZ MATEOS 89 SN JOSE DEL CARMEN</t>
  </si>
  <si>
    <t>FELIX CUEVAS 4 SN JOSE DEL CARMEN</t>
  </si>
  <si>
    <t>SANTA CRUZ NO. 11</t>
  </si>
  <si>
    <t>TRANCOSO,</t>
  </si>
  <si>
    <t>JAZMIN 9 ROSAL Y GARDENIAS</t>
  </si>
  <si>
    <t>C. LOPEZ MATEOS NO. 89 SAN JOSE DEL CARMEN</t>
  </si>
  <si>
    <t>LOPEZ MATEOS NO 86 SAN JOSE DEL CARMEN</t>
  </si>
  <si>
    <t>ALEMAN 80 SAN JOSE DEL CARMEN</t>
  </si>
  <si>
    <t>FELIX CUEVAS 51 SAN JOSE DEL CARMEN</t>
  </si>
  <si>
    <t>FELIX CUEVAS NO 51 SAN JOSE DEL CARMEN</t>
  </si>
  <si>
    <t xml:space="preserve">CALLEJON DEL ARROYO 8 TRANCOSO </t>
  </si>
  <si>
    <t xml:space="preserve"> TRANCOSO </t>
  </si>
  <si>
    <t>FELIZ CUEVAS 49 SN JOSE DEL CARMEN</t>
  </si>
  <si>
    <t xml:space="preserve">FELIX CUEVAS 51 B SAN JOSE DEL CARMEN </t>
  </si>
  <si>
    <t>FELIX CUEVAS 51 B</t>
  </si>
  <si>
    <t>EL CARMEN 78</t>
  </si>
  <si>
    <t>BUENAVISTA 54 SN JOSE DEL CARMEN</t>
  </si>
  <si>
    <t>EL PAPANTON 9 EL PAPANTON</t>
  </si>
  <si>
    <t>FELIX CUEVAS 49 SAN JOSE DEL CARMEN</t>
  </si>
  <si>
    <t>RIO BALSAS 60 SAN JOSE DEL CARMEN</t>
  </si>
  <si>
    <t>GUERRERO S/N LA CAPILLA</t>
  </si>
  <si>
    <t>RIO BALSAS NO 62 SAN JOSE DEL CARMEN</t>
  </si>
  <si>
    <t>BABEL 2 RIO BALSA OJO 98710</t>
  </si>
  <si>
    <t>PICO DE ORIZABA 8 FRACC ELIAS VALADEZ 98718</t>
  </si>
  <si>
    <t>GLZ ORTEGA 35 GRAL PANFILO NATERA 98730</t>
  </si>
  <si>
    <t>FRANCISCO VILLA NO. 13 LAS LAJAS</t>
  </si>
  <si>
    <t xml:space="preserve">PINO SUAREZ 10 EL CERRITO </t>
  </si>
  <si>
    <t>PRINCIPAL 41 EL REFUGIO TRANCOSO 98640</t>
  </si>
  <si>
    <t>LOPEZ MATEOS 5 NUEVO MUNDO</t>
  </si>
  <si>
    <t xml:space="preserve">FRANCISCO I MADERO 7 A  LAS LAJAS </t>
  </si>
  <si>
    <t>JUAN ESCUTIA S/N DIVINO ROSTRO CP 98730</t>
  </si>
  <si>
    <t xml:space="preserve">FCO I MADERO 7 LAS LAJAS </t>
  </si>
  <si>
    <t>FCO VILLA 15 LAS LAJAS OJO 98707</t>
  </si>
  <si>
    <t>FRANCISCO R MURGUIA 12 DIVINO ROSTRO</t>
  </si>
  <si>
    <t>ELIAS VALADEZ 32 PAMANES ESCOBEDO OJO 98710</t>
  </si>
  <si>
    <t>GUERRERO 23 CENTRO GRAL PANFILO NATERA</t>
  </si>
  <si>
    <t>PRINCIPAL EL REFUGIO</t>
  </si>
  <si>
    <t>KM. 3 RANCHO EL PARAISO</t>
  </si>
  <si>
    <t>PEDRO RUIZ GONZALEZ</t>
  </si>
  <si>
    <t>EL MEZQUITE S/N, RUBEN JARAMILLO</t>
  </si>
  <si>
    <t xml:space="preserve">ARCOS 8 MAGISTERIAL </t>
  </si>
  <si>
    <t xml:space="preserve">ZARAGOZA 1 EL REFUGIO </t>
  </si>
  <si>
    <t>FCO. VILLA 5 LAS LAJAS</t>
  </si>
  <si>
    <t xml:space="preserve">GUERRERO 104 </t>
  </si>
  <si>
    <t>UNIDAD DEPORTIVA 34 OJO 98700</t>
  </si>
  <si>
    <t>FRANCISCO VILLA NUM 15 LAS LAJAS</t>
  </si>
  <si>
    <t>FCO I MADERO 7 LAS LAJAS</t>
  </si>
  <si>
    <t xml:space="preserve">MATIAS RAMOS 13 </t>
  </si>
  <si>
    <t>GENERAL PANFILO NATERA.</t>
  </si>
  <si>
    <t>FCO R MURGUIA 12 DIVINO ROSTRO</t>
  </si>
  <si>
    <t>FCO R MURGIA 12</t>
  </si>
  <si>
    <t xml:space="preserve">GENERAL P N </t>
  </si>
  <si>
    <t xml:space="preserve">FRANCISCO I MADERO 7 LAS LAJAS </t>
  </si>
  <si>
    <t>AV DE LA JUVENTUD 9 GRAL PANFILO NATERA</t>
  </si>
  <si>
    <t>DEL VERGEL 13 EL REFUGIO</t>
  </si>
  <si>
    <t xml:space="preserve">EL VERGEL 13 EL REFUGIO </t>
  </si>
  <si>
    <t>DEL VERGEL 13 EL REFUGIO TRANCOSO 98640</t>
  </si>
  <si>
    <t>RITO GONZALEZ NO.3 SANTA ELENA</t>
  </si>
  <si>
    <t>GENERAL PANFILO NA</t>
  </si>
  <si>
    <t>ACTOPAN No. 7  COL. LOS CONVENTOS</t>
  </si>
  <si>
    <t>PROGRESO NO 36 LA PROVIDENCIA</t>
  </si>
  <si>
    <t>RETORNO TEPEYAC No. 4  COL. RINCON GUADALUPANO</t>
  </si>
  <si>
    <t>PORFIRIO DIAZ 4 NUEVO MUNDO</t>
  </si>
  <si>
    <t>BABEL S/N FRACC NOMBRE DE DIOS OJO 98712</t>
  </si>
  <si>
    <t>PAMANES ESCOBEDO 36 LA CAPILLA</t>
  </si>
  <si>
    <t>ALFONSO MEDINA 289 COL SANTA CRUZ GRAL PANFILO NATERA 98730</t>
  </si>
  <si>
    <t xml:space="preserve">PROVIDENCIA 5 LA PROVIDENCIA </t>
  </si>
  <si>
    <t>CADENA 3 MINILLAS GENARO CODINA</t>
  </si>
  <si>
    <t>C PAMENES ESCOBEDO 17 NUEVO MUNDO</t>
  </si>
  <si>
    <t>SAN PABLO 6 GRAL PANFILO NATERA 98730</t>
  </si>
  <si>
    <t>LOS GIGANTES 1 RUBEN JARAMILLO TRANCOSO 98640</t>
  </si>
  <si>
    <t>LOPEZ MATEOS 14 LAS LAJAS</t>
  </si>
  <si>
    <t xml:space="preserve">1 DE MAYO 2 </t>
  </si>
  <si>
    <t>NORIEGA 12 EL REFUGIO</t>
  </si>
  <si>
    <t xml:space="preserve">SALVADOR AMAYA 117 </t>
  </si>
  <si>
    <t>5 DE MAYO NO. 9A SANTA ELENA</t>
  </si>
  <si>
    <t xml:space="preserve">GONZALEZ ORTEGA 3 EL REFUGIO </t>
  </si>
  <si>
    <t>C. SAUCES No. 3 SEC. 7</t>
  </si>
  <si>
    <t>VILLA NUEVA</t>
  </si>
  <si>
    <t>FCO VILLA 10 SANTA ELENA GRAL PANFILO NATERA 98760</t>
  </si>
  <si>
    <t>CADENA S/N MINILLAS</t>
  </si>
  <si>
    <t>GENARO CODINA</t>
  </si>
  <si>
    <t>BENITO JUAREZ 4 NUEVO MUNDO</t>
  </si>
  <si>
    <t>FELIPE ANGELES 23 PAMANES ESCOBEDO</t>
  </si>
  <si>
    <t xml:space="preserve">TABASCO 1 LAS LAJAS </t>
  </si>
  <si>
    <t xml:space="preserve"> OJOCALIENTE</t>
  </si>
  <si>
    <t>GUADALUPENO.8 SAN PABLO</t>
  </si>
  <si>
    <t xml:space="preserve">LIENZO CHARRO 3 </t>
  </si>
  <si>
    <t>PAMANES ESCOBEDO 10 LA CAPILLA</t>
  </si>
  <si>
    <t>EL SALTO 4 TRANCOSO</t>
  </si>
  <si>
    <t>SAN ANTONIO 4 GRAL PANFILO N</t>
  </si>
  <si>
    <t>5 DE MAYO 56 GRAL PANFILO NATERA</t>
  </si>
  <si>
    <t>CADENA 3 LAS MINILLAS</t>
  </si>
  <si>
    <t>DEL SALTO 14 BARR. EL REFUGIO</t>
  </si>
  <si>
    <t>LA FORTUNA 3 MINILLAS</t>
  </si>
  <si>
    <t>GLZ ORTEGA 3 TRANCOSO 98640</t>
  </si>
  <si>
    <t>FCO VILLA 5 SANTA ELENA GRAL PANFILO NATERA 98760</t>
  </si>
  <si>
    <t>gral panfilo natera</t>
  </si>
  <si>
    <t>JUAREZ 6 PALMILLAS</t>
  </si>
  <si>
    <t>C. ESTAÑO Q-2 No. 203  COL. FOVISSSTE</t>
  </si>
  <si>
    <t>FERNANDO MONTES DE OCA No. 43</t>
  </si>
  <si>
    <t xml:space="preserve">LOC JAMUACA DE CORTEZ </t>
  </si>
  <si>
    <t xml:space="preserve">SAN FCO JAMACUA DE CORTEZ </t>
  </si>
  <si>
    <t xml:space="preserve">JAVIER MINA 2 </t>
  </si>
  <si>
    <t>JUAREZ NO. 2 EL REFUGIO</t>
  </si>
  <si>
    <t>COMERCIO 12 SAN IGNACIO</t>
  </si>
  <si>
    <t xml:space="preserve">SAN ANTONIO 10 SAN ISIDRO </t>
  </si>
  <si>
    <t>FCO VILLA 16 SANTA ELENA GRAL PANFILO NATERA 98760</t>
  </si>
  <si>
    <t>JUAREZ NUM 15 EL REFUGIO</t>
  </si>
  <si>
    <t>DAMIAN CARMONA 9 SANTA ELENA GRAL PANFILO NATERA 98760</t>
  </si>
  <si>
    <t>GUILLERMO PRIETO 324</t>
  </si>
  <si>
    <t>EMILIANO ZAPATA NO. 131 LA ESTRELLA</t>
  </si>
  <si>
    <t>CHAPULTEPEC 13, LA BUFA 1</t>
  </si>
  <si>
    <t>C. ZARAGOZA NO. 1 EL REFUGIO</t>
  </si>
  <si>
    <t>ZARAGOZA 25 EL REFUGIO</t>
  </si>
  <si>
    <t>BAJIO DEL CARMEN NUM 1 BAJIO DEL CARMEN</t>
  </si>
  <si>
    <t>PROF. MEDEL S/N  LA ESTRELLA</t>
  </si>
  <si>
    <t>DEL ROSAL 6 TRANCOSO 98640</t>
  </si>
  <si>
    <t>BABILONIA 85 A TRANCOSITO</t>
  </si>
  <si>
    <t>JUAREZ 133 PALMILLAS OJOCALIENTE 98700</t>
  </si>
  <si>
    <t>5 DE MAYO 105 CAMINO REAL</t>
  </si>
  <si>
    <t>DEL ROSAL NO. 4</t>
  </si>
  <si>
    <t>FCO VILLA 123 EMILIANO ZAPATA</t>
  </si>
  <si>
    <t xml:space="preserve">GOMEZ FARIAS 3 </t>
  </si>
  <si>
    <t>DE LA CRUZ No. 40, COL. EL REFUGIO</t>
  </si>
  <si>
    <t>BENITO JUAREZ 9 A</t>
  </si>
  <si>
    <t>JOSE GARCIA OLIVAREZ 7 OJO 98710</t>
  </si>
  <si>
    <t>FCO VILLA 5 SANTA ELENA GRAL 98760</t>
  </si>
  <si>
    <t>PAMANES ESCOBEDO 44 NUEVO MUNDO</t>
  </si>
  <si>
    <t xml:space="preserve">ADOLFO LOPEZ MATEOS NO. 26 COL. LIMANTUR </t>
  </si>
  <si>
    <t>PORFIRIO DIAZ 8 NUEVO MUNDO</t>
  </si>
  <si>
    <t>GRAL PAMANES ESCOBEDO 31 NUEVO MUNDO</t>
  </si>
  <si>
    <t>EMILIANO ZAPATA NO 10 NUEVO MUNDO</t>
  </si>
  <si>
    <t>MIGUEL HIDALGO 6 PRESA EL COLORADITO</t>
  </si>
  <si>
    <t>CLAVELES 14 SANTA ELENA</t>
  </si>
  <si>
    <t xml:space="preserve">MIGUEL HIDALGO 6 A </t>
  </si>
  <si>
    <t>EMILIANO ZAPATA 10 PRESA EL COLORADITO</t>
  </si>
  <si>
    <t xml:space="preserve">GENERAL PANFILO NATERA </t>
  </si>
  <si>
    <t>FRANCISCO VILLA 8 LAS COLORADAS</t>
  </si>
  <si>
    <t>EPIFANIO PASILLAS S N PAMANES ESCOBEDO</t>
  </si>
  <si>
    <t>VENUSTIANO CARRANZA NO. 5 CERRITO DE LA CRUZ</t>
  </si>
  <si>
    <t>SAN FCO DE AISIS JAMACUA DE CORTEZ</t>
  </si>
  <si>
    <t xml:space="preserve">MANUEL AVILA CAMACHO 23 </t>
  </si>
  <si>
    <t>PRINCIPAL 44 EL REFUGIO</t>
  </si>
  <si>
    <t>RAMON LOPEZ VELARDE 7 CENTRO</t>
  </si>
  <si>
    <t>ALAMEDA 10</t>
  </si>
  <si>
    <t>AVILA CAMACHO 4 GRAL PANFILO NATERA 98730</t>
  </si>
  <si>
    <t>COLEGIO MILITAR 20 LA CAPILLA OJO 98705</t>
  </si>
  <si>
    <t>EL CALVARIO 5 LIENZO CHARRO</t>
  </si>
  <si>
    <t>CANAN 14 FRACC NOMBRE DE DIOS OJO 98712</t>
  </si>
  <si>
    <t xml:space="preserve">LAS CARRETAS 5 MAGISTERIAL </t>
  </si>
  <si>
    <t>LAS HUERTAS 14 TRANCOSO 98640</t>
  </si>
  <si>
    <t xml:space="preserve">LA PROVIDENCIA </t>
  </si>
  <si>
    <t>TRANXOSO</t>
  </si>
  <si>
    <t>TULIPANES 2 TRANCOSO 98640</t>
  </si>
  <si>
    <t xml:space="preserve">GLZ ORTEGA 2 EL REFUGIO </t>
  </si>
  <si>
    <t>C. GONZALEZ ORTEGA N. 2</t>
  </si>
  <si>
    <t>EL REFUGIO, OJO CALIENTE</t>
  </si>
  <si>
    <t>PRIV HERNANDEZ 1 A 1RA DEL RANCHO</t>
  </si>
  <si>
    <t>RDZ ELIAS S/N GRAL PANFILO 98730</t>
  </si>
  <si>
    <t>FCO VILLA 5 PAMANES ESCOBEDO OJO 98700</t>
  </si>
  <si>
    <t>GARCIA VALSECA 14 TRANCOSO 98640</t>
  </si>
  <si>
    <t xml:space="preserve">LA ALAMEDA </t>
  </si>
  <si>
    <t>MORELOS 5  EL CALVARIO</t>
  </si>
  <si>
    <t>LA LUZ 10 EL REFUGIO OJO 98700</t>
  </si>
  <si>
    <t xml:space="preserve">JUAREZ 5 EL REFUGIO </t>
  </si>
  <si>
    <t>LIENZO CHARRO 9</t>
  </si>
  <si>
    <t>5 DE MAYO NUM 3 SANTA ELENA</t>
  </si>
  <si>
    <t>C. SIERRA DEL TIGRE EJIDO LAS CUMBRES</t>
  </si>
  <si>
    <t>CALLEJON SAN RETOÑO No. 204  COL. BENITO JUAREZ</t>
  </si>
  <si>
    <t xml:space="preserve">LIENZO CHARRO 9 </t>
  </si>
  <si>
    <t>GRAL BARRAGAN 85 TRANCOSO 98640</t>
  </si>
  <si>
    <t>C. JOSEFA ORTIZ DE DOMINGUEZ NO. 9 CERRITO DE LA CRUZ</t>
  </si>
  <si>
    <t>C. JOSEFA ORTIZ DE DOMINGUEZ N. 9</t>
  </si>
  <si>
    <t>CERRITO DE LA CRUZ</t>
  </si>
  <si>
    <t>GONZALEZ ORTEGA 3 EL REFUGIO</t>
  </si>
  <si>
    <t>JAVIER MINA 2</t>
  </si>
  <si>
    <t>DE LA LUZ 11 EL REFUGIO</t>
  </si>
  <si>
    <t>GLZ ORTEGA 2 EL REFUGIO</t>
  </si>
  <si>
    <t>EL CALVARIO 5</t>
  </si>
  <si>
    <t>JAVIER MINA 16</t>
  </si>
  <si>
    <t>DE LA PAZ NO. 7 RIO BALSA SAN JOSE DEL CARMEN</t>
  </si>
  <si>
    <t>NIGROMANTE 424 FRACC PEÑA</t>
  </si>
  <si>
    <t>5 DE MAYO 63 SAN PABLO GRAL PANFILO 98760</t>
  </si>
  <si>
    <t>SAN PABLO GRAL PANFILO 98760</t>
  </si>
  <si>
    <t>LA LUZ 38 EL REFUGIO</t>
  </si>
  <si>
    <t>INSURGENTES 75</t>
  </si>
  <si>
    <t>LOS PINOS 30 RUBEN JARAMILLO TRANCOSO 98640</t>
  </si>
  <si>
    <t>JUAREZ 5 ELREFUGIO</t>
  </si>
  <si>
    <t>CONSTITUYENTES 52</t>
  </si>
  <si>
    <t>EL SALTO TRANCOSO</t>
  </si>
  <si>
    <t>CARRETERA VIEJA 3 A LA PROVIDENCIA</t>
  </si>
  <si>
    <t xml:space="preserve">INSURGENTES 50 2DA DEL RANCHO </t>
  </si>
  <si>
    <t>SOMBRERETE SN JUAN BAUTISTA</t>
  </si>
  <si>
    <t>DIVINO ROSTRO</t>
  </si>
  <si>
    <t xml:space="preserve">SOMBRERETE SN SAN JUAN BAUTISTA </t>
  </si>
  <si>
    <t xml:space="preserve">CONSTITUYENTES 37 </t>
  </si>
  <si>
    <t>JUVENAL MENDEL S/N LA ESTRELLA</t>
  </si>
  <si>
    <t>EL VERGEL 11 EL REFUGIO</t>
  </si>
  <si>
    <t>GENARO BORREGO 6 EL REFUGIO OJO 98700</t>
  </si>
  <si>
    <t>san isidro 1 la tesorera gral panfilo natera 98740</t>
  </si>
  <si>
    <t xml:space="preserve">C PASEOS DE SANTA ELENA 320 FRACC PASEOS DE PROVIDENCIA </t>
  </si>
  <si>
    <t xml:space="preserve">SAN FRANCISCO DE LOS ROMO </t>
  </si>
  <si>
    <t>C MIGUEL HIDALGO 1 PRESSA EL COLORADITO</t>
  </si>
  <si>
    <t>LA LUZ 2 EL REFUGIO</t>
  </si>
  <si>
    <t>ALVARO AGUILAR 32 PRESIDENTES</t>
  </si>
  <si>
    <t>PRIV ALBARO OBREGON 3 LA TESORERA</t>
  </si>
  <si>
    <t>MATIAS RAMOS NO.18</t>
  </si>
  <si>
    <t>C. ARROYITO N.8</t>
  </si>
  <si>
    <t>BAÑUELOS</t>
  </si>
  <si>
    <t xml:space="preserve">NORIEGA 8 EL REFUGIO </t>
  </si>
  <si>
    <t xml:space="preserve">LAS LÑOMAS 137 </t>
  </si>
  <si>
    <t>MEZQUITE NO 18 RUBEN JARAMILLO</t>
  </si>
  <si>
    <t xml:space="preserve">ALAMO 21 TRANCOSITO </t>
  </si>
  <si>
    <t xml:space="preserve">ALAMO 21 BARR TRANCOSITO </t>
  </si>
  <si>
    <t>DEPORTIVA 22 SANTA ELENA GRAL PANFILO NATERA 98760</t>
  </si>
  <si>
    <t>CONSTITUYENTES 39</t>
  </si>
  <si>
    <t>ALLENDE 5 GRAL PANFILO NATERA 98730</t>
  </si>
  <si>
    <t xml:space="preserve">ALLENDE 5 </t>
  </si>
  <si>
    <t xml:space="preserve">20 DE NOVIEMBRE NO 19 SAN RAMON </t>
  </si>
  <si>
    <t>PANFILO NATERA</t>
  </si>
  <si>
    <t>PRIMAVERA 9 SANTA CRUZ TRANCOSO</t>
  </si>
  <si>
    <t xml:space="preserve">MESA ALTA 3 LA PROVIDENCIA </t>
  </si>
  <si>
    <t>MESA ALTA 4 LA PROVIDENCIA TRANCOSO 98640</t>
  </si>
  <si>
    <t>BELEN 6</t>
  </si>
  <si>
    <t>DEL VERGEL 3 CERRITO DE LA CRUZ OJO 98706</t>
  </si>
  <si>
    <t>MARTINEZ JASSO NO 69 SAN JOSE DEL CARMEN</t>
  </si>
  <si>
    <t>OBRERO MUNDIAL 312 FRACC POPULAR CTM</t>
  </si>
  <si>
    <t>EL CARMEN 18 SAN JOSE DE C</t>
  </si>
  <si>
    <t xml:space="preserve">DE LA PAZ 2 SAN JOSE DEL CARMEN </t>
  </si>
  <si>
    <t xml:space="preserve">ESCONDIDA 5 SAN JOSE DEL CARMEN </t>
  </si>
  <si>
    <t>LA ESCONDIDA 5 SAN JOSE DEL CARMEN</t>
  </si>
  <si>
    <t xml:space="preserve">DE LA CRUZ 23SN JOSE DEL CARMEN </t>
  </si>
  <si>
    <t>C DE LA CRUZ NO 23 SAN JOSE DEL CARMEN</t>
  </si>
  <si>
    <t>RIO BALSAS 57 SAN JOSE DEL CARMEN</t>
  </si>
  <si>
    <t>C. MARTINEZ JASSO NO. 69 SAN JOSE DEL CARMEN</t>
  </si>
  <si>
    <t xml:space="preserve">MARTINEZ JASSO 69 SAN JOSE DEL CARMEN </t>
  </si>
  <si>
    <t xml:space="preserve">RIO BALSAS 57 SAN JOSE DEL CARMEN </t>
  </si>
  <si>
    <t>DE LA PAZ 4 SAN JOSE DEL CARMEN</t>
  </si>
  <si>
    <t>BEGONIA No. 9</t>
  </si>
  <si>
    <t>EL CARMEN 16 SAN JOSE DEL CARMEN</t>
  </si>
  <si>
    <t>DEL CARMEN 16 SAN JOSE DEL CARMEN</t>
  </si>
  <si>
    <t xml:space="preserve">DE LA PAZ 3 SAN JOSE DEL CARMEN </t>
  </si>
  <si>
    <t>C DEL CARMEN NO 16 SAN JOSE DEL CARMEN</t>
  </si>
  <si>
    <t>INSURGENTES 20 SAN SALVADOR</t>
  </si>
  <si>
    <t>DE LOS VALORES NUM 33 OJO DE AGUA DE LA PALMA</t>
  </si>
  <si>
    <t>DE LA CRUZ 23 SN JOSE DEL CARMEN</t>
  </si>
  <si>
    <t xml:space="preserve">LOPEZ MATEOS SN SAN JOSE DEL CARMEN </t>
  </si>
  <si>
    <t>LA CRUZ 20, SAN JOSE DEL CARMEN</t>
  </si>
  <si>
    <t>CALLE DE LA CRUZ No. 19, SAN JOSE DEL CARMEN</t>
  </si>
  <si>
    <t>DE LA PAZ 2 SAN JOSE DEL CARMEN</t>
  </si>
  <si>
    <t>LA PAZ 2 SAN JOSE DEL CARMEN</t>
  </si>
  <si>
    <t>FCO I MADERO 55 LAS COLORADAS</t>
  </si>
  <si>
    <t>COLONIA MILITAR 8 LA CAPILLA OJO 98705</t>
  </si>
  <si>
    <t>COLEGIO MILITAR 5 LA CAPILLA</t>
  </si>
  <si>
    <t>FRANCISCO I MADERO 55</t>
  </si>
  <si>
    <t>COLEGIO MILITAR 19 LA CAPILLA</t>
  </si>
  <si>
    <t>EMILIANO ZAPATA 24 LAS COLORADAS</t>
  </si>
  <si>
    <t>OJOCALIETE</t>
  </si>
  <si>
    <t>GLZ ORTEGA 7 BARRIO PROVIDENCIA</t>
  </si>
  <si>
    <t>CAMINO REAL 1 EL REFUGIO</t>
  </si>
  <si>
    <t xml:space="preserve">ALAMO 11 TRANCOSITO </t>
  </si>
  <si>
    <t xml:space="preserve">INSURGENTES 70 BARRIO 2A DEL RANCHO </t>
  </si>
  <si>
    <t>COLEGIO MILITAR 3 LA CAPILLA</t>
  </si>
  <si>
    <t>LAS MALVAS 3 BARRIO REFUGIO DE ARRIBA TRANCOSO 98640</t>
  </si>
  <si>
    <t>TULIPANES NO. 8 EL REFUGIO DE ARRIBA</t>
  </si>
  <si>
    <t xml:space="preserve">constitucion 6 la capilla </t>
  </si>
  <si>
    <t>CONSTITUCION 6 LA CAPILLA</t>
  </si>
  <si>
    <t xml:space="preserve">CONSTITUCION 9 LA CAPILLA </t>
  </si>
  <si>
    <t>DEL CONSUELO 4 TRANCOSO 98640</t>
  </si>
  <si>
    <t>FRANCISCO IMADERO 55 LAS COLORADAS</t>
  </si>
  <si>
    <t>CALLEJON MONO PRIETO No. 105</t>
  </si>
  <si>
    <t>BENITO JUAREZ 3 LA CAPILLA</t>
  </si>
  <si>
    <t>JUAREZ 5 LA CAPILLA</t>
  </si>
  <si>
    <t>JOSEFA ORTIZ DE DGUEZ 21 INDEPENDENCIA</t>
  </si>
  <si>
    <t>INSURGENTES 14 SAN SALVADOR</t>
  </si>
  <si>
    <t>GUERRERO NUM 112 BARRIO ALTO</t>
  </si>
  <si>
    <t>PROL. TERAN 91 FRACC. FELIPE HERRERA VILLALOBOS C.P. 96715 O</t>
  </si>
  <si>
    <t>CANDIDO GAYTAN 8 PAMANES ESCOBEDO OJO 98700</t>
  </si>
  <si>
    <t xml:space="preserve">PROF. MEDEL 18 LA ESTRELLA </t>
  </si>
  <si>
    <t>PROF. MEDEL 18 LA ESTRELLA</t>
  </si>
  <si>
    <t>JOSE VASCONCELOS 5 LAS LOMAS</t>
  </si>
  <si>
    <t>JOSE VASCONCELOS NO 5 LOS CORDERO</t>
  </si>
  <si>
    <t>VENUSTIANO CARRANZA NO. 12 A POZO DE JARILLA</t>
  </si>
  <si>
    <t>NIÑOS HEROES 8</t>
  </si>
  <si>
    <t>MIGUEL ALEMAN 5 EL COLORADITO</t>
  </si>
  <si>
    <t>ARROYO CUAHTEMOC 3 A GRAL PANFILO NATERA 98730</t>
  </si>
  <si>
    <t>LOPEZ VELARDE 21 LA TESORERA GRAL PANFILO NATERA 98740</t>
  </si>
  <si>
    <t xml:space="preserve">JUSTO SIERRA 7 LA RESORERA </t>
  </si>
  <si>
    <t>GUERRERO 106 GRAL PANFILO NATERA 98730</t>
  </si>
  <si>
    <t>EMILIANO ZAPATA 80 LA RESORERA GRAL PANFILO NATERA 98740</t>
  </si>
  <si>
    <t xml:space="preserve">FCO VILLA 4 </t>
  </si>
  <si>
    <t>GENERAL P N }</t>
  </si>
  <si>
    <t xml:space="preserve">CONSTITUYENTES 63 </t>
  </si>
  <si>
    <t xml:space="preserve">DEL REBOTE 6 PRESA EL COLORADITO </t>
  </si>
  <si>
    <t>OCTAVIO GUERRA 12 BUENAVISTA</t>
  </si>
  <si>
    <t>GONZALEZ ORTEGA 21</t>
  </si>
  <si>
    <t>PASCUAL GARCIA 8</t>
  </si>
  <si>
    <t>GONZALEZ ORTEGA 21 GRAL PANFILO NATERA 98730</t>
  </si>
  <si>
    <t>C. LEOBARDO RUIZ 8 COL CENTRO</t>
  </si>
  <si>
    <t>TABASCO 1 FCO I MADERO LAS LAJAS</t>
  </si>
  <si>
    <t>DEL TINACO NO. 20 SAN PABLO</t>
  </si>
  <si>
    <t>EMILIANO ZAPATA 40 LOS CORDERO</t>
  </si>
  <si>
    <t>C. ADOLFO LOPEZ MATEOS NO. 1 LAS LAJAS</t>
  </si>
  <si>
    <t xml:space="preserve">LOS PINO SN </t>
  </si>
  <si>
    <t xml:space="preserve">MARTIN LOPEZ 1 SAN JOSE DEL CARMEN </t>
  </si>
  <si>
    <t>PAMANES ESCOBEDO 38 NUEVO MUNDO OJO 98705</t>
  </si>
  <si>
    <t>MATEO MEDINA 14 FERNANDO PAMANES ESCOBEDO OJO 98718</t>
  </si>
  <si>
    <t>LOPEZ MATEOS 49 SAN JOSE DEL CARMEN TRANCOSO 98640</t>
  </si>
  <si>
    <t>BABILONIA 29 TRANCOSO 98640</t>
  </si>
  <si>
    <t>LOPEZ MATEOS 49 SAN JOSE DEL CARMEN</t>
  </si>
  <si>
    <t>AVILA CAMACHO 30 GRAL PANFILO NATERA 98730</t>
  </si>
  <si>
    <t>LOPEZ MATEOS 44 SAN JOSE DEL CARMEN</t>
  </si>
  <si>
    <t>ADOLFO LOPEZ MATEOS 1</t>
  </si>
  <si>
    <t>DE LA CRUZ 18 SAN JOSE DEL CARMEN</t>
  </si>
  <si>
    <t xml:space="preserve">ALFONSO MEDINA 48 GRAL PANFILO NATERA </t>
  </si>
  <si>
    <t xml:space="preserve">EL PARAISO 54 SAN JOSE DEL CARMEN </t>
  </si>
  <si>
    <t xml:space="preserve">25 DE NOVIEMBRE 23 SAN JOSE DEL CARMEN </t>
  </si>
  <si>
    <t>LOPEZ MATEOS 40 SAN JOSE DEL C</t>
  </si>
  <si>
    <t>DE LA CRIZ NO. 18 SAN JOSE DEL CARMEN</t>
  </si>
  <si>
    <t xml:space="preserve">LAZARO CARDENAS 25 </t>
  </si>
  <si>
    <t>TABASCO 1 A LAS LAJAS</t>
  </si>
  <si>
    <t>GENERAL BRIGADIER 12 GRAL PANFILO NATERA 98730</t>
  </si>
  <si>
    <t>TABASCO 1 LAS LAJAS</t>
  </si>
  <si>
    <t>ODISEO BECERRA 122 PRESIDENTES GRAL PANFILO NATERA</t>
  </si>
  <si>
    <t>REFUGIO 1 TRANCOSO 98640</t>
  </si>
  <si>
    <t>MARTIN JUAREZ 24 TRANCOSO 98640</t>
  </si>
  <si>
    <t>REGIDORES NUM 410 FRACC MUNICIPIO LIBRE</t>
  </si>
  <si>
    <t>AGUASCALIENTES</t>
  </si>
  <si>
    <t xml:space="preserve">EMILIANO ZAPATA 10 A NUEVO MUNDO </t>
  </si>
  <si>
    <t xml:space="preserve">LOPEZ MATEOS 4 NUEVO MUNDO </t>
  </si>
  <si>
    <t>FCO VILLA 7 FELIPE ANGELES LAS LAJAS</t>
  </si>
  <si>
    <t xml:space="preserve">PORFIRIO DIAZ 4 NUEVO MUNDO </t>
  </si>
  <si>
    <t>FRANCISCO VILLA 8 LAS LAJAS OJO 98700</t>
  </si>
  <si>
    <t>FRANCISCO VILLA 8</t>
  </si>
  <si>
    <t>5 DE MAYO S/N EL REFUGIO</t>
  </si>
  <si>
    <t>CONSTITUYENTES 26 BARR DEL DIVINO ROSTRO</t>
  </si>
  <si>
    <t>LOPEZ MATEOS 46 A</t>
  </si>
  <si>
    <t>CONSTITUYENTES SN</t>
  </si>
  <si>
    <t>CARMEN 25 SN JOSE DEL CARMEN</t>
  </si>
  <si>
    <t>NUEVO MUNDO</t>
  </si>
  <si>
    <t xml:space="preserve">VICENTE GUERRERO 16 A NUEVO MUNDO </t>
  </si>
  <si>
    <t xml:space="preserve">BABILONIA 85 BARR TRANCOSITO </t>
  </si>
  <si>
    <t>LOS GIGANTES 3 RUBEN JARAMILLO</t>
  </si>
  <si>
    <t>LOPEZ MATEOS S/N SAN JOSE DEL CARMEN</t>
  </si>
  <si>
    <t>TULIPANES 7 SANTA ELENA</t>
  </si>
  <si>
    <t>2DA DE LA CRUZ 20 SAN JOSE DEL CARMEN</t>
  </si>
  <si>
    <t>LOPEZ MATEOS No. 45, SAN JOSE DEL CARMEN</t>
  </si>
  <si>
    <t>RIO BALSAS 88 SAN JOSE DEL CARMEN</t>
  </si>
  <si>
    <t>LOPEZ MATEOS 40 SAN JOSE DEL CARMEN</t>
  </si>
  <si>
    <t>BABILONIA 95 TRANCOSO</t>
  </si>
  <si>
    <t>LOPEZ MATEOS 44 SN JOSE DEL CARMEN</t>
  </si>
  <si>
    <t>GLZ ORTEGA 56 GRAL PANFILO 98730</t>
  </si>
  <si>
    <t xml:space="preserve">DEL ANGEL 32 </t>
  </si>
  <si>
    <t xml:space="preserve">JOSEFA O DE DOM 2 CERRITO DE LA CRUZ </t>
  </si>
  <si>
    <t>CUAHUTEMOC NUM 1 COL. LA VICTOCRIA</t>
  </si>
  <si>
    <t>GUADALUPE NUEVO MUNDO</t>
  </si>
  <si>
    <t>PAMANES ESCOBEDO 40 NUEVO MUNDO</t>
  </si>
  <si>
    <t>LOMA BONITA 29 A BARR 2DA DEL RANCHO</t>
  </si>
  <si>
    <t>CONSTITUYENTES 40</t>
  </si>
  <si>
    <t>C DE LA PAZ 3 SAN JOSE DEL CARMEN</t>
  </si>
  <si>
    <t>LOPEZ MATEOS 45 SAN JOSE DEL CARMEN TRANCOSO 98640</t>
  </si>
  <si>
    <t>LOPEZ MATEOS 45 B SAN JOSE DEL CARMEN</t>
  </si>
  <si>
    <t>GENERAL BARRAGAN 70</t>
  </si>
  <si>
    <t>PAMENES ESCOBEDO 7 NUEVO MUNDO</t>
  </si>
  <si>
    <t>LOPEZ MATEOS 7 HIDALGO Y PAMANES NUEVO MUNDO</t>
  </si>
  <si>
    <t>LOPEZ MATEOS 7  NUEVO MUNDO</t>
  </si>
  <si>
    <t>PAMANES ESCOBEDO 47 NUEVO MUNDO OJO 98700</t>
  </si>
  <si>
    <t>FERNANDO PAMANES 48 NUEVO MUNDO</t>
  </si>
  <si>
    <t xml:space="preserve">3RA DE SAN ISIDRO 8 EL REFUGIO </t>
  </si>
  <si>
    <t>SAN ISIDRO 8 TRANCOSO 98640</t>
  </si>
  <si>
    <t>CORREGIDORA NUM 8 PALMILLAS</t>
  </si>
  <si>
    <t>EMILIANO ZAPATA 3 PALMILLAS OJO 98700</t>
  </si>
  <si>
    <t>EMILIANO ZAPATA 7 PALMILLAS OJO 98700</t>
  </si>
  <si>
    <t xml:space="preserve">EMILIANO ZAPATA 2 PAMANES ESCOBEDO </t>
  </si>
  <si>
    <t>MINA PURISIMA 101 MINERA</t>
  </si>
  <si>
    <t>5 DE MAYO 3 A LA PROVIDENCIA GRAL PANFILO NATERA 98760</t>
  </si>
  <si>
    <t>TRABAJADORES DE CAMINOS NUM 37 COL LA CONDESA</t>
  </si>
  <si>
    <t>ADOLFO LOPEZ MATEOS 11 NUEVO MUNDO OJO 98705</t>
  </si>
  <si>
    <t>ADOLFO López MATEOS 5 NUEVO MUNDO</t>
  </si>
  <si>
    <t>LOPEZ MATEOS 7 NUEVO MUNDO</t>
  </si>
  <si>
    <t xml:space="preserve">FRANCISCO VILLA 1 B LAS LAJAS </t>
  </si>
  <si>
    <t xml:space="preserve">LOPEZ MATEOS 11 NUEVO MUNDO </t>
  </si>
  <si>
    <t>ADOLFO López MATEOS 7 NUEVO MUNDO</t>
  </si>
  <si>
    <t>BENITO JUAREZ 6 NUEVO MUNDO</t>
  </si>
  <si>
    <t>JOAQUIN AMARO 4 A TRANCOSO 98640</t>
  </si>
  <si>
    <t>ALAMO 5 BABILONIA</t>
  </si>
  <si>
    <t>ALAMO 5 TRANCOSITO</t>
  </si>
  <si>
    <t>GUADALUPE VICTORIA 15</t>
  </si>
  <si>
    <t xml:space="preserve">PEÑITAS 23  LA DIVINA PROVIDENCIA </t>
  </si>
  <si>
    <t xml:space="preserve">DEL ROSAL 1 A </t>
  </si>
  <si>
    <t>FRANCISCO VILLA NO. 10 LAS LAJAS</t>
  </si>
  <si>
    <t>VICTOR ROSALES 12 CENTRO GRAL PANFILO 98730</t>
  </si>
  <si>
    <t>EL TINACO 5 SAN PABLO GRAL PANFILO 98760</t>
  </si>
  <si>
    <t>FRANCISCO VILLA 10 SAN PABLO GRAL PANFILO 98760</t>
  </si>
  <si>
    <t>FRANCISCO VILLA NO. 10  SAN PABLO</t>
  </si>
  <si>
    <t>MOCTEZUMA 3 BARR ALTO</t>
  </si>
  <si>
    <t>AV DE LA JUVENTUD 20 GRAL PANFILO NATERA 98730</t>
  </si>
  <si>
    <t>CONSTITUYENTES 46 DIVINO ROSTRO GRAL PANFILO NATERA 98730</t>
  </si>
  <si>
    <t>DE LOS BUHOS R05  No. 404   COL. GAVILANES</t>
  </si>
  <si>
    <t>PAMANES ESCOBEDO 6 LA CAPILLA</t>
  </si>
  <si>
    <t>FELIX CUEVAS NO 58 SAN JOSE DEL CARMEN</t>
  </si>
  <si>
    <t>2DA DE JUAREZ 23 SAN JOSE DEL C</t>
  </si>
  <si>
    <t>FCO I MADERO 21 CERRITO DE LA CRUZ</t>
  </si>
  <si>
    <t>LA CRUZ 34 SAN JOSE DEL CARMEN TRANCOSO 98640</t>
  </si>
  <si>
    <t>5 DE MAYO 13 RANCHO NUEVO GRAL PANFILO NATERA 98680</t>
  </si>
  <si>
    <t>C. DEL CARMEN NO. 8, SN. JODE DEL CARMEN</t>
  </si>
  <si>
    <t xml:space="preserve">REFORMA 5 SAN JOSE DEL CARMEN </t>
  </si>
  <si>
    <t xml:space="preserve">BENITO JUAREZ 7 NUEVO MUNDO </t>
  </si>
  <si>
    <t>LEON GARCIA 13 TRANCOSO</t>
  </si>
  <si>
    <t>C RIO BALSAS NO 90 SAN JOSE DEL CARMEN</t>
  </si>
  <si>
    <t xml:space="preserve">PAMANES ESCOBEDO 6 </t>
  </si>
  <si>
    <t>MARTINEZ GUTIERREZ 2 BENITO JUAREZ POZO DE JARILLAS</t>
  </si>
  <si>
    <t>MATAMOROS 20 LA CAPILLA</t>
  </si>
  <si>
    <t xml:space="preserve">MARTINEZ 25 LOS INSURGENTES </t>
  </si>
  <si>
    <t>PEDRO RUIZ GLZ 17 LA CAPILLA</t>
  </si>
  <si>
    <t>LOPEZ VELARDE 7 LA CAPILLA</t>
  </si>
  <si>
    <t>C VILLA NTRA SEÑORA DE LA ASUNCION 184 VILLAS DE GUADALUPE G</t>
  </si>
  <si>
    <t>FLORES MAGON 5 COL LIRAS</t>
  </si>
  <si>
    <t>CRISTOBAL COLON 50 INDEPENDENCIA</t>
  </si>
  <si>
    <t>DE LA CRUZ 24</t>
  </si>
  <si>
    <t>DE LA CRUZ 24 SN JOSE DEL CARMEN</t>
  </si>
  <si>
    <t>DE LA CRUZ 24 SAN JOSE DEL CARMEN</t>
  </si>
  <si>
    <t>LA CRUZ 24 SAN JOSE DEL CARMEN</t>
  </si>
  <si>
    <t>LA CRUZ 24 SAN JOSE DEL CARMEN TRANCOSO 98640T</t>
  </si>
  <si>
    <t>DE LA CRUZ NO. 24 SN JOSE DEL CARMEN</t>
  </si>
  <si>
    <t>LOPEZ VELARDE 6 LA CAPILLA</t>
  </si>
  <si>
    <t xml:space="preserve">AV HIDALGO 4 SANTA ELENA </t>
  </si>
  <si>
    <t>GARCIA DE LA CADENA 8 SANTA ELENA</t>
  </si>
  <si>
    <t>DE LA PAZ 7 SAN JOSE DEL CARMEN</t>
  </si>
  <si>
    <t>LOPEZ MATEOS NO 5 NUEVO MUNDO</t>
  </si>
  <si>
    <t>BENITO JUAREZ 2 A POZO DE JARILLAS</t>
  </si>
  <si>
    <t>25 DE NOVIEMBRE 87SAN JOSE DEL CARMEN</t>
  </si>
  <si>
    <t>25 DE NOVIEMBRE 67</t>
  </si>
  <si>
    <t xml:space="preserve">JERUSALEN 19 </t>
  </si>
  <si>
    <t>REFORMA NO.5 SAN JOSE DEL CARMEN</t>
  </si>
  <si>
    <t>Lopez Mateos No. 20 San Jose del Carmen</t>
  </si>
  <si>
    <t>Trancoso</t>
  </si>
  <si>
    <t>LOPEZ MATEOS NO. 41 CALIFORNIA ESCONDIDA SAN JOSE DEL CARMEN</t>
  </si>
  <si>
    <t>LA CRUZ 24 SAN JOSE DEL CARMEN TRANCOSO 98640</t>
  </si>
  <si>
    <t>REFORMA 5 SAN JOSE DEL CARMEN TRANCOSO 98640</t>
  </si>
  <si>
    <t xml:space="preserve">FELIX CUEVAS 52 A </t>
  </si>
  <si>
    <t>25 DE NOVIEMBRE 56 SAN JOSE DEL CARMEN</t>
  </si>
  <si>
    <t>AV. HIDALGO N.6</t>
  </si>
  <si>
    <t>SANTA ELENA, ZACATECAS</t>
  </si>
  <si>
    <t>FCO VILLA 5  LA CAPILLA</t>
  </si>
  <si>
    <t>CRISTOBAL COLON 11 INDEPENDENCIA</t>
  </si>
  <si>
    <t>HIDALGO 10 RANCHO NUEVO GRAL PANFILO NATERA 98760</t>
  </si>
  <si>
    <t xml:space="preserve">LA PALMA 1 POZO DE JARILLAS </t>
  </si>
  <si>
    <t>C DE LA CRUZ 18 SAN JOSE DEL CARMEN</t>
  </si>
  <si>
    <t xml:space="preserve">AV INSURGENTES 18 SAN SALVADOR </t>
  </si>
  <si>
    <t>FRESNOS 68 PAMANES ESCOBEDO</t>
  </si>
  <si>
    <t xml:space="preserve">ZACATECAS 13 COL LIRAS </t>
  </si>
  <si>
    <t>c. espinaca no. 319 col. las huertas</t>
  </si>
  <si>
    <t>RIO BALSAS 63 SAN JOSE DEL CARMEN TRANCOSO 98640</t>
  </si>
  <si>
    <t>C LOPEZ MATEOS NO 41D SAN JOSE DEL CARMEN</t>
  </si>
  <si>
    <t>RIO BALSAS 90 SAN JOSE DEL CARMEN</t>
  </si>
  <si>
    <t xml:space="preserve">López VELARDE 10 SANTA ELENA </t>
  </si>
  <si>
    <t>SANTOS ORTIZ 25 PAMANES ESCOBEDO OJO 98700</t>
  </si>
  <si>
    <t>EMPERATRIZ DE AMERICA 113 FRACC GPE OJOCALIENTE 98710</t>
  </si>
  <si>
    <t>RAMON LOPEZ V 28 SANTA ELENA</t>
  </si>
  <si>
    <t>LOMA LINDA EL REFUGIO</t>
  </si>
  <si>
    <t>REFORMA 2  SAN JOSE DEL CARMEN</t>
  </si>
  <si>
    <t>MARTINEZ JASSO 67 A SAN JOSE DEL CARMEN</t>
  </si>
  <si>
    <t>GIGANTES No. 3 RUBEN JARAMILLO</t>
  </si>
  <si>
    <t>EJ RUBEN JARAMILLO</t>
  </si>
  <si>
    <t>FRANCISCO VILLA 20 MIRAVALLE</t>
  </si>
  <si>
    <t xml:space="preserve">JAVIER MINA 69 </t>
  </si>
  <si>
    <t xml:space="preserve">JIMENEZ 65 </t>
  </si>
  <si>
    <t>AV INSURGENTE 28  SAN SALVADOR</t>
  </si>
  <si>
    <t>INSURGENTES 28 SAN SALVADOR</t>
  </si>
  <si>
    <t>LEONA VICARIO 13 A EL CALVARIO</t>
  </si>
  <si>
    <t>VICTORIANO HUERTA 6 EL SAUCITO</t>
  </si>
  <si>
    <t>RUBEN JARAMILLO</t>
  </si>
  <si>
    <t>GIGANTES S/N RUBEN JARAMILLO</t>
  </si>
  <si>
    <t>MARTIN JAUEREZ 32</t>
  </si>
  <si>
    <t>CALLE ANCHA 1 SAN RAMON</t>
  </si>
  <si>
    <t>ALTAVISTA 2 EL REFUGIO</t>
  </si>
  <si>
    <t xml:space="preserve">GUADALUPE VICTORIA 7 POZO DE JARILLAS </t>
  </si>
  <si>
    <t>PINOS 4 DEL MEZQUITE RUBEN JARAMILLO</t>
  </si>
  <si>
    <t>CONOCIDO RUBEN JARAMILLO</t>
  </si>
  <si>
    <t>5 DE MAYO 2 LA PROVIDENCIA GRAL PANFILO NATERA 98760</t>
  </si>
  <si>
    <t>SAN PEDRO 12 EL SAUCITO</t>
  </si>
  <si>
    <t>GONZALEZ ORTEGA NUM 50</t>
  </si>
  <si>
    <t>López MATEOS 3 EL SAUCITO</t>
  </si>
  <si>
    <t>FCO VILLA 31 SANTA ELENA GRAL PANF 98760</t>
  </si>
  <si>
    <t>EL BORDO 3 SANTA ELENA GRAL PANFILO NATERA 98760</t>
  </si>
  <si>
    <t>BENITO JUAREZ 3 SAN PABLO GRAL PANFILO N 98760</t>
  </si>
  <si>
    <t>EL CARMEN 2 A CENTRO OJO 98713</t>
  </si>
  <si>
    <t>LAZARO CARDENAS 24 PAMANES ESCOBEDO OJO 98718</t>
  </si>
  <si>
    <t>DE LOS CAMPESINOS 46 BARR EL REFUGIO 98640 TRANCOSO</t>
  </si>
  <si>
    <t>trancoso</t>
  </si>
  <si>
    <t>FELIX CUEVAS 50 SAN JOSE DEL CARMEN</t>
  </si>
  <si>
    <t xml:space="preserve">CONSTITUYENTES 24 </t>
  </si>
  <si>
    <t>GRAL PANFOLO NATERA</t>
  </si>
  <si>
    <t>C. CASTORENA NO. 23 B CERRITO DE LA CRUZ</t>
  </si>
  <si>
    <t>C. CASTORENA NO. 23 CERRITO DE LA CRUZ</t>
  </si>
  <si>
    <t>JOSE LUIS ORTIZ 5 CERRITO DE LA CRUZ</t>
  </si>
  <si>
    <t>FRANCISCO I MAREDO 21 CERRITO DE LA CRUZ</t>
  </si>
  <si>
    <t>SAN PEDRO 4 OJOCALIENTE 98710</t>
  </si>
  <si>
    <t>JUVENTINO ROSAS 3 GRAL PANFILO NATERA 98730</t>
  </si>
  <si>
    <t>JUVENTINO ROSAS 3 GRAL PANFILO NATERA 98</t>
  </si>
  <si>
    <t>DEL COBRE 2 PALMILLAS OJO 98700</t>
  </si>
  <si>
    <t>GUADALUPANA UN, 16 BARR SAN ISIDRO</t>
  </si>
  <si>
    <t>FELIX CUEVAS NO 4 SAN JOSE DEL CARMEN</t>
  </si>
  <si>
    <t>EL SALTO S/N TRANCOSO 98640</t>
  </si>
  <si>
    <t>EPIFANIO MACIAS 7 COL PAMANES ESCOBEDO</t>
  </si>
  <si>
    <t>CALLE TELEGRAFOS LOMAS DEL CONSUELO</t>
  </si>
  <si>
    <t>USUMACINTA 22 NOMBREDE DIOS OJO 98710</t>
  </si>
  <si>
    <t>MORELOS 10 POZO DE JARILLAS</t>
  </si>
  <si>
    <t>EMILIANO ZAPATA 6 POZO DE JARILLAS</t>
  </si>
  <si>
    <t>16 DE SEPTIEMBRE BARR ALTO</t>
  </si>
  <si>
    <t>MORELOS 23</t>
  </si>
  <si>
    <t>GENERAL P N</t>
  </si>
  <si>
    <t>DEL TEQUESQUITE 5 OJO 98700</t>
  </si>
  <si>
    <t xml:space="preserve">GUERRERO 3 LA CAPILLA </t>
  </si>
  <si>
    <t>EMILIANO ZAPATA 30 LA TESORERA GRAL PANFILO NATEA 98740</t>
  </si>
  <si>
    <t>GRAL PANFILO NATEA</t>
  </si>
  <si>
    <t>FCO VILLA 5 SANTA ELENA 98760</t>
  </si>
  <si>
    <t>JUAREZ 3 LA CAPILLA</t>
  </si>
  <si>
    <t>JUAREZ 3  LA CAPILLA</t>
  </si>
  <si>
    <t>LOPEZ MATEOS 8 NUEVO MUNDO</t>
  </si>
  <si>
    <t>FCO VILLA 2 SANTA ELENA GRAL 98730</t>
  </si>
  <si>
    <t>FELIX CUEVAS 56 A SAN JOSE DEL CARMEN</t>
  </si>
  <si>
    <t>FRANCISCO VILLA NO. 26 SANTA ELENA</t>
  </si>
  <si>
    <t>GENERAL PANFILO</t>
  </si>
  <si>
    <t>DEPORTIVA NO.6 SANTA ELENA</t>
  </si>
  <si>
    <t>FELIX CUEVAS NO. 57 SN JOSE DEL CARMEN</t>
  </si>
  <si>
    <t>FELIX CUEVAS 57 SN JOSE DEL CARMEN</t>
  </si>
  <si>
    <t>EL ROSARIO 2 SANTA ELENA GRAL PANFILO 98760</t>
  </si>
  <si>
    <t>C DEL REFUGIO 2 BARR DEL REFUGIO</t>
  </si>
  <si>
    <t>TANCOSO</t>
  </si>
  <si>
    <t>BENITO JUAREZ 9 LA CAPILLA</t>
  </si>
  <si>
    <t>GABINO BARRERA 9  LA CAPILLA</t>
  </si>
  <si>
    <t>C. BENITO JUAREZ NO. 9</t>
  </si>
  <si>
    <t>LOS PINOS NO. 9 LA CHIRIPA</t>
  </si>
  <si>
    <t>EL MEZQUITE NO. 15 LA CHIRIPA RUBEN JARAMILLO</t>
  </si>
  <si>
    <t xml:space="preserve">EL CERRITO </t>
  </si>
  <si>
    <t>VICENTE GUERRERO 2 LA CAPILLA</t>
  </si>
  <si>
    <t xml:space="preserve">COLEGIO MILITAR 8 LA CAPILLA </t>
  </si>
  <si>
    <t>LOS LAURELES 3 SANTA ELENA GRAL PANFILO N 98730</t>
  </si>
  <si>
    <t>gral panfilo n</t>
  </si>
  <si>
    <t>C. BENITO JUAREZ NO. 7, LA CAPILLA</t>
  </si>
  <si>
    <t>BENITO JUAREZ 12 LA CAPILLA</t>
  </si>
  <si>
    <t>25 DE NOVIEMBRE 67 SAN JOSE DEL CARMEN</t>
  </si>
  <si>
    <t>BENITO JUAREZ 7 LA CAPILLA</t>
  </si>
  <si>
    <t xml:space="preserve">VICENTE GUERRERO 9  LA CAPILLA </t>
  </si>
  <si>
    <t xml:space="preserve">ALTAVISTA 75 EL REFUGIO </t>
  </si>
  <si>
    <t>VENUSTIANO CARRANZA 6A MINILLAS</t>
  </si>
  <si>
    <t xml:space="preserve">JOSE ORTIZ DE DOMINGUEZ 13 EL CERRITO </t>
  </si>
  <si>
    <t>OJOCALIENTEE</t>
  </si>
  <si>
    <t>EL RETOÑO 14 TRANCOSITO</t>
  </si>
  <si>
    <t>MARTIN JUAREZ NUM 10</t>
  </si>
  <si>
    <t>CAMINO REAL No. 50</t>
  </si>
  <si>
    <t>PROGRESO 27</t>
  </si>
  <si>
    <t>AV. GAVILANES</t>
  </si>
  <si>
    <t>C. LIBERTAD NO 339 PABELLON DE GHIDALGO</t>
  </si>
  <si>
    <t xml:space="preserve">RINCON DE RAMOS </t>
  </si>
  <si>
    <t>FCO VILLA 21 SANTA ELENA GRAL PANFILO NATERA 98760</t>
  </si>
  <si>
    <t>GUADALUPE VICTORIA  NO. 10 B SANTA ELENA</t>
  </si>
  <si>
    <t>C. 5 DE MAYO No. 15</t>
  </si>
  <si>
    <t>BABILONIA 42 TRANCOSO</t>
  </si>
  <si>
    <t>JACARANDAS 12 TRANCOSO 98640</t>
  </si>
  <si>
    <t>CRUCERO BABILONIA 45</t>
  </si>
  <si>
    <t>LAS LOMAS 32-B BARRIO EL PANAL</t>
  </si>
  <si>
    <t>AND. TOMILLO No. 208-B    COL. EL SALERO</t>
  </si>
  <si>
    <t>FELIPE ANGELES 4</t>
  </si>
  <si>
    <t>DEL MEZQUITE 10 RUBEN JARAMILLO</t>
  </si>
  <si>
    <t>EL MEZQUITE No. 10  RUBEN JARAMILLO</t>
  </si>
  <si>
    <t>ESFUERZO NACIONAL 1319 MUNICIPIO LIBRE</t>
  </si>
  <si>
    <t>PRINCIPAL No, 5  RUBEN JARAMILLO</t>
  </si>
  <si>
    <t>VICENTE GUERRERO 3 CENTRO GRAL PANFILO NATERA 98730</t>
  </si>
  <si>
    <t>VICENTE GUERRERO 8 LA CAPILLA OJO 98705</t>
  </si>
  <si>
    <t>VICENTE GUERRERO 8 LA CAPILLA</t>
  </si>
  <si>
    <t>FCO VILLA 5 SANTA ELENA GRAL PANFILO N 98760</t>
  </si>
  <si>
    <t>ANTONIO SALA NUEVA No. 103  COL. BENITO JUAREZ</t>
  </si>
  <si>
    <t xml:space="preserve">MATIAS RAMOS 2 DIVINO ROSTRO </t>
  </si>
  <si>
    <t>HOLLYWOOD 19 ESQ BABILONIA</t>
  </si>
  <si>
    <t>C. FRANCISCO I MADERO NO. 14 CERRITO DE LA CRUZ</t>
  </si>
  <si>
    <t>C. DELFINA CASTORENA NO. 25 CERRITO DE LA CRUZ</t>
  </si>
  <si>
    <t xml:space="preserve">GENERAL PANFILO N </t>
  </si>
  <si>
    <t>SALVADOR AMAYA NO.119  LA BLANCA</t>
  </si>
  <si>
    <t>DEL CARMEN 12 SAN JOSE DEL CARMEN TRANCOSO 98640</t>
  </si>
  <si>
    <t>MATIAS RAMOS 29 B COL PRESIDENTES</t>
  </si>
  <si>
    <t>MATIAS RAMOS 29 B</t>
  </si>
  <si>
    <t>SAN ANTONIO 5 EL SALADILLO GRAL PANFILO 98750</t>
  </si>
  <si>
    <t xml:space="preserve">CAMINO REAL 50 LA EMBARCACION </t>
  </si>
  <si>
    <t>5 DE MAYO 5 A LA PROVIDENCIA GRAL PANFILO NATERA 98760</t>
  </si>
  <si>
    <t>SALVADOR AMAYA LOPEZ 1 PRESIDENTES</t>
  </si>
  <si>
    <t>SALVADOR AMAYA 117 PRESIDENTES</t>
  </si>
  <si>
    <t>16 DE SEPTIEMBRE 4 PROVIDENCIA GRAL PANFILO NATERA 98760</t>
  </si>
  <si>
    <t>MATIAS RAMO 17</t>
  </si>
  <si>
    <t>MATIAS RAMOS 19</t>
  </si>
  <si>
    <t xml:space="preserve">MATIAS RAMOS 17 </t>
  </si>
  <si>
    <t>MATIAS RAMOS 17 DIVINO ROSTRO</t>
  </si>
  <si>
    <t>MATIAS RAMOS 19 PRESIDENTES</t>
  </si>
  <si>
    <t>5 DE MAYO 5 LA PROVIDENCIA GRAL PANFILO NATERA 98760</t>
  </si>
  <si>
    <t>GARCIA SALINAS 44 GRAL PANFILO NATERA 98730</t>
  </si>
  <si>
    <t>ALFONSO MEDINA 10 OJO 98710</t>
  </si>
  <si>
    <t>AV HIDALGO 3 LEONA VICARIO</t>
  </si>
  <si>
    <t>GONZALEZ ORTEGA 22</t>
  </si>
  <si>
    <t>FCO VILLA N. 7</t>
  </si>
  <si>
    <t>SANTA ELENA</t>
  </si>
  <si>
    <t>FCO VILLA 7 SANTA ELENA GRAL PANFILO NATERA 98760</t>
  </si>
  <si>
    <t>FCO VILLA 9 SANTA ELENA</t>
  </si>
  <si>
    <t>FCO VILLA 5 SANTA ELENA GRAL PANFILO NATERA 98730</t>
  </si>
  <si>
    <t xml:space="preserve">LA PALMA 18 DEL CARMEN </t>
  </si>
  <si>
    <t xml:space="preserve">MADERO 9 </t>
  </si>
  <si>
    <t>FCO VILLA 7 SANTA ELENA GRAL PANFILO NATERA 98730</t>
  </si>
  <si>
    <t>FCO VILLA 5 SANTA ELENA</t>
  </si>
  <si>
    <t>RUBEN JARAMILLO, LOS PINOS No. 16</t>
  </si>
  <si>
    <t>MAURICIO MENDOZA SN DIVINO ROSTRO</t>
  </si>
  <si>
    <t>CONSTITUYENTES 36 GRAL PANFILO NATERA 98730</t>
  </si>
  <si>
    <t xml:space="preserve">MAURICIO MENDOZA S/N DIVINO ROSTRO </t>
  </si>
  <si>
    <t>MAURICIO MENDOZA SN</t>
  </si>
  <si>
    <t>constituyentes 32 divino rostro</t>
  </si>
  <si>
    <t>GERARDO GARCIA MARTINEZ COL. PRESIDENTES GENERAL PANFILO NAT</t>
  </si>
  <si>
    <t>COLISEO BECERRA NO. 2 GRAL PANFILO NATERA C.P. 98730</t>
  </si>
  <si>
    <t>CONSTITUYENTES SN DEL DIVINO ROSTRO</t>
  </si>
  <si>
    <t>AGUSTIN HERNANDEZ 45 BUENAVISTA</t>
  </si>
  <si>
    <t>MINA LA BUFA 36 BARRIO EL PANA L TRANCOSO 98640</t>
  </si>
  <si>
    <t>MARTINEZ JASSO 68 A SAN JOSE DEL CARMEN</t>
  </si>
  <si>
    <t>MARTINEZ JASSO 68 SAN JOSE DEL CARMEN TRANCOSO 98640</t>
  </si>
  <si>
    <t>LOPEZ MATEOS 92 SAN JOSE DEL CARMEN</t>
  </si>
  <si>
    <t>GIGANTES NO. 2 RUBEN JARAMILLO</t>
  </si>
  <si>
    <t>BENITO JUAREZ NO. 9 LA CAPILLA CP. 98705</t>
  </si>
  <si>
    <t>COL. RUBEN JARAMILLO</t>
  </si>
  <si>
    <t>LOS PINOS No. 11, RUBEN JARAMILLO</t>
  </si>
  <si>
    <t>LOS PINOS 4 RUBEN JARAMILLO</t>
  </si>
  <si>
    <t>PINOS 4 RUBEN JARAMILLO</t>
  </si>
  <si>
    <t>C RANCHO EL BORDO S N PRESA EL COLORADITO</t>
  </si>
  <si>
    <t>5 DE MAYO 9</t>
  </si>
  <si>
    <t>PAMANES ESCOBEDO 3 LA CAPILLA</t>
  </si>
  <si>
    <t>CUAHTEMOC 24 A GRAL PANFILO NATERA 98730</t>
  </si>
  <si>
    <t xml:space="preserve">PROLNIÑOS HEROES 210 COL FRANCISCO E GARCIA </t>
  </si>
  <si>
    <t>JUAREZ 1 EL REFUGIO</t>
  </si>
  <si>
    <t xml:space="preserve">BENITO JUAREZ 2 NUEVO MUNDO </t>
  </si>
  <si>
    <t>JOSE ITURBIDE NO. 8  LOS OCOTES</t>
  </si>
  <si>
    <t>López MATEOS 4 A EL SAUCITO</t>
  </si>
  <si>
    <t>LIDIA LOPEZ SOLIS 4 COL INDUSTRIAL GRAL PANFILO NATERA 98730</t>
  </si>
  <si>
    <t xml:space="preserve">C LOPEZ MATEOS NO 4 NUEVO MUNDO </t>
  </si>
  <si>
    <t>PORFIRIO DIAZ 5 NUEVO MUNDO</t>
  </si>
  <si>
    <t xml:space="preserve">SALVADOR DIAZ MIRON 104 COL BENITO JUAREZ 2DA SECC </t>
  </si>
  <si>
    <t>FRANCISCO I MADERO SN UNION SAN ANTONIO</t>
  </si>
  <si>
    <t>LIDIA MENDEZ NUM 40</t>
  </si>
  <si>
    <t>DEL CARMEN NUM 10 BARR 2DA DEL RANCHO</t>
  </si>
  <si>
    <t>CALLE DE LA CRUZ No. 20, SAN JOSE DEL CARMEN</t>
  </si>
  <si>
    <t>DE LA CRUZ 17 SAN JOSE DEL C</t>
  </si>
  <si>
    <t xml:space="preserve">DE LA CRUZ 17 A SAN JOSE DEL C </t>
  </si>
  <si>
    <t>CAMPESINOS 8  BARRIO DEL REFUGIO</t>
  </si>
  <si>
    <t>TRANCOSOº</t>
  </si>
  <si>
    <t>C REFORMA 3 SAN JOSE DEL CARMEN</t>
  </si>
  <si>
    <t>MINITAS NUM 29</t>
  </si>
  <si>
    <t>LA CAÑADA 12 TRANCOSO 98640</t>
  </si>
  <si>
    <t>DEL REFUGIO 7 BARRIO DEL REFUGIO TRANCOSO 98640</t>
  </si>
  <si>
    <t>CRO INSURGENTES 3-A</t>
  </si>
  <si>
    <t>DEL REFUGIO 15 BARRIO DEL REFUGIO TRANCOSO 98640</t>
  </si>
  <si>
    <t>CUAUHTEMOC 22  LA CANTERA</t>
  </si>
  <si>
    <t>CECILIA RAUDALES RANGEL</t>
  </si>
  <si>
    <t>LOS CAMPESINOS nO. 50</t>
  </si>
  <si>
    <t>LOMAS 37</t>
  </si>
  <si>
    <t>EL ROSAL 13</t>
  </si>
  <si>
    <t>LOPEZ VELARDE NUM 1</t>
  </si>
  <si>
    <t>CRISANTEMOS 6 SAN MIGUEL OJO 98712</t>
  </si>
  <si>
    <t>BUENAVISTA 80 LOPEZ MATEOS</t>
  </si>
  <si>
    <t xml:space="preserve">2A VASCONSELOS 13 </t>
  </si>
  <si>
    <t>REFORMA 1 SAN JOSE DEL C</t>
  </si>
  <si>
    <t>REFORMA 8 SAN JOSE DEL CARMEN TRANCOSO 98640</t>
  </si>
  <si>
    <t>PINO SUAREZ CERRITO DE LA CRUZ</t>
  </si>
  <si>
    <t>IXTOC 210 LAZARO CARDENAS</t>
  </si>
  <si>
    <t>AV LAZARO CARDENAS NUM 1 PALMILLAS</t>
  </si>
  <si>
    <t xml:space="preserve">FELIPE ANGELES 15 CENTRO LAS LAJAS </t>
  </si>
  <si>
    <t>NARCISO MENDOZA N.6</t>
  </si>
  <si>
    <t xml:space="preserve">SANTA ELENA </t>
  </si>
  <si>
    <t>SALVADOR AMAYA NO. 18</t>
  </si>
  <si>
    <t>FRANCISCO I MADERO12 A LAS LAJAS</t>
  </si>
  <si>
    <t xml:space="preserve">GARCIA SALINAS 6 LA CAPILLA </t>
  </si>
  <si>
    <t>FRANCISCO I MADERO 10 LAS LAJAS</t>
  </si>
  <si>
    <t>ZARAGOZA 10 EL REFUGIO</t>
  </si>
  <si>
    <t>SALVADOR AMAYA 117 NUEVA ODISEA B</t>
  </si>
  <si>
    <t>FRANCISCO VILLA NO. 5, LAS LAJAS</t>
  </si>
  <si>
    <t>MATIAS RAMOS 23 COL PRESIDENTES</t>
  </si>
  <si>
    <t>DIAZ ORDAZ NO 3 LAS LAJAS</t>
  </si>
  <si>
    <t>GUERRERO NO. 3 PAMENES ESCOBEDO LA CAPILLA</t>
  </si>
  <si>
    <t>zaragoza 10 el  REFUGIO OJO 98700</t>
  </si>
  <si>
    <t>SALVADOR AMAYA 121 PRESIDENTES GRAL PANFILO NATERA 98730</t>
  </si>
  <si>
    <t>FRANCISCO VILLA 3-B FELIPE ANGELES LAS LAJAS</t>
  </si>
  <si>
    <t>AURELIO PASILLAS 30 PAMANES ESCOBEDO OJO 98700</t>
  </si>
  <si>
    <t>SALVADOR AMAYA 121 GRAL PANFILO NATERA 98730</t>
  </si>
  <si>
    <t xml:space="preserve">MATIAS RAMOS 27 COL PRESIDENTES </t>
  </si>
  <si>
    <t xml:space="preserve">MATIAS RAMOS 23 SANTA FE </t>
  </si>
  <si>
    <t>MATIAS RAMOS 21 COL SANTA FE</t>
  </si>
  <si>
    <t>VERGEL 10 EL REFUGIO TRANCOSO 98640</t>
  </si>
  <si>
    <t>NARCISO MENDOZA 8 SANTA ELENA GRAL PANFILO NATERA 98760</t>
  </si>
  <si>
    <t>NARCISO MENDOZA 8 SANTA ELENA</t>
  </si>
  <si>
    <t>FELIPE ANGELES NO 6 LAS LAJAS</t>
  </si>
  <si>
    <t xml:space="preserve">ALEMAN 78 SAN JOSE DEL CARMEN </t>
  </si>
  <si>
    <t xml:space="preserve">FCO I MADERO 12 A LAS LAJAS </t>
  </si>
  <si>
    <t xml:space="preserve">MATIAS RAMOS 21 CONSTITUYENTES </t>
  </si>
  <si>
    <t>FCO I MADERO 12 LAS LAJAS</t>
  </si>
  <si>
    <t>CARMEN 20 SAN JOSE DEL CARMEN</t>
  </si>
  <si>
    <t>FCO I MADERO 10-A LAS LAJAS</t>
  </si>
  <si>
    <t>AMP EL CHAPARRAL FRENTE A LA LAGUNA SANTA ELENA</t>
  </si>
  <si>
    <t>MINA SAN FELIPE 412 LA MINERA</t>
  </si>
  <si>
    <t xml:space="preserve">EMILIANO ZAPATA 10 LA TESORERA </t>
  </si>
  <si>
    <t>C. EL MEZQUITE N.49</t>
  </si>
  <si>
    <t>SANTA ELENA, GENERAL PANFILO NATERA</t>
  </si>
  <si>
    <t>ROSALES 2 SANTA ELENA 98760</t>
  </si>
  <si>
    <t>GUADALUPE VICTORIA 3 SANTA ELENA</t>
  </si>
  <si>
    <t>C LUIS DONALDO COLOSIO 5</t>
  </si>
  <si>
    <t>ANTONIO LIRA 5</t>
  </si>
  <si>
    <t>GARCIA SALINAS 7 SANTA ELENA</t>
  </si>
  <si>
    <t>ADOLFO LOPEZ MATEOS 16 LA LAJAS OJO</t>
  </si>
  <si>
    <t>ADOLFO LOPEZ MATEOS NO. 17-A LAS LAJAS</t>
  </si>
  <si>
    <t>CALLEJON DEL COBRE NUM 8 PALMILLAS</t>
  </si>
  <si>
    <t>CAMINO REAL 112</t>
  </si>
  <si>
    <t>C. ROSALES NO. 2 SANTA ELENA GRAL PANFILO NATERA 98760</t>
  </si>
  <si>
    <t>ROSALES 2 SANTA ELENA</t>
  </si>
  <si>
    <t>C. LOPEZ MATEOS NO. 90 LAS LAJAS</t>
  </si>
  <si>
    <t xml:space="preserve">CASTORENA 32 </t>
  </si>
  <si>
    <t>LOPEZ MATEOS NO. 16 LAS LAJAS</t>
  </si>
  <si>
    <t>INSURGENTES 7 SAN SALVADOR TRANCOSO 98640</t>
  </si>
  <si>
    <t>BELIZARIO DOMINGUEZ S/N BARRIO EL PANAL</t>
  </si>
  <si>
    <t>CALLE SAN ISIDRO 1 TRANCOSO</t>
  </si>
  <si>
    <t>FRANCISCO VILLA 5 LA CAPILLA</t>
  </si>
  <si>
    <t>FRANCISCO VILLA NO 5 LA CAPILLA</t>
  </si>
  <si>
    <t>C VICENTE GUERRERO NO 4 LA CAPILLA</t>
  </si>
  <si>
    <t>JOSEFA ORTIZ DE DMGUEZ 2 EL CERRITO</t>
  </si>
  <si>
    <t>LAS PEÑITAS 31 BARR LA PROVIDENCIA TRANCOSO 98640</t>
  </si>
  <si>
    <t>COLEGIO MILITAR 7 LA CAPILLA OJO 98705</t>
  </si>
  <si>
    <t>COLEGIO MILITAR 7 LA CAPILLA</t>
  </si>
  <si>
    <t>SAN ANTONIO 82 EL SALADILLO GRAL PANFILO 98750</t>
  </si>
  <si>
    <t>COLEGIO MILITAR 8 LA CAPILLA</t>
  </si>
  <si>
    <t>COLEGIO MILITAR 9 A LA CAPILLA</t>
  </si>
  <si>
    <t>CALLE LOS ROSALES</t>
  </si>
  <si>
    <t>VICENTE GUERRERO 6 LA CAPILLA</t>
  </si>
  <si>
    <t>LVICENTE GUERRERO 6 LA CAPILLA</t>
  </si>
  <si>
    <t xml:space="preserve">BENITO JUAREZ 6 POZO DE JARILLAS </t>
  </si>
  <si>
    <t>BENITO JUAREZ 10 POZO DE JARILLAS</t>
  </si>
  <si>
    <t>JOSEFA O DE DOMINGUEZ 2 CERRITO DE LA CRUZ</t>
  </si>
  <si>
    <t xml:space="preserve">AQUILES SERDAN 4 </t>
  </si>
  <si>
    <t>LAS PEÑITAS 31 LA PROVIDENCIA TRANCOSO 98640</t>
  </si>
  <si>
    <t>GARCIA SALINAS 7 LA CAPILLA OJO 98700</t>
  </si>
  <si>
    <t>PINOS SUAREZ 8 CERRITO DE LA CRUZ</t>
  </si>
  <si>
    <t>C. PINO SUAREZ NO. 7 CERRITO DE LA CRUZ</t>
  </si>
  <si>
    <t>PINO SUAREZ NO 7 CERRITO DE LACRUZ</t>
  </si>
  <si>
    <t>CERRADA DE OLIVOS No. 102-D COL. EX-HDA. DE BERNANDEZ</t>
  </si>
  <si>
    <t xml:space="preserve">COLEGIO MILITAR 7 LA CAPILLA </t>
  </si>
  <si>
    <t>COLEGIO MILITAR NO 7 LA CAPILLA</t>
  </si>
  <si>
    <t xml:space="preserve">VICENTE GUERRERO 9 LA CAPILLA </t>
  </si>
  <si>
    <t>DEL ANGEL 30 PIEDRA AZUL GRAL PANFILO</t>
  </si>
  <si>
    <t>CJON DE TEJADA 10 INSURGENTES Y 2166/05</t>
  </si>
  <si>
    <t xml:space="preserve">CALLEJON DE TEJADA 10 </t>
  </si>
  <si>
    <t>COLEGIO MILITAR 9 LA CAPILLA</t>
  </si>
  <si>
    <t>COLEGIO MILITAR NO. 8 LA CAPILLA</t>
  </si>
  <si>
    <t xml:space="preserve">COLEGIO MILITAR 9 MATAMOROS </t>
  </si>
  <si>
    <t xml:space="preserve">LOPEZ MATEOS 49 SAN JOSE DEL CARMEN </t>
  </si>
  <si>
    <t>EL MEZQUITE NO 16 RUBEN JARAMILLO</t>
  </si>
  <si>
    <t>DEL MEZQUITE 11 RUBEN JARAMILLO</t>
  </si>
  <si>
    <t>CASTORENA 100 PAMANES ESCOBEDO OJO 98710</t>
  </si>
  <si>
    <t>CASTORENA 100 OJO 98710</t>
  </si>
  <si>
    <t>VICTORIANO HUERTA 5 EL SAUCITO GRAL PANFILO N 99740</t>
  </si>
  <si>
    <t xml:space="preserve">OLIVO 6 SANTA RITA </t>
  </si>
  <si>
    <t>VENTURA SALAZAR 9 GRAL PANFILO NATERA 98730</t>
  </si>
  <si>
    <t>5 DE MAYO 13 SANTA ELENA GRAL PANFILO NATERA</t>
  </si>
  <si>
    <t>JARDIN CANDIDO GAYTAN 6 OJO 98710</t>
  </si>
  <si>
    <t>FCO VILLA 12 SANTA ELENA</t>
  </si>
  <si>
    <t>PLAZA CALVARIO 3</t>
  </si>
  <si>
    <t>BELEN 13 BARR EL PANAL</t>
  </si>
  <si>
    <t>FRANCISCO HERRERA SN LAS COLORADAS</t>
  </si>
  <si>
    <t xml:space="preserve">LAS COLORADAS S N </t>
  </si>
  <si>
    <t>FERNANDO CALDERON</t>
  </si>
  <si>
    <t>LA ESCALERA</t>
  </si>
  <si>
    <t>MANUEL RODRIGUEZ No. 7 COL. TIERRA Y LIBERTAD</t>
  </si>
  <si>
    <t>GUADALUPE.</t>
  </si>
  <si>
    <t>ANDADOR ACEITUNA No. 105 A</t>
  </si>
  <si>
    <t>AV PAMENES ESCOBEDO NO 16 NUEVO MUNDO</t>
  </si>
  <si>
    <t>PINOS 4 RUBEN JARAMILLO TRANCOSO 98640</t>
  </si>
  <si>
    <t>RUBEN JARAMILLO S/N</t>
  </si>
  <si>
    <t xml:space="preserve">JOSE LEON GARCIA 2 LA PLAZA </t>
  </si>
  <si>
    <t>ROMO 13 A LUIS MOYA OJOCALIENTE 98713</t>
  </si>
  <si>
    <t>PRIV ROMO 13 A LUIS MOYA OJO 98710</t>
  </si>
  <si>
    <t>EMILIANO ZAPATA 6 PRESA DEL COLORADITO</t>
  </si>
  <si>
    <t>MARTINEZ JASSO 75 A SAN JOSE DEL CARMEN</t>
  </si>
  <si>
    <t>C. del Alamo Sur N. 14</t>
  </si>
  <si>
    <t>Bañuelos, Guadalupe</t>
  </si>
  <si>
    <t>IGNACIO ZARAGOZA 20 SANTA ELENA GRAL PANFILO NATERA 98760</t>
  </si>
  <si>
    <t>AV JUAREZ 24 PALMILLAS OJO 98700</t>
  </si>
  <si>
    <t>CJON JOSE LEON GARCIA 2 BARRIO LA PLAZA</t>
  </si>
  <si>
    <t>FELIX CUEVAS 53 SN JOSE DEL CARMEN</t>
  </si>
  <si>
    <t>CHINAMPAS 14 BARRIO CHINAMPAS OJO 98710</t>
  </si>
  <si>
    <t>OJCALIENTE</t>
  </si>
  <si>
    <t xml:space="preserve">GUERRERO 16 NUEVO MUNDO </t>
  </si>
  <si>
    <t>JOSE VASCONCELOS NO. 50 BARR. LA PLAZA</t>
  </si>
  <si>
    <t xml:space="preserve">VENUSTIANO CARRANZA 40 </t>
  </si>
  <si>
    <t>ALEMAN 77 SAN JOSE DEL CARMEN</t>
  </si>
  <si>
    <t>ALVARO OBREGON 52 LA TESORERA</t>
  </si>
  <si>
    <t>GRAL BARRAGAN 29</t>
  </si>
  <si>
    <t>C RUIZ GONZALEZ LA CAPILLA</t>
  </si>
  <si>
    <t>CALLE LOS CAMPESINOS NO. 25</t>
  </si>
  <si>
    <t>MARTINEZ JASSO NO 75 SAN JOSE DEL CARMEN</t>
  </si>
  <si>
    <t>MARTINEZ JASSO 75A SN JOSE DEL CARMEN</t>
  </si>
  <si>
    <t>RUIZ GONZALEZ 3 LA CAPILLA</t>
  </si>
  <si>
    <t>EL PORVENIR 13 COL INDEPENDENCIA Y GONZALEZ ORTEGA</t>
  </si>
  <si>
    <t xml:space="preserve">VILLA GONZALEZ ORTEGA </t>
  </si>
  <si>
    <t xml:space="preserve">PEDRO RUIZ GONZALEZ 16 LA CAPILLA </t>
  </si>
  <si>
    <t>EL CARMEN NO. 13 BUENAVISTA SAN JOSE DEL CARMEN</t>
  </si>
  <si>
    <t xml:space="preserve">MATAMOROS 4 LA CAPILLA </t>
  </si>
  <si>
    <t>PABLO SIDAR 21 URIAS</t>
  </si>
  <si>
    <t>DE LOS CAMPESINOS 46 BARR EL REFUGIIO</t>
  </si>
  <si>
    <t>C. DEL CARMEN 13-B SAN JOSE DEL CARMEN</t>
  </si>
  <si>
    <t>FRANCISCO VILLA 1 8 LA CAPILLA</t>
  </si>
  <si>
    <t>CONSTITUCIO NO 1 LA CAPILLA</t>
  </si>
  <si>
    <t>FRANCISCO I MADERO 12 A MED VEC P7A460</t>
  </si>
  <si>
    <t xml:space="preserve">LAS LAJAS </t>
  </si>
  <si>
    <t>CERRADA CAMINO REAL 20 BARRIO LA PROVIDENCIA</t>
  </si>
  <si>
    <t>JUVENTINO ROSAS 116 GLEZ ORTEGA</t>
  </si>
  <si>
    <t>LOS PINOS No. 9</t>
  </si>
  <si>
    <t>TIBURCIO LOPEZ NO. 6</t>
  </si>
  <si>
    <t>CALLE ALAMO</t>
  </si>
  <si>
    <t>GUADALUPANA NO. 18</t>
  </si>
  <si>
    <t>LUIS MOYA 11 OJOCALIENTE 98713</t>
  </si>
  <si>
    <t>NORIEGA 6 EL REFUGIO OJO 98700</t>
  </si>
  <si>
    <t>LOPEZ VELARDE 11</t>
  </si>
  <si>
    <t>ADOLFO LOPEZ MATEOS NO 17 LAS LAJAS</t>
  </si>
  <si>
    <t>BENITO JUAREZ 14 LAS LAJAS</t>
  </si>
  <si>
    <t xml:space="preserve">LOPEZ VELARDE 3 LA CAPILLA </t>
  </si>
  <si>
    <t xml:space="preserve">OJIOCALIENTE </t>
  </si>
  <si>
    <t>MINA DEL PATROCIONIO 222 MINERA</t>
  </si>
  <si>
    <t>MINA PATROCICNIO 22 MINERA</t>
  </si>
  <si>
    <t>ISABEL RODRIGUEZ 104 FRACC LUIS DONALDO COLOSIO</t>
  </si>
  <si>
    <t>C. PRINCIPAL S/N EL REFUGIO</t>
  </si>
  <si>
    <t xml:space="preserve">C LOPEZ MATEOS 13 LAS LAJAS </t>
  </si>
  <si>
    <t xml:space="preserve">RUBEN JARAMILLO S N </t>
  </si>
  <si>
    <t>E ZAPATA</t>
  </si>
  <si>
    <t xml:space="preserve">DEL SOL 39 LA CONDESA </t>
  </si>
  <si>
    <t>ALFONSO MEDINA 185 GRAL PANFILO NATERA 98730</t>
  </si>
  <si>
    <t xml:space="preserve">ALFONSO MEDINA 185 </t>
  </si>
  <si>
    <t>DEL REBOTE 6 EL COLORADITO</t>
  </si>
  <si>
    <t>INSURGENTES 125 PALMILLAS OJO 98700</t>
  </si>
  <si>
    <t xml:space="preserve">C ALFONSO MEDINA 28 </t>
  </si>
  <si>
    <t>ALFONSO MEDINA 28 DE LA SANTA CRUZ GRAL PANFILO NATERA 98730</t>
  </si>
  <si>
    <t>ALFONSO MEDINA 191</t>
  </si>
  <si>
    <t xml:space="preserve">AVILA CAMACHO 3 </t>
  </si>
  <si>
    <t>PAMANES ESCOBEDO NUM 3 LA CAPILLA</t>
  </si>
  <si>
    <t>SAN ANTONIO 10 SAN ISIDRO</t>
  </si>
  <si>
    <t>LOS GIGANTES 2 RUBEN JARAMILLO</t>
  </si>
  <si>
    <t>DEL DEPOSITO S/N BARRIO SAN ISIDRO</t>
  </si>
  <si>
    <t xml:space="preserve">C LOS GIGANTES NO 26 RUBEN JARAMILLO </t>
  </si>
  <si>
    <t>MEZQUITE 24 RUBEN JARAMILLO</t>
  </si>
  <si>
    <t>C DEL MEZQUITE 24 RUBEN JARAMILLO</t>
  </si>
  <si>
    <t>EL MEZQUITE S/N RUBEN JARAMILLO</t>
  </si>
  <si>
    <t>LOS GIGANTES 23 RUBEN JARAMILLO</t>
  </si>
  <si>
    <t>LOS GIGANTES, COL LA CHIRIPA</t>
  </si>
  <si>
    <t xml:space="preserve"> LOS GIGANTES SN RUBEN JARAMILLO</t>
  </si>
  <si>
    <t>GARDENIAS 14 TRANCOSO 98640</t>
  </si>
  <si>
    <t xml:space="preserve">LAZARO CARDENAS NO. 8 LA ESTRELLA </t>
  </si>
  <si>
    <t xml:space="preserve">VENTURA SALAZAR 10 </t>
  </si>
  <si>
    <t>VENTURA SALAZAR 10 SAN JUAN BAUTISTA GRAL PANFILO NATERA</t>
  </si>
  <si>
    <t>GONZALEZ ORTEGA 58</t>
  </si>
  <si>
    <t xml:space="preserve">MANUEL AVILA CAMACHO 8 A CENTRO </t>
  </si>
  <si>
    <t>LEONA VICARIO VILLA GLZ O</t>
  </si>
  <si>
    <t>RIOS Y LIRAS 9 SAN JUAN BAUTISTA GRAL PANFILO NATERA 98730</t>
  </si>
  <si>
    <t>GENERAL PANFILO N}</t>
  </si>
  <si>
    <t xml:space="preserve">CONSTITUYENTES 40 </t>
  </si>
  <si>
    <t>GARCIA SALINAS 10 PANFILO NATERA</t>
  </si>
  <si>
    <t>ALFONSO MEDINA SN COL SANTA CRUZ</t>
  </si>
  <si>
    <t>ROSALES 7 SANTA ELENA 98760</t>
  </si>
  <si>
    <t>INSURGENTE 55 EL SALITRILLO</t>
  </si>
  <si>
    <t>PIPILA 10 GRAL PANFILO N</t>
  </si>
  <si>
    <t>ALVARO OBREGON 12 EL SALADILLO</t>
  </si>
  <si>
    <t>BENITO JUAREZ 3 A SAN PABLO GRAL PANFILO 98760</t>
  </si>
  <si>
    <t>PROLONGACION TERAN 7 OJO 98710</t>
  </si>
  <si>
    <t xml:space="preserve">AV HIDALGO 3 A CENTRO </t>
  </si>
  <si>
    <t>5 DE MAYO No. 26, COL. TIERRA Y LIBERTAD</t>
  </si>
  <si>
    <t xml:space="preserve">LUIS MOYA SN </t>
  </si>
  <si>
    <t>AQUILES SERDAN 11 GRAL PANFILO NATERA 98730</t>
  </si>
  <si>
    <t>ALFONSO MEDINA 196 BARR DE LA SANTA CRU</t>
  </si>
  <si>
    <t>VICENTE GUERRERO 51 LAS COLORADAS</t>
  </si>
  <si>
    <t>AV MORELOS 6 POZO DE JARILLAS</t>
  </si>
  <si>
    <t>LOPEZ MATEOS 46 SAN JOSE DEL C</t>
  </si>
  <si>
    <t>FRANCISCO I MADERO 2 B LAS LAJAS</t>
  </si>
  <si>
    <t xml:space="preserve">JUAREZ 5 LA CAPILLA </t>
  </si>
  <si>
    <t>PEDRO RUIZ GONZALEZ 17 LA CAPILLA</t>
  </si>
  <si>
    <t>BARRIO RUIZ GONZALEZ 14  SAN PABLO</t>
  </si>
  <si>
    <t>NUEVA 21 SANTA ELENA GRLA PANFILO NATERA 98760</t>
  </si>
  <si>
    <t>CALLE NUEVA 21 SANTA ELENA GRAL PANFILO NATERA 98760</t>
  </si>
  <si>
    <t xml:space="preserve">GUADALUPE VICTORIA 8 POZO DE JARILLAS </t>
  </si>
  <si>
    <t>FCO I MADERO SN EL SALADILLO</t>
  </si>
  <si>
    <t>OCTAVIANO GARCIA 4 SAN PABLO GRAL PANFILO 98760</t>
  </si>
  <si>
    <t xml:space="preserve">BELEN 13 BARR EL PANAL </t>
  </si>
  <si>
    <t xml:space="preserve"> TRANCOSO</t>
  </si>
  <si>
    <t xml:space="preserve">GARCIA SALINAS 10 SANTA ELENA </t>
  </si>
  <si>
    <t>SANTA ELENA GRAL PANFILO NATERA 98760</t>
  </si>
  <si>
    <t>FCO VILLA 31 SANTA ELENA GRAL PANFILO N 98760</t>
  </si>
  <si>
    <t>HIDALGO 44 GRAL PANFILO 98730</t>
  </si>
  <si>
    <t>LOPEZ MATEOS 44 SAN JOSE DEL CARMEN 98640</t>
  </si>
  <si>
    <t>FELIX CUEVAS 60 SAN JOSE DEL CARMEN</t>
  </si>
  <si>
    <t xml:space="preserve">FELIX CUEVAS SAN JOSE DEL C </t>
  </si>
  <si>
    <t>FELIX CUEVAS  54 B</t>
  </si>
  <si>
    <t>JAVIER MINA 10</t>
  </si>
  <si>
    <t>LAS MARGARITAS 2</t>
  </si>
  <si>
    <t xml:space="preserve">PEMEX 7 COL ALAMEDA </t>
  </si>
  <si>
    <t>CUAUHTEMOC 3 A BARRIO ALTO GRAL PANFILO NATERA</t>
  </si>
  <si>
    <t>PAMANES ESCOBEDO No 6 LA CAPILLA</t>
  </si>
  <si>
    <t>CARRET A PINOS 16 COL BUENAVISTA</t>
  </si>
  <si>
    <t>LOPEZ MATEOS 45 SAN JOSE DEL CARMEN</t>
  </si>
  <si>
    <t>LEOBARDO C DRUZ 59 COL CONSTITUYENTES GRAL PANFILO NATERA 98</t>
  </si>
  <si>
    <t xml:space="preserve">DE LA CRUZ 16 SAN JOSE DEL CARMEN </t>
  </si>
  <si>
    <t>López MATEOS 4 EL SAUCITO</t>
  </si>
  <si>
    <t>C DE LA CRUZ 25</t>
  </si>
  <si>
    <t>FELIZ CUEVAS NO. 53 SN JOSE DEL CARMEN</t>
  </si>
  <si>
    <t xml:space="preserve">ENRIQUE ESTRADA 2 </t>
  </si>
  <si>
    <t>POBLACION</t>
  </si>
  <si>
    <t>LAS HUERTAS 7 EL REFUGIO</t>
  </si>
  <si>
    <t>AV CASTORENA NUM 16 CERRITO DE LA CRUZ</t>
  </si>
  <si>
    <t>OJOCALIENETE</t>
  </si>
  <si>
    <t xml:space="preserve">LAZARO CARDENAS NUM 21 PALMILLAS </t>
  </si>
  <si>
    <t>OJOCALIENTE ZACATECAS</t>
  </si>
  <si>
    <t>GARCIA SALINAS 106 A GRAL PANFILO NATERA 98730</t>
  </si>
  <si>
    <t>CONSTITUYENTES</t>
  </si>
  <si>
    <t>MANUEL AVILA CAMACHO 12 CENTRO GRAL PANFILO NATERA 98730</t>
  </si>
  <si>
    <t>MARINA NACIONAL 7 EL REFUGIO</t>
  </si>
  <si>
    <t>BABILONIA 82 TRANCOSITO</t>
  </si>
  <si>
    <t>12 DE COTUBRE 2 LA PROVIDENCIA TRANCOSO 98640</t>
  </si>
  <si>
    <t>DE LA LOMA 14 TRANCOSO 98640</t>
  </si>
  <si>
    <t>CAMPESINOS 38 SAN JOSE DEL CARMEN</t>
  </si>
  <si>
    <t>INDEPENDENCIA 21 OJO 98713</t>
  </si>
  <si>
    <t>C LABRADOR 5 BARR EL SALTO</t>
  </si>
  <si>
    <t>FRANCISCO GARCIA SALINAS NO 5 LA CAPILLA</t>
  </si>
  <si>
    <t>FCO VILLA 2 SANTA ELENA GRAL PANFILO 98760</t>
  </si>
  <si>
    <t xml:space="preserve">FRANCISCO VILLA 5 LA CAPILLA </t>
  </si>
  <si>
    <t>COLEGIO MILITAR 9 A LA CAPILLA OJO 98705</t>
  </si>
  <si>
    <t>DIEGO RIVERA 12 EL SAUCITO</t>
  </si>
  <si>
    <t>C. FCO. GARCIA SALINAS NO. 5 LA CAPILLA</t>
  </si>
  <si>
    <t xml:space="preserve">GARCIA SALINAS 3 </t>
  </si>
  <si>
    <t>ZARAGOZA 7 TRANCOSO 98640</t>
  </si>
  <si>
    <t>5 DE MAYO COL JUVENTUD GRAL PANFILO NATERA 98730</t>
  </si>
  <si>
    <t>FRANCISCO R MURGIA 4 PRESIDENTES</t>
  </si>
  <si>
    <t xml:space="preserve">JORGE LOPEZ 12 </t>
  </si>
  <si>
    <t>LAZARO CARDENAS 7</t>
  </si>
  <si>
    <t xml:space="preserve">JARDIN CANDIDO GAYTAN 11 </t>
  </si>
  <si>
    <t>JARDIN CANDIDO GAYTAN 11 COL PAMENES</t>
  </si>
  <si>
    <t>JARDIN CANDIDO GAYTAN 11 PAMENES</t>
  </si>
  <si>
    <t>FCO VILLA 7 LA CAPILLA OJO 98705</t>
  </si>
  <si>
    <t>ALFONSO MEDINA 180 SANTA CRUZ</t>
  </si>
  <si>
    <t>CARRETERA OJOCALIENTE-PINOS COL. CENTRO GRAL. PANFILO NATERA</t>
  </si>
  <si>
    <t xml:space="preserve">GUERRERO 9 LA CAPILLA </t>
  </si>
  <si>
    <t>PEDRO RUIZ GONZALEZ S/N LA CAPILLA</t>
  </si>
  <si>
    <t>GABINO BARRERA 6</t>
  </si>
  <si>
    <t>GABINO BARRERA 6 LA CAPILLA</t>
  </si>
  <si>
    <t xml:space="preserve">GUERRERO 2 LA CAPILLA </t>
  </si>
  <si>
    <t>LOPEZ MATEOS 32 SN JOSE DEL CARMEN</t>
  </si>
  <si>
    <t>LOPEZ MATEOS 93 SAN JOSE DEL CARMEN</t>
  </si>
  <si>
    <t>LOPEZ MATEOS 93 REFORMA Y PAISANO</t>
  </si>
  <si>
    <t>CRUZ NO 20 SAN JOSE DEL CARMEN</t>
  </si>
  <si>
    <t>C LOPEZ MATEOS NO 91 SAN JOSE DEL CARMEN</t>
  </si>
  <si>
    <t>LOS PAISANOS 54</t>
  </si>
  <si>
    <t xml:space="preserve">LOPEZ MATEOS 93 SAN JOSE DEL CARMEN </t>
  </si>
  <si>
    <t>PAMANES ESCOBEDO 15 LA CAPILLA</t>
  </si>
  <si>
    <t xml:space="preserve">LOPEZ MATEOS 32 SAN JOSE DEL CARMEN </t>
  </si>
  <si>
    <t>LAS FLORES 24 LAS MALVAS TRANCOSO 98640</t>
  </si>
  <si>
    <t>TULIPANES 7 TRANCOSO 98640</t>
  </si>
  <si>
    <t>DEL CARMEN 8 SAN JOSE DEL CARMEN</t>
  </si>
  <si>
    <t>DE LA CRUZ</t>
  </si>
  <si>
    <t>SANTA CRUZ DE LOS PETREROS 3 EL CERRITO</t>
  </si>
  <si>
    <t xml:space="preserve">C REFORMA NO 3 SAN JOSE DEL CARMEN </t>
  </si>
  <si>
    <t>RUIZ GONZALEZ 7  LA CAPILLA</t>
  </si>
  <si>
    <t>GUADALUPE VICTORIA 7 POZO DE J</t>
  </si>
  <si>
    <t xml:space="preserve">BENITO JUAREZ 7 </t>
  </si>
  <si>
    <t>PAMANES ESCOBEDO 10</t>
  </si>
  <si>
    <t>PAMANES ESCOBEDO 42 LA CAPILLA</t>
  </si>
  <si>
    <t>FCO VILLA FELIPE ANGELES LAS LAJAS</t>
  </si>
  <si>
    <t>GARCIA SALINAS 2 SANTA ELENA</t>
  </si>
  <si>
    <t>FRANCISCO VILLA NO 1 LAS LAJAS</t>
  </si>
  <si>
    <t>PRINCIPAL 11 EL REFUGIO</t>
  </si>
  <si>
    <t xml:space="preserve">FCO VILLA 7 SANTA ELENA </t>
  </si>
  <si>
    <t xml:space="preserve">DEPORTIVA 5 E L REFUGIO </t>
  </si>
  <si>
    <t>5 DE MAYO  EL REFUGIO</t>
  </si>
  <si>
    <t>GARCIA SALINAS 9 SANTA ELENA</t>
  </si>
  <si>
    <t>AND RIO USPANAPA NO. 10 HAB EL GUERTE</t>
  </si>
  <si>
    <t>ZARAGOZA 7 EL REFUGIO OJO 98700</t>
  </si>
  <si>
    <t>FCO VILLA 1  LAS LAJAS</t>
  </si>
  <si>
    <t>C EL CAMINO 374 OJO DE AGUA DE LA PALMA</t>
  </si>
  <si>
    <t>FELIX CUEVAS 47 SAN JOSE DEL CARMEN TRANCOSO 98640</t>
  </si>
  <si>
    <t>DE LA CRUZ 24 SAN JOSE DEL C TRANCOSO</t>
  </si>
  <si>
    <t>FELIX CUEVAS 47 SN JOSE DEL CARMEN</t>
  </si>
  <si>
    <t>FCO VILLA 10 SANTA ELENA GRAL PANFILO N 98760</t>
  </si>
  <si>
    <t>FRANCISCO I MADERO 8 LAS LAJAS</t>
  </si>
  <si>
    <t>DIAZ ORDAZ 4 LAS LAJAS OJO 98700</t>
  </si>
  <si>
    <t>DIAZ ORDAZ 12 LAS LAJAS</t>
  </si>
  <si>
    <t>ONC 44 PAMANES ESCOBEDO</t>
  </si>
  <si>
    <t>C. RUIZ CORTINEZ NO. 20 SAN PABLO</t>
  </si>
  <si>
    <t>SAN NICOLAS S/N LA ESTRELLA</t>
  </si>
  <si>
    <t>GUERRERO 10 LABERINTO</t>
  </si>
  <si>
    <t>C ALEMAN NO 78 SAN JOSE DEL CARMEN</t>
  </si>
  <si>
    <t>MARTINEZ JASSO 74 SAN JOSE DEL CARMEN</t>
  </si>
  <si>
    <t xml:space="preserve">MARTINEZ JASSO 70 SAN JOSE DEL CARMEN </t>
  </si>
  <si>
    <t>12 DE OCTUBRE 16 LAS PALOMAS CAMINO REAL TRANCOSO 98640</t>
  </si>
  <si>
    <t>DEL CARMEN NO 20 SAN JOSE DEL CARMEN</t>
  </si>
  <si>
    <t xml:space="preserve">CARMEN 20 SAN JOSE DEL CARMEN </t>
  </si>
  <si>
    <t xml:space="preserve">CUAUHTEMOC 1 MAGISTERIAL </t>
  </si>
  <si>
    <t>LA CRUZ 21 SN JOSE DEL CARMEN</t>
  </si>
  <si>
    <t>FELIX CUEVAS NO 52 SAN JOSE DEL CARMNE</t>
  </si>
  <si>
    <t>REFORMA 4 SN JOSE DEL CARMEN</t>
  </si>
  <si>
    <t>C ALEMAN SN SAN JOSE DEL CARMEN</t>
  </si>
  <si>
    <t xml:space="preserve">EL MEZQUITE 9 SANTA ELENA </t>
  </si>
  <si>
    <t>EMILIANO ZAPATA  COL. TIERRA Y LIBERTAD</t>
  </si>
  <si>
    <t>LA LUZ 65 EL REFUGIO</t>
  </si>
  <si>
    <t xml:space="preserve">ALTAVISTA 2 B EL REFUGIO </t>
  </si>
  <si>
    <t>EL REFUGIO</t>
  </si>
  <si>
    <t>PRINCIPAL 10 EL REFUGIO</t>
  </si>
  <si>
    <t>OJIOCALIENTE</t>
  </si>
  <si>
    <t xml:space="preserve">JUAREZ 70 EL REFUGIO </t>
  </si>
  <si>
    <t>martinez jasso 12</t>
  </si>
  <si>
    <t>PRIV DEL ARRIYO 16 SAN JOSE DEL C</t>
  </si>
  <si>
    <t xml:space="preserve">GAVILANES 7 A </t>
  </si>
  <si>
    <t>GONZALEZ ORTEGA 12 TRANCOSO 98640</t>
  </si>
  <si>
    <t>FRANCISCO I MADERO 28 LA ESTRELLA</t>
  </si>
  <si>
    <t xml:space="preserve">PENJAMO </t>
  </si>
  <si>
    <t>SN FRANCISCO 163</t>
  </si>
  <si>
    <t>C. SAUS  No.23</t>
  </si>
  <si>
    <t xml:space="preserve">C. EMILIANO ZAPATA NO. 14 COL PAMENEZ ESCOBEDO </t>
  </si>
  <si>
    <t>CALLE SAUS NO. 23 COL CAMPESINA</t>
  </si>
  <si>
    <t>LA MANZANA 1 TRANCOSO 98640</t>
  </si>
  <si>
    <t>DOM. CONOCIDO, COL. LOS INSURGENTES</t>
  </si>
  <si>
    <t>MATEO MEDINA 16 OJO 98710</t>
  </si>
  <si>
    <t>MATEO MEDINA 14 PAMANES ESCOBEDO OJO 98710</t>
  </si>
  <si>
    <t>NUEVO AMANECER 1 ROBEN JARAMILLO</t>
  </si>
  <si>
    <t>IGNACIO ZARAGOZA NO. 17 SANTA ELENA</t>
  </si>
  <si>
    <t>FCO VILLA 6 SANTA ELENA</t>
  </si>
  <si>
    <t xml:space="preserve">FCO VILLA 9 SANTA ELENA </t>
  </si>
  <si>
    <t>FRANCISCO VILLA 8 SANTA ELENA</t>
  </si>
  <si>
    <t>RITO GONZALEZ NO. 3 SANTA ELEN</t>
  </si>
  <si>
    <t>LAZARO CARDENAS 19 OJOCALIENTE 98700</t>
  </si>
  <si>
    <t>GRAL PAMANES ESCOBEDO NUM 27 NUEVO MUNDO</t>
  </si>
  <si>
    <t>LOS CAMPESINOS No. 25</t>
  </si>
  <si>
    <t>BENITO JUAREZ 10 CERRITOE DE LA CRUZ</t>
  </si>
  <si>
    <t>BENITO JUAREZ 18 CERRITO DE LA CRUZ</t>
  </si>
  <si>
    <t>CALLE EL PANTEON 6</t>
  </si>
  <si>
    <t>2DA INSURGENTES 6 A TRANCOSO 98640</t>
  </si>
  <si>
    <t>REFORMA 1 SAN JOSE DEL C TRANCOSO 98640</t>
  </si>
  <si>
    <t>5 DE MAYO 4 BARR ALAMEDA TRANCOSO 98640</t>
  </si>
  <si>
    <t>RIO BALSA 89 SAN JOSE DEL C</t>
  </si>
  <si>
    <t xml:space="preserve">REFORMA 2 SAN JOSE DEL CARMEN </t>
  </si>
  <si>
    <t>LOMA NO. 75 BARRIO LA CANTERA</t>
  </si>
  <si>
    <t>DE LA CRUZ 6 SAN JOSE DEL CARMEN</t>
  </si>
  <si>
    <t xml:space="preserve">DE LA CRUZ 31 SAN JOSE DEL CARMEN </t>
  </si>
  <si>
    <t>LAS LOMAS No. 93, COL. LOS CORDERO</t>
  </si>
  <si>
    <t>LOMAS No. 93, COL. LOS CORDEROS</t>
  </si>
  <si>
    <t>CRUZ 17 SAN JOSE DEL CARMEN</t>
  </si>
  <si>
    <t>ZASL7501152VA</t>
  </si>
  <si>
    <t>ZASL750115HZSPFS05</t>
  </si>
  <si>
    <t>REFORMA 2 SN JOSE DEL CARMEN</t>
  </si>
  <si>
    <t>LOS ALURELES SN SANTA ELENA</t>
  </si>
  <si>
    <t>ANDADOR D 1036 COL INFONAVIT</t>
  </si>
  <si>
    <t>Empaque</t>
  </si>
  <si>
    <t>López Martínez Abel</t>
  </si>
  <si>
    <t>Martínez Estrada Juan Gabriel</t>
  </si>
  <si>
    <t>Nave</t>
  </si>
  <si>
    <t>Riego y Aplicaciones</t>
  </si>
  <si>
    <t>Vigilante nocturno</t>
  </si>
  <si>
    <t>COSECHA Z1</t>
  </si>
  <si>
    <t>DESHOJE Z1</t>
  </si>
  <si>
    <t>OTRO Z1</t>
  </si>
  <si>
    <t>LIMPIEZA Z1</t>
  </si>
  <si>
    <t>CLIP,BROTE Y RALEO Z1</t>
  </si>
  <si>
    <t>BAJADA Z1</t>
  </si>
  <si>
    <t>COSECHA Z6 Y 10</t>
  </si>
  <si>
    <t>DESHOJE Z6 Y 10</t>
  </si>
  <si>
    <t>OTRO Z6 Y 10</t>
  </si>
  <si>
    <t>LIMPIEZA Z6 Y 10</t>
  </si>
  <si>
    <t>TARJETAS Z6 Y 10</t>
  </si>
  <si>
    <t>COMPOSTA Z6 Y 10</t>
  </si>
  <si>
    <t>CLIP,BROTE Y RALEO Z6 Y 10</t>
  </si>
  <si>
    <t>BAJADA Z6 Y 10</t>
  </si>
  <si>
    <t>Z3 N10</t>
  </si>
  <si>
    <t>Z1 N3</t>
  </si>
  <si>
    <t>Z1 N5</t>
  </si>
  <si>
    <t>Z2 N6</t>
  </si>
  <si>
    <t>Z1 N1</t>
  </si>
  <si>
    <t>Z1 N2</t>
  </si>
  <si>
    <t>Z1 N4</t>
  </si>
  <si>
    <t>Monitoreo nivel 1C</t>
  </si>
  <si>
    <t>Z1</t>
  </si>
  <si>
    <t>Monitoreo nivel 1B</t>
  </si>
  <si>
    <t>Riego nivel C</t>
  </si>
  <si>
    <t>Espinoza Jara Maurilio</t>
  </si>
  <si>
    <t>Parga Luévano Mario</t>
  </si>
  <si>
    <t>Parga Marcial Nolberto</t>
  </si>
  <si>
    <t>Velazquez Barbosa Miguel Alberto</t>
  </si>
  <si>
    <t>C. EMILIANO ZAPATA 23 TRANCOSO 98640</t>
  </si>
  <si>
    <t>TRANCOSO, ZAC</t>
  </si>
  <si>
    <t>LA BLANCA</t>
  </si>
  <si>
    <t>Lopez Aleman Perla Danicsa</t>
  </si>
  <si>
    <t>C. MARTINEZ JASSO NO. 66 SAN JOSE DEL CARMEN</t>
  </si>
  <si>
    <t>Desinfección nivel 2B</t>
  </si>
  <si>
    <t>Desinfección nivel 2C</t>
  </si>
  <si>
    <t>Desinfección nivel 2D</t>
  </si>
  <si>
    <t>Técnico nocturno</t>
  </si>
  <si>
    <t>Riego nivel D</t>
  </si>
  <si>
    <t>Riego nivel E</t>
  </si>
  <si>
    <t>Gallegos Ortiz Eriberto</t>
  </si>
  <si>
    <t>Lopez Contreras Salvador</t>
  </si>
  <si>
    <t>Uribe Morua Rafael</t>
  </si>
  <si>
    <t>Gallegos Alvarado Sheila Daniela</t>
  </si>
  <si>
    <t>CAMACHO 18</t>
  </si>
  <si>
    <t>SAVIA ELABORADA</t>
  </si>
  <si>
    <t>FRACC EL JARALILLO</t>
  </si>
  <si>
    <t>Trejo Guardado Maria Guadalupe</t>
  </si>
  <si>
    <t>LOPEZ MATEOS SN</t>
  </si>
  <si>
    <t>Cordero Reyes Maria Magdalena</t>
  </si>
  <si>
    <t>Rodriguez Reyes Fatima</t>
  </si>
  <si>
    <t>Reyes Cordero Karol Alejandro</t>
  </si>
  <si>
    <t>Montes Balderas Victor Hugo</t>
  </si>
  <si>
    <t>LA PALMA 4</t>
  </si>
  <si>
    <t>LOC PROVIDENCIA</t>
  </si>
  <si>
    <t>Esquivel Martinez Rosaura</t>
  </si>
  <si>
    <t>FRANCISCO GARCIA SALINAS 18</t>
  </si>
  <si>
    <t>Valdez Prudencio Humberto Alejandro</t>
  </si>
  <si>
    <t>Ricarday Diaz Daniel</t>
  </si>
  <si>
    <t>PEDRO RUIZ GONZALEZ 5</t>
  </si>
  <si>
    <t>Morales Rodriguez Jose Rodolfo</t>
  </si>
  <si>
    <t>ARROYO TEQUESQUITE 5</t>
  </si>
  <si>
    <t>EL HUMEDO</t>
  </si>
  <si>
    <t>Otras Percepciones</t>
  </si>
  <si>
    <t>Lira Loera Erik Daniel</t>
  </si>
  <si>
    <t>AV CUAUHTEMOC 3</t>
  </si>
  <si>
    <t>Picasso Juarez Patricia</t>
  </si>
  <si>
    <t>2DA DE ZARAGOZA 0</t>
  </si>
  <si>
    <t>Sanchez Hernandez Daniel Alejandro</t>
  </si>
  <si>
    <t>Beltran Gonzalez Margarita</t>
  </si>
  <si>
    <t>ITURBIDE 19 CENTRO</t>
  </si>
  <si>
    <t>Barron Barron Julio Cesar</t>
  </si>
  <si>
    <t>Beltran Medina Santos</t>
  </si>
  <si>
    <t>Lira Rios Ana Zuleyma</t>
  </si>
  <si>
    <t>DEL ANGEL 26 PIEDRA AZUL</t>
  </si>
  <si>
    <t>Parga Espinoza Rocio</t>
  </si>
  <si>
    <t xml:space="preserve">SANTA BARBARA 116 A </t>
  </si>
  <si>
    <t>EL ORITO</t>
  </si>
  <si>
    <t>Rodriguez Muruato Maria Guadalupe</t>
  </si>
  <si>
    <t>Ibarra Olivares Lucio</t>
  </si>
  <si>
    <t>PRIV ALVARO OBREGON 3</t>
  </si>
  <si>
    <t>BAJIO DE LA TESORERA</t>
  </si>
  <si>
    <t>Olivares Parga Cristobal</t>
  </si>
  <si>
    <t>IMPERIAL 7 B LA TESORERA</t>
  </si>
  <si>
    <t>Acosta Lira Pablo Gabino</t>
  </si>
  <si>
    <t>Mauricio Santoyo Pedro</t>
  </si>
  <si>
    <t>5 DE MAYO 12 LA TESORERA</t>
  </si>
  <si>
    <t>Valadez Ruiz Abraham Martin</t>
  </si>
  <si>
    <t>Lopez Aleman Amelia</t>
  </si>
  <si>
    <t>MARTINEZ DOMINGUEZ 8 BAJIO DE LA TESORERA</t>
  </si>
  <si>
    <t xml:space="preserve">ALDAMA 1 SANTA ELENA </t>
  </si>
  <si>
    <t>Lopez Lira Maria de Jesus</t>
  </si>
  <si>
    <t>MADERO 26 BAJIO DE LA TESORERA</t>
  </si>
  <si>
    <t>Ortiz Solis Jose Angel</t>
  </si>
  <si>
    <t>ORTIZ 7 PROVIDENCIA</t>
  </si>
  <si>
    <t>Colunga Gutierrez Consuelo</t>
  </si>
  <si>
    <t>Cisneros Esquivel Jairo</t>
  </si>
  <si>
    <t>Ramos Macias Jorge Luis</t>
  </si>
  <si>
    <t>EMILIANO ZAPATA 17</t>
  </si>
  <si>
    <t>Lira Mejia Brandon</t>
  </si>
  <si>
    <t>Reveles Moreno Yolanda</t>
  </si>
  <si>
    <t>REVOLUCION 10 PALMILLAS</t>
  </si>
  <si>
    <t>Parga Diaz Juan Daniel</t>
  </si>
  <si>
    <t>Flores Ornelas Laura Lisseth</t>
  </si>
  <si>
    <t>PRINCIPAL 14 CERRITO DE LA CRUZ</t>
  </si>
  <si>
    <t>BABILONIA77 BARRIO TRANCOSITO</t>
  </si>
  <si>
    <t>Lopez Aleman Leonel</t>
  </si>
  <si>
    <t>CUAUHTEMOC 18 COL CENTRO</t>
  </si>
  <si>
    <t>Gonzalez Castillo Ismael</t>
  </si>
  <si>
    <t>Cruz Martinez Maria Elena</t>
  </si>
  <si>
    <t>MARTINEZ DOMINGUEZ12 NUEVO MUNDO</t>
  </si>
  <si>
    <t>Martinez Ramos Ivan</t>
  </si>
  <si>
    <t>BEGONIA 37 COL CENTRO</t>
  </si>
  <si>
    <t>Salas Paredes Jose Guadalupe</t>
  </si>
  <si>
    <t>Lopez Lira Luis Eduardo</t>
  </si>
  <si>
    <t>Lopez Aleman Manuel</t>
  </si>
  <si>
    <t>Aleman Ramos Francisco</t>
  </si>
  <si>
    <t>GONZALEZ ORTEGA 6</t>
  </si>
  <si>
    <t>Ramos Rodriguez Luis Enrique</t>
  </si>
  <si>
    <t>Betancourt Macias Hugo</t>
  </si>
  <si>
    <t>Sosa Beltran Sara</t>
  </si>
  <si>
    <t xml:space="preserve">VILLA DE LOS BOSQUES 8 </t>
  </si>
  <si>
    <t>Jasso Escobedo Vanessa Dolores</t>
  </si>
  <si>
    <t>PRIV LAS PEÑITAS 9 BARR 2DA DEL RANCHO</t>
  </si>
  <si>
    <t>Ramos Becerra Marco Antonio</t>
  </si>
  <si>
    <t xml:space="preserve">20 DE NOVIEMBRE 18 </t>
  </si>
  <si>
    <t>Parga Betancourt Armando</t>
  </si>
  <si>
    <t>Betancourt Salazar Agustin</t>
  </si>
  <si>
    <t>Rodriguez Pacheco Maribel</t>
  </si>
  <si>
    <t xml:space="preserve">FELIX CUEVAS 48 B SAN JOSE DEL CARMEN </t>
  </si>
  <si>
    <t xml:space="preserve">Juarez Alvarez Juana Elena </t>
  </si>
  <si>
    <t>Robledo Castillo Cipriano</t>
  </si>
  <si>
    <t>Lopez Moreno Juan</t>
  </si>
  <si>
    <t>Z4 N14</t>
  </si>
  <si>
    <t>b</t>
  </si>
  <si>
    <t>Reyes Capetillo Matilde</t>
  </si>
  <si>
    <t>Ibarra Acosta Alfredo Angel</t>
  </si>
  <si>
    <t>20 DE NOVIEMBRE 12 BAJIO DE LA TESORERA</t>
  </si>
  <si>
    <t>Rodriguez Ibarra Juan Francisco</t>
  </si>
  <si>
    <t>Olivarez Parga Felipe</t>
  </si>
  <si>
    <t>SIN NOMBRE S/N BAJIO DE LA TESORERA</t>
  </si>
  <si>
    <t>Olivares Lira Felipe</t>
  </si>
  <si>
    <t>Parga Garcia Claudia Patricia</t>
  </si>
  <si>
    <t>Olivarez Ortiz Samuel</t>
  </si>
  <si>
    <t>ALVARO OBREGON 14 BAJIO DE LA TESORERA</t>
  </si>
  <si>
    <t>Lira Betancourt Santiago</t>
  </si>
  <si>
    <t>5 DE MAYO 5 BAJIO DE LA TESORERA</t>
  </si>
  <si>
    <t>Cruz Olivares Jose de Jesus</t>
  </si>
  <si>
    <t>HORNEDO 31 OJOCALIENTE</t>
  </si>
  <si>
    <t>Lira Betancourt Jose Manuel</t>
  </si>
  <si>
    <t>5 DE MAYO BAJIO DE LA TESORERA</t>
  </si>
  <si>
    <t>Chavez Gutierrez Juan Jose</t>
  </si>
  <si>
    <t>Olivarez Parga Maria</t>
  </si>
  <si>
    <t xml:space="preserve">RUIZ CORTINEZ 8 LA TESORERA </t>
  </si>
  <si>
    <t>Beltrán Chávez Miguel Ángel</t>
  </si>
  <si>
    <t>C. JOSÉ MARIA MORELOS 20, EL SAUCITO 8740</t>
  </si>
  <si>
    <t>Rodriguez Mendez Adrian</t>
  </si>
  <si>
    <t>C. ALLENDE 104 EL SAUCITO</t>
  </si>
  <si>
    <t>Montes de Oca Castañeda Victor Manuel</t>
  </si>
  <si>
    <t>C. LAS MARGARITAS 8 GUANAJUATILLO</t>
  </si>
  <si>
    <t>Ortiz Lira Alejandro</t>
  </si>
  <si>
    <t>C. DEL TRANSITO 21 LA TESORERA</t>
  </si>
  <si>
    <t>Ortiz Lira Reynaldo</t>
  </si>
  <si>
    <t>Torres Barbosa Juan Carlos</t>
  </si>
  <si>
    <t>PRIVADA DE HIDALGO 7 EL SAUCITO</t>
  </si>
  <si>
    <t>Olivarez Parga Hugo</t>
  </si>
  <si>
    <t>JUSTO SIERRA 5 LA TESORERA</t>
  </si>
  <si>
    <t>Garcia Garcia Ma Elizabeth</t>
  </si>
  <si>
    <t>MIGUEL AUZA 1 A EL SAUCITO</t>
  </si>
  <si>
    <t>Montes de Oca Castañeda Gabriela</t>
  </si>
  <si>
    <t>LAS MARGARITAS 8 LOC GUANAJUATILLO</t>
  </si>
  <si>
    <t>Chavez Garcia Ana Cecilia</t>
  </si>
  <si>
    <t>BENITO JUAREZ 18 EL SAUCITO</t>
  </si>
  <si>
    <t>Lopez Lumbreras Ludivina</t>
  </si>
  <si>
    <t>LAS PALMAS 1 LOC GUANAJUATILLO</t>
  </si>
  <si>
    <t>ALVARO OBREGON 14 LA TESORERA</t>
  </si>
  <si>
    <t>Martinez Mauricio Humberto</t>
  </si>
  <si>
    <t>RUIZ CORTINEZ 16 EL SAUCITO</t>
  </si>
  <si>
    <t>Jaramillo Montes de Oca Joan</t>
  </si>
  <si>
    <t>HIDALGO 5 GUANAJUATILLO</t>
  </si>
  <si>
    <t>Parga Ramirez Erasmo</t>
  </si>
  <si>
    <t>LOMA BONITA 4 EL SAUCITO</t>
  </si>
  <si>
    <t>Alferez Doñate Adriana</t>
  </si>
  <si>
    <t>ROSALES 17 GUANAJUATILLO</t>
  </si>
  <si>
    <t>Saldaña Montes de Oca Juan Jose</t>
  </si>
  <si>
    <t>FRANCISCO VILLA 8 GUANAJUATILLO</t>
  </si>
  <si>
    <t>Castañeda Jaramillo Leobardo</t>
  </si>
  <si>
    <t>MIGUEL HIDALGO 9 GUANAJUATILLO</t>
  </si>
  <si>
    <t>Lopez Estrada Melecio</t>
  </si>
  <si>
    <t>LA COSTA 4 GUANAJUATILLO</t>
  </si>
  <si>
    <t>Sambrano Ibarra J Jesus</t>
  </si>
  <si>
    <t xml:space="preserve">LAS HUERTAS 4 GUANAJUATILLO </t>
  </si>
  <si>
    <t>Lopez Flores Omar</t>
  </si>
  <si>
    <t>HIDALGO SN GUANAJUATILLO</t>
  </si>
  <si>
    <t>Lopez Lopez Rodrigo</t>
  </si>
  <si>
    <t>LA PALMA 2 GUANAJUATILLO</t>
  </si>
  <si>
    <t>Montes de Oca Saldaña Jose Manuel</t>
  </si>
  <si>
    <t>JOSE ROMAN 2 GUANAJUATILLO</t>
  </si>
  <si>
    <t>Saldaña del Rio Cintia Lizbeth</t>
  </si>
  <si>
    <t>EMILIANO ZAPATA 16 GUANAJUATILLO</t>
  </si>
  <si>
    <t>Montes de Oca Lumbreras Alfonso</t>
  </si>
  <si>
    <t>LAS MARGARITAS 8 EL SAUCITO</t>
  </si>
  <si>
    <t>Saldaña Flores Martin</t>
  </si>
  <si>
    <t>5 DE MAYO 28 GUANAJUATILLO</t>
  </si>
  <si>
    <t>MIGUEL HIDALGO 1 GUANAJUATILLO</t>
  </si>
  <si>
    <t>MENOR</t>
  </si>
  <si>
    <t>Chavez Mendez Daniel de Jesus</t>
  </si>
  <si>
    <t>BENITO JUAREZ 1 EL SAUCITO</t>
  </si>
  <si>
    <t>Ortiz Santana Juana Ana Maria</t>
  </si>
  <si>
    <t>MALVAS 22 TRANCOSO</t>
  </si>
  <si>
    <t>Raudales Rivera Estela</t>
  </si>
  <si>
    <t>Comedor</t>
  </si>
  <si>
    <t>EMILIANO ZAPATA 32 TRANCOSO</t>
  </si>
  <si>
    <t>Lopez Galindo Mariela</t>
  </si>
  <si>
    <t>NOGAL 41 TRANCOSO</t>
  </si>
  <si>
    <t>PRIV FELIPE ANGELES 2 EL SAUCITO</t>
  </si>
  <si>
    <t>Becerra Morua Gerardo</t>
  </si>
  <si>
    <t xml:space="preserve">LOPEZ VELARDE 8 LA CAPILLA </t>
  </si>
  <si>
    <t>Perez Aparicio Juan Manuel</t>
  </si>
  <si>
    <t xml:space="preserve">Olivarez Parga Maria </t>
  </si>
  <si>
    <t>Aparicio Beltran Jose Ascencion</t>
  </si>
  <si>
    <t>DEL ESTUDIANTE 5 EL SAUCITO</t>
  </si>
  <si>
    <t>Rodriguez Ramirez Ma Magdalena</t>
  </si>
  <si>
    <t>MADERO 45 EL SAUCITO</t>
  </si>
  <si>
    <t>Mendez Chavez Ma Guadalupe</t>
  </si>
  <si>
    <t>HERMENEGILDO GALEANA 14 EL SAUCITO</t>
  </si>
  <si>
    <t>Montes de Oca Perez Arnulfo</t>
  </si>
  <si>
    <t>5 DE MAYO 7 GUANAJUATILLO</t>
  </si>
  <si>
    <t>Chairez Perez Vicente</t>
  </si>
  <si>
    <t>ADOLFO LOPEZ MATEOS 23 EL SAUCITO</t>
  </si>
  <si>
    <t>Cardiel Zamarron Antonio</t>
  </si>
  <si>
    <t>GUMERCINDO CARDIEL 1 A EL SAUCITO</t>
  </si>
  <si>
    <t>Zamarron Chairez Edgar</t>
  </si>
  <si>
    <t>ADOLFO LOPEZ MATEOS 29 EL SAUCITO</t>
  </si>
  <si>
    <t xml:space="preserve">Mauricio Chavez Eulices </t>
  </si>
  <si>
    <t xml:space="preserve">BENITO JUAREZ 19 EL SAUCITO </t>
  </si>
  <si>
    <t>Castañeda Montes de Oca Sigifredo</t>
  </si>
  <si>
    <t>HIDALGO 9 B GUANAJUATILLO</t>
  </si>
  <si>
    <t>Saucedo Zepeda Jesus</t>
  </si>
  <si>
    <t>VICENTE GUERRERO 4 GUANAJUATILLO</t>
  </si>
  <si>
    <t>Ortiz Reyes Yaricsa Mariela</t>
  </si>
  <si>
    <t>Colunga Gutierrez Blanca Yadira</t>
  </si>
  <si>
    <t>Martinez Ortiz Ma Guadalupe</t>
  </si>
  <si>
    <t>14 DE OCTUBRE 5 LA PROVIDENCIA</t>
  </si>
  <si>
    <t>Morua Garcia Alejandro</t>
  </si>
  <si>
    <t>Martinez Ortiz Monserrath</t>
  </si>
  <si>
    <t>Lujan Ortiz Rosalinda</t>
  </si>
  <si>
    <t>5 DE MAYO 3 LA PROVIDENCIA</t>
  </si>
  <si>
    <t>Ortiz HerreraDulce Guadalupe</t>
  </si>
  <si>
    <t>Escareño Rodriguez Carla Paola</t>
  </si>
  <si>
    <t>LA PALMA 3 PROVIDENCIA</t>
  </si>
  <si>
    <t>Martinez Garcia Sergio Adrian</t>
  </si>
  <si>
    <t>FRANCISCO I MADERO 6 EL SAUCITO</t>
  </si>
  <si>
    <t xml:space="preserve">GONZALEZ ORTEGA 6 LA TESORERA </t>
  </si>
  <si>
    <t>Reyes Juarez Maria Del Refugio</t>
  </si>
  <si>
    <t>CAMINO REAL 108 TRANCOSO</t>
  </si>
  <si>
    <t>Mauricio Tenorio Omar</t>
  </si>
  <si>
    <t>LINDEROS 22 A EL SAUCITO</t>
  </si>
  <si>
    <t>Parga Garcia Jose Manuel</t>
  </si>
  <si>
    <t>M</t>
  </si>
  <si>
    <t>MUBR930125MZSRTS01</t>
  </si>
  <si>
    <t>SEXO</t>
  </si>
  <si>
    <t>Chavez Lira Araceli</t>
  </si>
  <si>
    <t>RUIZ CORTINEZ 7 LA TESORERA</t>
  </si>
  <si>
    <t>CALA921116MZSHRR06</t>
  </si>
  <si>
    <t>F</t>
  </si>
  <si>
    <t>Aleman Lira Antonio</t>
  </si>
  <si>
    <t>FRANCISCO VILLA 7 LA TESORERA</t>
  </si>
  <si>
    <t>AELA890605HZSLRN08</t>
  </si>
  <si>
    <t>Valdez Lopez Maria del Socorro</t>
  </si>
  <si>
    <t xml:space="preserve">DE LA CRUZ 24 SAN JOSE DEL CARMEN </t>
  </si>
  <si>
    <t>Miranda Perez Eleno</t>
  </si>
  <si>
    <t>DE LA CRUZ SN SAN JOSE DEL CARMEN</t>
  </si>
  <si>
    <t>Rodriguez Ortiz Rosa</t>
  </si>
  <si>
    <t>5 DE MAYO 9 GUANAJUATILLO</t>
  </si>
  <si>
    <t>ROOR681120MZSDRS04</t>
  </si>
  <si>
    <t>Parga Lopez J Jesus</t>
  </si>
  <si>
    <t>VICTORIANO HUERTA 4 EL SAUCITO</t>
  </si>
  <si>
    <t>Garcia Chavez Alfonso</t>
  </si>
  <si>
    <t>LAZARO CARDENAS 3 EL SAUCITO</t>
  </si>
  <si>
    <t>GACA970801HZSRHL03</t>
  </si>
  <si>
    <t>Garcia Chavez Rosa Maria</t>
  </si>
  <si>
    <t>GACR950919MZSRHS02</t>
  </si>
  <si>
    <t>Saucedo Mata Jose Manuel</t>
  </si>
  <si>
    <t>HIDALGO 22 EL SAUCITO</t>
  </si>
  <si>
    <t>SAMM791021HZSCTN09</t>
  </si>
  <si>
    <t>Garcia Reyes Selena</t>
  </si>
  <si>
    <t>GARS000904MZSRYLA9</t>
  </si>
  <si>
    <t>Parga Ibarra Isaias</t>
  </si>
  <si>
    <t xml:space="preserve">EMILIANO ZAPATA 5 BAJIO DE LA TESORERA </t>
  </si>
  <si>
    <t>PAII831226HZSRBS02</t>
  </si>
  <si>
    <t xml:space="preserve">Lopez Chairez Maricela </t>
  </si>
  <si>
    <t>ADOLFO LOPEZ MATEOS 15 A EL SAUCITO</t>
  </si>
  <si>
    <t>LOCM7109251N4</t>
  </si>
  <si>
    <t>Garcia Guevara Anita</t>
  </si>
  <si>
    <t>LOPEZ MATEOS 12 EL SAUCITO</t>
  </si>
  <si>
    <t>GAGA880726MZSRVN00</t>
  </si>
  <si>
    <t>Hernandez Perez Jose Guillermo</t>
  </si>
  <si>
    <t>JUAN DE LA BARRERA 5 EL SAUCITO</t>
  </si>
  <si>
    <t>HEPG990107HZSRRL06</t>
  </si>
  <si>
    <t>Noriega Picasso Leonardo</t>
  </si>
  <si>
    <t>JACARANDAS 15 TRANCOSO</t>
  </si>
  <si>
    <t>NOPL021201HZSRCNA2</t>
  </si>
  <si>
    <t>Reyes Juarez Marlene Alejandra</t>
  </si>
  <si>
    <t>JESUS MARIA  BARRIO EL REFUGIO</t>
  </si>
  <si>
    <t>Galvan Rivera Jose de Jesus</t>
  </si>
  <si>
    <t>SAN JOSE</t>
  </si>
  <si>
    <t>Guevara Mendez Jose Isaias</t>
  </si>
  <si>
    <t>FRANCISCO I MADERO 9 EL SAUCITO</t>
  </si>
  <si>
    <t>GUMI970417HZSVNS08</t>
  </si>
  <si>
    <t>Maldonado Chairez Victor Manuel</t>
  </si>
  <si>
    <t xml:space="preserve">ROSALES 1 BAJIO DE LA TESORERA </t>
  </si>
  <si>
    <t>MACV000703HZSLHCA7</t>
  </si>
  <si>
    <t>Castañeda Saldaña Rolando</t>
  </si>
  <si>
    <t>HIDALGO 10 GUANAJUATILLO</t>
  </si>
  <si>
    <t>CASR740707HZSSLL06</t>
  </si>
  <si>
    <t>Palacios Martinez Onilamir</t>
  </si>
  <si>
    <t>PAMO990421MZSLRL07</t>
  </si>
  <si>
    <t>Romo Ruiz Sandra</t>
  </si>
  <si>
    <t>AV JUAREZ 33 PALMILLAS</t>
  </si>
  <si>
    <t>RORS740422MZSMZN01</t>
  </si>
  <si>
    <t>Garcia Beltran Jose Ernesto</t>
  </si>
  <si>
    <t>AV ESTUDIANTES 3 EL SAUCITO</t>
  </si>
  <si>
    <t>GABE000225HZSRLRA9</t>
  </si>
  <si>
    <t>MAJY950124MZSRMS00</t>
  </si>
  <si>
    <t>Flores Ornelas Deltima</t>
  </si>
  <si>
    <t>FOOD970214MZSLRL11</t>
  </si>
  <si>
    <t>Lopez Reyes Maria del Rosario</t>
  </si>
  <si>
    <t>LAS CUMBRES 18 BARRIO ELREFUGIO</t>
  </si>
  <si>
    <t>Aleman Silva Joel</t>
  </si>
  <si>
    <t>BELISARIO DOMINGUEZ 20 A  BAJIO DE LA TESORERA</t>
  </si>
  <si>
    <t>AESJ640221HJCLLL03</t>
  </si>
  <si>
    <t>Vargas Gutierrez Beatriz</t>
  </si>
  <si>
    <t>GUADALUPANA 12 TRANCOSO</t>
  </si>
  <si>
    <t>VAGB890326MZSRTT05</t>
  </si>
  <si>
    <t>Muñoz Maldonado Candido</t>
  </si>
  <si>
    <t>LUIS GONZALEZ 13 LA CAPILLA</t>
  </si>
  <si>
    <t xml:space="preserve">MENOR </t>
  </si>
  <si>
    <t>Lujan Galvez Esthela</t>
  </si>
  <si>
    <t>LUGE930722MZSJLS01</t>
  </si>
  <si>
    <t>Cordero Rubio Araceli</t>
  </si>
  <si>
    <t>CORA970511MZSRBR00</t>
  </si>
  <si>
    <t>LIJA861006HJCRMR03</t>
  </si>
  <si>
    <t>Lira Palafox Sergio</t>
  </si>
  <si>
    <t>EMILIANO ZAPATA 30 LA TESORERA</t>
  </si>
  <si>
    <t>LIPS870523HZSRLR00</t>
  </si>
  <si>
    <t>MIPE630818HZSRRL02</t>
  </si>
  <si>
    <t>Becerra Murillo Elidio</t>
  </si>
  <si>
    <t xml:space="preserve">PAMANES ESCOBEDO 3 LA CAPILLA </t>
  </si>
  <si>
    <t>BEME720402HZSCRL09</t>
  </si>
  <si>
    <t>Ruiz Garcia Francisco Javier</t>
  </si>
  <si>
    <t>SALVADOR AMAYA 18 GRAL PANFILO NATERA</t>
  </si>
  <si>
    <t>RUGF841224HZSZRR06</t>
  </si>
  <si>
    <t>Zamarron Zamarron Arnaldo</t>
  </si>
  <si>
    <t>FRANCISCO VILLA 5 B BAJIO DE LA TESORERA</t>
  </si>
  <si>
    <t>LILA720530HZSRRS00</t>
  </si>
  <si>
    <t>LA LOMITA 9 EL SAUCITO</t>
  </si>
  <si>
    <t>ZAZA940630HZSMMR16</t>
  </si>
  <si>
    <t>Rodriguez Guevara Jose Guadalupe</t>
  </si>
  <si>
    <t>AV DELFINA CASTORENA 8 CERRITO DE LA CRUZ</t>
  </si>
  <si>
    <t>ROGG991222HZSDVD06</t>
  </si>
  <si>
    <t>Lopez Rodriguez Pablo</t>
  </si>
  <si>
    <t>IAOF711027HZSBLR00</t>
  </si>
  <si>
    <t>GAOK931213MZSLRR03</t>
  </si>
  <si>
    <t>LOAA821103MZSPLM07</t>
  </si>
  <si>
    <t>LOMA000730HZSPRBA1</t>
  </si>
  <si>
    <t>MASP890425HZSRND09</t>
  </si>
  <si>
    <t>MUTD940102MZSRRL08</t>
  </si>
  <si>
    <t>GAMR730620MZSRNC07</t>
  </si>
  <si>
    <t>GAMA961211JX5</t>
  </si>
  <si>
    <t>Sustaita Rios Antonio</t>
  </si>
  <si>
    <t>GRAL L C RUIZ 9 PANFILO NATERA</t>
  </si>
  <si>
    <t>SURA801222HZSSSN07</t>
  </si>
  <si>
    <t>Salas Gonzalez Bryan David</t>
  </si>
  <si>
    <t>SAN ANTONIO 10 TRANCOSO</t>
  </si>
  <si>
    <t>Ramirez Balderas Yolanda</t>
  </si>
  <si>
    <t>RABY911217MZSMLL00</t>
  </si>
  <si>
    <t>Luevano Luevano Jessica Guadalupe</t>
  </si>
  <si>
    <t>GASA870316HZSLLL04</t>
  </si>
  <si>
    <t>Araujo de la Torre Viviana</t>
  </si>
  <si>
    <t>GONZALEZ ORTEGA 10 PALMILLAS</t>
  </si>
  <si>
    <t>LULJ980802MCHVVS01</t>
  </si>
  <si>
    <t xml:space="preserve">MIGUEL AUZA 12 PALMILLAS </t>
  </si>
  <si>
    <t>AATV991103MZSRRV07</t>
  </si>
  <si>
    <t>Perez Coronado Gabriel Alejandro</t>
  </si>
  <si>
    <t>FRANCISCO GARCIA SALINAS 3 PALMILLAS</t>
  </si>
  <si>
    <t>PECG910424HZSRRB06</t>
  </si>
  <si>
    <t>De Lira Lopez Jose Guadalupe</t>
  </si>
  <si>
    <t>DE LA CRUZ SN TRANCOSO</t>
  </si>
  <si>
    <t>LILG910120HZSRPD05</t>
  </si>
  <si>
    <t>Luevano Trejo Roberto</t>
  </si>
  <si>
    <t>LUTR700325HZSVRB02</t>
  </si>
  <si>
    <t>Romo Hernandez Jennifer</t>
  </si>
  <si>
    <t>EMILIANO ZAPATA 11 PALMILLAS</t>
  </si>
  <si>
    <t>ROHJ991020MZSMRN06</t>
  </si>
  <si>
    <t>Luevano Hernandez Tomasa</t>
  </si>
  <si>
    <t>LUHT730810MZSVRM08</t>
  </si>
  <si>
    <t>Palafox Espinoza Sandro</t>
  </si>
  <si>
    <t>ODISEO BECERRA 9 GRAL PANFILO NATERA</t>
  </si>
  <si>
    <t>PAES951108HZSLSN05</t>
  </si>
  <si>
    <t>AOLP870817HZSCRB08</t>
  </si>
  <si>
    <t>AERJ881214HZSLMS01</t>
  </si>
  <si>
    <t>AUDJ850614HZSGZV09</t>
  </si>
  <si>
    <t>AETO971001HZSLRM04</t>
  </si>
  <si>
    <t>AAZM660122HZSPMG05</t>
  </si>
  <si>
    <t>BABJ760725HZSRRL06</t>
  </si>
  <si>
    <t>BECM940407MZSCNN04</t>
  </si>
  <si>
    <t>BEGA801108HZSCRL04</t>
  </si>
  <si>
    <t>BEOJ891209HZSCRN02</t>
  </si>
  <si>
    <t>BERL881208MZSCDR01</t>
  </si>
  <si>
    <t>BEMS470223HZSLDN03</t>
  </si>
  <si>
    <t>CAOJ860126HZSRRS03</t>
  </si>
  <si>
    <t>CAOS900722HZSRRR00</t>
  </si>
  <si>
    <t>CARJ891208HZSSCN02</t>
  </si>
  <si>
    <t>LUCI120907MZSCNRA3</t>
  </si>
  <si>
    <t>COJM871218MZSNRR03</t>
  </si>
  <si>
    <t>COLM930514HZSRPN02</t>
  </si>
  <si>
    <t>Cordero Gallardo Francisco Jesus</t>
  </si>
  <si>
    <t>COGF960808HZSRLR04</t>
  </si>
  <si>
    <t>LOMG950606HZSPRD01</t>
  </si>
  <si>
    <t>Vallejo Rojas Maria Daniela</t>
  </si>
  <si>
    <t>PRIV DIAZ ORDAZ 4 LAS LAJAS</t>
  </si>
  <si>
    <t>VARD021009MZSLJNA0</t>
  </si>
  <si>
    <t>RORM880525MZSDMG04</t>
  </si>
  <si>
    <t>Chairez Garcia Agustin</t>
  </si>
  <si>
    <t xml:space="preserve">MIGUEL HIDALGO 16 EL SAUCITO </t>
  </si>
  <si>
    <t>CXGA790827HZSHRG07</t>
  </si>
  <si>
    <t>Chairez Lopez Eleazar</t>
  </si>
  <si>
    <t>Chairez Lopez Agustin</t>
  </si>
  <si>
    <t>CALE000722HZSHPLA9</t>
  </si>
  <si>
    <t>CALA000722HZSHPGA4</t>
  </si>
  <si>
    <t xml:space="preserve">Z4 N14 </t>
  </si>
  <si>
    <t xml:space="preserve">Z1 N2 </t>
  </si>
  <si>
    <t>Chairez Trejo Jose Leonardo</t>
  </si>
  <si>
    <t>CATL000201HZSHRNA0</t>
  </si>
  <si>
    <t>Bermudez Montes Humberto</t>
  </si>
  <si>
    <t>CORREGIDORA 10 UNION DE SAN ANTONIO</t>
  </si>
  <si>
    <t>BEMH941228HZSRNM03</t>
  </si>
  <si>
    <t>Bermudez Montes Leonel</t>
  </si>
  <si>
    <t>BEML961018HZSRNN06</t>
  </si>
  <si>
    <t>Vazquez Trejo Jose Andres</t>
  </si>
  <si>
    <t xml:space="preserve">DE LA CRUZ 18 SAN JOSE DEL CARMEN </t>
  </si>
  <si>
    <t>GAPJ800317HZSLRS07</t>
  </si>
  <si>
    <t>Sifuentes Flores Paulina</t>
  </si>
  <si>
    <t xml:space="preserve">LAZARO CARDENAS 8 POZO DE JARILLAS </t>
  </si>
  <si>
    <t>SIFP980406MZSFLL00</t>
  </si>
  <si>
    <t>Diaz Estrada Yadira</t>
  </si>
  <si>
    <t>LAZARO CARDENAS 9 POZO DE JARILLAS</t>
  </si>
  <si>
    <t>DIEY990508MZSSZSD04</t>
  </si>
  <si>
    <t>Morua Esparza Jose Alfonzo</t>
  </si>
  <si>
    <t>EMILIANO ZAPATA 15 A POZO DE JARILLAS</t>
  </si>
  <si>
    <t>MOEA721227HZSRSL03</t>
  </si>
  <si>
    <t>Rivera Ortiz Juan Cruz</t>
  </si>
  <si>
    <t>CONSTITUYENTES 64 GRAL PANFILO NATRERA</t>
  </si>
  <si>
    <t>RIOJ900503HZSVRN04</t>
  </si>
  <si>
    <t>Palafox Espinoza Alfonzo</t>
  </si>
  <si>
    <t>PAEA721226HZSLSL00</t>
  </si>
  <si>
    <t>Parga Aleman Juan Francisco</t>
  </si>
  <si>
    <t>SAN MIGUEL 5 GUANAJUATILLO</t>
  </si>
  <si>
    <t>PAAJ780811HZSRLN03</t>
  </si>
  <si>
    <t>Diaz Martinez Ana Karen</t>
  </si>
  <si>
    <t xml:space="preserve">AV LAZARO CARDENAS 9 POZO DE JARILLAS </t>
  </si>
  <si>
    <t>DIMA000912MZSZRNA8</t>
  </si>
  <si>
    <t>Jaramillo Tello Ma Cristina</t>
  </si>
  <si>
    <t xml:space="preserve">FRANCISCO VILLA 15 POZO DE JARILLAS </t>
  </si>
  <si>
    <t>JATC710824MZSRLR03</t>
  </si>
  <si>
    <t>ALEJANDRO VITAR 30 OJOCALIENTE</t>
  </si>
  <si>
    <t>MAMA770508HZSRRD03</t>
  </si>
  <si>
    <t>Diaz de la Rosa Laura Daniela</t>
  </si>
  <si>
    <t>LAZARO CARDENAS 7 POZO DE JARILLAS</t>
  </si>
  <si>
    <t>DIRL984425MZSZSR07</t>
  </si>
  <si>
    <t>Badillo Mendez Fernando</t>
  </si>
  <si>
    <t>BAMF950116HZSDNR06</t>
  </si>
  <si>
    <t>Lopez Torres Jose Antonio</t>
  </si>
  <si>
    <t>MACE001009HZSRHLA6</t>
  </si>
  <si>
    <t>Martinez Morua Maria Guadalupe</t>
  </si>
  <si>
    <t>PAMANES ESCOBEDO 11 LA CAPILLA</t>
  </si>
  <si>
    <t>MAMG880907MZSRRD01</t>
  </si>
  <si>
    <t>Becerra Rodriguez Victor Hugo</t>
  </si>
  <si>
    <t>PAMANES ESCOBEDO 8 LA CAPILLA</t>
  </si>
  <si>
    <t xml:space="preserve">TEXAS 3 UNION DE SAN ANTONIO </t>
  </si>
  <si>
    <t>RIDI830331HZSVZLO</t>
  </si>
  <si>
    <t>JAMR970511MZSMRS04</t>
  </si>
  <si>
    <t>Rivera Diaz Ilario</t>
  </si>
  <si>
    <t>BERV840501HZSCDC08</t>
  </si>
  <si>
    <t>LUAO951024HZSCNS00</t>
  </si>
  <si>
    <t>Mendez Alvarez Samuel</t>
  </si>
  <si>
    <t xml:space="preserve">HERMENEGILDO GALEANA 1 EL SAUCITO </t>
  </si>
  <si>
    <t>MXAS920910HZSNLM03</t>
  </si>
  <si>
    <t>Perez Espinoza Nicolas</t>
  </si>
  <si>
    <t xml:space="preserve">VENTURA SALAZAR 7 SAN JUAN BAUTISTA </t>
  </si>
  <si>
    <t>PEEN990910HZSRSC09</t>
  </si>
  <si>
    <t>Tamayo Torres Adolfo Alejandro</t>
  </si>
  <si>
    <t>MAGUEY 2 EL SAUCITO</t>
  </si>
  <si>
    <t>TATA980531HZSMRD03</t>
  </si>
  <si>
    <t>Rodriguez Salas Olivia</t>
  </si>
  <si>
    <t>LOPEZ MATEOS 5 EL SAUCITO</t>
  </si>
  <si>
    <t>ROSO800424MZSDLL06</t>
  </si>
  <si>
    <t>Bermudez Gallegos Fabian de Jesus</t>
  </si>
  <si>
    <t>Muñoz Leos Ofelia</t>
  </si>
  <si>
    <t xml:space="preserve">AV BENITO JUAREZ 5 PALMILLAS </t>
  </si>
  <si>
    <t>MULO900612MZSXSF03</t>
  </si>
  <si>
    <t>Torres Lira Ascencion</t>
  </si>
  <si>
    <t>TOLA000602HZSRRSA4</t>
  </si>
  <si>
    <t>Galindo Morales Jose Antonio</t>
  </si>
  <si>
    <t>PEÑITA SN TRANCOSO</t>
  </si>
  <si>
    <t>GAMA850630HSPLRN06</t>
  </si>
  <si>
    <t>Chairez Perez Francisco Javier</t>
  </si>
  <si>
    <t>GUILLERMO PRIETO 2 EL SAUCITO</t>
  </si>
  <si>
    <t>CAPF990906HZSHRR04</t>
  </si>
  <si>
    <t>Garcia Beltran Victor Daniel</t>
  </si>
  <si>
    <t>GABV980529HZSRLC08</t>
  </si>
  <si>
    <t>PRIV ALVARO OBREGON 1 LA TESORERA</t>
  </si>
  <si>
    <t>IALF900417HZSBRR09</t>
  </si>
  <si>
    <t>Garcia Castro Maria Reyes</t>
  </si>
  <si>
    <t>LA QUEMADA 21 TRANCOSO</t>
  </si>
  <si>
    <t>GACR780819MNLRSY05</t>
  </si>
  <si>
    <t>Zamarron Medina Martin</t>
  </si>
  <si>
    <t>IGNACIO ZARAGOZA 17 SANTA ELENA</t>
  </si>
  <si>
    <t>ZAMM000729HZSMDRA4</t>
  </si>
  <si>
    <t>Ibarra Lira Francisco Javier</t>
  </si>
  <si>
    <t>Huerta Lira Jose Austreberto</t>
  </si>
  <si>
    <t>HULA950209HZSRRS06</t>
  </si>
  <si>
    <t>Mauricio Zamarron Edgar Alejandro</t>
  </si>
  <si>
    <t>BENITO JUAREZ 7 EL SAUCITO</t>
  </si>
  <si>
    <t>GUILLERMO PRTIETO 5  EL SAUCITO</t>
  </si>
  <si>
    <t>MAZE950716HZSRMD07</t>
  </si>
  <si>
    <t>Salas Martinez Diego Angel</t>
  </si>
  <si>
    <t xml:space="preserve">AV CERVANTES CORONA 17 </t>
  </si>
  <si>
    <t>SAMD941123HZSLRG06</t>
  </si>
  <si>
    <t>Raudales Jacobo Georgina Tomasa</t>
  </si>
  <si>
    <t>EMILIANO ZAPATA 31 TRANCOSO</t>
  </si>
  <si>
    <t>RAJG000404MZSDCRA3</t>
  </si>
  <si>
    <t>Castillo Jimenez Dulce Maria</t>
  </si>
  <si>
    <t>ARROYO DEL TEQUESQUITE 26 COL CENTRO</t>
  </si>
  <si>
    <t>CAJD890222MZSSML08</t>
  </si>
  <si>
    <t>Juarez Rodriguez Gabriel</t>
  </si>
  <si>
    <t>JURG000728HZSRDBA7</t>
  </si>
  <si>
    <t>JUTJ000513HZSRRNA1</t>
  </si>
  <si>
    <t>Juarez Torres Juan Pedro</t>
  </si>
  <si>
    <t xml:space="preserve">2DA DE SAN ISIDRO 8 BARR EL REFUGIO </t>
  </si>
  <si>
    <t>LUEC900725MZSBSN01</t>
  </si>
  <si>
    <t>Cabrera Velazquez Juan</t>
  </si>
  <si>
    <t xml:space="preserve">MIGUEL HIDALGO 8 BARRIO LA SIERRA </t>
  </si>
  <si>
    <t>CAVJ751013HZSBLN05</t>
  </si>
  <si>
    <t>LUNM841207HZSNXG13</t>
  </si>
  <si>
    <t>MALG931001MZSRPB03</t>
  </si>
  <si>
    <t>HRALVC0092832H400</t>
  </si>
  <si>
    <t>EODA940515MZSSVD03</t>
  </si>
  <si>
    <t>Rodriguez Sanchez Ma Cristina</t>
  </si>
  <si>
    <t>ROSC801002MZSDNR02</t>
  </si>
  <si>
    <t>Parga Castañeda Arturo</t>
  </si>
  <si>
    <t xml:space="preserve">PRIV SAN PEDRO 2 BARRIO SAN PEDRO </t>
  </si>
  <si>
    <t>PACA841219HZSRSR09</t>
  </si>
  <si>
    <t>Raudales Oliva Ana Cecilia</t>
  </si>
  <si>
    <t xml:space="preserve">CAMINO REAL 144 B BARRIO ALAMEDA </t>
  </si>
  <si>
    <t>RAOA850421MZSDLN06</t>
  </si>
  <si>
    <t>Escobedo Galindo Yesica Alejandra</t>
  </si>
  <si>
    <t>CJON DE LOS ISIDROS 6 2DA DEL RANCHO</t>
  </si>
  <si>
    <t>EOGY870908MZSSLS00</t>
  </si>
  <si>
    <t>Oliva Romo Viridiana</t>
  </si>
  <si>
    <t>PRIV LA ZORRITA 6 TRANCOSO</t>
  </si>
  <si>
    <t>OIRV880813MZSLMR06</t>
  </si>
  <si>
    <t>Juarez Castillo Luz Maria</t>
  </si>
  <si>
    <t>MARAVILLAS 3 TRANCOSO</t>
  </si>
  <si>
    <t>JUCL941129MZSRSZ06</t>
  </si>
  <si>
    <t>Raudales Oliva Maria Ines</t>
  </si>
  <si>
    <t>MANZANA NORTE 3 TRANCOSO</t>
  </si>
  <si>
    <t>RAOI921013MZSDLN05</t>
  </si>
  <si>
    <t>MAGJ931101HZSRLN01</t>
  </si>
  <si>
    <t>MAGJ701227MZSRLN03</t>
  </si>
  <si>
    <t>MAHJ931027HPLRRR07</t>
  </si>
  <si>
    <t>MAGR880612HZSRLC06</t>
  </si>
  <si>
    <t>MAGM851213HZSRLR00</t>
  </si>
  <si>
    <t>MARI960427HQTRMV06</t>
  </si>
  <si>
    <t>MAVJ900624HZSRLN04</t>
  </si>
  <si>
    <t>MORJ970816HZSRDR09</t>
  </si>
  <si>
    <t>MORR981001HZSRDD07</t>
  </si>
  <si>
    <t>MOEP821021HZSRSD09</t>
  </si>
  <si>
    <t>MUBJ870204HZSXCN06</t>
  </si>
  <si>
    <t>OIPC980524HZSLRR04</t>
  </si>
  <si>
    <t>OIPF921001HZSLRL16</t>
  </si>
  <si>
    <t>OEHA991106MZSRRL03</t>
  </si>
  <si>
    <t>OEHJ850609HZSRRS18</t>
  </si>
  <si>
    <t>OIBL990901HZSRCS05</t>
  </si>
  <si>
    <t>OIBJ730506HZSRRV07</t>
  </si>
  <si>
    <t>OICJ931110HZSRHN00</t>
  </si>
  <si>
    <t>OICS960627HZSRHR00</t>
  </si>
  <si>
    <t>OIRY980315MZSRYR07</t>
  </si>
  <si>
    <t>OILO751230HZSRPS03</t>
  </si>
  <si>
    <t>PABA680914HZSRTR07</t>
  </si>
  <si>
    <t>PADJ970827HZSRZN06</t>
  </si>
  <si>
    <t>PAER970529MZSRSC01</t>
  </si>
  <si>
    <t>PADR610124HZSLVM09</t>
  </si>
  <si>
    <t>PIRY950901MZSCVZ06</t>
  </si>
  <si>
    <t>RARL920915HZSMDS06</t>
  </si>
  <si>
    <t>RARE710510MZSDVS00</t>
  </si>
  <si>
    <t>RARA860222HZSMDG04</t>
  </si>
  <si>
    <t>REMJ930628HZSVRM08</t>
  </si>
  <si>
    <t>RELM980611HZSVPR07</t>
  </si>
  <si>
    <t>REFA900527HZSYLR09</t>
  </si>
  <si>
    <t>REFM851202MZSYLR04</t>
  </si>
  <si>
    <t>RESJ960614MZSYLS05</t>
  </si>
  <si>
    <t>RESN940819MZSYLR07</t>
  </si>
  <si>
    <t>RORH860103HASJDM07</t>
  </si>
  <si>
    <t>ROPA740220MZSMRL06</t>
  </si>
  <si>
    <t>ROLM510928HZSSCG08</t>
  </si>
  <si>
    <t>ROGR740410HDFDNY10</t>
  </si>
  <si>
    <t>ROIJ991004HZSDBN07</t>
  </si>
  <si>
    <t>ROPM760320MZSDCR07</t>
  </si>
  <si>
    <t>ROBJ990711HZSMRN08</t>
  </si>
  <si>
    <t>ROGE981115HZSDND09</t>
  </si>
  <si>
    <t>ROVY960418MASDLS08</t>
  </si>
  <si>
    <t>HEFM670427HZSRLN17</t>
  </si>
  <si>
    <t>TOUE990823MZSRRN08</t>
  </si>
  <si>
    <t>Hernandez Tisacareño Monica Liliana</t>
  </si>
  <si>
    <t xml:space="preserve">ARROYO TEQUESQUITE 31 CENTRO </t>
  </si>
  <si>
    <t>HETM920923MZSRSN01</t>
  </si>
  <si>
    <t>Aguilar Guevara Amayrany Isabel</t>
  </si>
  <si>
    <t xml:space="preserve">GUILLERMO AGUILERA 12 PAMANES ESCOBEDO </t>
  </si>
  <si>
    <t>AUGA930311MZSGVM04</t>
  </si>
  <si>
    <t>Ramos Rodriguez Juan</t>
  </si>
  <si>
    <t>EMILIANO ZAPATA 2 LA TESORERA</t>
  </si>
  <si>
    <t>RARJ800202HZSMDN08</t>
  </si>
  <si>
    <t>Ruiz Aguilar Samuel</t>
  </si>
  <si>
    <t>LERDO DE TEJADA 56 OJOCALIENTE</t>
  </si>
  <si>
    <t>RUAS960222HZSZGM08</t>
  </si>
  <si>
    <t>BAGC951122HZSRRC04</t>
  </si>
  <si>
    <t>Espino Gallegos Ma de Lourdes</t>
  </si>
  <si>
    <t>VICTORIANO FLORES 17 COL PAMANES ESCOBEDO</t>
  </si>
  <si>
    <t>EIGL920315MZSSLR14</t>
  </si>
  <si>
    <t>Garcia Garcia Sergio Alberto</t>
  </si>
  <si>
    <t>MIGUEL HIDALGO 42 EL SAUCITO</t>
  </si>
  <si>
    <t>GAGS000611HZSRRRA8</t>
  </si>
  <si>
    <t>Martinez Contreras Laura Guadalupe</t>
  </si>
  <si>
    <t>JOSE FRANCISCO RUIZ MASSIEU 27 COL PAMANES ESCOBEDO</t>
  </si>
  <si>
    <t>MACL991222MZSRNR04</t>
  </si>
  <si>
    <t>Escobedo Ovalle Dulce Maria</t>
  </si>
  <si>
    <t>EPIFANIO PASILLAS 18 COL PAMANES ESCOBEDO</t>
  </si>
  <si>
    <t>EOOD000719MZSSVLA2</t>
  </si>
  <si>
    <t>Esparza Morales Virginia Rebeca Maria</t>
  </si>
  <si>
    <t>FERNANDO ACOSTA 27 A COL PAMANES ESCOBEDO</t>
  </si>
  <si>
    <t>EAMV991112MZSSRR09</t>
  </si>
  <si>
    <t>De la Rosa Amaya Flor Amaranta</t>
  </si>
  <si>
    <t xml:space="preserve">CONVENTO 7 FRACC EL PAPANTON </t>
  </si>
  <si>
    <t>ROAF940507MZSSML02</t>
  </si>
  <si>
    <t>Aleman Chavez Guadalupe de Jesus</t>
  </si>
  <si>
    <t>DEL REBOTE 5 PRESA DEL COLORADITO</t>
  </si>
  <si>
    <t>AECG940103HZSLHD00</t>
  </si>
  <si>
    <t>Guerrero Lira Rodolfo</t>
  </si>
  <si>
    <t xml:space="preserve">LOPEZ MATEOS 3 NUEVO MUNDO </t>
  </si>
  <si>
    <t>GULR840510HZSRRD07</t>
  </si>
  <si>
    <t>GAVE720506GHGRLCV02</t>
  </si>
  <si>
    <t>Ovalle Hernandez Olga Susana</t>
  </si>
  <si>
    <t>12 DE OCTUBRE 13 TRANCOSO</t>
  </si>
  <si>
    <t>OAHO830619MZSVRL08</t>
  </si>
  <si>
    <t>Raudales Lopez Alma Delia</t>
  </si>
  <si>
    <t>RALA880417MZSDPL03</t>
  </si>
  <si>
    <t>ALAMO 27 TRANCOSO</t>
  </si>
  <si>
    <t>Rios Rivera Jonathan</t>
  </si>
  <si>
    <t>RIRJ960511HZSSVN05</t>
  </si>
  <si>
    <t>PROL 5 DE MAYO 44 A OJOCALIENTE</t>
  </si>
  <si>
    <t>LOTA011024HDFPRNA8</t>
  </si>
  <si>
    <t>JULR980524HZSRPB05</t>
  </si>
  <si>
    <t>Enriquez Roman  Heracleo</t>
  </si>
  <si>
    <t>EIRH921215HZSNMR09</t>
  </si>
  <si>
    <t>Ahumada Reyes Mayra Guadalupe</t>
  </si>
  <si>
    <t>AURM991223MZSHYY09</t>
  </si>
  <si>
    <t>ALAMO 22 OJOCALIENTE</t>
  </si>
  <si>
    <t>Lira Alvarez Ivan Gustavo</t>
  </si>
  <si>
    <t>ROSALES 8 COL CENTRO GRAL PANFILO NATERA</t>
  </si>
  <si>
    <t>LIAI870320HJCRLV09</t>
  </si>
  <si>
    <t>Lopez Lira Alejandro</t>
  </si>
  <si>
    <t xml:space="preserve">FRANCISCO I MADERO 6 LA TESORERA </t>
  </si>
  <si>
    <t>LOLA891129HZSPRL01</t>
  </si>
  <si>
    <t>Chavez Mendez Ana Lucila</t>
  </si>
  <si>
    <t>Garcia Garcia Fernando</t>
  </si>
  <si>
    <t>MIGUEL HIDALGO 10 EL SAUCITO</t>
  </si>
  <si>
    <t>CAMA940630MZSHNN00</t>
  </si>
  <si>
    <t>MIGUEL HIDALGO 26 EL SAUCITO</t>
  </si>
  <si>
    <t>GAGF960530HZSRRR04</t>
  </si>
  <si>
    <t>Salas Mota Gloria Yajaira</t>
  </si>
  <si>
    <t>EL POCITO 8 TRANCOSO</t>
  </si>
  <si>
    <t>SAMG991003MZSLTL04</t>
  </si>
  <si>
    <t>Ruvalcaba Gaytan Jairo de Jesus</t>
  </si>
  <si>
    <t>GONZALEZ ORTEGA 16 BARR LA PROVIDENCIA</t>
  </si>
  <si>
    <t>RUGJ930525HZSVYR07</t>
  </si>
  <si>
    <t>FRANCISCO I MADERO 6 PALMILLAS</t>
  </si>
  <si>
    <t>RORR750320MZSMYS08</t>
  </si>
  <si>
    <t>25 DE NOVIEMBRE 66 SAN JOSE DEL CARMEN</t>
  </si>
  <si>
    <t>MALM971116HZSRPS01</t>
  </si>
  <si>
    <t>Oliva Oliva Fernanda Monserrat</t>
  </si>
  <si>
    <t xml:space="preserve">HUIZACHE 11 BARR EL REFUGIO </t>
  </si>
  <si>
    <t>OIOF000725MZSLLRA2</t>
  </si>
  <si>
    <t>Ramirez Castro Dulce Nayeli</t>
  </si>
  <si>
    <t xml:space="preserve">AV LAZARO CARDENAS 1 PALMILLAS </t>
  </si>
  <si>
    <t>RACD000826MZSMSLA6</t>
  </si>
  <si>
    <t xml:space="preserve">BARREDA 3 LA CAPILLA </t>
  </si>
  <si>
    <t>Chavez Betancourt Adriana</t>
  </si>
  <si>
    <t>FRANCISCO VILLA 4 LA TESORERA</t>
  </si>
  <si>
    <t>CABA870905MZSHTD05</t>
  </si>
  <si>
    <t>Cordova Acosta Guadalupe</t>
  </si>
  <si>
    <t>PORFIRIO DIAZ 30 OJOCALIENTE</t>
  </si>
  <si>
    <t>COAG890426MASRCD05</t>
  </si>
  <si>
    <t>Rodriguez Mercado Victor Alfonso</t>
  </si>
  <si>
    <t>PROL TERAN 170 COL LAS LOMITAS</t>
  </si>
  <si>
    <t>ROMV840507HZSDRC02</t>
  </si>
  <si>
    <t>GOEA951213HZSNSL05</t>
  </si>
  <si>
    <t>Morua Carrillo Ma Alicia</t>
  </si>
  <si>
    <t>PRIV CHINAMPAS 13 BARR CHINAMPAS</t>
  </si>
  <si>
    <t>MOCA980722MZSRRL05</t>
  </si>
  <si>
    <t>Cruz Flores Juan Manuel</t>
  </si>
  <si>
    <t xml:space="preserve">CHINAMPAS 8 BARR CHINAMPAS </t>
  </si>
  <si>
    <t>OJOCALEINTE</t>
  </si>
  <si>
    <t>CUFJ881006HASRLN07</t>
  </si>
  <si>
    <t>Cordero Chairez Alma Rosy</t>
  </si>
  <si>
    <t>GAVILANES 9 TRANCOSO</t>
  </si>
  <si>
    <t>COCA980403MZSRHL03</t>
  </si>
  <si>
    <t>Perez Gonzalez Hector Hugo</t>
  </si>
  <si>
    <t>INDEPENDENCIA 122 BARR EL HUMEDO</t>
  </si>
  <si>
    <t>PEGH000124HZSRNCA6</t>
  </si>
  <si>
    <t>Pedroza Garcia Maria Eugenia</t>
  </si>
  <si>
    <t>HILARIA LECHUGA DE PEDRO 15 EL REFUGIO</t>
  </si>
  <si>
    <t>PEGE940516MZSDRG04</t>
  </si>
  <si>
    <t>AAPM690603HZXSLDR07</t>
  </si>
  <si>
    <t>LICG780223HZSRNL06</t>
  </si>
  <si>
    <t>LIGJ560624HASRNN04</t>
  </si>
  <si>
    <t>EOME970710MZSSDL05</t>
  </si>
  <si>
    <t>EOSM97806HZSSSR03</t>
  </si>
  <si>
    <t>EIGS720115HZSSRL09</t>
  </si>
  <si>
    <t>GAAJ890904MZSLLS05</t>
  </si>
  <si>
    <t>GACL950709HZSLSS06</t>
  </si>
  <si>
    <t>GACR970421MZSLSS00</t>
  </si>
  <si>
    <t>GARY930127MZSRYS01</t>
  </si>
  <si>
    <t>GAZR890520MZSLPF06</t>
  </si>
  <si>
    <t>GOCI960526HZSNSS02</t>
  </si>
  <si>
    <t>GUTP68091032H600</t>
  </si>
  <si>
    <t>HEMS881010HPLRRM09</t>
  </si>
  <si>
    <t>HERR890201HASRMD01</t>
  </si>
  <si>
    <t>JAAA880620HZSSRR03</t>
  </si>
  <si>
    <t>JILR940122MZSMPS06</t>
  </si>
  <si>
    <t>JUTJ970724HZSRRS05</t>
  </si>
  <si>
    <t>JUTM920613MZSRRR08</t>
  </si>
  <si>
    <t>LIRA970921MZSRSN06</t>
  </si>
  <si>
    <t>LOSL980311HZSRLS03</t>
  </si>
  <si>
    <t>LOAL740415HZSPLN08</t>
  </si>
  <si>
    <t>LOAM851223HZSPLN04</t>
  </si>
  <si>
    <t>LOFM980913HZSPLR01</t>
  </si>
  <si>
    <t>LOGM90409MZSPLR03</t>
  </si>
  <si>
    <t>LOLE841126HZSPMZ02</t>
  </si>
  <si>
    <t>LOMM890516HZSPRN04</t>
  </si>
  <si>
    <t>LOMJ790427HMCPNR00</t>
  </si>
  <si>
    <t>LORE790618HZSPDF07</t>
  </si>
  <si>
    <t>LORP671017HZSPDB02</t>
  </si>
  <si>
    <t>LOTJ990923HMCPRR05</t>
  </si>
  <si>
    <t>LUGS671026HZSCRN00</t>
  </si>
  <si>
    <t>SAHR940829HZSLRM04</t>
  </si>
  <si>
    <t>SAJR850508HZSLRB08</t>
  </si>
  <si>
    <t>TELF931023HZSRPL08</t>
  </si>
  <si>
    <t>TOMJ870807HZSRRL07</t>
  </si>
  <si>
    <t>TEGJ950319HZSRRS05</t>
  </si>
  <si>
    <t>TEPR970409HASRRC06</t>
  </si>
  <si>
    <t>UIEP521015HZSRSB08</t>
  </si>
  <si>
    <t>VAPH000210HZSLRMA6</t>
  </si>
  <si>
    <t>VARD930901MZSRMS01</t>
  </si>
  <si>
    <t>VATA991130HZSZRN05</t>
  </si>
  <si>
    <t>ZABD890411HZSPRN06</t>
  </si>
  <si>
    <t>ZACM630616HZSMLR07</t>
  </si>
  <si>
    <t>NAEJ910805HZSVSS00</t>
  </si>
  <si>
    <t>ALTAVISTA 76 EL REFUGIO</t>
  </si>
  <si>
    <t>RESG901231MZSYLD05</t>
  </si>
  <si>
    <t>CUOJ930618HASRLS08</t>
  </si>
  <si>
    <t>Guerrero Alvarado Cassandra</t>
  </si>
  <si>
    <t>FERNANDO ACOSTA 10 COL PAMANES ESCOBEDO</t>
  </si>
  <si>
    <t>GUAC940808MZSRLS04</t>
  </si>
  <si>
    <t>Gonzalez Hernandez Ma Soledad</t>
  </si>
  <si>
    <t>GOHS820108MZSNRL15</t>
  </si>
  <si>
    <t>Lopez Chairez Manuel de Jesus</t>
  </si>
  <si>
    <t>Raudales Lopez Juan Carlos</t>
  </si>
  <si>
    <t>ALAMO 52 TRANCOSO</t>
  </si>
  <si>
    <t>LOCM960616HZSPHN02</t>
  </si>
  <si>
    <t>ALAMO 1 TRANCOSO</t>
  </si>
  <si>
    <t>RALJ750812HZSDPN06</t>
  </si>
  <si>
    <t>PROL TERAN 147 OJOCALIENTE</t>
  </si>
  <si>
    <t>Gonzalez Castillo Guadalupe Fernanda</t>
  </si>
  <si>
    <t>ALFONSO MEDINA 4 COL PAMANES ESCOBEDO</t>
  </si>
  <si>
    <t>GOCG971028MASNSD04</t>
  </si>
  <si>
    <t>Gutierrez Casillas Ma Guadalupe</t>
  </si>
  <si>
    <t xml:space="preserve">CJON DE LA CRUZ 3 COL CENTRO </t>
  </si>
  <si>
    <t>GUCG860926MZSTSD11</t>
  </si>
  <si>
    <t>Aguilar Ortiz Luis Miguel</t>
  </si>
  <si>
    <t>Garcia Chavez Teresa de Jesus</t>
  </si>
  <si>
    <t>ORTIZ 2 LOC PROVIDENCIA</t>
  </si>
  <si>
    <t>AUOL000822HZSGRSA1</t>
  </si>
  <si>
    <t>GONZALEZ ORTEGA 21 COL CENTRO</t>
  </si>
  <si>
    <t>LOGR720413HZSRRD03</t>
  </si>
  <si>
    <t>GACT000321MZSRHRA4</t>
  </si>
  <si>
    <t>Ruiz Gamez Yosverani</t>
  </si>
  <si>
    <t>Alvarez Gonzalez Carlos Adrian</t>
  </si>
  <si>
    <t>ELIZONDO 89 COL CENTRO</t>
  </si>
  <si>
    <t>RUGY000804MZSZMSA7</t>
  </si>
  <si>
    <t>JERUSALEN 20 COL CENTRO</t>
  </si>
  <si>
    <t>AAGC990330HZSLNR05</t>
  </si>
  <si>
    <t>Flores Monsebais Ma Guadalupe</t>
  </si>
  <si>
    <t>Gaytan Medina Jose Luis</t>
  </si>
  <si>
    <t>Lopez Aleman Osvaldo</t>
  </si>
  <si>
    <t>JARDIN PETRA ACOSTA 1 COL PAMANES ESCOBEDO</t>
  </si>
  <si>
    <t>FOMG840317MZSLND13</t>
  </si>
  <si>
    <t>GAML740529HZSYDS03</t>
  </si>
  <si>
    <t xml:space="preserve">CUAUHTEMOC 21 BARR ALTO </t>
  </si>
  <si>
    <t>LOAO790722HZSPLS09</t>
  </si>
  <si>
    <t>DE LA LOMA 8 COL CENTRO TRANCOSO</t>
  </si>
  <si>
    <t>LOCP901110MZSPRL09</t>
  </si>
  <si>
    <t>AGUILA REAL 29 COL LUIS REYES</t>
  </si>
  <si>
    <t>MAVA880804MZSRRN09</t>
  </si>
  <si>
    <t>Martinez Vargas Ana Elizabeth</t>
  </si>
  <si>
    <t>Velazquez Segovia Jendeya</t>
  </si>
  <si>
    <t>GUADALUPE 18 COL CENTRO</t>
  </si>
  <si>
    <t>VESJ941204MSLLGN06</t>
  </si>
  <si>
    <t>Carreon Piñon Omar Gerardo</t>
  </si>
  <si>
    <t>CAPO870915HZSRXM02</t>
  </si>
  <si>
    <t>Perez Piñon Oscar Ivan</t>
  </si>
  <si>
    <t>PEPO881110HZSRXS09</t>
  </si>
  <si>
    <t>Olivarez Parga Jose Cruz</t>
  </si>
  <si>
    <t>LOS OLIVARES 4 LA TESORERA</t>
  </si>
  <si>
    <t>OIPC000502HZSLRRA2</t>
  </si>
  <si>
    <t xml:space="preserve">CORREGIDORA 19 SAN ANTONIO </t>
  </si>
  <si>
    <t>COMA940622HZSRNN10</t>
  </si>
  <si>
    <t>Castillo Rivera Patricia</t>
  </si>
  <si>
    <t>Lopez Rivera Vicente</t>
  </si>
  <si>
    <t>Garcia Espino Ismael Alejandro</t>
  </si>
  <si>
    <t>CALLE NUEVA 17 SANTA ELENA</t>
  </si>
  <si>
    <t>CARP821104MZSSVT04</t>
  </si>
  <si>
    <t>LORV770719HZSPVC06</t>
  </si>
  <si>
    <t xml:space="preserve">ARROYO DEL TEQUESQUITE 12 </t>
  </si>
  <si>
    <t>GAEI870717HZSRSS00</t>
  </si>
  <si>
    <t>Supervisor comedor</t>
  </si>
  <si>
    <t>Alvarez Martinez Adriana Viridiana</t>
  </si>
  <si>
    <t>PRIV SAN PEDRO 32 BARR SAN PEDRO</t>
  </si>
  <si>
    <t>AAMA950820MZSLRD01</t>
  </si>
  <si>
    <t>AAMJ890315MCLLRL00</t>
  </si>
  <si>
    <t>Alvarez Martinez Julia Adriana</t>
  </si>
  <si>
    <t>Espino Romero Isabel Cristina</t>
  </si>
  <si>
    <t>INSURGENTES 12 PALMILLAS</t>
  </si>
  <si>
    <t>EIRI881003MZSSMS07</t>
  </si>
  <si>
    <t>CALLE DEL COBRE 2 PALMILLAS</t>
  </si>
  <si>
    <t>EIRC941115MZSSMN04</t>
  </si>
  <si>
    <t>DE LA CRUZ 34 SAN JOSE DEL CARMEN</t>
  </si>
  <si>
    <t>5 DE MAYO 4 BARR ALAMEDA</t>
  </si>
  <si>
    <t xml:space="preserve">SALVADOR RUIZ BARRON 19 SAN PABLO </t>
  </si>
  <si>
    <t>MAES691105MMCRSS01</t>
  </si>
  <si>
    <t xml:space="preserve">Martinez Esparza Susana </t>
  </si>
  <si>
    <t>Hernandez Espinoza Jesus Guadalupe</t>
  </si>
  <si>
    <t>20 DE NOVIEMBRE 16 A LA VERDE</t>
  </si>
  <si>
    <t>HEEJ981214HZSRSS02</t>
  </si>
  <si>
    <t>Becerra Garcia Cita Berenice</t>
  </si>
  <si>
    <t>ESTEBAN RODRIGUEZ 10 COL PAMANES ESCOBEDO</t>
  </si>
  <si>
    <t>BEGC910505MZSCRT05</t>
  </si>
  <si>
    <t>Valadez Reyes Monica Olivia</t>
  </si>
  <si>
    <t>VARM940821MCLLYN01</t>
  </si>
  <si>
    <t>Becerra Garcia Martizza Gudalupe</t>
  </si>
  <si>
    <t>BEGM971008MZSCRR09</t>
  </si>
  <si>
    <t>PRINCIPAL 20 EL REFUGIO</t>
  </si>
  <si>
    <t>RAAF860127HZSMHR03</t>
  </si>
  <si>
    <t>Rivera Ortiz Jose Everardo</t>
  </si>
  <si>
    <t>5 DE MAYO 9 UNION DE SAN ANTONIO</t>
  </si>
  <si>
    <t>RIOE931101HZSVRV03</t>
  </si>
  <si>
    <t>Espino Ibarra Jose Luis</t>
  </si>
  <si>
    <t>LUIS DONALDO COLOSIO 57 UNION DE SAN ANTONIO</t>
  </si>
  <si>
    <t>EIIL791023HZSSBS07</t>
  </si>
  <si>
    <t>Acevedo Lopez Mario Adrian</t>
  </si>
  <si>
    <t>PRIV LUIS MOYA 2 A CENTRO</t>
  </si>
  <si>
    <t>AELM980729HZSCPR08</t>
  </si>
  <si>
    <t>Jaramillo Hernandez Brandon Isidro</t>
  </si>
  <si>
    <t>JAHB990901HNTRRR07</t>
  </si>
  <si>
    <t>MORA 1 CENTRO</t>
  </si>
  <si>
    <t>Picasso Dueñas Jennifer Jazmin</t>
  </si>
  <si>
    <t>PICASSO 2 CENTRO</t>
  </si>
  <si>
    <t>PIDJ990506MZSCXN04</t>
  </si>
  <si>
    <t>Sustaita Lopez Catalina</t>
  </si>
  <si>
    <t>AV COLOSIO 5 UNION DE SAN ANTONIO</t>
  </si>
  <si>
    <t>SULC790428MZSSPT03</t>
  </si>
  <si>
    <t>Rivera Ortiz Saray</t>
  </si>
  <si>
    <t>5 DE MAYO 11 UNION DE SAN ANTONIO</t>
  </si>
  <si>
    <t>RIOS870307HZSVRR08</t>
  </si>
  <si>
    <t>Hernandez Tiscareño Juan Daniel</t>
  </si>
  <si>
    <t>ARROYO DEL TEQUESQUITE 31 CENTRO</t>
  </si>
  <si>
    <t>HETJ000529HZSRSNA8</t>
  </si>
  <si>
    <t>Hernandez Aviña Andres</t>
  </si>
  <si>
    <t>JAZMIN 2 FRACC EL PORTALITO</t>
  </si>
  <si>
    <t>HEAA960130HZSRVN02</t>
  </si>
  <si>
    <t>GAOC960618HZSLRS04</t>
  </si>
  <si>
    <t>Almendariz Villalobos Roberto</t>
  </si>
  <si>
    <t>AEVR940623HZSLLB05</t>
  </si>
  <si>
    <t>Rivera Ortiz Luis Alberto</t>
  </si>
  <si>
    <t>RIOL000828HZSVRSA4</t>
  </si>
  <si>
    <t>Cisneros Rivas Juan</t>
  </si>
  <si>
    <t>FRANCISCO GARCIA SALINAS 18 SANTA ELENA</t>
  </si>
  <si>
    <t>CIRJ611102HZSSVN03</t>
  </si>
  <si>
    <t>Sifuentes Lopez Yadira Raquel</t>
  </si>
  <si>
    <t>2DA DE JACARANDAS 5 COL CENTRO</t>
  </si>
  <si>
    <t>SILY980311MZSFPD09</t>
  </si>
  <si>
    <t>Trejo Ramirez Carmen</t>
  </si>
  <si>
    <t>INSURGENTES 137 BARR LA DIVINA PROVIDENCIA</t>
  </si>
  <si>
    <t>TERC730715MZSRMR01</t>
  </si>
  <si>
    <t>Gonzalez Trejo Alejandra Marline</t>
  </si>
  <si>
    <t xml:space="preserve">CAMINO REAL 106 BARR LA PROVIDENCIA </t>
  </si>
  <si>
    <t>GOTA910916MZSNRL03</t>
  </si>
  <si>
    <t>FRAY ANTONIO DE PADUA 6 A FRACC EL PAPANTON</t>
  </si>
  <si>
    <t>MOCN880928MZSRHD06</t>
  </si>
  <si>
    <t>Gutierrez Medina Alejandra Guadalupe</t>
  </si>
  <si>
    <t>LOS PIRULES 2 PRIV CHINAMPAS</t>
  </si>
  <si>
    <t>GUMA910424MASTDL09</t>
  </si>
  <si>
    <t>Morales Chavez Nidia Yesenia</t>
  </si>
  <si>
    <t>DE LA CRUZ SN COL CENTRO</t>
  </si>
  <si>
    <t>LILF860320HZSRPR02</t>
  </si>
  <si>
    <t>MAGA640915HZSRRL01</t>
  </si>
  <si>
    <t>ARROYO 12 DE OCTUBRE 8 A COL CENTRO</t>
  </si>
  <si>
    <t>LOAF990421HZSPLR06</t>
  </si>
  <si>
    <t>JASL950408HZSRNS01</t>
  </si>
  <si>
    <t xml:space="preserve">DE LA LUZ 20  EL REFUGIO </t>
  </si>
  <si>
    <t>CAJS910826MZSHMN00</t>
  </si>
  <si>
    <t>Olivarez Parga Fatima</t>
  </si>
  <si>
    <t>JUSTO SIERRA SN LA TESORERA</t>
  </si>
  <si>
    <t>OIPF980604MZSLRT02</t>
  </si>
  <si>
    <t>LOLL951110HZSPRS01</t>
  </si>
  <si>
    <t>Gutierrez Chavez Juan Everardo</t>
  </si>
  <si>
    <t>PRIV CHINAMPAS 10 BARR CHINAMPAS</t>
  </si>
  <si>
    <t>GUCJ960702HZSTHN00</t>
  </si>
  <si>
    <t>Silva Arevalo Juan Daniel</t>
  </si>
  <si>
    <t xml:space="preserve">INDEPENDENCIA 19 B </t>
  </si>
  <si>
    <t>SIAJ970817HZSLRN01</t>
  </si>
  <si>
    <t>Delgado Martinez Angel de Jesus</t>
  </si>
  <si>
    <t>20 DE NOVIEMBRE 2 COL MARTELL</t>
  </si>
  <si>
    <t>DEMA990609HZSLRN08</t>
  </si>
  <si>
    <t>Cardenas Soto Hector Manuel</t>
  </si>
  <si>
    <t>CASH000918HZSRTCA6</t>
  </si>
  <si>
    <t>20 DE NOVIEMBRE 5 COL MARTELL</t>
  </si>
  <si>
    <t>Sanchez Garcia Jose Francisco</t>
  </si>
  <si>
    <t>BENITO JUAREZ 16 COL LAS LOMITAS</t>
  </si>
  <si>
    <t>SAGF931004HZSNRR01</t>
  </si>
  <si>
    <t>CAJM950109MZSHMR08</t>
  </si>
  <si>
    <t>Morales Chavez Oscar Daniel</t>
  </si>
  <si>
    <t xml:space="preserve">VENUSTIANO CARRANZA 2 TAHONAS </t>
  </si>
  <si>
    <t>MXCO870422HZSRHS07</t>
  </si>
  <si>
    <t>Reyes Jasso Alexandra</t>
  </si>
  <si>
    <t>REJA000411MZSYSLA5</t>
  </si>
  <si>
    <t>Macias Vazquez Jesus</t>
  </si>
  <si>
    <t>Macias Medina Ana Cecilia</t>
  </si>
  <si>
    <t>Zamorano Delgado Omar</t>
  </si>
  <si>
    <t>PROGRESO 14 COL CENTRO</t>
  </si>
  <si>
    <t>MAVJ950802HZSCZS07</t>
  </si>
  <si>
    <t>MAMA960219MZSCDN02</t>
  </si>
  <si>
    <t>ZADO001022HZSMLMA7</t>
  </si>
  <si>
    <t>Capetillo del Rio Rutilio</t>
  </si>
  <si>
    <t>PRIV LOS CAPETILLOS 20 B</t>
  </si>
  <si>
    <t>CARR921231HZSPXT03</t>
  </si>
  <si>
    <t>COFJ961031HSLNLN06</t>
  </si>
  <si>
    <t>Contreras Flores Juan Jose</t>
  </si>
  <si>
    <t>MXME960704HZSRRF08</t>
  </si>
  <si>
    <t xml:space="preserve">PEDRO RUIZ GLZ 3 PALMILLAS </t>
  </si>
  <si>
    <t>SAN ISIDRO 20 A LA TESORERA</t>
  </si>
  <si>
    <t xml:space="preserve">FCO I MADERO 21 PALMILLAS </t>
  </si>
  <si>
    <t>LEONA VICARIO 6 CERRITO DE LA CRUZ</t>
  </si>
  <si>
    <t xml:space="preserve">MARTINEZ 2 LOS INSURGENTES </t>
  </si>
  <si>
    <t xml:space="preserve">JUAREZ 153 PALMILLAS </t>
  </si>
  <si>
    <t>GRAL BARRAGAN 1 TRANCOSO</t>
  </si>
  <si>
    <t>BENITO JUAREZ 1A  LA CAPILLA</t>
  </si>
  <si>
    <t xml:space="preserve">VENTURA SALAZAR 9 A GRAL PANFILO NATERA  </t>
  </si>
  <si>
    <t xml:space="preserve">PEDRO RUIZ GLZ 17 PALMILLAS OJO </t>
  </si>
  <si>
    <t xml:space="preserve">PEDRO RUIZ GLZ 11 PALMILLAS OJO </t>
  </si>
  <si>
    <t xml:space="preserve">5 DE MAYO 7 LA PROVIDENCIA GRAL PANFILO NATERA </t>
  </si>
  <si>
    <t xml:space="preserve">REVOLUCION 10 PALMILLAS OJO </t>
  </si>
  <si>
    <t>PAMANES 13 LA CAPILLA OJO</t>
  </si>
  <si>
    <t xml:space="preserve">ALEJANDRO VITAR 30 BARR EL HUMEDO OJO </t>
  </si>
  <si>
    <t>ALEJANDRO VITAR 20 OJO</t>
  </si>
  <si>
    <t xml:space="preserve">BENITO JUAREZ 3 LA CAPILLA OJO </t>
  </si>
  <si>
    <t xml:space="preserve">SALVADOR RUIZ BARRIOS 19 10 SAN PABLO GRAL PANFILO </t>
  </si>
  <si>
    <t xml:space="preserve">GUERRERO 3 GRAL PANFILO NATERA </t>
  </si>
  <si>
    <t>Hernandez Colis Antonio</t>
  </si>
  <si>
    <t>LOPEZ VELARDE 2 SANTA ELENA</t>
  </si>
  <si>
    <t>HECA831125HZSRLN18</t>
  </si>
  <si>
    <t>RABM951102HZSMCN09</t>
  </si>
  <si>
    <t>Calderon Rodriguez Juana Maria</t>
  </si>
  <si>
    <t>MATAMOROS 3 LA CAPILLA</t>
  </si>
  <si>
    <t>CARJ810528MASLDN03</t>
  </si>
  <si>
    <t>Mendez Chavez Juan</t>
  </si>
  <si>
    <t xml:space="preserve">ZAPATA 5 NORIA DEL CERRO </t>
  </si>
  <si>
    <t>MECJ780320HZSNHN00</t>
  </si>
  <si>
    <t>Olivares Parga Orlando</t>
  </si>
  <si>
    <t>OIPO960810HZSLRR08</t>
  </si>
  <si>
    <t>Carrillo Martinez Martha Olivia</t>
  </si>
  <si>
    <t>AV LAZARO CARDENAS 28 PALMILLAS</t>
  </si>
  <si>
    <t>CAMM951215MZSRRR04</t>
  </si>
  <si>
    <t>VEJA960528HZSLRR08</t>
  </si>
  <si>
    <t>FELIPE ANGELES 17 C BARR DE LA SANTA CRUZ</t>
  </si>
  <si>
    <t>MEMM931026HASNRN07</t>
  </si>
  <si>
    <t>Hernandez Esquivel Oscar Jovany</t>
  </si>
  <si>
    <t>URSULO GARCIA 6 COL PAMANES ESCOBEDO</t>
  </si>
  <si>
    <t>HEEO911211HZSRSS00</t>
  </si>
  <si>
    <t>Gamez Rodriguez Jesus Antonio</t>
  </si>
  <si>
    <t>PORFIRIO DIAZ 2 NUEVO MUNDO</t>
  </si>
  <si>
    <t>GARJ000701HZSMDSA2</t>
  </si>
  <si>
    <t xml:space="preserve">SANTA CECILIA 14 COL SAN JOSE </t>
  </si>
  <si>
    <t>DELJ950703HZSLGN02</t>
  </si>
  <si>
    <t xml:space="preserve">Zamarron Medina Martin </t>
  </si>
  <si>
    <t>Vargas Jimenez Araceli Sarahi</t>
  </si>
  <si>
    <t>GUSTAVO DIAZ ORDAZ 8 PALMILLAS</t>
  </si>
  <si>
    <t>VAJA970711MZSRMR03</t>
  </si>
  <si>
    <t>Reyes Badillo Arely Daniela</t>
  </si>
  <si>
    <t>CAMINO REAL 1 TRANCOSO</t>
  </si>
  <si>
    <t>REBA990803MZSYDR01</t>
  </si>
  <si>
    <t>Juarez Badillo Diana Laura</t>
  </si>
  <si>
    <t>INSURGENTES 79 BARR 2DA DEL RANCHO</t>
  </si>
  <si>
    <t>JUBD991013MZSRDN05</t>
  </si>
  <si>
    <t>Rodriguez Baez Maria Rogelia</t>
  </si>
  <si>
    <t>PRINCIPAL 11 LOC PROVIDENCIA</t>
  </si>
  <si>
    <t>ROBR910713MZSDZG03</t>
  </si>
  <si>
    <t>LOMJ971206HZSPRN02</t>
  </si>
  <si>
    <t>Lira Lopez Eliseo</t>
  </si>
  <si>
    <t>FRANCISCO VILLA 5 LA TESORERA</t>
  </si>
  <si>
    <t>LILE750420HZSRPL04</t>
  </si>
  <si>
    <t>Becerra Castañeda Ramiro</t>
  </si>
  <si>
    <t>LAS MARGARITAS 2 GUANAJUATILLO</t>
  </si>
  <si>
    <t>BECR660807HZSCSM05</t>
  </si>
  <si>
    <t>Espino Herrera Ma de Jesus</t>
  </si>
  <si>
    <t>AV BENITO JUAREZ 62 PALMILLAS</t>
  </si>
  <si>
    <t>EIHJ760625MZSSRS02</t>
  </si>
  <si>
    <t>Luevano Luevano Nallely</t>
  </si>
  <si>
    <t>LULN000221MMCVVLA0</t>
  </si>
  <si>
    <t>Silva Arevalo Christian Jonatan</t>
  </si>
  <si>
    <t>INDEPENDENCIAS 19 B OJOCALIENTE</t>
  </si>
  <si>
    <t>SIAC960706HZSLRH07</t>
  </si>
  <si>
    <t>Lumbreras Olivarez Heriberto</t>
  </si>
  <si>
    <t>EL CLAVEL 4 GUANAJUATILLO</t>
  </si>
  <si>
    <t>LUOH760922HJCMLR08</t>
  </si>
  <si>
    <t>Lira Guevara Jose</t>
  </si>
  <si>
    <t>LOPEZ VELARDE SN LA TESORERA</t>
  </si>
  <si>
    <t>LIGJ770420HZSRVS05</t>
  </si>
  <si>
    <t>Delgado Lara Francisco Javier</t>
  </si>
  <si>
    <t xml:space="preserve">20 DE NOVIEMBRE 6 COL MARTELL </t>
  </si>
  <si>
    <t>DELF900316HZSLRR01</t>
  </si>
  <si>
    <t>Herrera Luevano Fernando</t>
  </si>
  <si>
    <t xml:space="preserve">INDEPENDENCIA 19 B COL CENTRO </t>
  </si>
  <si>
    <t>HELF870712HZSRVR03</t>
  </si>
  <si>
    <t>Zermeño de Leon Sergio Odilon</t>
  </si>
  <si>
    <t xml:space="preserve">RIO USUMACINTA 36 FRACC NOMBRE DE DIOS </t>
  </si>
  <si>
    <t>ZELS741126HZSRNR08</t>
  </si>
  <si>
    <t>Rodriguez Ovalle Irma Graciela</t>
  </si>
  <si>
    <t xml:space="preserve">SANTA MARIA 22 FRACC SAN JORGE </t>
  </si>
  <si>
    <t>ROOI980712MZSDVR07</t>
  </si>
  <si>
    <t>Cervantes Aleman Juan Carlos</t>
  </si>
  <si>
    <t xml:space="preserve">12 DE DICIEMBRE 121 FRACC GUADALUPE </t>
  </si>
  <si>
    <t>CEAJ750214HZSRLN05</t>
  </si>
  <si>
    <t>Garcia Herrera Hector Hugo</t>
  </si>
  <si>
    <t>PRIV JESUS PARGA 2 FRACC LA DISCORDIA</t>
  </si>
  <si>
    <t>GAHH971006HZSRRC02</t>
  </si>
  <si>
    <t>Jara de la Riva Maricela</t>
  </si>
  <si>
    <t>HIDALGO 55 CENTRO</t>
  </si>
  <si>
    <t>JARM880807MZSRVR09</t>
  </si>
  <si>
    <t>Gomez Rodriguez Mauricio</t>
  </si>
  <si>
    <t>SAN JERONIMO 7 CENTRO</t>
  </si>
  <si>
    <t>GORM000715HZSMDRA9</t>
  </si>
  <si>
    <t xml:space="preserve">Capetillo Marin Esmeralda </t>
  </si>
  <si>
    <t>JUAREZ 8 BARR SAN ISIDRO</t>
  </si>
  <si>
    <t>CAME900727MZSPRS05</t>
  </si>
  <si>
    <t>Capetillo Marin Maria Elizabeth</t>
  </si>
  <si>
    <t>SAN ISIDRO 4 BARR SAN ISIDRO</t>
  </si>
  <si>
    <t>CAME871010MZSPRL00</t>
  </si>
  <si>
    <t>Espino Valadez Anabel</t>
  </si>
  <si>
    <t>GENARO CODINA 7 PALMILLAS</t>
  </si>
  <si>
    <t>EIVA850703MMCSLN09</t>
  </si>
  <si>
    <t>Medina Juarez Antonia de Jesus</t>
  </si>
  <si>
    <t xml:space="preserve">CAMPESINOS 8 BARR EL REFUGIO </t>
  </si>
  <si>
    <t>MEJA950613MZSDRN00</t>
  </si>
  <si>
    <t>Pedroza Garcia Yessica Yesenia</t>
  </si>
  <si>
    <t>PEGY960108MZSDRS00</t>
  </si>
  <si>
    <t>Reveles Soto Rodolfo</t>
  </si>
  <si>
    <t>VICENTE GUERRERO 5 PALMILLAS</t>
  </si>
  <si>
    <t>RESR980705HZSVTD01</t>
  </si>
  <si>
    <t>Martinez Jaime Fernando</t>
  </si>
  <si>
    <t>SAN JUDAS TADEO 13 RANCHO NUEVO</t>
  </si>
  <si>
    <t>MAJF990830HZSRMR00</t>
  </si>
  <si>
    <t>JURE960513HZSRDD04</t>
  </si>
  <si>
    <t>FOEP940214HZSLST02</t>
  </si>
  <si>
    <t>OOGV991101HZSCNC04</t>
  </si>
  <si>
    <t>RASA950721HZSMRD02</t>
  </si>
  <si>
    <t>Rodriguez Sanchez Jaime</t>
  </si>
  <si>
    <t>IGNACIO ZARAGOZA 22 SANTA ELENA</t>
  </si>
  <si>
    <t>ROSJ750712HZSDNM09</t>
  </si>
  <si>
    <t xml:space="preserve">ALEMAN 72A SAN JOSE DEL CARMEN </t>
  </si>
  <si>
    <t>AECI990902HZSLHV09</t>
  </si>
  <si>
    <t>Lopez Ruiz Norma Patricia</t>
  </si>
  <si>
    <t xml:space="preserve">MIGUEL AUZA 33 LAZARO CARDENAS </t>
  </si>
  <si>
    <t>LORN991018MZSPZR07</t>
  </si>
  <si>
    <t>Montes Sustaita Evangelina</t>
  </si>
  <si>
    <t xml:space="preserve">VICENTE GUERRERO 2 LAZARO CARDENAS </t>
  </si>
  <si>
    <t>MOSE910816MASNSV07</t>
  </si>
  <si>
    <t>Reyes Vazquez Jose Guadalupe</t>
  </si>
  <si>
    <t>PROGRESO 23 CENTRO</t>
  </si>
  <si>
    <t>REVG991026HZSYZD07</t>
  </si>
  <si>
    <t>Becerra Rodriguez Guadalupe Lizeth</t>
  </si>
  <si>
    <t>BERG001124MASCDDA6</t>
  </si>
  <si>
    <t xml:space="preserve">GONZALEZ ORTEGA 58 BARR DEL DIVINO ROSTRO </t>
  </si>
  <si>
    <t>SARM730517HZSLDN07</t>
  </si>
  <si>
    <t>Ibarra Martinez Miguel</t>
  </si>
  <si>
    <t xml:space="preserve">ALAMO 39 COL LUIS REYES </t>
  </si>
  <si>
    <t>IAMM000926HZSBRGA4</t>
  </si>
  <si>
    <t>Martinez Vargas Ma del Refugio</t>
  </si>
  <si>
    <t>MAVR800702MZSRRF06</t>
  </si>
  <si>
    <t>Garcia Jaramillo Victor Alfonso</t>
  </si>
  <si>
    <t>GAJV840630HZSRRC08</t>
  </si>
  <si>
    <t>Lopez Rodriguez Benjamin</t>
  </si>
  <si>
    <t>LORB760511HZSPDN01</t>
  </si>
  <si>
    <t>BASA950910HZSTGN03</t>
  </si>
  <si>
    <t>Carrera Ramos Martin Alejandro</t>
  </si>
  <si>
    <t>PASCUAL CARRERA 2 PANFILO NATERA</t>
  </si>
  <si>
    <t>CARM001216HZSRMRA4</t>
  </si>
  <si>
    <t>Olivarez Parga Mariano</t>
  </si>
  <si>
    <t>ALVARO OBREGON 3 LA TESORERA</t>
  </si>
  <si>
    <t>OIPM630814HZSLRR08</t>
  </si>
  <si>
    <t>Sanchez Enriquez Gregorio</t>
  </si>
  <si>
    <t>RIO TULA 18 COL CENTRO</t>
  </si>
  <si>
    <t>SAEG960723HZSNNR03</t>
  </si>
  <si>
    <t xml:space="preserve">5 DE MAYO 5 A LA PROVIDENCIA </t>
  </si>
  <si>
    <t>OIHA941012HZSRRN01</t>
  </si>
  <si>
    <t>Rodriguez Martinez Antonio</t>
  </si>
  <si>
    <t>PRINCIPAL 10 LOC PROVIDENCIA</t>
  </si>
  <si>
    <t>ROMA990527HZSDRN00</t>
  </si>
  <si>
    <t>Mauricio Santoyo Juan Carlos</t>
  </si>
  <si>
    <t>5 DE MAYO 15 LA TESORERA</t>
  </si>
  <si>
    <t>MASJ831014HZSRNN03</t>
  </si>
  <si>
    <t>Lujan Ortiz Jose de Jesus</t>
  </si>
  <si>
    <t>5 DE MAYO 3 A LOC PROVIDENCIA</t>
  </si>
  <si>
    <t>LUOJ000625HZSJRSA3</t>
  </si>
  <si>
    <t>GUIF840707HZSRBL09</t>
  </si>
  <si>
    <t>Mauricio Ramos Jose Antonio</t>
  </si>
  <si>
    <t>SANTA CRUZ 5 LA TESORERA</t>
  </si>
  <si>
    <t>MARA721026HZSRMN07</t>
  </si>
  <si>
    <t>Montes Morua Ma Guadalupe</t>
  </si>
  <si>
    <t>AURELIO PASILLAS DELGADO 25 COL PAMANES ESCOBEDO</t>
  </si>
  <si>
    <t>MOMG890623MZSNRD07</t>
  </si>
  <si>
    <t>RERJ980408MZSYDN01</t>
  </si>
  <si>
    <t>LOPEZ MATEOS 47 SAN JOSE DEL CARMEN</t>
  </si>
  <si>
    <t>LOZF900523HZSPPB09</t>
  </si>
  <si>
    <t>SAEA920125HZSLSS06</t>
  </si>
  <si>
    <t>AV REFORMA 33 CENTRO</t>
  </si>
  <si>
    <t>JURS811029HDFRYM07</t>
  </si>
  <si>
    <t>CAMS900929HZSSNG04</t>
  </si>
  <si>
    <t xml:space="preserve">Ortiz Reyes Julio Cesar </t>
  </si>
  <si>
    <t xml:space="preserve">5 DE MAYO 2 LOC PROVIDENCIA </t>
  </si>
  <si>
    <t>OIRJ891001HZSRYL06</t>
  </si>
  <si>
    <t>Aleman Ramos Oscar</t>
  </si>
  <si>
    <t>CARRETERA OJOCALIENTE-PINOS 14 COL BUENAVISTA</t>
  </si>
  <si>
    <t>AERO921224HZSLMS05</t>
  </si>
  <si>
    <t>Garcia Guevara Manuel</t>
  </si>
  <si>
    <t>GAGM870215HZSRVN07</t>
  </si>
  <si>
    <t>Estrada Parga Jose Luis</t>
  </si>
  <si>
    <t>LAS PALMAS 3 GUANAJUATILLO</t>
  </si>
  <si>
    <t>EAPL7908501HZSSRS09</t>
  </si>
  <si>
    <t>CJON EL TANQUE 6 EL SAUCITO</t>
  </si>
  <si>
    <t>LIGF660723HASRND08</t>
  </si>
  <si>
    <t>LOS CAMPESINOS 5 COL CENTRO</t>
  </si>
  <si>
    <t>LIGA711101HASRNN06</t>
  </si>
  <si>
    <t xml:space="preserve">FRANCISCO VILLA 31 SANTA ELENA </t>
  </si>
  <si>
    <t>MERR930817MZSNZS04</t>
  </si>
  <si>
    <t>MUJV990210MZSRRV08</t>
  </si>
  <si>
    <t>Ibarra Lira Jose Alberto</t>
  </si>
  <si>
    <t xml:space="preserve">ALVARO OBREGON 1 LA TESORERA </t>
  </si>
  <si>
    <t>IALA971024HZSBRL03</t>
  </si>
  <si>
    <t>Monroy Ibarra Marco Antonio</t>
  </si>
  <si>
    <t>MOIM930807HMCNBR00</t>
  </si>
  <si>
    <t>CARL970804HZSSMS16</t>
  </si>
  <si>
    <t>Castillo Romero Luis Aron</t>
  </si>
  <si>
    <t>Galindo Lopez Juan Daniel</t>
  </si>
  <si>
    <t xml:space="preserve">2DA DE LA CRUZ 20 SAN JOSE DEL CARMEN </t>
  </si>
  <si>
    <t>GALJ001015HZSLPNA4</t>
  </si>
  <si>
    <t>Reyes Juarez Cyntia Marbella</t>
  </si>
  <si>
    <t>FRANCISCO GARCIA SALINAS 6 LA CAPILLA</t>
  </si>
  <si>
    <t>REJC920111MZSYRY08</t>
  </si>
  <si>
    <t>Reyes Juarez Diana Maria</t>
  </si>
  <si>
    <t>FRANCISCO VILLA 13 LA CAPILLA</t>
  </si>
  <si>
    <t>REJD000402MZSYRNA9</t>
  </si>
  <si>
    <t xml:space="preserve">Rodriguez Lopez Salvador </t>
  </si>
  <si>
    <t>AV LOS CAMPESINOS 48 BARR EL REFUGIO</t>
  </si>
  <si>
    <t>ROLS991208HZSDPL07</t>
  </si>
  <si>
    <t>JILM960604MZSMPR00</t>
  </si>
  <si>
    <t>2DA DE ZARAGOZA 40  COL CENTRO</t>
  </si>
  <si>
    <t>PIDF930427HZSCXR09</t>
  </si>
  <si>
    <t xml:space="preserve">INSURGENTES 22 LOC SAN SALVADOR </t>
  </si>
  <si>
    <t>JUMP950312MZSRRR09</t>
  </si>
  <si>
    <t xml:space="preserve">Juarez Mercado Priscela Berenice </t>
  </si>
  <si>
    <t>Picasso Dueñas Daniel</t>
  </si>
  <si>
    <t xml:space="preserve">PICASSO 2 BARR LA CANTERA </t>
  </si>
  <si>
    <t>PIDD910901HZSCXN09</t>
  </si>
  <si>
    <t>Juarez Reyes Simon</t>
  </si>
  <si>
    <t>Hernandez Fabela Guillermo</t>
  </si>
  <si>
    <t>LA AMISTAD 20 UNION DE SAN ANTONIO</t>
  </si>
  <si>
    <t>HEFG900503HZSRBL09</t>
  </si>
  <si>
    <t>MORELOS 111 COL CENTRO</t>
  </si>
  <si>
    <t>GENERAL PNFILO NATERA</t>
  </si>
  <si>
    <t>EIJM990327HZSRR06</t>
  </si>
  <si>
    <t>Aguiña Rojas J Felix</t>
  </si>
  <si>
    <t>GUADALUPE VICTORIA 1 SANTA ELENA</t>
  </si>
  <si>
    <t>AURF740806HZSGJL07</t>
  </si>
  <si>
    <t>Salazar Alvarez Jose Manuel</t>
  </si>
  <si>
    <t xml:space="preserve">GONZALEZ ORTEGA 58 </t>
  </si>
  <si>
    <t>SAAM030919HZSLLNA9</t>
  </si>
  <si>
    <t xml:space="preserve">C IGNACIO ZARAGOZA 17 SANTA ELENA </t>
  </si>
  <si>
    <t>ZAMA961102MZSMDN02</t>
  </si>
  <si>
    <t>Saucedo Flores Elsa Victoria</t>
  </si>
  <si>
    <t xml:space="preserve">CUAUHTEMOC 11 POZO DE JARILLAS </t>
  </si>
  <si>
    <t>SAFE951108MZSCLL03</t>
  </si>
  <si>
    <t>Ibarra Silva Rodrigo</t>
  </si>
  <si>
    <t>IASR910812HZSBLD07</t>
  </si>
  <si>
    <t>Hernandez Juarez Juan Antonio</t>
  </si>
  <si>
    <t xml:space="preserve">ARROYO DE LA CRUZ 19 CENTRO </t>
  </si>
  <si>
    <t>HEJJ990710HZSRRN04</t>
  </si>
  <si>
    <t>Espino Montes Jose de Jesus</t>
  </si>
  <si>
    <t>5 DE MAYO 24 A UNION DE SAN ANTONIO</t>
  </si>
  <si>
    <t>EIMJ990402HZSSNS04</t>
  </si>
  <si>
    <t>BERL950327HZSCDS03</t>
  </si>
  <si>
    <t>5 DE MAYO 5 LA TESORERA</t>
  </si>
  <si>
    <t>LIRE920926HZSRYD02</t>
  </si>
  <si>
    <t>Parga Chavez Juana</t>
  </si>
  <si>
    <t>PACJ721227MZSRHN05</t>
  </si>
  <si>
    <t>Montes Cordero Alfredo</t>
  </si>
  <si>
    <t>PANFILO NATERA 3 UNION DE SAN ANTONIO</t>
  </si>
  <si>
    <t>MOCA810112HZSNRL01</t>
  </si>
  <si>
    <t>Fuentes Torres Joel</t>
  </si>
  <si>
    <t xml:space="preserve">ALLENDE 3 UNION DE SAN ANTONIO </t>
  </si>
  <si>
    <t>FUTJ850609HZSNRL02</t>
  </si>
  <si>
    <t>Espino Montes Adan</t>
  </si>
  <si>
    <t>5 DE MAYO 24  UNION DE SAN ANTONIO</t>
  </si>
  <si>
    <t>EIMA951107HZSSND05</t>
  </si>
  <si>
    <t>Murillo Batres Laura Guadalupe</t>
  </si>
  <si>
    <t>MUBL990901MZSRTR09</t>
  </si>
  <si>
    <t>Martinez Quintero Juan Mauricio</t>
  </si>
  <si>
    <t>PAMANES 9 LA CAPILLA</t>
  </si>
  <si>
    <t>MAQJ020115HZSRNNA2</t>
  </si>
  <si>
    <t>JIAJ990423HZSMNN00</t>
  </si>
  <si>
    <t>Tamayo Zapata Antonio</t>
  </si>
  <si>
    <t xml:space="preserve">LA CANTERA 14 BARR LA CANTERA </t>
  </si>
  <si>
    <t>TAZA000613HZSMPNA6</t>
  </si>
  <si>
    <t>Espino Reyes Francisco</t>
  </si>
  <si>
    <t>MEXICO 1 IUNION DE SAN ANTONIO</t>
  </si>
  <si>
    <t>EIRF911004HZSSYR01</t>
  </si>
  <si>
    <t>Chavez Anaya Ma del Carmen</t>
  </si>
  <si>
    <t>INSURGENTES 48 LOC INSURGENTES</t>
  </si>
  <si>
    <t>CAAC880729MZSHNR07</t>
  </si>
  <si>
    <t>Montes Dominguez Alexis Antonio de Jesus</t>
  </si>
  <si>
    <t>PANFILO NATERA 20 UNION DE SAN ANTONIO</t>
  </si>
  <si>
    <t>GENRAL PANFILO NATERA</t>
  </si>
  <si>
    <t>MODA980907HZSNML01</t>
  </si>
  <si>
    <t>Saldaña Montes de Oca Julia Adriana</t>
  </si>
  <si>
    <t xml:space="preserve">NIÑOS HEROES 4 GUANAJUATILLO </t>
  </si>
  <si>
    <t>SAMJ990908MZSLNL05</t>
  </si>
  <si>
    <t>Cordero Montes Luis Fernando</t>
  </si>
  <si>
    <t>CORREGIDORA 19 UNION DE SAN ANTONIO</t>
  </si>
  <si>
    <t>COML981214HZSRNS01</t>
  </si>
  <si>
    <t>Cordero Montes Jovany</t>
  </si>
  <si>
    <t>COMJ960723HZSRNV12</t>
  </si>
  <si>
    <t>Contreras Becerra Marco Andres</t>
  </si>
  <si>
    <t>GABINO BARRERA 11 LA CAPILLA</t>
  </si>
  <si>
    <t>Montes de Oca Espino Karen Yadira</t>
  </si>
  <si>
    <t>JOSE BELTRAN 4 EL SAUCITO</t>
  </si>
  <si>
    <t>COBM981018HZSNCR00</t>
  </si>
  <si>
    <t>MOEK921111MZSNSR04</t>
  </si>
  <si>
    <t>Santoyo Lira Sandra Lizbeth</t>
  </si>
  <si>
    <t>LUIS MOYA 22 COL CENTRO</t>
  </si>
  <si>
    <t>SALS980411MZSNRN14</t>
  </si>
  <si>
    <t xml:space="preserve">PEÑITAS 25 BARR 2DA DEL RANCHO </t>
  </si>
  <si>
    <t>AAJE881001MZSLRL07</t>
  </si>
  <si>
    <t>Guajardo Alvarez Karla Berenice</t>
  </si>
  <si>
    <t>PEÑITAS 36 1RA DEL RANCHO</t>
  </si>
  <si>
    <t>GUAK930411MZSJLR02</t>
  </si>
  <si>
    <t>BEMG001003HZSCRRA5</t>
  </si>
  <si>
    <t>LOLR930802HZSPPD05</t>
  </si>
  <si>
    <t>Capetillo Dominguez Luis Alberto</t>
  </si>
  <si>
    <t>PRIV CUAUHTEMOC 15 TRANCOSO</t>
  </si>
  <si>
    <t>CADL801018HZSPMS08</t>
  </si>
  <si>
    <t>Sosa Castañeda Teresa</t>
  </si>
  <si>
    <t>HIDALGO 6 GUANAJUATILLO</t>
  </si>
  <si>
    <t>SOCT910922MZSSSR08</t>
  </si>
  <si>
    <t>Saldaña Estrada J Jesus</t>
  </si>
  <si>
    <t>AV 5 DE MAYO 29 GUANAJUATILLO</t>
  </si>
  <si>
    <t>SAEJ750525HZSLSS06</t>
  </si>
  <si>
    <t>Ramos Aleman Norberto Alonso</t>
  </si>
  <si>
    <t>HIDALGO 90 RANCHO NUEVO</t>
  </si>
  <si>
    <t>RAAN941002HZSMLR03</t>
  </si>
  <si>
    <t>Betancourt del Rio Vicente</t>
  </si>
  <si>
    <t xml:space="preserve">ADOLFO LOPEZ MATEOS 1 PRESA DEL COLORADO </t>
  </si>
  <si>
    <t>BERV900725HBCTXC01</t>
  </si>
  <si>
    <t>Guerrero Martinez Erick</t>
  </si>
  <si>
    <t xml:space="preserve">PORFIRIO DIAZ 6 NUEVO MUNDO </t>
  </si>
  <si>
    <t>Parga Marchant Leonel</t>
  </si>
  <si>
    <t>EMILIANO ZAPATA 4 LA PRESA DEL COLORADO</t>
  </si>
  <si>
    <t>PAML710920HZSRRN02</t>
  </si>
  <si>
    <t>GUME991222HZSRRR00</t>
  </si>
  <si>
    <t>Esparza Torres Ma Gricelda</t>
  </si>
  <si>
    <t xml:space="preserve">LERDO DE TEJADA 21 </t>
  </si>
  <si>
    <t>EATG720608MSPSRR00</t>
  </si>
  <si>
    <t>FRANCISCO VILLA 5  LA TESORERA</t>
  </si>
  <si>
    <t>LILI850610HZSRPS04</t>
  </si>
  <si>
    <t>GUMJ951103HZSRRN04</t>
  </si>
  <si>
    <t>Cabrera Salazar Rogelio</t>
  </si>
  <si>
    <t>RECREO 4 CENTRO</t>
  </si>
  <si>
    <t>CASR770502HZSBLG09</t>
  </si>
  <si>
    <t>Lira Rodriguez Agustin</t>
  </si>
  <si>
    <t>FRANCSICO VILLA 5 LA TESORERA</t>
  </si>
  <si>
    <t>LIRA890828HZSRDG07</t>
  </si>
  <si>
    <t>Garcia Mendez Raquel</t>
  </si>
  <si>
    <t>ESCUADRON 200 GUANAJUATILLO</t>
  </si>
  <si>
    <t>GAMR731210MZSRNQ04</t>
  </si>
  <si>
    <t>RETOÑO 2 CENTRO</t>
  </si>
  <si>
    <t>RILM901025MZSVPR01</t>
  </si>
  <si>
    <t>Rivera Lopez Maira Montserrat</t>
  </si>
  <si>
    <t>Marentes Vargas Enrique</t>
  </si>
  <si>
    <t xml:space="preserve">FRESNOS 2 SAN PABLO </t>
  </si>
  <si>
    <t>MAVE640715HZSRRN01</t>
  </si>
  <si>
    <t>Almeida Chairez Yesica Susana</t>
  </si>
  <si>
    <t xml:space="preserve">LAS LOMAS 2 BARR EL PANAL </t>
  </si>
  <si>
    <t>AECY950715MZSLHS00</t>
  </si>
  <si>
    <t>Arrellin Delgado Alejandra</t>
  </si>
  <si>
    <t xml:space="preserve">LEBINITIZ 4 BARR CHINAMPAS </t>
  </si>
  <si>
    <t>AEDA930206MZSRLL04</t>
  </si>
  <si>
    <t>Alvarez Luna Luis</t>
  </si>
  <si>
    <t>12 DE DICIEMBRE 120 FRACC GUADALUPE</t>
  </si>
  <si>
    <t>AALL870614HZSLNS08</t>
  </si>
  <si>
    <t>Ramos Aguilar Armando</t>
  </si>
  <si>
    <t>RAAA860831HZSMGR09</t>
  </si>
  <si>
    <t>Navarro Ibarra Hidalgo</t>
  </si>
  <si>
    <t>IGNACIO ZARAGOZA 2 A GENERAL PANFILO NATERA</t>
  </si>
  <si>
    <t>NAIH920916HZSVBD03</t>
  </si>
  <si>
    <t>Aleman Lira Ma Isabel</t>
  </si>
  <si>
    <t>AELI771008MZSLRS07</t>
  </si>
  <si>
    <t>Amador Reyes Juan Antonio</t>
  </si>
  <si>
    <t xml:space="preserve">CANAN 15 FRACC NOMBRE DE DIOS </t>
  </si>
  <si>
    <t>AARJ690429HZSMYN00</t>
  </si>
  <si>
    <t>Ortiz Chavez Rodrigo</t>
  </si>
  <si>
    <t xml:space="preserve">SALVADOR AMAYA 1 </t>
  </si>
  <si>
    <t>OICR010412HZSRHDA8</t>
  </si>
  <si>
    <t>Mares Hernandez Frederik</t>
  </si>
  <si>
    <t xml:space="preserve">GUERRERO 3 BARR ALTO </t>
  </si>
  <si>
    <t>MAHF920924HZSRRR02</t>
  </si>
  <si>
    <t>Ruiz Betancourt Edgar Alejandro</t>
  </si>
  <si>
    <t>2DA FRANCISCO I MADERO 1 LA TESORERA</t>
  </si>
  <si>
    <t>RUBE000414HZSZTDB0</t>
  </si>
  <si>
    <t>MAMN000517HZSRRFA0</t>
  </si>
  <si>
    <t>Martinez Martinez Neftali</t>
  </si>
  <si>
    <t>Parga Diaz America Lizbeth</t>
  </si>
  <si>
    <t>BENITO JUAREZ 17 LA TESORERA</t>
  </si>
  <si>
    <t>PADA990604MZSRZM07</t>
  </si>
  <si>
    <t>Parga Aleman Samuel</t>
  </si>
  <si>
    <t>DEL TRANSITO 13 LA TESORERA</t>
  </si>
  <si>
    <t>PAAS880219HZSRLM06</t>
  </si>
  <si>
    <t>Aleman Aleman Eulalio</t>
  </si>
  <si>
    <t>SAN JOSE 5 LA TESORERA</t>
  </si>
  <si>
    <t>AEAE810204HZSLLL05</t>
  </si>
  <si>
    <t>Acosta Olivares Perla</t>
  </si>
  <si>
    <t>PRIV DE ACOSTA 2 LA TESORERA</t>
  </si>
  <si>
    <t>AOOP960624MZSCLR09</t>
  </si>
  <si>
    <t>MOEF860507HZSRSL01</t>
  </si>
  <si>
    <t>Cabrera Acosta Neidin Alejandra</t>
  </si>
  <si>
    <t>MIGUEL HIDALGO 8 TRANCOSO</t>
  </si>
  <si>
    <t>CAAN000307MZSBCDA9</t>
  </si>
  <si>
    <t>Zambrano Castañeda Sergio</t>
  </si>
  <si>
    <t>EMILIANO ZAPATA 12 NUEVO MUNDO</t>
  </si>
  <si>
    <t>ZACS811204HZSMSR08</t>
  </si>
  <si>
    <t>Tiempo de Limpieza con Experiencia</t>
  </si>
  <si>
    <t>Espino Navarro Ma de Jesus</t>
  </si>
  <si>
    <t>Martinez Santana Victor Hugo</t>
  </si>
  <si>
    <t>5 DE MAYO SN UNION DE SAN ANTONIO</t>
  </si>
  <si>
    <t>MASV7906025HASRNC06</t>
  </si>
  <si>
    <t>EINJ830827MZSSVS05</t>
  </si>
  <si>
    <t>COGC000728MZSLTNA8</t>
  </si>
  <si>
    <t>OISA000528HZSRLNA8</t>
  </si>
  <si>
    <t>Castañeda Castañeda Fernando</t>
  </si>
  <si>
    <t>RINCONADA 9 GUANAJUATILLO</t>
  </si>
  <si>
    <t>CACF930718HZSSSR06</t>
  </si>
  <si>
    <t>5 DE MAYO 3 LOC PROVIDENCIA</t>
  </si>
  <si>
    <t>MAOG980916MZSRRD08</t>
  </si>
  <si>
    <t>Montes Flores Prisma Paloma</t>
  </si>
  <si>
    <t>MOFP861216MZSNLR06</t>
  </si>
  <si>
    <t>Zapata Juarez Yahaira Paulina</t>
  </si>
  <si>
    <t>DE CAMINO REAL 12 TRANCOSO</t>
  </si>
  <si>
    <t>ZAJY980612MZSPRH04</t>
  </si>
  <si>
    <t>Rodriguez Lopez Tania Karina</t>
  </si>
  <si>
    <t>REVOLUCION 8 BARR EL REFUGIO</t>
  </si>
  <si>
    <t>ROLT910808MJCDPN07</t>
  </si>
  <si>
    <t>GORA920522HZSNYD08</t>
  </si>
  <si>
    <t>DE LA CRUZ  31 SAN JOSE DEL CARMEN</t>
  </si>
  <si>
    <t>ZAMG940820HZSPRL07</t>
  </si>
  <si>
    <t>2DA PRIV DE TERAN 11</t>
  </si>
  <si>
    <t>Martinez Lopez Victor Osvaldo</t>
  </si>
  <si>
    <t>JAZMIN 9 TRANCOSO</t>
  </si>
  <si>
    <t>MALV890417HZSRPC00</t>
  </si>
  <si>
    <t>Juarez Romero Claudia</t>
  </si>
  <si>
    <t>PRIV LOS ACOSTA 14 BARR EL REFUGIO</t>
  </si>
  <si>
    <t>JURC821004MZSRML04</t>
  </si>
  <si>
    <t>Acosta Madera Blanca Margarita</t>
  </si>
  <si>
    <t>PRIV LOS ACOSTA 15 TRANCOSO</t>
  </si>
  <si>
    <t>AOMB850525MZSCDL04</t>
  </si>
  <si>
    <t>Acosta Trejo Fatima del Rosario</t>
  </si>
  <si>
    <t>PRIV LOS ACOSTA 1 TRANCOSO</t>
  </si>
  <si>
    <t>AOTF950801MZSCRT08</t>
  </si>
  <si>
    <t>Parga Aleman David</t>
  </si>
  <si>
    <t>DEL TRANSITO 7 LA TESORERA</t>
  </si>
  <si>
    <t>PAAD891026HZSRLV00</t>
  </si>
  <si>
    <t>Saucedo Flores David</t>
  </si>
  <si>
    <t>SAFD980721HZSCLV05</t>
  </si>
  <si>
    <t>Diaz Espino Bianca</t>
  </si>
  <si>
    <t>FRANCISCO I MADERO 10 UNION DE SAN ANTONIO</t>
  </si>
  <si>
    <t>DIEB860420MZSZSN00</t>
  </si>
  <si>
    <t>Espino Torres Lidia</t>
  </si>
  <si>
    <t>EITL790816MZSSRD02</t>
  </si>
  <si>
    <t>Espino Torres Marilu</t>
  </si>
  <si>
    <t>EITM860810MZSSRR01</t>
  </si>
  <si>
    <t>Montes de la Cruz Luis Rey</t>
  </si>
  <si>
    <t>SANTA CRUZ SN UNION DE SAN ANTONIO</t>
  </si>
  <si>
    <t>MOCL881112HZSNRS09</t>
  </si>
  <si>
    <t>Bernal Castañeda Veronica Yuliana</t>
  </si>
  <si>
    <t>BECV930323MZSRSR05</t>
  </si>
  <si>
    <t>Lopez Ortiz Ma de los Angeles</t>
  </si>
  <si>
    <t xml:space="preserve">LOPEZ MATEOS 1 LAS LAJAS </t>
  </si>
  <si>
    <t>LOOA880629MZSPRN01</t>
  </si>
  <si>
    <t>Bernal Castañeda Mauricio</t>
  </si>
  <si>
    <t>BECM950626HZSRSR09</t>
  </si>
  <si>
    <t>Mares Salas Luis Fernando</t>
  </si>
  <si>
    <t>PRIV CHINAMPAS 5 BARR CHINAMPAS</t>
  </si>
  <si>
    <t>MASL950812HASRLS07</t>
  </si>
  <si>
    <t>Hernandez Cordero Ma Isabel</t>
  </si>
  <si>
    <t>5 DE MAYO 18 UNION DE SAN ANTONIO</t>
  </si>
  <si>
    <t>HECI850528MZSRRS09</t>
  </si>
  <si>
    <t>Cordero Muñoz Miriam</t>
  </si>
  <si>
    <t>FRANCISCO I MADERO 4 UNION DE SAN ANTONIO</t>
  </si>
  <si>
    <t>COMM871111MZSRXR00</t>
  </si>
  <si>
    <t>Reyes Arenas Cristofer</t>
  </si>
  <si>
    <t>FRAY JUAN DE ZUMARRAGA 114 FRACC GUADALUPE</t>
  </si>
  <si>
    <t>REAC951115HZSYRR06</t>
  </si>
  <si>
    <t>Cordero Rivera Laura</t>
  </si>
  <si>
    <t>FRANCISCO I MADERO 23 UNION DE SAN ANTONIO</t>
  </si>
  <si>
    <t>CORL970201MZSRVR04</t>
  </si>
  <si>
    <t xml:space="preserve">5 DE MAYO 5 A   LA PROVIDENCIA </t>
  </si>
  <si>
    <t>COGB960904MZSLTL09</t>
  </si>
  <si>
    <t>FRANCISCO VILLA 1 B LA CAPILLA</t>
  </si>
  <si>
    <t>VARE930921MZSLJR06</t>
  </si>
  <si>
    <t xml:space="preserve">Cardona Rivera Rogelio </t>
  </si>
  <si>
    <t>FRANCISCO I MADERO 28 UNION DE SAN ANTONIO</t>
  </si>
  <si>
    <t>CARR010223HZSRVGA6</t>
  </si>
  <si>
    <t>Montes Montes Maritza</t>
  </si>
  <si>
    <t>MOM930828MZSNNR09</t>
  </si>
  <si>
    <t>Reyes Mora Rosa Maria</t>
  </si>
  <si>
    <t>REMR870923MJCYRS02</t>
  </si>
  <si>
    <t>Cordero Bermudez Fernando Jose</t>
  </si>
  <si>
    <t>CORREGIDORA 5 UNION DE SAN ANTONIO</t>
  </si>
  <si>
    <t>COBF010319HZSRRRA3</t>
  </si>
  <si>
    <t>General</t>
  </si>
  <si>
    <t>TEGA001017MZSRRLA4</t>
  </si>
  <si>
    <t>Trejo Guardado Alondra Jazmin</t>
  </si>
  <si>
    <t>Picasso Dueñas Adrian</t>
  </si>
  <si>
    <t>PIDA880511HZSCXD01</t>
  </si>
  <si>
    <t>Martinez Salas Jose de Jesus</t>
  </si>
  <si>
    <t>GUILLERMO AGUILERA 21 OJOCALIENTE</t>
  </si>
  <si>
    <t>MASJ010503HZSRLSA7</t>
  </si>
  <si>
    <t>Avila Cervantes Iveth Kareli</t>
  </si>
  <si>
    <t>2DA DE HIDALGO 3 B TRANCOSO</t>
  </si>
  <si>
    <t>AICI000319MZSVRVA8</t>
  </si>
  <si>
    <t>Cabrera Lopez Emiliano</t>
  </si>
  <si>
    <t>Cervantes Batres Hugo Arturo</t>
  </si>
  <si>
    <t>Cordero Gurrola Juan Moises</t>
  </si>
  <si>
    <t>Lopez Lopez Daniel</t>
  </si>
  <si>
    <t>Ruiz Lopez Jesus de Tomas</t>
  </si>
  <si>
    <t>EMPERATRIZ DE AMERICA 127 FRACC GUADALUPE</t>
  </si>
  <si>
    <t>CEBH000519HZSRTGA9</t>
  </si>
  <si>
    <t>DEPORTES 8 EL SAUCITO</t>
  </si>
  <si>
    <t>LOLD000706HZSPPNA0</t>
  </si>
  <si>
    <t xml:space="preserve">GUADALUPE VICTORIA 4 SANTA ELENA </t>
  </si>
  <si>
    <t>RULJ980602HZSZPS01</t>
  </si>
  <si>
    <t>JOSE GARCIA VALSECA 8 TRANCOSO</t>
  </si>
  <si>
    <t>COGJ990713HZSRRN08</t>
  </si>
  <si>
    <t>JOSE GARCIA VALSECA 11 TRANCOSO</t>
  </si>
  <si>
    <t>CALE001012HZSBPMA1</t>
  </si>
  <si>
    <t>Becerra Silva José Trinidad</t>
  </si>
  <si>
    <t>Chávez Rodríguez Mayra</t>
  </si>
  <si>
    <t>CALLE 20 DE NOVIEMBRE #7 BAJÍO LA TESORERA</t>
  </si>
  <si>
    <t>BEST900610HZSCLR08</t>
  </si>
  <si>
    <t>CARM940209MZSHDY01</t>
  </si>
  <si>
    <t>Palafox Mendez J Ramon</t>
  </si>
  <si>
    <t>DOCTOR COSS 105 CENTRO</t>
  </si>
  <si>
    <t>Valadez Ruiz Carla Karina</t>
  </si>
  <si>
    <t>FRANCISCO GARCIA SALINAS  2  SANTA ELENA</t>
  </si>
  <si>
    <t>PAMR950206HZSLNM08</t>
  </si>
  <si>
    <t>VARC920108MZSLZR06</t>
  </si>
  <si>
    <t xml:space="preserve">Garcia Mendez Asley Paola </t>
  </si>
  <si>
    <t xml:space="preserve">LAS PALMAS 21 GUANAJUATILLO </t>
  </si>
  <si>
    <t>GAMA000706MZSRNSA8</t>
  </si>
  <si>
    <t>Zapata Escareño Maria del Refugio</t>
  </si>
  <si>
    <t>LA PROVIDENCIA 7 TRANCOSO</t>
  </si>
  <si>
    <t>ZAER930604MZSPSF08</t>
  </si>
  <si>
    <t>Jimenez Trejo Victoria</t>
  </si>
  <si>
    <t>JITV001223MZSMRCA1</t>
  </si>
  <si>
    <t>SAPG910821HZSLRD08</t>
  </si>
  <si>
    <t>Ugalde Barcenas Montserrat</t>
  </si>
  <si>
    <t>16 DE SEPTIEMBRE 4 LA TRINIDAD</t>
  </si>
  <si>
    <t>TEQUISQUIAPAN, QRO</t>
  </si>
  <si>
    <t>UABM960920MQTGRN07</t>
  </si>
  <si>
    <t>Gallardo Castillo Elvira</t>
  </si>
  <si>
    <t xml:space="preserve">FELIX CUEVAS 51 SAN JOSED DEL CARMEN </t>
  </si>
  <si>
    <t>GACE000527MZSLSLA6</t>
  </si>
  <si>
    <t>CAZF000717HZSSPRA8</t>
  </si>
  <si>
    <t>Castillo Zapata Victor Hugo</t>
  </si>
  <si>
    <t xml:space="preserve">REFORMA 7 SAN JOSE DEL CARMEN </t>
  </si>
  <si>
    <t>CAZV961010HZSSPC05</t>
  </si>
  <si>
    <t>MARL900402HZSRMS14</t>
  </si>
  <si>
    <t>LA CHIRIPA</t>
  </si>
  <si>
    <t>Aparicio Reyes Karolina</t>
  </si>
  <si>
    <t>ALFONSO MEDINA 213 BARR DE LA SANTA CRUZ</t>
  </si>
  <si>
    <t>AARK980301MZSPYR04</t>
  </si>
  <si>
    <t>Aparicio Reyes German</t>
  </si>
  <si>
    <t>AARG010523HZSPYRA1</t>
  </si>
  <si>
    <t>Macias Raudales Sanjuana</t>
  </si>
  <si>
    <t>MORELOS 9 BARR LA DIVINA PROVIDENCIA</t>
  </si>
  <si>
    <t>MARS880717MZSCDN02</t>
  </si>
  <si>
    <t>Macias Ramirez Rosaura</t>
  </si>
  <si>
    <t>INSURGENTES 42 A TRANCOSO</t>
  </si>
  <si>
    <t>MARR840306MZSCMS08</t>
  </si>
  <si>
    <t>Macias Lopez Liliana Elizabeth</t>
  </si>
  <si>
    <t>SAN ANTONIO 31 TRANCOSO</t>
  </si>
  <si>
    <t>MALL970627MZSCPL08</t>
  </si>
  <si>
    <t>Macias Raudales Maria de la Luz</t>
  </si>
  <si>
    <t xml:space="preserve">LAS LOMAS 98 BARR LA CANTERA </t>
  </si>
  <si>
    <t>MARL861124MZSCDZ00</t>
  </si>
  <si>
    <t>Moreno Zamarron Zulma Rosal</t>
  </si>
  <si>
    <t xml:space="preserve">LOPEZ MATEOS 87 RANCHO NUEVO </t>
  </si>
  <si>
    <t>MOZZ900424MZSRML04</t>
  </si>
  <si>
    <t>Gonzalez Juarez Judith Teresa</t>
  </si>
  <si>
    <t>2DA DE SAN ISIDRO 35 TRANCOSO</t>
  </si>
  <si>
    <t>GOJJ930505MZSNRD05</t>
  </si>
  <si>
    <t>Chavez Guevara Luis</t>
  </si>
  <si>
    <t xml:space="preserve">PRIV HIDALGO 4 EL SAUCITO </t>
  </si>
  <si>
    <t>CAGL631210HZSHVS04</t>
  </si>
  <si>
    <t>Lira Guevara J Cruz</t>
  </si>
  <si>
    <t xml:space="preserve">NIÑO ARTILLERO 297 A EJIDO HIDALGO </t>
  </si>
  <si>
    <t xml:space="preserve">LORETO </t>
  </si>
  <si>
    <t>LIGC760502HZSRVR15</t>
  </si>
  <si>
    <t>Garcia Ramirez Adan</t>
  </si>
  <si>
    <t>EMILIANO ZAPATA 3 GUANAJUATILLO</t>
  </si>
  <si>
    <t>GARA841208HZSRMD05</t>
  </si>
  <si>
    <t>Nieves Torres Gloria Nazareth</t>
  </si>
  <si>
    <t xml:space="preserve">EPIFANIO PASILLAS 17 COL PAMANES ESCOBEDO </t>
  </si>
  <si>
    <t>NITG010120MZSVRLA9</t>
  </si>
  <si>
    <t>MESA ALTA 6 TRANCOSO</t>
  </si>
  <si>
    <t>JAAA891103HZSSRB07</t>
  </si>
  <si>
    <t>BERY970227MZSCDS08</t>
  </si>
  <si>
    <t>JITA940724MZSMRN08</t>
  </si>
  <si>
    <t>Vela de Lira Clara</t>
  </si>
  <si>
    <t>PLATA 14 COL LOMAS DEL CONSUELO</t>
  </si>
  <si>
    <t>VELC890520MZSLRL04</t>
  </si>
  <si>
    <t xml:space="preserve">Picasso Dueñas Eduardo </t>
  </si>
  <si>
    <t>BARRIO LA CANTERA 2 TRANCOSO</t>
  </si>
  <si>
    <t>PIDE010709HZSCXDA0</t>
  </si>
  <si>
    <t>Picasso Dueñas Maria Isabel</t>
  </si>
  <si>
    <t>PRIV DEL CARMEN 7 BARR 2DA DEL RANCHO</t>
  </si>
  <si>
    <t>PIDI010616MZSCXSA0</t>
  </si>
  <si>
    <t>Becerra Contreras Gisela Jocelyn</t>
  </si>
  <si>
    <t xml:space="preserve">MATAMOROS 24 LA CAPILLA </t>
  </si>
  <si>
    <t>BECG001021MZSCNSA0</t>
  </si>
  <si>
    <t>BECM971114MZSCNR08</t>
  </si>
  <si>
    <t>Becerra Contreras Martha Guadalupe</t>
  </si>
  <si>
    <t>Alonso Rodriguez Maria de los Dolores</t>
  </si>
  <si>
    <t>AORD700914MMCLDL07</t>
  </si>
  <si>
    <t xml:space="preserve">LEOCADIO GUERRERO 15 </t>
  </si>
  <si>
    <t xml:space="preserve">HIDALGO 8 NUEVO MUNDO </t>
  </si>
  <si>
    <t>ZARJ961105HZSMDN04</t>
  </si>
  <si>
    <t xml:space="preserve">Rodriguez de Luna Gerardo </t>
  </si>
  <si>
    <t xml:space="preserve">URSULO GARCIA 13 COL PAMANES </t>
  </si>
  <si>
    <t>ROLG690623HDFDNR03</t>
  </si>
  <si>
    <t>Cordero Lopez Mari Cruz</t>
  </si>
  <si>
    <t>SANTA CRUZ 4 UNION DE SAN ANTONIO</t>
  </si>
  <si>
    <t>COLM880503MZSRPR05</t>
  </si>
  <si>
    <t>Batres Guevara Alberto de Jesus</t>
  </si>
  <si>
    <t>CANNAN 19 FRACC NOMBRE DE DIOS</t>
  </si>
  <si>
    <t>BAGA950226HASTVL08</t>
  </si>
  <si>
    <t>COCJ870514HZSRHS01</t>
  </si>
  <si>
    <t xml:space="preserve">Castillo Cordero Alondra </t>
  </si>
  <si>
    <t>PEÑITAS 51 TRANCOSO</t>
  </si>
  <si>
    <t>CXCA981015MZSSRL05</t>
  </si>
  <si>
    <t>Castillo Cordero Yazmin Guadalupe</t>
  </si>
  <si>
    <t>CACY000203MZSSRZA1</t>
  </si>
  <si>
    <t xml:space="preserve">Cordero Venegas Ma Concepcion </t>
  </si>
  <si>
    <t>COVC701112MZSRNN05</t>
  </si>
  <si>
    <t>Lopez Martinez Maria de Jesus</t>
  </si>
  <si>
    <t>LOMJ860924MZSPRS04</t>
  </si>
  <si>
    <t xml:space="preserve">Macias Escobedo Luis Gerardo </t>
  </si>
  <si>
    <t xml:space="preserve">INSURGENTES 36 A BARR LA PROVIDENCIA </t>
  </si>
  <si>
    <t>MAEL010430HZSCSSA3</t>
  </si>
  <si>
    <t xml:space="preserve">Becerra Montes de Oca Jose Juan </t>
  </si>
  <si>
    <t xml:space="preserve">DEL CARRIL 31 GUANAJUATILLO </t>
  </si>
  <si>
    <t>BEMJ000609HZSCNNA7</t>
  </si>
  <si>
    <t>Saucedo Delgado Maria Elena</t>
  </si>
  <si>
    <t>SADE920612MZSCLL05</t>
  </si>
  <si>
    <t xml:space="preserve">Juarez Guerrero Jose Guadalupe </t>
  </si>
  <si>
    <t>GRAL PAMANES ESCOBEDO 34 NUEVO MUNDO</t>
  </si>
  <si>
    <t>JUGG920427HZSRRD03</t>
  </si>
  <si>
    <t>Chairez Cabrera Maria de los Angeles</t>
  </si>
  <si>
    <t>JUAREZ 110 BARR EL PANAL</t>
  </si>
  <si>
    <t>CXCA770301MZSHBN03</t>
  </si>
  <si>
    <t>Rivera Jara Jesus</t>
  </si>
  <si>
    <t>RIJJ780628HMCVRS18</t>
  </si>
  <si>
    <t>Ramirez Castro Carlos Alberto</t>
  </si>
  <si>
    <t>RACC950211HZSMSR00</t>
  </si>
  <si>
    <t>Chairez Cabrera Isela</t>
  </si>
  <si>
    <t xml:space="preserve">2DA DE CAMINO REAL 7 BARR LA PROVIDENCIA </t>
  </si>
  <si>
    <t>CACI821022MZSHBS06</t>
  </si>
  <si>
    <t>Guerrero Ramos Alma Anadelia</t>
  </si>
  <si>
    <t xml:space="preserve">REFORMA 10 A SANTA ELENA </t>
  </si>
  <si>
    <t>GURA991005MZSRML04</t>
  </si>
  <si>
    <t>RAPE971226HZSDRD07</t>
  </si>
  <si>
    <t>LOAE990805HZSPLD06</t>
  </si>
  <si>
    <t>JIGE860309HZSMLL03</t>
  </si>
  <si>
    <t>Gallardo Valdez Cesar</t>
  </si>
  <si>
    <t xml:space="preserve">FELIX CUEVAS 49 SAN JOSE DEL CARMEN </t>
  </si>
  <si>
    <t>GAVC951002HZSLLS01</t>
  </si>
  <si>
    <t>Gonzalez Ma Cruz</t>
  </si>
  <si>
    <t>HUERTAS 16 TRANCOSO</t>
  </si>
  <si>
    <t>GOXC770408MZSNXR01</t>
  </si>
  <si>
    <t>Rodriguez Contreras Rosa Isela</t>
  </si>
  <si>
    <t xml:space="preserve">PEDRO RUIZ GONZALEZ 7 LA CAPILLA </t>
  </si>
  <si>
    <t>ROCR911008MZSDNS00</t>
  </si>
  <si>
    <t>Cordero Rivera Cinthya Magali</t>
  </si>
  <si>
    <t>JOSE VASCONCELOS 25 TRANCOSO</t>
  </si>
  <si>
    <t>CORC960401MZSRVN05</t>
  </si>
  <si>
    <t>Macias Jacobo Eduardo</t>
  </si>
  <si>
    <t>INSURGENTES 167 TRANCOSO</t>
  </si>
  <si>
    <t>MAJE810317HZSCCD00</t>
  </si>
  <si>
    <t xml:space="preserve">Macias Cordero Eduardo </t>
  </si>
  <si>
    <t>MORELOS 5 TRANCOSO</t>
  </si>
  <si>
    <t>MACE010306HZSCRDA9</t>
  </si>
  <si>
    <t>Mauricio Montes de Oca Jose Antonio</t>
  </si>
  <si>
    <t>LAS HUERTAS SN GUANAJUATILLO</t>
  </si>
  <si>
    <t>MAMA970122HZSRNN03</t>
  </si>
  <si>
    <t>Ruiz Torres Miguel de Jesus</t>
  </si>
  <si>
    <t xml:space="preserve">ALFONSO MEDINA 33 PANFILO NATERA </t>
  </si>
  <si>
    <t>RUTM010304HZSZRGA5</t>
  </si>
  <si>
    <t>Castillo Esparza Javier</t>
  </si>
  <si>
    <t xml:space="preserve">DE LAS CONCHA BARR LA PROVIDENCIA </t>
  </si>
  <si>
    <t>CAEJ000523HZSSSVA4</t>
  </si>
  <si>
    <t>Castillo Cordero Areli Ruby</t>
  </si>
  <si>
    <t>CXCA980620MZSSRR05</t>
  </si>
  <si>
    <t>Cordero Dominguez Mariela</t>
  </si>
  <si>
    <t>4TA LAS LOMAS 8 TRANCOSO</t>
  </si>
  <si>
    <t>CODM971206MZSRMR02</t>
  </si>
  <si>
    <t>Montes de Oca Saldaña Omar</t>
  </si>
  <si>
    <t>VICENTE GUERRERO 92 GUANAJUATILLO</t>
  </si>
  <si>
    <t>MOSO900530HZSNLM02</t>
  </si>
  <si>
    <t xml:space="preserve">Rodriguez Zamorano Gladis </t>
  </si>
  <si>
    <t>MATAMOROS 11 LA CAPILLA</t>
  </si>
  <si>
    <t>ROZG010714MZSDMLA1</t>
  </si>
  <si>
    <t>Espino Reyes Magdalena</t>
  </si>
  <si>
    <t>FRANCISCO I MADERO 5 UNION DE SAN ANTONIO</t>
  </si>
  <si>
    <t>EIRM780110MZSSYG06</t>
  </si>
  <si>
    <t>Picasso Zapata Jorge</t>
  </si>
  <si>
    <t xml:space="preserve">INSURGENTES 169 BARR LA PROVIDENCIA </t>
  </si>
  <si>
    <t>PIZJ790907HZSCPR08</t>
  </si>
  <si>
    <t>5 DE MAYO SN GUANAJUATILLO</t>
  </si>
  <si>
    <t>MORM861209HZSNXR09</t>
  </si>
  <si>
    <t>Beltran Mendez Veronica</t>
  </si>
  <si>
    <t>CUAUHTEMOC 1 A LA TESORERA</t>
  </si>
  <si>
    <t>BEMV850206MZSLNR06</t>
  </si>
  <si>
    <t>Becerra Saldaña Heli</t>
  </si>
  <si>
    <t>ALVARO OBREGON 4 A GUANAJUATILLO</t>
  </si>
  <si>
    <t>BESH971205HZSCLL00</t>
  </si>
  <si>
    <t>Montes de Oca del Rio Mario Alberto</t>
  </si>
  <si>
    <t>JATK940622MZSCNR08</t>
  </si>
  <si>
    <t>Rivera Espino Lidia Pamela</t>
  </si>
  <si>
    <t xml:space="preserve">LOS CAMPOS 5 UNION DE SAN ANTONIO </t>
  </si>
  <si>
    <t>RIEL910618MZSVSD07</t>
  </si>
  <si>
    <t>Espino Navarro Roberto</t>
  </si>
  <si>
    <t>EINR721214HZSSVB10</t>
  </si>
  <si>
    <t>SAEA960413HZSLSR02</t>
  </si>
  <si>
    <t>Saldaña Carlos Humberto</t>
  </si>
  <si>
    <t>SAN MANUEL 49 A GUANAJUATILLO</t>
  </si>
  <si>
    <t>SACH920905HZSLRM00</t>
  </si>
  <si>
    <t>Parga Aleman Miguel Angel</t>
  </si>
  <si>
    <t>MANUEL AVILA CAMACHO 19  BARR DE LA SANTA CRUZ</t>
  </si>
  <si>
    <t>PAMM001101HZSRLGA6</t>
  </si>
  <si>
    <t>Romero Romero Miguel Angel</t>
  </si>
  <si>
    <t>AV JUAREZ 141 PALMILLAS</t>
  </si>
  <si>
    <t>RORM981123HZSMMG05</t>
  </si>
  <si>
    <t>Sanchez Picasso Sergio</t>
  </si>
  <si>
    <t>LA CANTERA 3 BARR LA CANTERA</t>
  </si>
  <si>
    <t>SAPS820207HZSNCR05</t>
  </si>
  <si>
    <t>Valadez Medina Flor Azucena</t>
  </si>
  <si>
    <t xml:space="preserve">FRANCISCO GARCIA SALINAS 7 SANTA ELENA </t>
  </si>
  <si>
    <t>VAMF970726MZSLDL07</t>
  </si>
  <si>
    <t>5 DE MAYO 10 A UNION DE SAN ANTONIO</t>
  </si>
  <si>
    <t>BEGF981006HZSRLB08</t>
  </si>
  <si>
    <t xml:space="preserve">Aleman Lira Juanita </t>
  </si>
  <si>
    <t>FRANCISCO VILLA 8 LA TESORERA</t>
  </si>
  <si>
    <t>AELJ990823MZSLRN05</t>
  </si>
  <si>
    <t>Zapata Rodriguez Josefina</t>
  </si>
  <si>
    <t>LA CANTERA 10 BARR LA CANTERA</t>
  </si>
  <si>
    <t>ZARJ870427MZSPDS08</t>
  </si>
  <si>
    <t>Ibarra Olivarez Francisco</t>
  </si>
  <si>
    <t xml:space="preserve">PRIVADA SN  LA TESORERA </t>
  </si>
  <si>
    <t>Rivera Juarez Olivia</t>
  </si>
  <si>
    <t xml:space="preserve">MORELOS 27 BARR DIVINA PROVIDENCIA </t>
  </si>
  <si>
    <t>RIJO820301MZSVRL04</t>
  </si>
  <si>
    <t>Ramirez Hernandez Fatima</t>
  </si>
  <si>
    <t>RAHF990510MZSMRT07</t>
  </si>
  <si>
    <t>Morua Picasso Cristian</t>
  </si>
  <si>
    <t>2DA DE ZARAGOZA 32 TRANCOSO</t>
  </si>
  <si>
    <t>MOPC940418HZSRCR05</t>
  </si>
  <si>
    <t>Lira Guevara Juliana</t>
  </si>
  <si>
    <t>LIGJ710814MZSRVL07</t>
  </si>
  <si>
    <t>Chairez Lira Luis Alberto</t>
  </si>
  <si>
    <t>BENITO JUAREZ 30 EL SAUCITO</t>
  </si>
  <si>
    <t>CALL971122HZSHRS09</t>
  </si>
  <si>
    <t>CARRETERA A OJOCALIENTE  54 COL BUENAVISTA</t>
  </si>
  <si>
    <t>GUPG910606HZSZLS07</t>
  </si>
  <si>
    <t xml:space="preserve">Guzman Palafox Gustavo </t>
  </si>
  <si>
    <t xml:space="preserve">Garcia Lopez Karlo Alejandro </t>
  </si>
  <si>
    <t>PASO TEXAS 2 NORIAS DEL CERRO</t>
  </si>
  <si>
    <t>GALK990704HZSRPR00</t>
  </si>
  <si>
    <t>Montes de Oca Lumbreras Carlos Alberto</t>
  </si>
  <si>
    <t>LAS HUERTAS 7 GUANAJUATILLO</t>
  </si>
  <si>
    <t>MOLC000728HZSNMRA5</t>
  </si>
  <si>
    <t>Ibarra Aleman Luis Alberto</t>
  </si>
  <si>
    <t>IAAL940608HZSBLS07</t>
  </si>
  <si>
    <t>Lopez Garcia Maria</t>
  </si>
  <si>
    <t>LOGM770223MZSPRR05</t>
  </si>
  <si>
    <t>Trejo Guardado Maria de Santiago</t>
  </si>
  <si>
    <t>TEGS971019MZSRRN08</t>
  </si>
  <si>
    <t xml:space="preserve">Garcia Mendez Maria Guadalupe </t>
  </si>
  <si>
    <t>ADOLFO LOPEZ MATEOS 31 EL SAUCITO</t>
  </si>
  <si>
    <t>GAMG960610MZSRND07</t>
  </si>
  <si>
    <t>LA GLORIA 9 GUANAJUATILLO</t>
  </si>
  <si>
    <t>PEAY901211MZSRPS07</t>
  </si>
  <si>
    <t>Lopez Garcia Rosa Maria</t>
  </si>
  <si>
    <t>AMADO NERVO 40 EL SAUCITO</t>
  </si>
  <si>
    <t>LOGR690428MZSPRS03</t>
  </si>
  <si>
    <t>MAGA950824MZSRRD00</t>
  </si>
  <si>
    <t>Tamayo Tamayo Juan Antonio</t>
  </si>
  <si>
    <t>DEL DEPOSITO 4 BARR SAN ISIDRO</t>
  </si>
  <si>
    <t>TATJ880923HZSMMN04</t>
  </si>
  <si>
    <t>Ramirez Rodriguez Asucena</t>
  </si>
  <si>
    <t>RARA830310MZSMDS03</t>
  </si>
  <si>
    <t>Dominguez Ortiz Jose Luis</t>
  </si>
  <si>
    <t>EMILIANO ZAPTA 3 LA TESORERA</t>
  </si>
  <si>
    <t>DOOL720107HZSMRS15</t>
  </si>
  <si>
    <t>Dominguez Robles Jorge Alberto</t>
  </si>
  <si>
    <t>DORJ960403HJCMBR04</t>
  </si>
  <si>
    <t>Sustaita Reyes Julio Cesar</t>
  </si>
  <si>
    <t>GUERRERO 115 GRAL PANFILO NATERA</t>
  </si>
  <si>
    <t>SURJ980903HZSSYL02</t>
  </si>
  <si>
    <t>Castañeda Bernal Jesus Emmanuel</t>
  </si>
  <si>
    <t>LOS PINOS 4 GUANAJUATILLO</t>
  </si>
  <si>
    <t>CABJ981224HZSSRS07</t>
  </si>
  <si>
    <t>GAGE980216HZSRRM00</t>
  </si>
  <si>
    <t>LOSM980324HZSPSN07</t>
  </si>
  <si>
    <t>Lopez Sustaita Jose Manuel</t>
  </si>
  <si>
    <t>MANUEL AVILA CAMACHO 4 GRAL PANFILO NATERA</t>
  </si>
  <si>
    <t>Garcia Garcia Emilio</t>
  </si>
  <si>
    <t>Perea Perez Jose de Jesus</t>
  </si>
  <si>
    <t>RODRIGUEZ ELIAS 11 PALMILLAS</t>
  </si>
  <si>
    <t>PEPJ990107HZSRRS05</t>
  </si>
  <si>
    <t>Rubio Cuevas Maria de Lourdes</t>
  </si>
  <si>
    <t>PRINCIPAL SN LOC RUBEN JARAMILLO</t>
  </si>
  <si>
    <t>RUCL850909MZSBVR05</t>
  </si>
  <si>
    <t>Esparza Dueñaz Guillermo</t>
  </si>
  <si>
    <t>CJON DUEÑAS 1 TRANCOSO</t>
  </si>
  <si>
    <t>EADG821215HZSSXL07</t>
  </si>
  <si>
    <t>Parga Lopez Maria Isabel</t>
  </si>
  <si>
    <t>PALI971129MZSRPS02</t>
  </si>
  <si>
    <t>Raudales Becerra Juana Montserrat</t>
  </si>
  <si>
    <t>FERNANDO CALDERON 3 A TRANCOSO</t>
  </si>
  <si>
    <t>RABJ010618MZSDCNA0</t>
  </si>
  <si>
    <t>Hernandez Chairez America Guadalupe</t>
  </si>
  <si>
    <t>RINCONADA LA BUFA 3 BARR EL PANAL</t>
  </si>
  <si>
    <t>HECA000504MZSRHMA7</t>
  </si>
  <si>
    <t>Tamayo Ramirez Isaul</t>
  </si>
  <si>
    <t xml:space="preserve">LAS LOMAS 110 A BARR LOS CORDERO </t>
  </si>
  <si>
    <t>TARI991021HZSMMS01</t>
  </si>
  <si>
    <t>Garcia Mendez Claudia Angelica</t>
  </si>
  <si>
    <t>PLAZA ESCUADRON 200 GUANAJUATILLO</t>
  </si>
  <si>
    <t>GAMC750613MZSRNL07</t>
  </si>
  <si>
    <t>Saldaña Carlos Eleroy</t>
  </si>
  <si>
    <t>SACE990909HZSLRL01</t>
  </si>
  <si>
    <t>Macias Martinez Jose Rene</t>
  </si>
  <si>
    <t>MAMR901016HJCCRN08</t>
  </si>
  <si>
    <t xml:space="preserve">Ramirez Hernandez Yesenia </t>
  </si>
  <si>
    <t>SIN NOMBRE SN PALMILLAS</t>
  </si>
  <si>
    <t>RAHY890509MZSMRS03</t>
  </si>
  <si>
    <t>Ramirez Bernal Sandra</t>
  </si>
  <si>
    <t>2DA DE PROGRESO 3 TRANCOSO</t>
  </si>
  <si>
    <t>RABS750221MZSMRN08</t>
  </si>
  <si>
    <t>Raudales Montoya Brallan</t>
  </si>
  <si>
    <t xml:space="preserve">DE LA PALMA SN LA BLANQUITA </t>
  </si>
  <si>
    <t>RAMB010323HZSDNRA3</t>
  </si>
  <si>
    <t xml:space="preserve">Espino Rocha Karla Lucero </t>
  </si>
  <si>
    <t xml:space="preserve">HIDALGO 18 POZO DE JARILLAS </t>
  </si>
  <si>
    <t>EIRK951204MZSSCR04</t>
  </si>
  <si>
    <t>OILF660510HZSLRL04</t>
  </si>
  <si>
    <t xml:space="preserve">Beltran Mendez Javier </t>
  </si>
  <si>
    <t>JOSE MARIA MORELOS 12 EL SAUCITO</t>
  </si>
  <si>
    <t>BEMJ900404HZSLNV06</t>
  </si>
  <si>
    <t>Alvarado Jimenez Jonathan Gabriel</t>
  </si>
  <si>
    <t>LEON GARCIA 13 BARR LA EMBARCACION</t>
  </si>
  <si>
    <t>AAJJ980418HGTLMN05</t>
  </si>
  <si>
    <t>Picasso Alvarado Hector Zacarias</t>
  </si>
  <si>
    <t>ZARAGOZA 22 BARR LA CANTERA</t>
  </si>
  <si>
    <t>PIAH870823HZSCLC01</t>
  </si>
  <si>
    <t>Olivarez Alferes Tomas</t>
  </si>
  <si>
    <t>LOS OLKIVARES 2 BAJIO DE LA TESORERA</t>
  </si>
  <si>
    <t>OIAT010327HZSLLMA8</t>
  </si>
  <si>
    <t>Garcia Lopez Maria Araceli</t>
  </si>
  <si>
    <t>GENERQAL PANFILO NATERA</t>
  </si>
  <si>
    <t>GALA010610MZSRPRB5</t>
  </si>
  <si>
    <t>Becerra de la Cruz Saul</t>
  </si>
  <si>
    <t>FRANCISCO I MADERO 120 GRAL PANFILO NATERA</t>
  </si>
  <si>
    <t>BECS900810HZSCRL06</t>
  </si>
  <si>
    <t>Garcia Roman Alfredo</t>
  </si>
  <si>
    <t>LAS PALMAS 19 GUANAJUATILLO</t>
  </si>
  <si>
    <t>GARA821008HZSRML09</t>
  </si>
  <si>
    <t>Z2 N6 Clip</t>
  </si>
  <si>
    <t>Jimenez Gallardo Jesus Ricardo</t>
  </si>
  <si>
    <t xml:space="preserve">DE LA CRUZ 35 SAN JOSE DEL CARMEN </t>
  </si>
  <si>
    <t>JIGJ870509HSLMLS06</t>
  </si>
  <si>
    <t>Jimenez Gallardo Janeth</t>
  </si>
  <si>
    <t>JIGJ941018MZSMLN04</t>
  </si>
  <si>
    <t>Z1 Clip</t>
  </si>
  <si>
    <t>Tamayo Medina Laura Maria</t>
  </si>
  <si>
    <t>ZARAGOZA 8 TRANCOSO</t>
  </si>
  <si>
    <t>TAML850527MZSMDR00</t>
  </si>
  <si>
    <t xml:space="preserve">Aleman Lopez Oscar Eduardo </t>
  </si>
  <si>
    <t>CRESENCIO ROJAS SN COL BUENAVISTA</t>
  </si>
  <si>
    <t>AELO950206HZSLPS06</t>
  </si>
  <si>
    <t>Maldonado Chavez Victor Alfonso</t>
  </si>
  <si>
    <t>JUAREZ 11 LA TESORERA</t>
  </si>
  <si>
    <t>MACV860629HZSLHC04</t>
  </si>
  <si>
    <t>Mauricio Hernandez Ana Cristina</t>
  </si>
  <si>
    <t>MIGUEL HIDALGO 25 EL SAUCITO</t>
  </si>
  <si>
    <t>MAHA911216MZSRRN02</t>
  </si>
  <si>
    <t>Perez Villalpando Maria Guadalupe</t>
  </si>
  <si>
    <t>ADOLFO LOPEZ MATEOS 4 EL SAUCITO</t>
  </si>
  <si>
    <t>PEVG920720MZSRLD08</t>
  </si>
  <si>
    <t>Cabrera Rivera Antonio</t>
  </si>
  <si>
    <t>JOSE GARCIA VALSECA 19 B BARR EL REFUGIO</t>
  </si>
  <si>
    <t>CARA010721HZSBVNA3</t>
  </si>
  <si>
    <t>Galindo Gonzalez Maria Alejandra</t>
  </si>
  <si>
    <t>PRIV DEL TANQUE 3 A BARR ALAMEDA</t>
  </si>
  <si>
    <t>GAGA010609MZSLNLA4</t>
  </si>
  <si>
    <t>Lumbreras Lopez Luis Edurado</t>
  </si>
  <si>
    <t>LA GLORIA 14 GUANAJUATILLO</t>
  </si>
  <si>
    <t>LULL940828HMCMPS03</t>
  </si>
  <si>
    <t>Garcia Chairez Simon Pedro</t>
  </si>
  <si>
    <t>GACS820416HZSRHM03</t>
  </si>
  <si>
    <t xml:space="preserve">Empaque </t>
  </si>
  <si>
    <t>JUAREZ 55 EL REFUGIO</t>
  </si>
  <si>
    <t>VAAL860501HJCLPB02</t>
  </si>
  <si>
    <t>Capetillo del Rio Pablo</t>
  </si>
  <si>
    <t>PRIV LOS CAPETILLOS 18 A CAMINO REAL</t>
  </si>
  <si>
    <t>CARP870320HZSPXB09</t>
  </si>
  <si>
    <t>Palafox Espino Jose Luis</t>
  </si>
  <si>
    <t>PAEL900202HZSLSS07</t>
  </si>
  <si>
    <t>Juarez Ramirez Virginia</t>
  </si>
  <si>
    <t xml:space="preserve">DE LA PAZ 4 SAN JOSE DEL CARMEN </t>
  </si>
  <si>
    <t>JURV690424MZSRMR08</t>
  </si>
  <si>
    <t>Lumbreras Aleman Claudia Alejandra</t>
  </si>
  <si>
    <t xml:space="preserve">FRANCISCO I MADERO 8 LA TESORERA </t>
  </si>
  <si>
    <t>LUAC010518MZSMLLA6</t>
  </si>
  <si>
    <t>TEGF930507HZSRRR00</t>
  </si>
  <si>
    <t>TESJ951119HZSNLR03</t>
  </si>
  <si>
    <t>EIHE020305HZSSRNA8</t>
  </si>
  <si>
    <t>OEMJ741225HASRSS03</t>
  </si>
  <si>
    <t>LIGN721015HASRNC06</t>
  </si>
  <si>
    <t>DEBJ881011HZSLRN02</t>
  </si>
  <si>
    <t>BEMH840711HZSTCG09</t>
  </si>
  <si>
    <t>AAAE901102HZSPLN08</t>
  </si>
  <si>
    <t>AEAR570509HZSLLM08</t>
  </si>
  <si>
    <t>RUTM900507HZSZRN02</t>
  </si>
  <si>
    <t xml:space="preserve">NICOLAS BRAVO 110 BARRIO ALTO La blanca </t>
  </si>
  <si>
    <t>GLZ ORTEGA 21 la blanca</t>
  </si>
  <si>
    <t>AV CONSTITUYENTES 19 BARR DEL DIVINO ROSTRO la blanca</t>
  </si>
  <si>
    <t>ODISEO BECCERRA LOPEZ 2 COL PRESIDENTES la blnaca</t>
  </si>
  <si>
    <t>LA TESORERA</t>
  </si>
  <si>
    <t>EL SAUCITO</t>
  </si>
  <si>
    <t xml:space="preserve">LA BLANCA </t>
  </si>
  <si>
    <t xml:space="preserve">DEL ANGEL 12 GRAL PANFILO NATERA </t>
  </si>
  <si>
    <t>UNION DE SAN ANTONIO</t>
  </si>
  <si>
    <t>NORIAS DEL CERRO</t>
  </si>
  <si>
    <t>GUANAJUATILLO</t>
  </si>
  <si>
    <t>QUERETARO</t>
  </si>
  <si>
    <t xml:space="preserve">Trejo Jimenez Jose Luis </t>
  </si>
  <si>
    <t>TEJL930709HZSRMS03</t>
  </si>
  <si>
    <t xml:space="preserve">Reyes Juarez Brenda Liliana </t>
  </si>
  <si>
    <t xml:space="preserve">BENITO JUAREZ 20 LA CAPILLA </t>
  </si>
  <si>
    <t>REJB920920MZSYRR05</t>
  </si>
  <si>
    <t>Reyes Juarez Maira Guadalupe</t>
  </si>
  <si>
    <t>REJM991015MZSYRR01</t>
  </si>
  <si>
    <t>Lira Mejia Brenda Marcela</t>
  </si>
  <si>
    <t>FRANCISCO VILL 5 B BAJIO DE LA TESORERA</t>
  </si>
  <si>
    <t>LIMB000814MDFRJRA8</t>
  </si>
  <si>
    <t>Frausto Picasso Eleazar</t>
  </si>
  <si>
    <t>DEL CANARIO 10 BARR LA CANTERA</t>
  </si>
  <si>
    <t>FAPE010116HZSRCLA3</t>
  </si>
  <si>
    <t>BERV970214MASCDN00</t>
  </si>
  <si>
    <t>Lumbreras del Rio Alejandro</t>
  </si>
  <si>
    <t>LURA820810HZSMXL18</t>
  </si>
  <si>
    <t>Ruiz Tamayo Jennifer</t>
  </si>
  <si>
    <t>BABILONIA 54 B TRANCOSO</t>
  </si>
  <si>
    <t>RUTJ951223MZSZMN03</t>
  </si>
  <si>
    <t>Ramirez Becerra Claudia</t>
  </si>
  <si>
    <t>ZARAGOZA SN EL REFUGIO</t>
  </si>
  <si>
    <t>RABC861030MZSMCL05</t>
  </si>
  <si>
    <t>Valadez Guzman Antonio de Jesus</t>
  </si>
  <si>
    <t>SIN NOMBRE SN EL REFUGIO</t>
  </si>
  <si>
    <t>VXGA840603HZSLZN03</t>
  </si>
  <si>
    <t xml:space="preserve">Lira Jimenez Diana Paulina </t>
  </si>
  <si>
    <t>LIJD990722MZSRMN00</t>
  </si>
  <si>
    <t>Ibarra Parga Elva Vanessa</t>
  </si>
  <si>
    <t>FRANCISCO I MADERO 3 LA TESORERA</t>
  </si>
  <si>
    <t>SAN JOSE 9 B LA TESORERA</t>
  </si>
  <si>
    <t>IAPE990313MZSBRL05</t>
  </si>
  <si>
    <t>Garcia Cordero Luis Alfredo</t>
  </si>
  <si>
    <t>DE LA CRUZ 34 TRANCOSO</t>
  </si>
  <si>
    <t>GACL950228HZSRRS09</t>
  </si>
  <si>
    <t>Montes de Oca Lopez Sergio</t>
  </si>
  <si>
    <t>DEL NIÑO 5 GUANAJUATILLO</t>
  </si>
  <si>
    <t>MOLS751130HNLNPR06</t>
  </si>
  <si>
    <t xml:space="preserve">Saldaña Lopez Juana </t>
  </si>
  <si>
    <t>LAS PALMAS 2 GUANAJUATILLO</t>
  </si>
  <si>
    <t>SALJ870616MZSLPN04</t>
  </si>
  <si>
    <t>Lopez Lumbreras Alonso</t>
  </si>
  <si>
    <t>LAS MARGARITAS 11 GUANAJUATILLO</t>
  </si>
  <si>
    <t>LOLA880816HZSPML00</t>
  </si>
  <si>
    <t>Lopez Saldaña Maria Guadalupe</t>
  </si>
  <si>
    <t>LAS PALMAS 1 A GUANAJUATILLO</t>
  </si>
  <si>
    <t>LOSG010129MZSPLDA3</t>
  </si>
  <si>
    <t xml:space="preserve">Perez Vargas Maria del Carmen </t>
  </si>
  <si>
    <t>REFORMA 6 SAN JOSE DEL CARMEN</t>
  </si>
  <si>
    <t>PEVC900615MZSRRR07</t>
  </si>
  <si>
    <t xml:space="preserve">Jacobo Valdez Edgar Ivan </t>
  </si>
  <si>
    <t>GUADALUPE 20 TRANCOSO</t>
  </si>
  <si>
    <t>JAVE010107HZSCLDA4</t>
  </si>
  <si>
    <t>Palafox Espino Pedro Hugo</t>
  </si>
  <si>
    <t xml:space="preserve">MATIAS RAMOS 17 A BARR DEL DIVINO ROSTRO </t>
  </si>
  <si>
    <t>PAEP010305HZSLSDA5</t>
  </si>
  <si>
    <t>Mauricio Zamarron Victor Alejandro</t>
  </si>
  <si>
    <t>MAZV840707HZSRMC08</t>
  </si>
  <si>
    <t>Tenorio del Rio Luis Fernando</t>
  </si>
  <si>
    <t>DEL PANTEON 5 TRANCOSO</t>
  </si>
  <si>
    <t>TERL010410HZSNXSA2</t>
  </si>
  <si>
    <t xml:space="preserve">General </t>
  </si>
  <si>
    <t>LODE940703HZSPZL08</t>
  </si>
  <si>
    <t>FRANCISCO VILLA 7 LAS LAJAS</t>
  </si>
  <si>
    <t>Becerra Becerra Olivy</t>
  </si>
  <si>
    <t>PRINCIPAL 29 UNION DE SAN ANTONIO</t>
  </si>
  <si>
    <t xml:space="preserve">FELIPE ANGELES 11 COL SANTA CRUZ </t>
  </si>
  <si>
    <t>BEBO970928MSPCCL09</t>
  </si>
  <si>
    <t>Alvarado Ovalle Brenda Dolores</t>
  </si>
  <si>
    <t xml:space="preserve">AV INSURGENTES 37 BARR LA PROVIDENCIA </t>
  </si>
  <si>
    <t>AAOB831208MZSLVR09</t>
  </si>
  <si>
    <t>Gonzalez Martinez Luis Antonio</t>
  </si>
  <si>
    <t>ARROYO FRANCISCO I MADERO 8 TRANCOSO</t>
  </si>
  <si>
    <t>GOML000802HZSNRSA8</t>
  </si>
  <si>
    <t>Torres Sanchez Maria del Rosario</t>
  </si>
  <si>
    <t>ZARAGOZA 12 UNION DE SAN ANTONIO</t>
  </si>
  <si>
    <t>TOSR940918MZSRNS01</t>
  </si>
  <si>
    <t>Z1 N1 Clip</t>
  </si>
  <si>
    <t xml:space="preserve">Macias Jacobo Raymundo </t>
  </si>
  <si>
    <t>MAJR850316HCLCCY07</t>
  </si>
  <si>
    <t>Aleman Ramos Manuel</t>
  </si>
  <si>
    <t xml:space="preserve">GUERRERO 23 A BARR ALTO </t>
  </si>
  <si>
    <t>AERM770517HZSLMN03</t>
  </si>
  <si>
    <t>Chavez Ramos Esmeralda</t>
  </si>
  <si>
    <t>BENITO JUAREZ SN LA TESORERA</t>
  </si>
  <si>
    <t>CARE970609MZSHMS00</t>
  </si>
  <si>
    <t>LIMB990115HMCRJR08</t>
  </si>
  <si>
    <t>FRANCISCO VILLA 5 B LA TESORERA</t>
  </si>
  <si>
    <t>Ortiz Parga Diego Fernando</t>
  </si>
  <si>
    <t>EMILIANO ZAPATA 6 LA TESORERA</t>
  </si>
  <si>
    <t>GENERAL PANFILO  NATERA</t>
  </si>
  <si>
    <t>OIPD951007HZSRRG05</t>
  </si>
  <si>
    <t>Ibarra Parga Nicolas Martin</t>
  </si>
  <si>
    <t>ALVARO OBREGON 60 LA TEOSRERA</t>
  </si>
  <si>
    <t>IAPN940910HZSBRC03</t>
  </si>
  <si>
    <t>Chavez Ramos Jose Alfredo</t>
  </si>
  <si>
    <t>CARA001128HJCHMLA4</t>
  </si>
  <si>
    <t>Aleman Rodriguez Rocio</t>
  </si>
  <si>
    <t>MADERO 26 LA TESORERA</t>
  </si>
  <si>
    <t>AERR960913MZSLDC09</t>
  </si>
  <si>
    <t>Lopez Parga Cristian Rafael</t>
  </si>
  <si>
    <t>AHUEHUETES 5 FRACC EL MEZQUITAL</t>
  </si>
  <si>
    <t>GUEDALUPE, ZAC</t>
  </si>
  <si>
    <t>LOPC870218HCHPRR06</t>
  </si>
  <si>
    <t>MANUEL AVILA CAMACHO 8 A LA BLANCA</t>
  </si>
  <si>
    <t xml:space="preserve"> M</t>
  </si>
  <si>
    <t>Betancourt Hernandez Alma Yuri</t>
  </si>
  <si>
    <t>EL CHAMIZAL 3 LA TESORERA</t>
  </si>
  <si>
    <t>BEHA810201MNTTRL04</t>
  </si>
  <si>
    <t>Silva Hernandez Juan Jaime</t>
  </si>
  <si>
    <t>ALVARO OBREGON 54 LA TESORERA</t>
  </si>
  <si>
    <t>SIHJ841029HZSLRN00</t>
  </si>
  <si>
    <t>CARJ851103HASLDM01</t>
  </si>
  <si>
    <t xml:space="preserve">Calderon Rodriguez Jaime Armando </t>
  </si>
  <si>
    <t>Macias Jasso Adrian</t>
  </si>
  <si>
    <t xml:space="preserve">INSURGENTES 42 BARR ALAMEDA </t>
  </si>
  <si>
    <t>MAJA001020HZSCSDA1</t>
  </si>
  <si>
    <t>PAMANES ESCOBEDO  20 LA CAPILLA</t>
  </si>
  <si>
    <t>UIRM861024HASRRF09</t>
  </si>
  <si>
    <t>Juarez Juarez Olivia</t>
  </si>
  <si>
    <t>JUJO780825MZSRRL18</t>
  </si>
  <si>
    <t>ALLENDE 10  BARR SAN JUAN BAUTISTA</t>
  </si>
  <si>
    <t>SASR940130HZSLLG06</t>
  </si>
  <si>
    <t>DE LA SIRENA SN LA TESORERA</t>
  </si>
  <si>
    <t>AOPL001124HZSCRSA4</t>
  </si>
  <si>
    <t>Acosta Parga Luis Felipe</t>
  </si>
  <si>
    <t xml:space="preserve">Parga Ramos Maricruz </t>
  </si>
  <si>
    <t>LA TESOSRERA</t>
  </si>
  <si>
    <t>PARM970208MZSRMR09</t>
  </si>
  <si>
    <t>Martinez Martinez Alicia de Jesus</t>
  </si>
  <si>
    <t>BENITO JUAREZ 2 LA TESORERA</t>
  </si>
  <si>
    <t>MAMA970330MZSRRL05</t>
  </si>
  <si>
    <t>Ortiz Martinez Andres</t>
  </si>
  <si>
    <t>PEDRO RUIZ GONZALEZ 7 LA CAPILLA</t>
  </si>
  <si>
    <t>OIMA001222HZSRRNA7</t>
  </si>
  <si>
    <t>Ramirez Lopez Jorge</t>
  </si>
  <si>
    <t>RALJ010824HZSMPRA8</t>
  </si>
  <si>
    <t>Lira Aleman Maria de los Angeles</t>
  </si>
  <si>
    <t>LOPEZ MATEOS 4 EL SAUCITO</t>
  </si>
  <si>
    <t>LIAA970127MJCRLN01</t>
  </si>
  <si>
    <t>LOPEZ MATEOS  91 SAN JOSE DEL CARMEN</t>
  </si>
  <si>
    <t>TECJ871101HZSRPN05</t>
  </si>
  <si>
    <t xml:space="preserve">Martinez Rodriguez Abigail </t>
  </si>
  <si>
    <t>JUAN ALDAMA 1 PBLO LA CAPILLA</t>
  </si>
  <si>
    <t>MARA000721MZSRDBA3</t>
  </si>
  <si>
    <t>Martinez de Luna Maria Regina</t>
  </si>
  <si>
    <t>PEDRO RUIZ GONZALEZ 15 A LA CAPILLA</t>
  </si>
  <si>
    <t>MALR980907MZSRNG04</t>
  </si>
  <si>
    <t>ELOY CAVAZOS 16 EL SAUCITO</t>
  </si>
  <si>
    <t>CAOJ910405HZSHLL07</t>
  </si>
  <si>
    <t>Chavez Olivarez Julio Cesar</t>
  </si>
  <si>
    <t xml:space="preserve">Salas Parga J Guadalupe </t>
  </si>
  <si>
    <t>5 DE MAYO 16 BAJIO DE LA TESORERA</t>
  </si>
  <si>
    <t>SAPG841212HZSLRD08</t>
  </si>
  <si>
    <t xml:space="preserve">Rivera Cordero Hilario </t>
  </si>
  <si>
    <t>MEXICO 11 UNION DE SAN ANTONIO</t>
  </si>
  <si>
    <t>RICH010724HZSVRLA0</t>
  </si>
  <si>
    <t xml:space="preserve">Aleman Lira Eduardo </t>
  </si>
  <si>
    <t>AELE010605HZSLRDA4</t>
  </si>
  <si>
    <t xml:space="preserve">Lopez Garcia Francisco </t>
  </si>
  <si>
    <t xml:space="preserve">TULIPANES 7 SANTA ELENA </t>
  </si>
  <si>
    <t>LOGF710902HDFPRR05</t>
  </si>
  <si>
    <t xml:space="preserve">Reyes Espino Edi Jovan </t>
  </si>
  <si>
    <t>MUNICIPAL 29 UNION DE SAN ANTONIO</t>
  </si>
  <si>
    <t>REEE940902HZSYSD07</t>
  </si>
  <si>
    <t>CONVENTO 9 OJOCALIENTE</t>
  </si>
  <si>
    <t>TOBM940920HZSRTN01</t>
  </si>
  <si>
    <t>Lumbreras Montes de Oca Martha Elvia</t>
  </si>
  <si>
    <t xml:space="preserve">Comedor </t>
  </si>
  <si>
    <t>LUMM710628MZSMNR06</t>
  </si>
  <si>
    <t>Gallegos Saldivar Carlos</t>
  </si>
  <si>
    <t>GARCIA SALINAS 42 BARR ALTO</t>
  </si>
  <si>
    <t>GASC810701HZSLLR02</t>
  </si>
  <si>
    <t xml:space="preserve">Reveles Romero Mariana </t>
  </si>
  <si>
    <t>PEDRO RUIZ GONZALEZ 5 PALMILLAS</t>
  </si>
  <si>
    <t>RERM010730MZSVMRA6</t>
  </si>
  <si>
    <t>MORELOS 5 LA CAPILLA</t>
  </si>
  <si>
    <t>BERY981022MZSLDS05</t>
  </si>
  <si>
    <t>Beltran Rodriguez Yesenia</t>
  </si>
  <si>
    <t>LOPEZ VELARDE 22A LA TESORERA</t>
  </si>
  <si>
    <t xml:space="preserve">Rosales Reyes Luz Maria </t>
  </si>
  <si>
    <t>SIN NOMBRE SN LOC AGROPECUARIO Y DERIVADOS</t>
  </si>
  <si>
    <t>RORL93027MZSSYZ03</t>
  </si>
  <si>
    <t xml:space="preserve">Saldaña Perez Brenda Lucero </t>
  </si>
  <si>
    <t>LOPEZ VELARDE 4 GUANAJUATILLO</t>
  </si>
  <si>
    <t>SAPB970721MZSLRR01</t>
  </si>
  <si>
    <t>Torres Sanchez Jose Ascencion</t>
  </si>
  <si>
    <t>TOSA930414HZSRNS05</t>
  </si>
  <si>
    <t>Cardona Ruiz Crystal</t>
  </si>
  <si>
    <t>PRIV GUILLERMO PRIETO 15 PALMILLAS</t>
  </si>
  <si>
    <t>CARC871113MZSRZR03</t>
  </si>
  <si>
    <t>FRANCISCO I MADERO 9 BAJIO DE LA TESORERA</t>
  </si>
  <si>
    <t xml:space="preserve">SAN JOSE DEL CARMEN </t>
  </si>
  <si>
    <t xml:space="preserve">Carreon Rodriguez Gustavo </t>
  </si>
  <si>
    <t xml:space="preserve">REPUBLICA DE ARGENTINA 30 </t>
  </si>
  <si>
    <t>FRACC LAS AMERICAS</t>
  </si>
  <si>
    <t xml:space="preserve">GUADALUPE, ZAC </t>
  </si>
  <si>
    <t>CARG770531HZSRDS02</t>
  </si>
  <si>
    <t>Jaramillo Garcia Ma del Carmen</t>
  </si>
  <si>
    <t>LAUREL 25 GUANAJUATILLO</t>
  </si>
  <si>
    <t>JAGC830624MZSRRR01</t>
  </si>
  <si>
    <t>LOPEZ VELARDE 10 SANTA ELENA</t>
  </si>
  <si>
    <t>AALR960420HZSLNB04</t>
  </si>
  <si>
    <t>Dominguez Robles Luis Antonio</t>
  </si>
  <si>
    <t>EMILIANO ZAPATA SN LA TESORERA</t>
  </si>
  <si>
    <t>DORL930616HJCMBS01</t>
  </si>
  <si>
    <t>Montano Rivas Jorge Eulogio</t>
  </si>
  <si>
    <t>5 DE MAYO 6 LA TESORERA</t>
  </si>
  <si>
    <t>MORJ970224HZSNVR02</t>
  </si>
  <si>
    <t>Mendez Aparcio Marisol</t>
  </si>
  <si>
    <t>FELIPE ANGELES 4 EL SAUCITO</t>
  </si>
  <si>
    <t>MEAM010809MZSNPRA9</t>
  </si>
  <si>
    <t>Reyes Trejo Yenifer</t>
  </si>
  <si>
    <t>CJON DE LA SOLEDAD 20  BARR 2DA DEL RANCHO</t>
  </si>
  <si>
    <t>RETY990208MZSYRN08</t>
  </si>
  <si>
    <t xml:space="preserve">RIO BALSAS NO. 90 SAN JOSE DEL CARMEN </t>
  </si>
  <si>
    <t>MAPJ960709HZSRRS00</t>
  </si>
  <si>
    <t>Ortiz Parga Adan</t>
  </si>
  <si>
    <t>EMILIANO ZAPATA 23 A LOC LA TESORERA</t>
  </si>
  <si>
    <t>OIPA010901HZSRRDA4</t>
  </si>
  <si>
    <t>VEJE940322HZSLRD05</t>
  </si>
  <si>
    <t>Barboza Zamarron Alfredo</t>
  </si>
  <si>
    <t>HERIBERTO RODRIGUEZ 8 SANTA ELENA</t>
  </si>
  <si>
    <t>BAZA770113HZSRML06</t>
  </si>
  <si>
    <t>Martinez Gallegos Juan Antonio</t>
  </si>
  <si>
    <t>RUIZ GONZALEZ 10 LA CAPILLA</t>
  </si>
  <si>
    <t>MAGJ971130HZSRLN08</t>
  </si>
  <si>
    <t>Castillo Galindo Yulisa Yoselin</t>
  </si>
  <si>
    <t xml:space="preserve">LOMA BONITYA 27 BARR LA PROVIDENCIA </t>
  </si>
  <si>
    <t>CAGY000416MZSSLLA1</t>
  </si>
  <si>
    <t>GAGA990818HZSRYN02</t>
  </si>
  <si>
    <t xml:space="preserve">Viñedo </t>
  </si>
  <si>
    <t>Tobanche Puente Socorro</t>
  </si>
  <si>
    <t>5 DE MAYO 4 GUANAJUATILLO</t>
  </si>
  <si>
    <t>TOPS720507MZSBNC07</t>
  </si>
  <si>
    <t>ROCA950626HZSSNB06</t>
  </si>
  <si>
    <t>REMF941111HZSYRR08</t>
  </si>
  <si>
    <t>Gallegos Martinez Eduardo Noe</t>
  </si>
  <si>
    <t>PRINCIPAL 50 RCHO EL REFUGIO</t>
  </si>
  <si>
    <t>GAME011102HZSLRDA8</t>
  </si>
  <si>
    <t>Gonzalez Huerta Oscar</t>
  </si>
  <si>
    <t>AV JUAREZ 2 RCHO EL REFUGIO</t>
  </si>
  <si>
    <t>GOHO011223HZSNRSA0</t>
  </si>
  <si>
    <t>Jasso Cabrera Ulises Antonio</t>
  </si>
  <si>
    <t>LAS LOMAS 122 TRANCOSO</t>
  </si>
  <si>
    <t>JACU991005HZSSBL07</t>
  </si>
  <si>
    <t xml:space="preserve">MATIAS RAMOS 30 COL PRESIDENTES </t>
  </si>
  <si>
    <t>CXCA760902HZSSRD03</t>
  </si>
  <si>
    <t xml:space="preserve">Castorena Cardona Adrian </t>
  </si>
  <si>
    <t xml:space="preserve">Gallegos Lira Adrian </t>
  </si>
  <si>
    <t xml:space="preserve">JUAN ESCUTIA 8 BARR DEL DIVINO ROSTRO </t>
  </si>
  <si>
    <t>GALA850926HZSLRD08</t>
  </si>
  <si>
    <t>REFORMA 8 SANTA ELENA</t>
  </si>
  <si>
    <t>RABY970911MZSMCDS03</t>
  </si>
  <si>
    <t xml:space="preserve">Chavez Lira Manuel </t>
  </si>
  <si>
    <t>BENITO JUAREZ 3 LA TESORERA</t>
  </si>
  <si>
    <t>LA TESORERAS</t>
  </si>
  <si>
    <t>CALM011006HZSHRNA1</t>
  </si>
  <si>
    <t>Externo maquinaria</t>
  </si>
  <si>
    <t>RIFR750315HZSVLM07</t>
  </si>
  <si>
    <t>PEDRO RUIZ GONZALEZ 3 B LAS LAJAS</t>
  </si>
  <si>
    <t>GAFO941120HZSLLS08</t>
  </si>
  <si>
    <t>Clip invernaderos</t>
  </si>
  <si>
    <t>Z1N1</t>
  </si>
  <si>
    <t>Vazquez Hernandez Victor Fernando</t>
  </si>
  <si>
    <t>2DA DE INSURGENTES 6 TRANCOSO</t>
  </si>
  <si>
    <t>VAHV990227HSPZRC01</t>
  </si>
  <si>
    <t xml:space="preserve">Juarez Tenorio Ma Matias </t>
  </si>
  <si>
    <t>PEÑITAS 25 TRANCOSO</t>
  </si>
  <si>
    <t>JUTM700224MZSRNT01</t>
  </si>
  <si>
    <t>Orozco Jimenez Fermin</t>
  </si>
  <si>
    <t>FRANCISCO I MADERO  LA TESORERA</t>
  </si>
  <si>
    <t>OOJF910203HJCRMR05</t>
  </si>
  <si>
    <t>Parga Chavez Maria del Rosario</t>
  </si>
  <si>
    <t xml:space="preserve">LA TESORERA </t>
  </si>
  <si>
    <t>PACR971002MZSRHS06</t>
  </si>
  <si>
    <t>Lira Parga Manuel de Jesus</t>
  </si>
  <si>
    <t>JUSTO SIERRA 7 LA TESORERA</t>
  </si>
  <si>
    <t>LIPM971225HZSRRN01</t>
  </si>
  <si>
    <t>JUSTO SIERRA 35 LA TESORERA</t>
  </si>
  <si>
    <t>OIRG990824MZSRDD06</t>
  </si>
  <si>
    <t>Alvarado de Luna Francisco Javier</t>
  </si>
  <si>
    <t>RAMON LOPEZ VELARDE 10 SANTA ELENA</t>
  </si>
  <si>
    <t>AALF920306HZSLNR07</t>
  </si>
  <si>
    <t>Macias Anaya Felipe</t>
  </si>
  <si>
    <t>FELIPE ANGELES 26 LA TESORERA</t>
  </si>
  <si>
    <t>LA TEOSRERA</t>
  </si>
  <si>
    <t>MAAF980117HZSCNL08</t>
  </si>
  <si>
    <t>Luevano Luevano Juan Fernando</t>
  </si>
  <si>
    <t>GARCIA SALINAS 9 PALMILLAS</t>
  </si>
  <si>
    <t>LULJ921206HCHVVN05</t>
  </si>
  <si>
    <t xml:space="preserve">Ibarra Lira Emiliano </t>
  </si>
  <si>
    <t>20 DE NOVIEMBRE 2 LA TESORERA</t>
  </si>
  <si>
    <t>IALE841022HZSBRM01</t>
  </si>
  <si>
    <t>5 DE MAYO 11 GUANAJUATILLO</t>
  </si>
  <si>
    <t>CALF781005HZSSMR05</t>
  </si>
  <si>
    <t xml:space="preserve">Castañeda Lumbreras Francisco </t>
  </si>
  <si>
    <t>ADOLFO LOPEZ MATEOS 17 LAS LAJAS</t>
  </si>
  <si>
    <t>ROCJ9910296HZSSNN00</t>
  </si>
  <si>
    <t>Lopez Aleman Brallan Eduardo</t>
  </si>
  <si>
    <t>PRINCIPAL 3 SAN JOSE DEL CARMEN</t>
  </si>
  <si>
    <t>LOAB011114HZSPLRAS0</t>
  </si>
  <si>
    <t xml:space="preserve">Trejo Lopez Alexandro </t>
  </si>
  <si>
    <t>TELA0120922HZSRPLA7</t>
  </si>
  <si>
    <t>Jimenez Galindo Rigoberto</t>
  </si>
  <si>
    <t xml:space="preserve">DE LA CRUZ 23 SAN JOSE DEL CARMEN </t>
  </si>
  <si>
    <t>DE LA CRUZ 20 SAN JOSE DEL CARMEN</t>
  </si>
  <si>
    <t>JIRG020121HZSMLGA6</t>
  </si>
  <si>
    <t>Macias Ibarra Dario</t>
  </si>
  <si>
    <t>ALVARO OBREGON 27 LA TESORERAS</t>
  </si>
  <si>
    <t>MAID800802HZSCBR03</t>
  </si>
  <si>
    <t>Lopez Ibarra Oscar</t>
  </si>
  <si>
    <t xml:space="preserve">FRANCISCO VILLA 9 LAS LAJAS </t>
  </si>
  <si>
    <t>LOIO950301HASPBS00</t>
  </si>
  <si>
    <t>BELL850821MZSCRC09</t>
  </si>
  <si>
    <t>Guerrero Guevara Zayra Nataly</t>
  </si>
  <si>
    <t>PAMANES ESCOBEDO 34 NUEVO MUNDO</t>
  </si>
  <si>
    <t xml:space="preserve">NUEVO MUNDO </t>
  </si>
  <si>
    <t>GUGZ010727MZSRVYA1</t>
  </si>
  <si>
    <t>Rosales Candelas Juan Manuel</t>
  </si>
  <si>
    <t>Garcia Lira Ma Guadalupe</t>
  </si>
  <si>
    <t>LOPEZ MATEOS 29 EL SAUCITO</t>
  </si>
  <si>
    <t>GALG950730MZSRRD05</t>
  </si>
  <si>
    <t>Paredes Jimenez Norma</t>
  </si>
  <si>
    <t>DEL CARMEN 42 TRANCOSO</t>
  </si>
  <si>
    <t>PAJN851225MZRMR03</t>
  </si>
  <si>
    <t>Soporte de racimo (Escalera Manual)</t>
  </si>
  <si>
    <t>EIDA810118HZSSZN06</t>
  </si>
  <si>
    <t>HIDALGO 6 NUEVO MUNDO</t>
  </si>
  <si>
    <t>ZAGF990703HZSMRR06</t>
  </si>
  <si>
    <t>Saldaña Alferez Diana Ruth</t>
  </si>
  <si>
    <t>MARGARITA MAZA DE JUAREZ 2 GUANAJUATILLO</t>
  </si>
  <si>
    <t>SAAD010316MZSLLNA3</t>
  </si>
  <si>
    <t>Noriega Picasso Jorge Braulio</t>
  </si>
  <si>
    <t>NOPJ010325HZSRCRA5</t>
  </si>
  <si>
    <t>DE LA CRUZ 19 A SAN JOSE DEL CARMEN</t>
  </si>
  <si>
    <t>JIGD990403MZSMLN02</t>
  </si>
  <si>
    <t>Jimenez Galindo Diana Paola</t>
  </si>
  <si>
    <t>DEL CARMEN 10 SAN JOSE DEL CARMEN</t>
  </si>
  <si>
    <t>ESCONDIDA 5 SAN JOSE DEL CARMEN</t>
  </si>
  <si>
    <t xml:space="preserve">EL SAUCITO </t>
  </si>
  <si>
    <t xml:space="preserve">Jaramillo Montes de Oca Jose Enrique </t>
  </si>
  <si>
    <t>LAS HUERTAS 6 GUANAJUATILLO</t>
  </si>
  <si>
    <t>JAME890204HZSRNN06</t>
  </si>
  <si>
    <t xml:space="preserve">Hernandez Chavez Jessica </t>
  </si>
  <si>
    <t>HECJ000720MASRHSA5</t>
  </si>
  <si>
    <t>JOSE BELTRAN 14 EL SAUCITO</t>
  </si>
  <si>
    <t>Parga Aleman Sanjuana</t>
  </si>
  <si>
    <t>ALVARO OBREGON 20 LA TESORERA</t>
  </si>
  <si>
    <t>PAAS970923MZSRLN09</t>
  </si>
  <si>
    <t>RUIZ CORTINEZ 3 LA TESORERA</t>
  </si>
  <si>
    <t>PARG890812MJCRBD05</t>
  </si>
  <si>
    <t>EIRR991231HZSNMY08</t>
  </si>
  <si>
    <t xml:space="preserve">Rivera Medina Juan </t>
  </si>
  <si>
    <t xml:space="preserve">IGNACIO ZARAGOZA 19 SANTA ELENA </t>
  </si>
  <si>
    <t>RIMJ700228HZSVDN08</t>
  </si>
  <si>
    <t>Acosta Arenas Rolando Junior</t>
  </si>
  <si>
    <t>DAMIAN CARMONA 14 SANTA ELENA</t>
  </si>
  <si>
    <t>AOAR950520HZSCRL02</t>
  </si>
  <si>
    <t>Parga Ortiz Miguel</t>
  </si>
  <si>
    <t>PAOM770820HZSRRG03</t>
  </si>
  <si>
    <t>Parga Betancourt Miguel Angel</t>
  </si>
  <si>
    <t>IMPERIAL 157 LA TESORERA</t>
  </si>
  <si>
    <t>PABM990406HZSRTG05</t>
  </si>
  <si>
    <t>LIFJ010914HZSRCNA4</t>
  </si>
  <si>
    <t xml:space="preserve">Martinez Herrera Maria Esthela </t>
  </si>
  <si>
    <t>FRANCISCO I MADERO 6 LA TESORERA</t>
  </si>
  <si>
    <t>GACG010826MZSRHDA6</t>
  </si>
  <si>
    <t>MAHE890507MZSRRS04</t>
  </si>
  <si>
    <t xml:space="preserve">Garcia Chavez Guadalupe </t>
  </si>
  <si>
    <t>Garcia Guevara Francisco Javier</t>
  </si>
  <si>
    <t>GAGF941004HZSRVR19</t>
  </si>
  <si>
    <t>Martin del Campo Ochoa Victor Daniel</t>
  </si>
  <si>
    <t>LOPEZ MATEOS 1 EL SAUCITO</t>
  </si>
  <si>
    <t xml:space="preserve">PASCUAL CORNEJO 202 </t>
  </si>
  <si>
    <t>FRACC JOSE LOPEZ PORTILLO</t>
  </si>
  <si>
    <t>MAOV950926HZSRCC04</t>
  </si>
  <si>
    <t>TIRO GENERAL 40 SANTA CECILIA</t>
  </si>
  <si>
    <t>PINOS</t>
  </si>
  <si>
    <t>BEVV980221HASNLC06</t>
  </si>
  <si>
    <t>Torres Martinez Jose Manuel</t>
  </si>
  <si>
    <t>HIDALGO 12 LA VERDE</t>
  </si>
  <si>
    <t>LA VERDE</t>
  </si>
  <si>
    <t>TOMM830428HZSRRN03</t>
  </si>
  <si>
    <t>Torres Delgado Luis Alberto</t>
  </si>
  <si>
    <t>HIDALGO 36 LA VERDE</t>
  </si>
  <si>
    <t>TODL000812HZSRLSA3</t>
  </si>
  <si>
    <t>Villa Rivera Jonathan</t>
  </si>
  <si>
    <t>NIÑOS HEROES 38 LA VERDE</t>
  </si>
  <si>
    <t>VIRJ930629HZSLVN09</t>
  </si>
  <si>
    <t>Torres Martinez Juan Valentin</t>
  </si>
  <si>
    <t>5 DE MAYO 10 LA VERDE</t>
  </si>
  <si>
    <t>TOMJ880306HZSRRN02</t>
  </si>
  <si>
    <t>Torres Velazquez Jose</t>
  </si>
  <si>
    <t>5 DE MAYO 18 LA VERDE</t>
  </si>
  <si>
    <t>TOVJ811116HZSRLS03</t>
  </si>
  <si>
    <t>Torres Ovalle Jose Luis</t>
  </si>
  <si>
    <t>TOOL680413HZSRVS04</t>
  </si>
  <si>
    <t>Mendez Morales Jose Filiberto</t>
  </si>
  <si>
    <t>FELIPE ANGELES 17 LA BLANCA</t>
  </si>
  <si>
    <t>MEMF990928HZSNRL03</t>
  </si>
  <si>
    <t>Rodriguez Sanchez J Jesus</t>
  </si>
  <si>
    <t>DAMIAN CARMONA 2 SANTA ELENA</t>
  </si>
  <si>
    <t>ROSJ890705HZSDNS05</t>
  </si>
  <si>
    <t>Parga Ortiz Juan</t>
  </si>
  <si>
    <t>5 DE MAYO 43 LA TESORERA</t>
  </si>
  <si>
    <t>PAOJ800425HZSRRN03</t>
  </si>
  <si>
    <t>BAGA890316HZSRRB03</t>
  </si>
  <si>
    <t>2DA DE HIDALGO 6 BARR LA EMBARCACION</t>
  </si>
  <si>
    <t>TEBE880623HZSNRL05</t>
  </si>
  <si>
    <t>Tenorio Bernal Eleazar</t>
  </si>
  <si>
    <t>Montes Cordero Ma del Rosario</t>
  </si>
  <si>
    <t>5 DE MAYO 9 BAJIO DE LA TESORERA</t>
  </si>
  <si>
    <t>MOCR940705MZSNRS01</t>
  </si>
  <si>
    <t>CATG930130HZSHRD00</t>
  </si>
  <si>
    <t>GUADALUPE VICTORIA 10 B SANTA ELENA</t>
  </si>
  <si>
    <t>OOGJ950214HZSCNS04</t>
  </si>
  <si>
    <t>Martinez Pasillas Servando</t>
  </si>
  <si>
    <t>BENITO JUAREZ 1 A  CERRITO DE LA CRUZ</t>
  </si>
  <si>
    <t>MAPS611019HZSRCR09</t>
  </si>
  <si>
    <t>Torres Delgado Juana Maria</t>
  </si>
  <si>
    <t>HIDALGO 36 RANCHO LA VERDE</t>
  </si>
  <si>
    <t>RANCHO LA VERDE</t>
  </si>
  <si>
    <t>TODJ900904MZARLN06</t>
  </si>
  <si>
    <t>Gallegos Martinez Luis Noel</t>
  </si>
  <si>
    <t>PRINCIPAL 50 RANCHO EL REFUGIO</t>
  </si>
  <si>
    <t>GAML011102HZSLRSA5</t>
  </si>
  <si>
    <t>Guiza Zamarron Raul Alejandro</t>
  </si>
  <si>
    <t>REFORMA 7 SANTA ELENA</t>
  </si>
  <si>
    <t>GUZR970415HZSZML00</t>
  </si>
  <si>
    <t>Torres Gonzalez Ernan Miguel</t>
  </si>
  <si>
    <t>IGNACIO ZARAGOZA 10 SANTA ELENA</t>
  </si>
  <si>
    <t>TOGE960914HZSRNR02</t>
  </si>
  <si>
    <t>Torres Esparza Gustavo</t>
  </si>
  <si>
    <t>RAMON LOPEZ VELARDE 14 SANTA ELENA</t>
  </si>
  <si>
    <t>TOEG900314HZSRSS01</t>
  </si>
  <si>
    <t>Torres Esparza Luis Miguel</t>
  </si>
  <si>
    <t>TOEL950205HZSRSS03</t>
  </si>
  <si>
    <t xml:space="preserve">Alvarado Torres Jose Francisco </t>
  </si>
  <si>
    <t>RAMON LOPEZ VELARDE 7 SAQNTA ELENA</t>
  </si>
  <si>
    <t>AATF991022HZSLRR09</t>
  </si>
  <si>
    <t>Gallegos Cordero Juan</t>
  </si>
  <si>
    <t>DEL MEZQUITE 7 RUBEN JARAMILLO</t>
  </si>
  <si>
    <t>GACJ010717HZSLRNA4</t>
  </si>
  <si>
    <t>Montes de Oca Chavez Daniel</t>
  </si>
  <si>
    <t>LA GLORIA 8 GUANAJUATILLO</t>
  </si>
  <si>
    <t>MOCD910926HZSNHN06</t>
  </si>
  <si>
    <t>Parga Chavez Juan Carlos</t>
  </si>
  <si>
    <t>5 DE MAYIO 6 LA TESORERA</t>
  </si>
  <si>
    <t>PACJ000101HZSRHNA6</t>
  </si>
  <si>
    <t>Ibarra Loera Victor Hugo</t>
  </si>
  <si>
    <t>IALV931130HZSBRC07</t>
  </si>
  <si>
    <t>MORELOS 3 EL SAUCITO</t>
  </si>
  <si>
    <t>ZAAM830116MZSLLR01</t>
  </si>
  <si>
    <t>Zaldaña Alferis Mary Cruz</t>
  </si>
  <si>
    <t>Castillo Lopez Cecilia Alondra</t>
  </si>
  <si>
    <t xml:space="preserve">JOSE MARIA MORELOS 20 EL SAUCITO </t>
  </si>
  <si>
    <t>CALC001122MZSSPCA0</t>
  </si>
  <si>
    <t xml:space="preserve">JOSE MARIA MORELOS 3 EL SAUCITO </t>
  </si>
  <si>
    <t>BECF970524HZSLHR00</t>
  </si>
  <si>
    <t xml:space="preserve">Ramos Rodriguez Obed </t>
  </si>
  <si>
    <t>EL MEZQUITE 9 SANTA ELENA</t>
  </si>
  <si>
    <t>RARO011211HZSMDBA0</t>
  </si>
  <si>
    <t>Aparicio Lopez Esteban</t>
  </si>
  <si>
    <t>VILLA JUAREZ 5 EL SAUCITO</t>
  </si>
  <si>
    <t>AALE820120HZSPPS02</t>
  </si>
  <si>
    <t xml:space="preserve">Morales Juarez Evelyn Mariana </t>
  </si>
  <si>
    <t>CJON HIDALGO 4 CERRITO DE LA CRUZ</t>
  </si>
  <si>
    <t>MOJE000905MZSRRVA1</t>
  </si>
  <si>
    <t xml:space="preserve">Beltran Mendez Manuel </t>
  </si>
  <si>
    <t>ROSALES 10 A EL SAUCITO</t>
  </si>
  <si>
    <t>BEMM911030HZSLNN03</t>
  </si>
  <si>
    <t>Aparicio Lopez Armando</t>
  </si>
  <si>
    <t>AALA891208HZSPPR09</t>
  </si>
  <si>
    <t>JUPF890203HZSRRR04</t>
  </si>
  <si>
    <t>AV GONZALEZ ORTEGA 27 TRANCOSO</t>
  </si>
  <si>
    <t>RUJM930929HZSVRG08</t>
  </si>
  <si>
    <t>Lopez Galindo Jimena Jaqueline</t>
  </si>
  <si>
    <t>CAMINO REAL 35 TRANCOSO</t>
  </si>
  <si>
    <t>LOGJ000425MZSPLMA5</t>
  </si>
  <si>
    <t>Reyes Rodriguez Jose Eduardo</t>
  </si>
  <si>
    <t>BUENAVISTA 16 SAN JOSE DEL CARMEN</t>
  </si>
  <si>
    <t>RERE000915HZSYDDA8</t>
  </si>
  <si>
    <t>Martinez Gamez Ma Guadalupe</t>
  </si>
  <si>
    <t>PAMANES ESCOBEDO 1 LA CAPILLA</t>
  </si>
  <si>
    <t>MAGG010705MZSRMDA4</t>
  </si>
  <si>
    <t>Chavez Lopez Jose</t>
  </si>
  <si>
    <t>5 DE MAYO 19 GUANAJUATILLO</t>
  </si>
  <si>
    <t>CALJ700820HZSHPS09</t>
  </si>
  <si>
    <t xml:space="preserve">Alferez Doñate Rafael </t>
  </si>
  <si>
    <t>AEDR010701HZSLXFA7</t>
  </si>
  <si>
    <t>Chavez Ramirez Juan Manuel</t>
  </si>
  <si>
    <t>PRIV HIDALGO 3 EL SAUCITO</t>
  </si>
  <si>
    <t>CARJ790120HZSHMN01</t>
  </si>
  <si>
    <t>Ramirez Rodriguez Cipriano</t>
  </si>
  <si>
    <t xml:space="preserve">BENITO JUAREZ 13 B EL SAUCITO </t>
  </si>
  <si>
    <t>RARC950512HASMDP04</t>
  </si>
  <si>
    <t>Lopez Lira Carlos</t>
  </si>
  <si>
    <t>5 DE FEBRERO 25 LA TESORERA</t>
  </si>
  <si>
    <t>LOLC000617HZSPRRA4</t>
  </si>
  <si>
    <t xml:space="preserve">Ramos Rodriguez J Acencion </t>
  </si>
  <si>
    <t>RARA760815HZSMDC09</t>
  </si>
  <si>
    <t>Castañeda Lopez Crisoforo</t>
  </si>
  <si>
    <t>CALC660503HZSSPR09</t>
  </si>
  <si>
    <t>LIPO900722HZSRRS03</t>
  </si>
  <si>
    <t>Tiempo de limpieza sin experiencia</t>
  </si>
  <si>
    <t>Gutierrez Martinez Diego Armando</t>
  </si>
  <si>
    <t>CASTORENA 5 CERRITO DE LA CRUZ</t>
  </si>
  <si>
    <t>GUMD861214HZSTRG06</t>
  </si>
  <si>
    <t>Tiscareño Garcia Ernesto</t>
  </si>
  <si>
    <t>ELOY CABAZOS 1 A EL SAUCITO</t>
  </si>
  <si>
    <t>TIGE010422HZSSRRA0</t>
  </si>
  <si>
    <t xml:space="preserve">Mendez Torres Jose Luis </t>
  </si>
  <si>
    <t xml:space="preserve">FELIPE ANGELES 17 BARR LA SANTA CRUZ </t>
  </si>
  <si>
    <t>METL730906HZSNRS05</t>
  </si>
  <si>
    <t>Rodriguez Gallardo Zoila Estrella</t>
  </si>
  <si>
    <t>ROGZ990103MZSDLL00</t>
  </si>
  <si>
    <t>Gaspar Rodriguez Alondra</t>
  </si>
  <si>
    <t>MARGARITA MAZA DE JUAREZ 3 GUANAJUATILLO</t>
  </si>
  <si>
    <t>GARA831106MZSSDL04</t>
  </si>
  <si>
    <t xml:space="preserve">Castro Lopez Jose Eliseo </t>
  </si>
  <si>
    <t>CALE780319HASSPL00</t>
  </si>
  <si>
    <t>Tiempo de limpieza viñedo</t>
  </si>
  <si>
    <t xml:space="preserve">Benitez Velazquez Victor Manuel </t>
  </si>
  <si>
    <t xml:space="preserve">Mauricio Juarez Maria del Carmen </t>
  </si>
  <si>
    <t>EMILIANO ZAPATA 50 BARR LOS CORDERO</t>
  </si>
  <si>
    <t>MAJC011126MZSRRRA2</t>
  </si>
  <si>
    <t>Aleman Velasco Miguel</t>
  </si>
  <si>
    <t>HERMENELGILDO GALEANA 22 EL SAUCITO</t>
  </si>
  <si>
    <t>AEVM920415HASLLG02</t>
  </si>
  <si>
    <t>Chavez Parga Alejandro</t>
  </si>
  <si>
    <t>CJON ALVARO OBREGON 4 LA TESORERA</t>
  </si>
  <si>
    <t>CAPA840420HZSHRL08</t>
  </si>
  <si>
    <t>GAME961026HZSLRD02</t>
  </si>
  <si>
    <t>Galindo Romo Rodolfo</t>
  </si>
  <si>
    <t>PEÑITAS 7 BARR 1RA DEL RANCHO</t>
  </si>
  <si>
    <t>GARR921028HZSLMD04</t>
  </si>
  <si>
    <t xml:space="preserve">Castillo Martinez Francisco Javier </t>
  </si>
  <si>
    <t>DE LA CRUZ 15 SAN JOSE DEL CARMEN</t>
  </si>
  <si>
    <t>CAMF001229HZSSRRA9</t>
  </si>
  <si>
    <t>REMI960515HZSYRS06</t>
  </si>
  <si>
    <t>RERE680816HZSYDS04</t>
  </si>
  <si>
    <t>RERF951004HZSYYR05</t>
  </si>
  <si>
    <t>Beltran Mendez Jose Ramon</t>
  </si>
  <si>
    <t xml:space="preserve">DEL ANGEL 32 COL SAN JAUN BAUTISTA </t>
  </si>
  <si>
    <t>BEMR980831HZSLNM00</t>
  </si>
  <si>
    <t>Beltran Mendez Gilberto</t>
  </si>
  <si>
    <t>MORELOS 3  EL SAUCITO</t>
  </si>
  <si>
    <t>BEMG880114HZSLNL07</t>
  </si>
  <si>
    <t>Tobanche Puente Ernesto</t>
  </si>
  <si>
    <t>TOPE991215HCHBNR04</t>
  </si>
  <si>
    <t>DE LA PAZ 3 SAN JOSE DEL CARMEN</t>
  </si>
  <si>
    <t>GASL980913MZSLFZ02</t>
  </si>
  <si>
    <t>PRIV BABILONIA 18 BARR TRANCOSITO</t>
  </si>
  <si>
    <t>Mauricio Rivera Cristian David</t>
  </si>
  <si>
    <t>MARTIN JUAREZ 34 TRANCOSO</t>
  </si>
  <si>
    <t>MARC010805HZSRVRA6</t>
  </si>
  <si>
    <t>Reza Merino Gerardo</t>
  </si>
  <si>
    <t xml:space="preserve">PRIV GAYTAN 20 BARR CHINAMPAS </t>
  </si>
  <si>
    <t>REMG980603HZSZRR05</t>
  </si>
  <si>
    <t xml:space="preserve">RIO SANTIAGO 29 FRACC NOMBRE DE DIOS </t>
  </si>
  <si>
    <t xml:space="preserve">Parga Parga Alonso Zaid </t>
  </si>
  <si>
    <t>LOPEZ VELARDE 9 LA TESORERA</t>
  </si>
  <si>
    <t>PAPA981112HZSRRL08</t>
  </si>
  <si>
    <t xml:space="preserve">Beltran Chavez Miguel Angel </t>
  </si>
  <si>
    <t>JOSE MARIA MORELOS 20 EL SAUCITO</t>
  </si>
  <si>
    <t>BECM921222HZSLHG05</t>
  </si>
  <si>
    <t>Torres Moncebaiz Hector Hugo</t>
  </si>
  <si>
    <t>GONZALEZ ORTEGA 35 BARR SAN MIGUEL</t>
  </si>
  <si>
    <t>TOMH020304HZSRNCA3</t>
  </si>
  <si>
    <t>SAN JERONIMO 7 TRANCOSO</t>
  </si>
  <si>
    <t>Velador general</t>
  </si>
  <si>
    <t>Galindo Paredes Rodrigo</t>
  </si>
  <si>
    <t>GAPR821229HZSLRD05</t>
  </si>
  <si>
    <t xml:space="preserve">Tiscareño Hernandez Jazmin </t>
  </si>
  <si>
    <t>ELOY CABAZOS 5 EL SAUCITO</t>
  </si>
  <si>
    <t>TIHJ001120MZSSRZA7</t>
  </si>
  <si>
    <t>Tiscareño Ramirez Diana Belen</t>
  </si>
  <si>
    <t>JEAN PEAGET 3 EL SAUCITO</t>
  </si>
  <si>
    <t>TIRD010927MZSSMNA2</t>
  </si>
  <si>
    <t>PAJL840216MZSRMR17</t>
  </si>
  <si>
    <t xml:space="preserve">Mauricio Dueñas Brayan Alejandro </t>
  </si>
  <si>
    <t xml:space="preserve">DEL DEPOSITO 10 BARR SAN ISIDRO </t>
  </si>
  <si>
    <t>MADB000505HZSRXRA9</t>
  </si>
  <si>
    <t>Perez Guerrero Roberto Ezequiel</t>
  </si>
  <si>
    <t xml:space="preserve">PORFIRIO DIAZ 5 NUEVO MUNDO </t>
  </si>
  <si>
    <t>PEGR960828HZSRRB07</t>
  </si>
  <si>
    <t>Rivera Gutierrez Jaqueline</t>
  </si>
  <si>
    <t>RIGJ011021MZSVTQA2</t>
  </si>
  <si>
    <t>Palafox Espino Leticia</t>
  </si>
  <si>
    <t>20 DE NOVIEMBRE SN LA TESORERA</t>
  </si>
  <si>
    <t>PAEL850628MZSLST05</t>
  </si>
  <si>
    <t>Zapata Sifuentes Jose Angel</t>
  </si>
  <si>
    <t>ZASA780626HZSPFN05</t>
  </si>
  <si>
    <t>Barboza Diaz Isela Jovana</t>
  </si>
  <si>
    <t>DEL KINDER 1 EL SAUCITO</t>
  </si>
  <si>
    <t>BADI001101MZSRZSA9</t>
  </si>
  <si>
    <t>Ibarra Aleman Isidro</t>
  </si>
  <si>
    <t>IAAI960515HZSBLS04</t>
  </si>
  <si>
    <t>Mendez Parga Marco Antonio</t>
  </si>
  <si>
    <t xml:space="preserve">ALFONSO MEDINA 190 BARR DE LA SANTA </t>
  </si>
  <si>
    <t>MEPM010831HZSNRRA7</t>
  </si>
  <si>
    <t>Vela Juarez Emmanuel</t>
  </si>
  <si>
    <t>EL REFUGIO 70 EL REFUGIO</t>
  </si>
  <si>
    <t>VEJE020316HZSLRMA4</t>
  </si>
  <si>
    <t xml:space="preserve">Rivera Picasso Oscar Alejandro </t>
  </si>
  <si>
    <t>INSURGENTES 115 A TRANCOSO</t>
  </si>
  <si>
    <t>RIPO010810HZSVCSA1</t>
  </si>
  <si>
    <t>Paredes Jimenez Laura</t>
  </si>
  <si>
    <t>RORJ960515HZSCSN07</t>
  </si>
  <si>
    <t>FELIPE ANGELES 17 LAS LAJAS</t>
  </si>
  <si>
    <t>GAGA010117HZSRRDA6</t>
  </si>
  <si>
    <t xml:space="preserve">Garcia Garcia Jose Adrian </t>
  </si>
  <si>
    <t>Ibarra Lira Nataly</t>
  </si>
  <si>
    <t>IALN850615MZSBRT08</t>
  </si>
  <si>
    <t xml:space="preserve">Esparza Sustaita Felipe </t>
  </si>
  <si>
    <t>AV DEL PROGRESO 20 SAN RAMON</t>
  </si>
  <si>
    <t>EASF820519HZSSSL09</t>
  </si>
  <si>
    <t xml:space="preserve">Navarro Davila Juan Francisco </t>
  </si>
  <si>
    <t>20 DE NOVIEMBRE 3B SAN RAMON</t>
  </si>
  <si>
    <t>NADJ880919HZSVVN08</t>
  </si>
  <si>
    <t xml:space="preserve">Valdez Cordero Antonio Carlos </t>
  </si>
  <si>
    <t>MAAC910429MZSCLR00</t>
  </si>
  <si>
    <t>LOCALIDAD</t>
  </si>
  <si>
    <t>NO DE  NOMINA</t>
  </si>
  <si>
    <t>NOMBRE</t>
  </si>
  <si>
    <t>PUESTO</t>
  </si>
  <si>
    <t>DEPARTAMENTO</t>
  </si>
  <si>
    <t>DIRECCION</t>
  </si>
  <si>
    <t>CODIGO POSTAL</t>
  </si>
  <si>
    <t>ESTADO</t>
  </si>
  <si>
    <t>FECHA ALTA</t>
  </si>
  <si>
    <t>GAJC990420HZSLRR08</t>
  </si>
  <si>
    <t>Rodriguez Raudales Cristobal</t>
  </si>
  <si>
    <t>MARTINEZ JASSO 76 SAN JOSE DEL CARMEN</t>
  </si>
  <si>
    <t>RORC000207HZSDDRA5</t>
  </si>
  <si>
    <t>Macias Picasso Juan Manuel</t>
  </si>
  <si>
    <t>ALAMO 5 BARR TRANCOSITO</t>
  </si>
  <si>
    <t>MAPJ920114HZSCCN05</t>
  </si>
  <si>
    <t>VXCA980514HZSLRN05</t>
  </si>
  <si>
    <t>FERNANDO CALDERDON 59 TRANCOSO</t>
  </si>
  <si>
    <t>Flores Martinez Jose Antonio</t>
  </si>
  <si>
    <t xml:space="preserve">PRIV FELIPE ANGELES 18 </t>
  </si>
  <si>
    <t>FOMA900608HZSLRN01</t>
  </si>
  <si>
    <t>Lopez Lumbreras Jesus Alfredo</t>
  </si>
  <si>
    <t>LOLJ830210HZSPMS06</t>
  </si>
  <si>
    <t>Ortiz Flores Ernesto</t>
  </si>
  <si>
    <t>EMILIANO ZAPATA 4 LA TESORERA</t>
  </si>
  <si>
    <t>OIFE890305HZSRLR07</t>
  </si>
  <si>
    <t>Becerra Beltran Maria Guadalupe</t>
  </si>
  <si>
    <t>ALVARO OBREGON SN LA TESORERA</t>
  </si>
  <si>
    <t>BEBG930208MZSCLD04</t>
  </si>
  <si>
    <t>Hornelas Hernandez Jeny</t>
  </si>
  <si>
    <t xml:space="preserve">REVOLUCION 10 PALMILLAS </t>
  </si>
  <si>
    <t>HOHJ900525MZSRRN03</t>
  </si>
  <si>
    <t>AERF900918HZSLMR03</t>
  </si>
  <si>
    <t xml:space="preserve">Ibarra Gonzalez Nestor Armando </t>
  </si>
  <si>
    <t>OBREGON 29 LA TESORERA</t>
  </si>
  <si>
    <t>IAGN940209HJCBNS09</t>
  </si>
  <si>
    <t>Guillen Saucedo Jose Antonio</t>
  </si>
  <si>
    <t>GUSA000511HASLCNA5</t>
  </si>
  <si>
    <t xml:space="preserve">Macias Ramos Jose </t>
  </si>
  <si>
    <t>MARJ781121HZSCMS00</t>
  </si>
  <si>
    <t>JOSEFA ORTIZ DE DOMINGUEZ 2 LA TESORERA</t>
  </si>
  <si>
    <t>RUGJ930308HZSZVN09</t>
  </si>
  <si>
    <t>Ramos Chavez Ivan</t>
  </si>
  <si>
    <t>EMILIANO ZAPATA 16 LA TESORERA</t>
  </si>
  <si>
    <t>RACI980930HZSMHV09</t>
  </si>
  <si>
    <t>Piñon Olivarez Juan Gerardo</t>
  </si>
  <si>
    <t>JUSTO SIERRA 14 LA TESORERA</t>
  </si>
  <si>
    <t>PIOJ920.114HZSXLN07</t>
  </si>
  <si>
    <t>Ramirez Chairez Francisco Alberto</t>
  </si>
  <si>
    <t>RACF930506HZSMHR01</t>
  </si>
  <si>
    <t>Ruiz Guevara Juan Felipe</t>
  </si>
  <si>
    <t>TRANSPORTE</t>
  </si>
  <si>
    <t>TESORERA</t>
  </si>
  <si>
    <t>NO TOMA CAMION</t>
  </si>
  <si>
    <t>SAUCITO</t>
  </si>
  <si>
    <t>BAJA</t>
  </si>
  <si>
    <t>SAN TA ELENA</t>
  </si>
  <si>
    <t>DEL DEPOSITO 2 BARR EL REFUGIO</t>
  </si>
  <si>
    <t>TERM730304HZSNDG01</t>
  </si>
  <si>
    <t>MARTIN JUAREZ 32 BARR EL REFUGIO</t>
  </si>
  <si>
    <t>MAJC930218HZSRRS00</t>
  </si>
  <si>
    <t>Z3 N10 Clip</t>
  </si>
  <si>
    <t xml:space="preserve">Beltran Chavez Francisco Javier </t>
  </si>
  <si>
    <t>Del Rio Sosa Alma Delia</t>
  </si>
  <si>
    <t>LOS PINOA 6 GUANAJUATILLO</t>
  </si>
  <si>
    <t>RISA680512MZSXSL04</t>
  </si>
  <si>
    <t>Becerra Lara Lucia</t>
  </si>
  <si>
    <t>Becerra Rodriguez Vanessa</t>
  </si>
  <si>
    <t>Espino Garcia Salvador</t>
  </si>
  <si>
    <t>Espino Hernandez Enrique</t>
  </si>
  <si>
    <t>Guardado Torres Patricio</t>
  </si>
  <si>
    <t>Lira Parga Osvaldo</t>
  </si>
  <si>
    <t>Lira Facio Jose Juan</t>
  </si>
  <si>
    <t>Lopez Rodriguez Efren</t>
  </si>
  <si>
    <t>Reveles Lopez Martin</t>
  </si>
  <si>
    <t>Tenorio Raudales Miguel Angel</t>
  </si>
  <si>
    <t>Vargas Romero Deisy</t>
  </si>
  <si>
    <t>Zambrano Rodriguez Juan Cruz</t>
  </si>
  <si>
    <t>Zapata Bernal Daniel</t>
  </si>
  <si>
    <t>Zapata Martinez Gil Antonio</t>
  </si>
  <si>
    <t>Parga Robles Maria Guadalupe</t>
  </si>
  <si>
    <t>Z2 N8</t>
  </si>
  <si>
    <t xml:space="preserve">De La Cruz Martinez Rodolfo </t>
  </si>
  <si>
    <t>PLAZUELA DEL CUERVO 9 SANTA INES</t>
  </si>
  <si>
    <t>SANTA INES</t>
  </si>
  <si>
    <t>Chofer 3</t>
  </si>
  <si>
    <t>CUMR830604HZSRRD09</t>
  </si>
  <si>
    <t xml:space="preserve">NO TOMA CAMION </t>
  </si>
  <si>
    <t xml:space="preserve">Z1 </t>
  </si>
  <si>
    <t>GAVI960924HZSLLV04</t>
  </si>
  <si>
    <t>LOZA930315HZSPPB09</t>
  </si>
  <si>
    <t>Torres Aguilar Eduardo de Jesus</t>
  </si>
  <si>
    <t xml:space="preserve">5 DE MAYO 10 PBLO LA VERDE </t>
  </si>
  <si>
    <t>TOAE981217HZSRGD03</t>
  </si>
  <si>
    <t>RFC</t>
  </si>
  <si>
    <t>POZO DE JARILLAS</t>
  </si>
  <si>
    <t>AOLP870817755</t>
  </si>
  <si>
    <t>AUDJ8506142W2</t>
  </si>
  <si>
    <t>AURJ740806581</t>
  </si>
  <si>
    <t>AERJ8812145B3</t>
  </si>
  <si>
    <t>AEAR570509LUA</t>
  </si>
  <si>
    <t>AELJ990823F2A</t>
  </si>
  <si>
    <t>AERF90091883A</t>
  </si>
  <si>
    <t>AETO971001FV9</t>
  </si>
  <si>
    <t>AAPM6906035D8</t>
  </si>
  <si>
    <t>AAAE901102976</t>
  </si>
  <si>
    <t>AALE820120J69</t>
  </si>
  <si>
    <t>AAZM660122JZ1</t>
  </si>
  <si>
    <t>BADI001101MF5</t>
  </si>
  <si>
    <t>BEBG930208FGF</t>
  </si>
  <si>
    <t>BECG001021BA5</t>
  </si>
  <si>
    <t>BECS900810770</t>
  </si>
  <si>
    <t>BELL850821DG4</t>
  </si>
  <si>
    <t>BEOJ891209F38</t>
  </si>
  <si>
    <t>BERG001124K10</t>
  </si>
  <si>
    <t>BERL8812087VA</t>
  </si>
  <si>
    <t>BERV970214KD4</t>
  </si>
  <si>
    <t>BERV8405013B3</t>
  </si>
  <si>
    <t>BECF970524S4A</t>
  </si>
  <si>
    <t>BECM921222286</t>
  </si>
  <si>
    <t>BEMR980831NU1</t>
  </si>
  <si>
    <t>BEVV9802214N9</t>
  </si>
  <si>
    <t>BEMH941228NH1</t>
  </si>
  <si>
    <t>BEML961018SZ5</t>
  </si>
  <si>
    <t>CAOJ860126C17</t>
  </si>
  <si>
    <t>CAOS9007225B4</t>
  </si>
  <si>
    <t>CARC8711135G4</t>
  </si>
  <si>
    <t>CARG770531BK5</t>
  </si>
  <si>
    <t>CAGY000416D16</t>
  </si>
  <si>
    <t>CAMF001229P46</t>
  </si>
  <si>
    <t>CALE780319UY5</t>
  </si>
  <si>
    <t>CAJL960513E86</t>
  </si>
  <si>
    <t>CAJM9501094RA</t>
  </si>
  <si>
    <t>CALL971122G53</t>
  </si>
  <si>
    <t>CABA8709053H6</t>
  </si>
  <si>
    <t>CALJ700820UM2</t>
  </si>
  <si>
    <t>CARJ7901208R7</t>
  </si>
  <si>
    <t>COJX930603636</t>
  </si>
  <si>
    <t>COJM8712184N6</t>
  </si>
  <si>
    <t>COLM930514A90</t>
  </si>
  <si>
    <t>RIFR7503153X6</t>
  </si>
  <si>
    <t>LIGN7210151Q4</t>
  </si>
  <si>
    <t>LICJ780223SU1</t>
  </si>
  <si>
    <t>LIGA711101KX9</t>
  </si>
  <si>
    <t>LIGJ560624CD6</t>
  </si>
  <si>
    <t>LILG910120714</t>
  </si>
  <si>
    <t>LUNM841207NJA</t>
  </si>
  <si>
    <t>RISA680512MQ7</t>
  </si>
  <si>
    <t>DEBJ881011KC7</t>
  </si>
  <si>
    <t>DOOL720107BM0</t>
  </si>
  <si>
    <t>DORJ960403FB0</t>
  </si>
  <si>
    <t>DORL930616JN5</t>
  </si>
  <si>
    <t>EIRR991231BT6</t>
  </si>
  <si>
    <t>EOME970710IE3</t>
  </si>
  <si>
    <t>EOSM970806DM7</t>
  </si>
  <si>
    <t>EASF820519285</t>
  </si>
  <si>
    <t>EIDA810118A33</t>
  </si>
  <si>
    <t>EIGS720115FF7</t>
  </si>
  <si>
    <t>EIHE020305428</t>
  </si>
  <si>
    <t>EINR721214JV6</t>
  </si>
  <si>
    <t>GAAJ8909048P6</t>
  </si>
  <si>
    <t>GALJ001015JP1</t>
  </si>
  <si>
    <t>GAPJ800317RV3</t>
  </si>
  <si>
    <t>GAPR8212295U9</t>
  </si>
  <si>
    <t>GACE000527II1</t>
  </si>
  <si>
    <t>GACL950709JK2</t>
  </si>
  <si>
    <t>GACR9704217P2</t>
  </si>
  <si>
    <t>GAVC951002RW3</t>
  </si>
  <si>
    <t>GALA8509261H6</t>
  </si>
  <si>
    <t>GASA870316MR1</t>
  </si>
  <si>
    <t>GARY9301278D3</t>
  </si>
  <si>
    <t>GAMR731210CF7</t>
  </si>
  <si>
    <t>GARS000904TG4</t>
  </si>
  <si>
    <t>GARA831106HA6</t>
  </si>
  <si>
    <t>GOCI9605264GA</t>
  </si>
  <si>
    <t>GUTP680910GT8</t>
  </si>
  <si>
    <t>GUGZ010727QV4</t>
  </si>
  <si>
    <t>GUSA0005117M8</t>
  </si>
  <si>
    <t>GUMD861214H62</t>
  </si>
  <si>
    <t>HEEJ9812141V5</t>
  </si>
  <si>
    <t>HEFG900503FN7</t>
  </si>
  <si>
    <t>HEFM670427JW9</t>
  </si>
  <si>
    <t>HERR8902017R7</t>
  </si>
  <si>
    <t>HOHJ900525AK2</t>
  </si>
  <si>
    <t>IALF900417JP8</t>
  </si>
  <si>
    <t>IALN850615QQA</t>
  </si>
  <si>
    <t>IALV931130C39</t>
  </si>
  <si>
    <t>IAPN940910BU7</t>
  </si>
  <si>
    <t>JASL9504082T5</t>
  </si>
  <si>
    <t>JIAJ990423D51</t>
  </si>
  <si>
    <t>JIGR020121PL3</t>
  </si>
  <si>
    <t>JILR940122DEA</t>
  </si>
  <si>
    <t>JITV001223389</t>
  </si>
  <si>
    <t>JUPF890203ME3</t>
  </si>
  <si>
    <t>JURG000728RS7</t>
  </si>
  <si>
    <t>JUTJ970724J66</t>
  </si>
  <si>
    <t>JUTJ0005139LA</t>
  </si>
  <si>
    <t>JUTM920613UH6</t>
  </si>
  <si>
    <t>LIFJ010914GU8</t>
  </si>
  <si>
    <t>LILE7504207W5</t>
  </si>
  <si>
    <t>LIMB990115JD3</t>
  </si>
  <si>
    <t>LIPM971225EN7</t>
  </si>
  <si>
    <t>LOGR720413C62</t>
  </si>
  <si>
    <t>LOSL980311LT0</t>
  </si>
  <si>
    <t>LOAB011114SC0</t>
  </si>
  <si>
    <t>LODE9407037E6</t>
  </si>
  <si>
    <t>LOLC000617687</t>
  </si>
  <si>
    <t>LOLE841126K19</t>
  </si>
  <si>
    <t>LOLJ830210M55</t>
  </si>
  <si>
    <t>LOMA000730GW3</t>
  </si>
  <si>
    <t>LOMJ971206JE6</t>
  </si>
  <si>
    <t>LOMM89051648A</t>
  </si>
  <si>
    <t>LORB760511T36</t>
  </si>
  <si>
    <t>LORE790618P45</t>
  </si>
  <si>
    <t>LORP671017DI9</t>
  </si>
  <si>
    <t>LOSM980324UYA</t>
  </si>
  <si>
    <t>LUAC010518317</t>
  </si>
  <si>
    <t>LUOH760922MF6</t>
  </si>
  <si>
    <t>MAAC910429SB9</t>
  </si>
  <si>
    <t>MAID800802N98</t>
  </si>
  <si>
    <t>MAJR850316134</t>
  </si>
  <si>
    <t>MAPJ920114TL6</t>
  </si>
  <si>
    <t>MARJ781121580</t>
  </si>
  <si>
    <t>MAGJ9311015I1</t>
  </si>
  <si>
    <t>MAOV950926DQ6</t>
  </si>
  <si>
    <t>MAGJ701227HP6</t>
  </si>
  <si>
    <t>MAGM851213BN5</t>
  </si>
  <si>
    <t>MAGR880612EZ5</t>
  </si>
  <si>
    <t>MAGJ971130335</t>
  </si>
  <si>
    <t>MALG931001D21</t>
  </si>
  <si>
    <t>MAPS611019HNA</t>
  </si>
  <si>
    <t>MAVJ9006244VA</t>
  </si>
  <si>
    <t>MADB000505LB9</t>
  </si>
  <si>
    <t>MAJC9302188C9</t>
  </si>
  <si>
    <t>MAJC011126U75</t>
  </si>
  <si>
    <t>MAMA9701228P5</t>
  </si>
  <si>
    <t>MARC010805EM5</t>
  </si>
  <si>
    <t>MASJ831014JZ9</t>
  </si>
  <si>
    <t>MASP8904259B0</t>
  </si>
  <si>
    <t>MEMF990928TM3</t>
  </si>
  <si>
    <t>MEMM931026RH8</t>
  </si>
  <si>
    <t>MEPM0108318VA</t>
  </si>
  <si>
    <t>MORJ970224SD3</t>
  </si>
  <si>
    <t>MOCR9407052W9</t>
  </si>
  <si>
    <t>MOJE000905RR6</t>
  </si>
  <si>
    <t>MOEF860507573</t>
  </si>
  <si>
    <t>MOEP821021U32</t>
  </si>
  <si>
    <t>MUBL990901J67</t>
  </si>
  <si>
    <t>MUBJ870204CB5</t>
  </si>
  <si>
    <t>MUTD940102UM4</t>
  </si>
  <si>
    <t>OOGJ950214BX8</t>
  </si>
  <si>
    <t>NADJ880919DJ7</t>
  </si>
  <si>
    <t>OOGV9911015B3</t>
  </si>
  <si>
    <t>OEHA9911061L8</t>
  </si>
  <si>
    <t>OEMJ741225EY7</t>
  </si>
  <si>
    <t>OIBL9909019R0</t>
  </si>
  <si>
    <t>OICJ931110CY8</t>
  </si>
  <si>
    <t>OICR010412N43</t>
  </si>
  <si>
    <t>OICS960627817</t>
  </si>
  <si>
    <t>OIFE890305GH1</t>
  </si>
  <si>
    <t>OILO751230Q2A</t>
  </si>
  <si>
    <t>OIMA001222M63</t>
  </si>
  <si>
    <t>PAJL8402163N1</t>
  </si>
  <si>
    <t>PAAD8910265L6</t>
  </si>
  <si>
    <t>PAAS9709239A4</t>
  </si>
  <si>
    <t>PABA680914SM9</t>
  </si>
  <si>
    <t>PABM990406IJ8</t>
  </si>
  <si>
    <t>PAOM770820NRA</t>
  </si>
  <si>
    <t>PARG89081269A</t>
  </si>
  <si>
    <t>PEGR960828DA3</t>
  </si>
  <si>
    <t>PIOJ9201142Q7</t>
  </si>
  <si>
    <t>RACF9305069R4</t>
  </si>
  <si>
    <t>RARC9505124XA</t>
  </si>
  <si>
    <t>RALJ0108241U4</t>
  </si>
  <si>
    <t>RACI980930UN6</t>
  </si>
  <si>
    <t>RARJ760815PMA</t>
  </si>
  <si>
    <t>RARL960115713</t>
  </si>
  <si>
    <t>RAPE9712267G2</t>
  </si>
  <si>
    <t>RELM980611UV1</t>
  </si>
  <si>
    <t>REMJ9306287U2</t>
  </si>
  <si>
    <t>RERM0107302IA</t>
  </si>
  <si>
    <t>RESR980705MN2</t>
  </si>
  <si>
    <t>RESJ960614AH7</t>
  </si>
  <si>
    <t>REFM851202JT4</t>
  </si>
  <si>
    <t>REMF941111AB0</t>
  </si>
  <si>
    <t>RERE000915GA6</t>
  </si>
  <si>
    <t>RIMJ700228RX6</t>
  </si>
  <si>
    <t>RIPO010810M35</t>
  </si>
  <si>
    <t>RIOJ900503V52</t>
  </si>
  <si>
    <t>RORJ9605156Q1</t>
  </si>
  <si>
    <t>RORC0002076X3</t>
  </si>
  <si>
    <t>ROSC801002HQ3</t>
  </si>
  <si>
    <t>ROCA950626SM3</t>
  </si>
  <si>
    <t>ROCJ991029BW7</t>
  </si>
  <si>
    <t>ROLM510928H64</t>
  </si>
  <si>
    <t>RUCL850908ID8</t>
  </si>
  <si>
    <t>RUGJ930308DH1</t>
  </si>
  <si>
    <t>RULJ980602CJA</t>
  </si>
  <si>
    <t>RUTM900507U35</t>
  </si>
  <si>
    <t>RUJM930929B80</t>
  </si>
  <si>
    <t>SAPG910821ELA</t>
  </si>
  <si>
    <t>SAHR940829SU0</t>
  </si>
  <si>
    <t>SARM730517DFA</t>
  </si>
  <si>
    <t>SASR940130177</t>
  </si>
  <si>
    <t>SACH920905AS9</t>
  </si>
  <si>
    <t>SAPB970721RJ2</t>
  </si>
  <si>
    <t>SOCT910922871</t>
  </si>
  <si>
    <t>TERM730304J87</t>
  </si>
  <si>
    <t>TESJ951119UT2</t>
  </si>
  <si>
    <t>TIHJ001120MR5</t>
  </si>
  <si>
    <t>TIRD010927J25</t>
  </si>
  <si>
    <t>TODL000812G54</t>
  </si>
  <si>
    <t>TOEG900314GL7</t>
  </si>
  <si>
    <t>TOMJ880306BE3</t>
  </si>
  <si>
    <t>TOOL680413RY8</t>
  </si>
  <si>
    <t>TOUE990823LE0</t>
  </si>
  <si>
    <t>TOVJ811116DTA</t>
  </si>
  <si>
    <t>TECJ8711018Q8</t>
  </si>
  <si>
    <t>TEGF9305075ZA</t>
  </si>
  <si>
    <t>TEJL930709P80</t>
  </si>
  <si>
    <t>TELF9310236U2</t>
  </si>
  <si>
    <t>UIEP521015GE8</t>
  </si>
  <si>
    <t>VAPH000210917</t>
  </si>
  <si>
    <t>VARD930901L42</t>
  </si>
  <si>
    <t>VEJE940322SS5</t>
  </si>
  <si>
    <t>VEJE020316UT6</t>
  </si>
  <si>
    <t>VIRJ930629F37</t>
  </si>
  <si>
    <t>ZACM630616960</t>
  </si>
  <si>
    <t>ZARJ961105JY0</t>
  </si>
  <si>
    <t>ZABD890411LS7</t>
  </si>
  <si>
    <t>ZAER930604U63</t>
  </si>
  <si>
    <t>ZAMG940820UD7</t>
  </si>
  <si>
    <t>ZASA780626R18</t>
  </si>
  <si>
    <t>MAMX960704F60</t>
  </si>
  <si>
    <t>AELE010605IU9</t>
  </si>
  <si>
    <t>Juarez Zaragoza Alfredo</t>
  </si>
  <si>
    <t>FERNANDO CALDERON 5 TRANCOSO</t>
  </si>
  <si>
    <t>JUZA970401HZSRRL08</t>
  </si>
  <si>
    <t>JUZA9704018S2</t>
  </si>
  <si>
    <t>Beltran Rodriguez Flavio Cesar</t>
  </si>
  <si>
    <t>LA PASADITA 4 LA CAPILLA</t>
  </si>
  <si>
    <t>BERF001209HZSLDLA4</t>
  </si>
  <si>
    <t>Lira Martinez Martin</t>
  </si>
  <si>
    <t>GONZALEZ ORTEGA 5 LA TESORERA</t>
  </si>
  <si>
    <t>LIMM000908HZSRRRA5</t>
  </si>
  <si>
    <t>LIMM000908490</t>
  </si>
  <si>
    <t xml:space="preserve">Saldaña Chavez Julio </t>
  </si>
  <si>
    <t>SACJ741225HZSLHL04</t>
  </si>
  <si>
    <t>Perez Guerrero Noe</t>
  </si>
  <si>
    <t>LOPEZ MATEOS 6 NUEVO MUNDO</t>
  </si>
  <si>
    <t>PEGN990526683</t>
  </si>
  <si>
    <t>PEGN990526HZSRRX05</t>
  </si>
  <si>
    <t xml:space="preserve">Guevara Saldaña Juan Jorge </t>
  </si>
  <si>
    <t>HIDALGO 10 NUEVO MUNDO</t>
  </si>
  <si>
    <t>GUSJ010410HZSVLNA4</t>
  </si>
  <si>
    <t>GUSJ010410Q7</t>
  </si>
  <si>
    <t>BERF001209C92</t>
  </si>
  <si>
    <t>SACJ741225EG8</t>
  </si>
  <si>
    <t>HUIZACHE 34 TRANCOSO</t>
  </si>
  <si>
    <t>Zapata Bernal Carlos Casimiro</t>
  </si>
  <si>
    <t>ZABC000828HZSPRRA8</t>
  </si>
  <si>
    <t>Machuca Lopez Jose de Jesus</t>
  </si>
  <si>
    <t>Ramos Ibarra Norma Alicia</t>
  </si>
  <si>
    <t>Lira Loera Jose Alejandro</t>
  </si>
  <si>
    <t>ADOLFO LOPEZ MATEOS 7 NUEVO MUNDO</t>
  </si>
  <si>
    <t>MALJ000829HZSCPSA1</t>
  </si>
  <si>
    <t>CUAUHTEMOC 7 LA TESORERA</t>
  </si>
  <si>
    <t>RAIN000519MZSMBRA7</t>
  </si>
  <si>
    <t>AV DE LA JUVENTUD 20 BARR ALTO</t>
  </si>
  <si>
    <t>LILA880319HZSRRL03</t>
  </si>
  <si>
    <t>FECHA DE NACIMIENTO</t>
  </si>
  <si>
    <t>GARCIA SALINAS 18 SANTA ELENA</t>
  </si>
  <si>
    <t>CIEJ000203HZSSSRA3</t>
  </si>
  <si>
    <t>MANUEL AVILA CAMACHO 3 LA BLANCA</t>
  </si>
  <si>
    <t>LULM910523HZSVPG04</t>
  </si>
  <si>
    <t>GONZALEZ ORTEGA 21 LA BLANCA</t>
  </si>
  <si>
    <t>Mauricio Rodriguez Alejandro</t>
  </si>
  <si>
    <t>5 DE MAYO 10 LA TESORERA</t>
  </si>
  <si>
    <t>MARA860517HZSRDL01</t>
  </si>
  <si>
    <t>Tiscareño Hernandez Guadalupe Jovany</t>
  </si>
  <si>
    <t>ELOY CAVAZOS 1 A EL SAUCITO</t>
  </si>
  <si>
    <t>TIHG950925HZSSRD09</t>
  </si>
  <si>
    <t>Picazo Diaz Ricardo</t>
  </si>
  <si>
    <t>EMILIANO ZAPATA 22 A TRANCOSO</t>
  </si>
  <si>
    <t>PIDR850207HZSCZC04</t>
  </si>
  <si>
    <t xml:space="preserve">Mauricio Ramos Luis Alberto </t>
  </si>
  <si>
    <t>MARL860808HZSRMS04</t>
  </si>
  <si>
    <t>Hernandez Montes Jorge Manuel</t>
  </si>
  <si>
    <t>SIN NOMBRE SN GUANAJUATILLO</t>
  </si>
  <si>
    <t>GUABAJUATILLO</t>
  </si>
  <si>
    <t>HEMJ890317HASRNR08</t>
  </si>
  <si>
    <t>Beltran Pacheco Jose Ernesto</t>
  </si>
  <si>
    <t>ADOLFO LOPEZ MATEOS 13 EL SAUCITO</t>
  </si>
  <si>
    <t>BEPE980317HZSLCR03</t>
  </si>
  <si>
    <t xml:space="preserve">Perez Aparicio Yesica </t>
  </si>
  <si>
    <t>Lira Ramos Maria</t>
  </si>
  <si>
    <t>GUERRERO 106 LA BLANCA</t>
  </si>
  <si>
    <t>LIRM850504MZSRMR06</t>
  </si>
  <si>
    <t>Colunga Dias Aron</t>
  </si>
  <si>
    <t>LOS ROCHA 23 POZO DE JARILLAS</t>
  </si>
  <si>
    <t xml:space="preserve">POZO DE JARILLAS </t>
  </si>
  <si>
    <t>CODA851222HZSLSR05</t>
  </si>
  <si>
    <t>Ramos Aleman Yasmin</t>
  </si>
  <si>
    <t>5 DE MAYO 9 LA TESORERA</t>
  </si>
  <si>
    <t>RAAY960229MZSMLS01</t>
  </si>
  <si>
    <t>Diaz Espino Martha Elvia</t>
  </si>
  <si>
    <t>MEXICO 9 UNION DE SAN ANTONIO</t>
  </si>
  <si>
    <t>DIEM910429MZSZSR00</t>
  </si>
  <si>
    <t>Murillo Torres Guadalupe</t>
  </si>
  <si>
    <t>MUTG010504HZSRRDA0</t>
  </si>
  <si>
    <t>Montes Fabela Fabiola Yasmin</t>
  </si>
  <si>
    <t>MOFF930723MZSNBB01</t>
  </si>
  <si>
    <t>Chavez Lopez Manuel</t>
  </si>
  <si>
    <t>BENITO JUAREZ 5 LA TESORERA</t>
  </si>
  <si>
    <t>CALM740606HZSHPN08</t>
  </si>
  <si>
    <t>CALM7406069Y0</t>
  </si>
  <si>
    <t>Ruvalcaba Guerrero Miguel Angel de Jesus</t>
  </si>
  <si>
    <t xml:space="preserve">PAMANES ESCOBEDO 44 NUEVO MUNDO </t>
  </si>
  <si>
    <t>RUGM990926HZSVRG05</t>
  </si>
  <si>
    <t>Lira Aleman Jose Guadalupe</t>
  </si>
  <si>
    <t>VICENTE GUERRERO 20 NUEVO MUNDO</t>
  </si>
  <si>
    <t>LIAG930406HJCRLD09</t>
  </si>
  <si>
    <t>MALL880514HMCCPS03</t>
  </si>
  <si>
    <t>MALL880514R12</t>
  </si>
  <si>
    <t>Parga Fabela Consuelo</t>
  </si>
  <si>
    <t>DOMICILIO CONOCIDO SN GUANAJUATILLO</t>
  </si>
  <si>
    <t>PAFC830527MZSRBN08</t>
  </si>
  <si>
    <t>PAFC830527PX3</t>
  </si>
  <si>
    <t>Lumbreras Alferiz Luis Miguel</t>
  </si>
  <si>
    <t>LUAL870812HZSMLS08</t>
  </si>
  <si>
    <t>LUAL8708128BA</t>
  </si>
  <si>
    <t xml:space="preserve">JARILLA DE ARRIBA 5 EL REFUGIO </t>
  </si>
  <si>
    <t>Torres Espino Brenda</t>
  </si>
  <si>
    <t>Cervantes Jimenez Jose</t>
  </si>
  <si>
    <t>DOMICILIO CONOCIDO SN  UNION DE SAN ANTONIO</t>
  </si>
  <si>
    <t>TOEB810315MZSRSR01</t>
  </si>
  <si>
    <t>CEJJ690710HZSRMS02</t>
  </si>
  <si>
    <t>Martinez Becerra Maria Guadalupe</t>
  </si>
  <si>
    <t>MABG921212MZSRCD05</t>
  </si>
  <si>
    <t>Martinez Martinez Jose Efren</t>
  </si>
  <si>
    <t>Ramos Parga Fatima Jaqueline</t>
  </si>
  <si>
    <t>CUAUHTEMOC 9 A LA TESORERA</t>
  </si>
  <si>
    <t>RAPF990511MZSMRT04</t>
  </si>
  <si>
    <t>RASE930619HZSMCL07</t>
  </si>
  <si>
    <t>RORS950721HZSDDL09</t>
  </si>
  <si>
    <t>Perea Espinoza Francisco Javier</t>
  </si>
  <si>
    <t>LOPEZ MATEOS 24 RANCHO LA VERDE</t>
  </si>
  <si>
    <t>PEEF010812HZSRSRA4</t>
  </si>
  <si>
    <t>Parga Aleman Jose Alfredo</t>
  </si>
  <si>
    <t>PAAA001108HZSRLLA8</t>
  </si>
  <si>
    <t>Gutierrez Aguilar Diego Alonso</t>
  </si>
  <si>
    <t>PAMANES 7 LA CAPILLA</t>
  </si>
  <si>
    <t>GUAD000130HZSTGGA5</t>
  </si>
  <si>
    <t>Parga Fabela Araceli</t>
  </si>
  <si>
    <t>PAFA811028MZSRBR03</t>
  </si>
  <si>
    <t>Guevara Delgado Andrea Jaqueline</t>
  </si>
  <si>
    <t>GUDA010411MZSVLNA6</t>
  </si>
  <si>
    <t>Lira Rodriguez Silvia</t>
  </si>
  <si>
    <t>FRANCISCO VILLA 5 D BAJIO DE LA TESORERA</t>
  </si>
  <si>
    <t>LIRS921231MZSRDL01</t>
  </si>
  <si>
    <t>Cordero Lopez Mariela</t>
  </si>
  <si>
    <t>CORREGIDORA 20 UNION DE SAN ANTONIO</t>
  </si>
  <si>
    <t>COLM891028MZSRPR00</t>
  </si>
  <si>
    <t>Rivera Raudales Camelia</t>
  </si>
  <si>
    <t>FRANCISCO I MADERO 19 UNION DE SAN ANTONIO</t>
  </si>
  <si>
    <t>RIRC780601MZSVDM13</t>
  </si>
  <si>
    <t>Lopez Espinosa Maria del Carmen</t>
  </si>
  <si>
    <t>CASTORENA 23 CERRITO DE LA CRUZ</t>
  </si>
  <si>
    <t>LOEC860330MZSPSR08</t>
  </si>
  <si>
    <t>Islas Aguilar Octavio</t>
  </si>
  <si>
    <t>MARQUES DE CADEREYTA 114 LOMAS DEL MARQUES</t>
  </si>
  <si>
    <t>IAAO980121HGTSGC08</t>
  </si>
  <si>
    <t>Castañeda del Rio Daniel</t>
  </si>
  <si>
    <t>PRIVADA 1 GUANAJUATILLO</t>
  </si>
  <si>
    <t>CARD861031HZSSXN08</t>
  </si>
  <si>
    <t>CARD861031M5A</t>
  </si>
  <si>
    <t>86/10/31</t>
  </si>
  <si>
    <t>Olivarez Parga Claribel</t>
  </si>
  <si>
    <t>DE LA SANTA CRUZ 31 LA TESORERA</t>
  </si>
  <si>
    <t>OIPC890624MZSLRL05</t>
  </si>
  <si>
    <t>Recepcion y Capturista</t>
  </si>
  <si>
    <t>Escobedo Madera Elva Anayeli</t>
  </si>
  <si>
    <t>ZAMR920722HZSMRB06</t>
  </si>
  <si>
    <t>Vargas Araujo Jorge Jossue</t>
  </si>
  <si>
    <t>GONZALEZ ORTEGA 52 LA BLANCA</t>
  </si>
  <si>
    <t>VAAJ970529HZSRRR08</t>
  </si>
  <si>
    <t>Machuca Guerrero Marco Antonio</t>
  </si>
  <si>
    <t>ADOLFO LOPEZ MATEOS 5 NUEVO MUNDO</t>
  </si>
  <si>
    <t>MAGM980613HZSCRR07</t>
  </si>
  <si>
    <t>Ramos Tovar Lucila</t>
  </si>
  <si>
    <t>FRANCISCO I MADERO 20 UNION DE SAN ANTONIO</t>
  </si>
  <si>
    <t>RATL880421MZSMVC06</t>
  </si>
  <si>
    <t>empaque</t>
  </si>
  <si>
    <t>Lopez Parga Aide Guadalupe</t>
  </si>
  <si>
    <t>HIDALGO 4 A NUEVO MUNDO</t>
  </si>
  <si>
    <t>LOPA990324MZSPRD06</t>
  </si>
  <si>
    <t>Rodriguez Escareño Maria</t>
  </si>
  <si>
    <t>BENITO JUAREZ 26 NUEVO MUNDO</t>
  </si>
  <si>
    <t>ROEM811023MSPDSR03</t>
  </si>
  <si>
    <t>ROMJ980506MASDRS01</t>
  </si>
  <si>
    <t>Morales Guardado Araceli</t>
  </si>
  <si>
    <t>BENITO JUAREZ 8 NUEVO MUNDO</t>
  </si>
  <si>
    <t>MOGA950427MZSRRR07</t>
  </si>
  <si>
    <t>AELA890505S16</t>
  </si>
  <si>
    <t>Aleman Lira Luis Angel</t>
  </si>
  <si>
    <t>AELL010801HZSLRSA5</t>
  </si>
  <si>
    <t>AELL010801TV4</t>
  </si>
  <si>
    <t xml:space="preserve">Fuentes Espino Ana Laura </t>
  </si>
  <si>
    <t>SANTA CRUZ 2 UNION DE SAN ANTONIO</t>
  </si>
  <si>
    <t>FUEA961223MZSNSN02</t>
  </si>
  <si>
    <t>DE LA CRUZ 21 SAN JOSE DEL CARMEN</t>
  </si>
  <si>
    <t>RATD960112HZSMVN09</t>
  </si>
  <si>
    <t>Saucedo Escobar Juana Elizabeth</t>
  </si>
  <si>
    <t>Lopez Garcia Juan Gerardo de Jesus</t>
  </si>
  <si>
    <t>GUERRERO 115 LA BLANCA</t>
  </si>
  <si>
    <t>SAEJ960410MZSCSN04</t>
  </si>
  <si>
    <t>PAMANES ESCOBEDO SN NUEVO MUNDO</t>
  </si>
  <si>
    <t>LOGJ980706HZSPRN02</t>
  </si>
  <si>
    <t>Mendez Parga Carlos</t>
  </si>
  <si>
    <t xml:space="preserve">GARCIA SALINAS SN LA BLANCA </t>
  </si>
  <si>
    <t>MEPC010417HZSNRRA7</t>
  </si>
  <si>
    <t>Montes de Oca Ibarra Ana Luisa</t>
  </si>
  <si>
    <t>MOIA990619MZSNBN01</t>
  </si>
  <si>
    <t>Lopez Machuca Arely</t>
  </si>
  <si>
    <t>LOMA900428MZSPCR09</t>
  </si>
  <si>
    <t>Lumbreras Lira Alvaro</t>
  </si>
  <si>
    <t>AV HIDALGO 14 GUANAJUATILLO</t>
  </si>
  <si>
    <t>LULA810312HZSMRL06</t>
  </si>
  <si>
    <t>Alvarez Reyes Margarito</t>
  </si>
  <si>
    <t>VICTOR ROSALES 3 LA BLANCA</t>
  </si>
  <si>
    <t>AARM870303HZSLYR08</t>
  </si>
  <si>
    <t>Torres Aleman Miguel Angel</t>
  </si>
  <si>
    <t>FRANCISCO R MURGUIA 3 LA BLANCA</t>
  </si>
  <si>
    <t>TOAM921020HASRLG09</t>
  </si>
  <si>
    <t>Aleman Rojas Luis Alberto</t>
  </si>
  <si>
    <t>DEL TRANSITO 6 LA TESORERA</t>
  </si>
  <si>
    <t>AERL930216HZSLJS08</t>
  </si>
  <si>
    <t>GACS940507HZSLSB03</t>
  </si>
  <si>
    <t>Lopez Garcia Rigoberto</t>
  </si>
  <si>
    <t>BENITO JUAREZ 17 EL SAUCITO</t>
  </si>
  <si>
    <t>LOGR830221HZSPRG07</t>
  </si>
  <si>
    <t>Cerda Lopez Eva Gisela</t>
  </si>
  <si>
    <t xml:space="preserve">ADOLFO LOPEZ MATEOS 4 NUEVO MUNDO </t>
  </si>
  <si>
    <t>CELE010103MZSRPVA7</t>
  </si>
  <si>
    <t>Martinez Ortega Isaac Jonathan</t>
  </si>
  <si>
    <t>CJON BABILONIA 10 TRANCOSITO</t>
  </si>
  <si>
    <t>MAOI901103HZSRRS07</t>
  </si>
  <si>
    <t xml:space="preserve">DEL ANGEL 32 GRAL PANFILO NATERA </t>
  </si>
  <si>
    <t>MEPC921127MZSNRR09</t>
  </si>
  <si>
    <t>Mauricio Gaytan Brisia Nohemi</t>
  </si>
  <si>
    <t xml:space="preserve">DE LA CRUZ 44 BARR EL REFUGIO </t>
  </si>
  <si>
    <t>MAGB960815MZSRYR00</t>
  </si>
  <si>
    <t>Galindo Martinez Rosa Isela</t>
  </si>
  <si>
    <t>GAMR980412MZSLRS02</t>
  </si>
  <si>
    <t>Maldonado Becerra Filimon</t>
  </si>
  <si>
    <t>TRANSITO 20 LA TESORERA</t>
  </si>
  <si>
    <t>MABF970710HZSLCL01</t>
  </si>
  <si>
    <t>Esparza Ambriz Ma Cecilia</t>
  </si>
  <si>
    <t>DEL ANGEL 27 LA BLANCA</t>
  </si>
  <si>
    <t>EAAC920222MZSSMC13</t>
  </si>
  <si>
    <t>P2B04</t>
  </si>
  <si>
    <t>P4B05</t>
  </si>
  <si>
    <t>V0101</t>
  </si>
  <si>
    <t>P1C03</t>
  </si>
  <si>
    <t>P4SA1</t>
  </si>
  <si>
    <t>P1B06</t>
  </si>
  <si>
    <t>GD301</t>
  </si>
  <si>
    <t>P1C02</t>
  </si>
  <si>
    <t>PF101</t>
  </si>
  <si>
    <t>V0103</t>
  </si>
  <si>
    <t>P1A06</t>
  </si>
  <si>
    <t>P2A18</t>
  </si>
  <si>
    <t>GVN01</t>
  </si>
  <si>
    <t>P4A03</t>
  </si>
  <si>
    <t>P3SF1</t>
  </si>
  <si>
    <t>GSC01</t>
  </si>
  <si>
    <t>P3A05</t>
  </si>
  <si>
    <t>P2A14</t>
  </si>
  <si>
    <t>PRA07</t>
  </si>
  <si>
    <t>P2B06</t>
  </si>
  <si>
    <t>P1C05</t>
  </si>
  <si>
    <t>P3G01</t>
  </si>
  <si>
    <t>P4A05</t>
  </si>
  <si>
    <t>GME01</t>
  </si>
  <si>
    <t>MA201</t>
  </si>
  <si>
    <t>P2A17</t>
  </si>
  <si>
    <t>PF102</t>
  </si>
  <si>
    <t>P1A03</t>
  </si>
  <si>
    <t>P2A10</t>
  </si>
  <si>
    <t>P2SE1</t>
  </si>
  <si>
    <t>PF202</t>
  </si>
  <si>
    <t>P2F02</t>
  </si>
  <si>
    <t>P3A06</t>
  </si>
  <si>
    <t>P1SF1</t>
  </si>
  <si>
    <t>GD201</t>
  </si>
  <si>
    <t>TL011</t>
  </si>
  <si>
    <t>GVA01</t>
  </si>
  <si>
    <t>GMT01</t>
  </si>
  <si>
    <t>V0104</t>
  </si>
  <si>
    <t>VT001</t>
  </si>
  <si>
    <t>PRA01</t>
  </si>
  <si>
    <t>MTS01</t>
  </si>
  <si>
    <t>P1B03</t>
  </si>
  <si>
    <t>P3F02</t>
  </si>
  <si>
    <t>TL012</t>
  </si>
  <si>
    <t>P2A09</t>
  </si>
  <si>
    <t>P2A08</t>
  </si>
  <si>
    <t>P1A17</t>
  </si>
  <si>
    <t>P2A07</t>
  </si>
  <si>
    <t>P2B01</t>
  </si>
  <si>
    <t>P2D01</t>
  </si>
  <si>
    <t>TL013</t>
  </si>
  <si>
    <t>TL016</t>
  </si>
  <si>
    <t>PRT01</t>
  </si>
  <si>
    <t>P1A08</t>
  </si>
  <si>
    <t>PF103</t>
  </si>
  <si>
    <t>MA401</t>
  </si>
  <si>
    <t>P2B02</t>
  </si>
  <si>
    <t>P4SC1</t>
  </si>
  <si>
    <t>TL015</t>
  </si>
  <si>
    <t>GSCT1</t>
  </si>
  <si>
    <t>PF104</t>
  </si>
  <si>
    <t>GD101</t>
  </si>
  <si>
    <t>P1F01</t>
  </si>
  <si>
    <t>PF206</t>
  </si>
  <si>
    <t>P1G02</t>
  </si>
  <si>
    <t>P2A21</t>
  </si>
  <si>
    <t>GJT01</t>
  </si>
  <si>
    <t>P4A13</t>
  </si>
  <si>
    <t>P2B03</t>
  </si>
  <si>
    <t>V0112</t>
  </si>
  <si>
    <t>P1A13</t>
  </si>
  <si>
    <t>P1A11</t>
  </si>
  <si>
    <t>PP001</t>
  </si>
  <si>
    <t>P3A01</t>
  </si>
  <si>
    <t>PRA02</t>
  </si>
  <si>
    <t>MA101</t>
  </si>
  <si>
    <t>P2A19</t>
  </si>
  <si>
    <t>P1B05</t>
  </si>
  <si>
    <t>P3A02</t>
  </si>
  <si>
    <t>P1A16</t>
  </si>
  <si>
    <t>P1C04</t>
  </si>
  <si>
    <t>P2F01</t>
  </si>
  <si>
    <t>P2A20</t>
  </si>
  <si>
    <t>GAR01</t>
  </si>
  <si>
    <t>P3A04</t>
  </si>
  <si>
    <t>P1B04</t>
  </si>
  <si>
    <t>P2G01</t>
  </si>
  <si>
    <t>P3B02</t>
  </si>
  <si>
    <t>P4A12</t>
  </si>
  <si>
    <t>P3A03</t>
  </si>
  <si>
    <t>P2A05</t>
  </si>
  <si>
    <t>V0102</t>
  </si>
  <si>
    <t>MA105</t>
  </si>
  <si>
    <t>MA402</t>
  </si>
  <si>
    <t>P1A18</t>
  </si>
  <si>
    <t>P3A11</t>
  </si>
  <si>
    <t>PRA03</t>
  </si>
  <si>
    <t>P1A12</t>
  </si>
  <si>
    <t>MA102</t>
  </si>
  <si>
    <t>P1B08</t>
  </si>
  <si>
    <t>TL020</t>
  </si>
  <si>
    <t>P2G02</t>
  </si>
  <si>
    <t>P1A04</t>
  </si>
  <si>
    <t>PC004</t>
  </si>
  <si>
    <t>P3B04</t>
  </si>
  <si>
    <t>P4G01</t>
  </si>
  <si>
    <t>MA103</t>
  </si>
  <si>
    <t>GSBT1</t>
  </si>
  <si>
    <t>MS101</t>
  </si>
  <si>
    <t>P1B01</t>
  </si>
  <si>
    <t>PF203</t>
  </si>
  <si>
    <t>TL006</t>
  </si>
  <si>
    <t>GX401</t>
  </si>
  <si>
    <t>P1A05</t>
  </si>
  <si>
    <t>TL007</t>
  </si>
  <si>
    <t>V0111</t>
  </si>
  <si>
    <t>GVG01</t>
  </si>
  <si>
    <t>P2B08</t>
  </si>
  <si>
    <t>P4B01</t>
  </si>
  <si>
    <t>P1D02</t>
  </si>
  <si>
    <t>MAS01</t>
  </si>
  <si>
    <t>TL017</t>
  </si>
  <si>
    <t>P4A04</t>
  </si>
  <si>
    <t>P2F03</t>
  </si>
  <si>
    <t>TL018</t>
  </si>
  <si>
    <t>GSC02</t>
  </si>
  <si>
    <t>PRA04</t>
  </si>
  <si>
    <t>GVD01</t>
  </si>
  <si>
    <t>P4A07</t>
  </si>
  <si>
    <t>MA203</t>
  </si>
  <si>
    <t>P2A15</t>
  </si>
  <si>
    <t>PF105</t>
  </si>
  <si>
    <t>GVB01</t>
  </si>
  <si>
    <t>P3B03</t>
  </si>
  <si>
    <t>P3B01</t>
  </si>
  <si>
    <t>P2A01</t>
  </si>
  <si>
    <t>GSB03</t>
  </si>
  <si>
    <t>P1A10</t>
  </si>
  <si>
    <t>P1G01</t>
  </si>
  <si>
    <t>P4A01</t>
  </si>
  <si>
    <t>TL008</t>
  </si>
  <si>
    <t>P4A09</t>
  </si>
  <si>
    <t>GX402</t>
  </si>
  <si>
    <t>P1A15</t>
  </si>
  <si>
    <t>P1A02</t>
  </si>
  <si>
    <t>V0113</t>
  </si>
  <si>
    <t>PC005</t>
  </si>
  <si>
    <t>PFI03</t>
  </si>
  <si>
    <t>PF204</t>
  </si>
  <si>
    <t>P2B07</t>
  </si>
  <si>
    <t>P4A02</t>
  </si>
  <si>
    <t>MA404</t>
  </si>
  <si>
    <t>P1A14</t>
  </si>
  <si>
    <t>P2A02</t>
  </si>
  <si>
    <t>P1A01</t>
  </si>
  <si>
    <t>P1A09</t>
  </si>
  <si>
    <t>V0105</t>
  </si>
  <si>
    <t>V0106</t>
  </si>
  <si>
    <t>V0107</t>
  </si>
  <si>
    <t>MA204</t>
  </si>
  <si>
    <t>P3A10</t>
  </si>
  <si>
    <t>P2A06</t>
  </si>
  <si>
    <t>PC008</t>
  </si>
  <si>
    <t>P4A10</t>
  </si>
  <si>
    <t>PF106</t>
  </si>
  <si>
    <t>P1A19</t>
  </si>
  <si>
    <t>P4A14</t>
  </si>
  <si>
    <t>V0108</t>
  </si>
  <si>
    <t>P1A07</t>
  </si>
  <si>
    <t>P2A16</t>
  </si>
  <si>
    <t>P4C01</t>
  </si>
  <si>
    <t>MA104</t>
  </si>
  <si>
    <t>P4B04</t>
  </si>
  <si>
    <t>V0109</t>
  </si>
  <si>
    <t>P2C01</t>
  </si>
  <si>
    <t>V0110</t>
  </si>
  <si>
    <t>P2C02</t>
  </si>
  <si>
    <t>P3C01</t>
  </si>
  <si>
    <t>PFI04</t>
  </si>
  <si>
    <t>P1F02</t>
  </si>
  <si>
    <t>PRA06</t>
  </si>
  <si>
    <t>PF205</t>
  </si>
  <si>
    <t>GX403</t>
  </si>
  <si>
    <t>TL022</t>
  </si>
  <si>
    <t>GX301</t>
  </si>
  <si>
    <t>GX304</t>
  </si>
  <si>
    <t>GVG02</t>
  </si>
  <si>
    <t>GX201</t>
  </si>
  <si>
    <t>GX303</t>
  </si>
  <si>
    <t>P4A06</t>
  </si>
  <si>
    <t>MA405</t>
  </si>
  <si>
    <t>MA205</t>
  </si>
  <si>
    <t>PRT02</t>
  </si>
  <si>
    <t>PLT01</t>
  </si>
  <si>
    <t>GVG03</t>
  </si>
  <si>
    <t>GVN02</t>
  </si>
  <si>
    <t>PC002</t>
  </si>
  <si>
    <t>P3F01</t>
  </si>
  <si>
    <t>TL010</t>
  </si>
  <si>
    <t>P4D01</t>
  </si>
  <si>
    <t>P3C02</t>
  </si>
  <si>
    <t>P4C02</t>
  </si>
  <si>
    <t>P4B03</t>
  </si>
  <si>
    <t>P3A08</t>
  </si>
  <si>
    <t>P1B07</t>
  </si>
  <si>
    <t>P2B05</t>
  </si>
  <si>
    <t>MA206</t>
  </si>
  <si>
    <t>V0114</t>
  </si>
  <si>
    <t>TL004</t>
  </si>
  <si>
    <t>TL003</t>
  </si>
  <si>
    <t>TL009</t>
  </si>
  <si>
    <t>TL014</t>
  </si>
  <si>
    <t>TL019</t>
  </si>
  <si>
    <t>TL021</t>
  </si>
  <si>
    <t>GSB01</t>
  </si>
  <si>
    <t>GSB02</t>
  </si>
  <si>
    <t>P4D02</t>
  </si>
  <si>
    <t>P4A08</t>
  </si>
  <si>
    <t>P4A11</t>
  </si>
  <si>
    <t>PC001</t>
  </si>
  <si>
    <t>PC003</t>
  </si>
  <si>
    <t>PC006</t>
  </si>
  <si>
    <t>PC007</t>
  </si>
  <si>
    <t>PC009</t>
  </si>
  <si>
    <t>P2A13</t>
  </si>
  <si>
    <t>PFI02</t>
  </si>
  <si>
    <t>PFI01</t>
  </si>
  <si>
    <t>TL001</t>
  </si>
  <si>
    <t>TL005</t>
  </si>
  <si>
    <t>GSB04</t>
  </si>
  <si>
    <t>PC010</t>
  </si>
  <si>
    <t>PC011</t>
  </si>
  <si>
    <t>PC012</t>
  </si>
  <si>
    <t>PC013</t>
  </si>
  <si>
    <t>P2A04</t>
  </si>
  <si>
    <t>TL023</t>
  </si>
  <si>
    <t>Huerta Perez Claudia</t>
  </si>
  <si>
    <t>PRIV LAS HUERTAS 6 EL REFUGIO</t>
  </si>
  <si>
    <t>HUPC951119MZSRRL09</t>
  </si>
  <si>
    <t>TL024</t>
  </si>
  <si>
    <t>Tiempo de Limpieza sin Experiencia</t>
  </si>
  <si>
    <t>MA207</t>
  </si>
  <si>
    <t>V</t>
  </si>
  <si>
    <t>TL025</t>
  </si>
  <si>
    <t>TL026</t>
  </si>
  <si>
    <t>Lopez Rodriguez Herlinda</t>
  </si>
  <si>
    <t>Ruiz Maldonado Isabel del Consuelo</t>
  </si>
  <si>
    <t>TL027</t>
  </si>
  <si>
    <t>GUERRERO 16 NUEVO MUNDO</t>
  </si>
  <si>
    <t>LORH820715MZSDR06</t>
  </si>
  <si>
    <t>HEPR960511MZSRRX06</t>
  </si>
  <si>
    <t>RUMI950410MZSZLS09</t>
  </si>
  <si>
    <t>Beltran Chairez Graciela</t>
  </si>
  <si>
    <t>5 DE MAYO 12 EL SAUCITO</t>
  </si>
  <si>
    <t>BECG730629MZSLHR09</t>
  </si>
  <si>
    <t>TL028</t>
  </si>
  <si>
    <t>V0115</t>
  </si>
  <si>
    <t>P2A03</t>
  </si>
  <si>
    <t>P2A11</t>
  </si>
  <si>
    <t>P2A12</t>
  </si>
  <si>
    <t>P1B02</t>
  </si>
  <si>
    <t>P1C01</t>
  </si>
  <si>
    <t>P1D01</t>
  </si>
  <si>
    <t>P2D02</t>
  </si>
  <si>
    <t>P3A07</t>
  </si>
  <si>
    <t>P3A09</t>
  </si>
  <si>
    <t>P4B02</t>
  </si>
  <si>
    <t>PFI05</t>
  </si>
  <si>
    <t>Practicante</t>
  </si>
  <si>
    <t>TL002</t>
  </si>
  <si>
    <t>TL029</t>
  </si>
  <si>
    <t>TL030</t>
  </si>
  <si>
    <t>P3G02</t>
  </si>
  <si>
    <t>P4F01</t>
  </si>
  <si>
    <t>P4F02</t>
  </si>
  <si>
    <t>P1F03</t>
  </si>
  <si>
    <t>PC014</t>
  </si>
  <si>
    <t>PC015</t>
  </si>
  <si>
    <t>PC016</t>
  </si>
  <si>
    <t>PC017</t>
  </si>
  <si>
    <t>PC018</t>
  </si>
  <si>
    <t>PC019</t>
  </si>
  <si>
    <t>PC020</t>
  </si>
  <si>
    <t>Z2 Clip</t>
  </si>
  <si>
    <t>general</t>
  </si>
  <si>
    <t>Infraestructura</t>
  </si>
  <si>
    <t>PRA05</t>
  </si>
  <si>
    <t>Riego nivel B</t>
  </si>
  <si>
    <t xml:space="preserve">Jasso Araiza Francisco </t>
  </si>
  <si>
    <t>JAAF910409HZSSRR06</t>
  </si>
  <si>
    <t>MESA ALTA 6 BARR LA DIVINA PROVIDENCIA</t>
  </si>
  <si>
    <t>RANCHO NUEVO</t>
  </si>
  <si>
    <t>Mendez Parga Jose Luis</t>
  </si>
  <si>
    <t>GARCIA SALINAS 113 LA BLANCA</t>
  </si>
  <si>
    <t>MEPL990528HZSNRS09</t>
  </si>
  <si>
    <t>Perez Gonzalez Marco Daniel</t>
  </si>
  <si>
    <t>CJON JARILLAS DE ARRIBA 1 EL REFUGIO</t>
  </si>
  <si>
    <t>PEGM990710HZSRNR00</t>
  </si>
  <si>
    <t>Ruiz Gaytan Jose Alfredo</t>
  </si>
  <si>
    <t>5 DE MAYO 13 UNION DE SAN ANTONIO</t>
  </si>
  <si>
    <t>RUGA990118HZSZYL02</t>
  </si>
  <si>
    <t>Esparza Espino Esther</t>
  </si>
  <si>
    <t>EAEE960727MZSSSS00</t>
  </si>
  <si>
    <t>JUHR670514HZSRRF04</t>
  </si>
  <si>
    <t>TL031</t>
  </si>
  <si>
    <t>TL032</t>
  </si>
  <si>
    <t>TL033</t>
  </si>
  <si>
    <t>Aleman Ortiz Jose Antonio</t>
  </si>
  <si>
    <t>ALVARO OBREGON 36 LA TESORERA</t>
  </si>
  <si>
    <t>AEOA941105HZSLRN08</t>
  </si>
  <si>
    <t>Ramos Parga Gerardo</t>
  </si>
  <si>
    <t>RAPG830201HZSMRR00</t>
  </si>
  <si>
    <t>Lumbreras Olivares Alejandro</t>
  </si>
  <si>
    <t>LUOA770925HJCMLL12</t>
  </si>
  <si>
    <t>Maldonado Chairez Gerardo</t>
  </si>
  <si>
    <t>DEL TRANSITO 20 LA TESORERA</t>
  </si>
  <si>
    <t>MACG960516MZSLHR18</t>
  </si>
  <si>
    <t xml:space="preserve">Garcia Meraz Jose Luis </t>
  </si>
  <si>
    <t>JUSTO SIERRA 48 LA TESORERA</t>
  </si>
  <si>
    <t>GAML880329HCLRRS00</t>
  </si>
  <si>
    <t>Parga Martinez Jaqueline</t>
  </si>
  <si>
    <t>PAMJ950611MZSRRQ04</t>
  </si>
  <si>
    <t>Flores Mauricio Sandra</t>
  </si>
  <si>
    <t>ALVARO OBREGON 61 LA TESORERA</t>
  </si>
  <si>
    <t>FOMS821229MZSLRN07</t>
  </si>
  <si>
    <t xml:space="preserve">CONSTITUYENTES 28 BARR DEL DIVINO ROSTRO </t>
  </si>
  <si>
    <t>Cardona Berumen Alejandro</t>
  </si>
  <si>
    <t>TL034</t>
  </si>
  <si>
    <t>16 DE SEPTIEMBRE 3 LA BLANCA</t>
  </si>
  <si>
    <t>CABA950522HZSRRL07</t>
  </si>
  <si>
    <t>Alferez Castañeda Ana Laura</t>
  </si>
  <si>
    <t>ROSALES 13 GUANAJUATILLO</t>
  </si>
  <si>
    <t>AECA941008MZSLSN06</t>
  </si>
  <si>
    <t>TL035</t>
  </si>
  <si>
    <t>Rodriguez Pacheco Eleazar</t>
  </si>
  <si>
    <t>GVG04</t>
  </si>
  <si>
    <t>ROPE690224HZSDCL08</t>
  </si>
  <si>
    <t>MABG921212CC4</t>
  </si>
  <si>
    <t>Mendez Tenorio Jose Antonio</t>
  </si>
  <si>
    <t>VALLEJO 53 NORIAS DEL CERRO</t>
  </si>
  <si>
    <t>META910908HZSNNN08</t>
  </si>
  <si>
    <t>Lopez Jacobo Valeria</t>
  </si>
  <si>
    <t>DEL BOSQUE 4 TRANCOSO</t>
  </si>
  <si>
    <t>LOJV960414MZSPCL06</t>
  </si>
  <si>
    <t xml:space="preserve">FRANCISCO VILLA 4 BARR LA DIVINA PROVIDENCIA </t>
  </si>
  <si>
    <t>MASR730517HZSRLG01</t>
  </si>
  <si>
    <t>MASR730517II9</t>
  </si>
  <si>
    <t>De Lira Gonzalez Victor</t>
  </si>
  <si>
    <t>MARTIN JUAREZ 21 B BARR EL REFUGIO</t>
  </si>
  <si>
    <t>LIGV590514HASRNC04</t>
  </si>
  <si>
    <t>GVN03</t>
  </si>
  <si>
    <t>GVA02</t>
  </si>
  <si>
    <t>BESH971205A57</t>
  </si>
  <si>
    <t>Mauricio Salas Rogelio</t>
  </si>
  <si>
    <t>PF201</t>
  </si>
  <si>
    <t>P5A01</t>
  </si>
  <si>
    <t>P5A02</t>
  </si>
  <si>
    <t>P5A03</t>
  </si>
  <si>
    <t>P5B01</t>
  </si>
  <si>
    <t>P5B02</t>
  </si>
  <si>
    <t>P5B03</t>
  </si>
  <si>
    <t>Z5 N16</t>
  </si>
  <si>
    <t>P5A04</t>
  </si>
  <si>
    <t>PC021</t>
  </si>
  <si>
    <t>PC022</t>
  </si>
  <si>
    <t>PC023</t>
  </si>
  <si>
    <t>PC024</t>
  </si>
  <si>
    <t>PC025</t>
  </si>
  <si>
    <t>PC031</t>
  </si>
  <si>
    <t>PC032</t>
  </si>
  <si>
    <t>PC026</t>
  </si>
  <si>
    <t>PC027</t>
  </si>
  <si>
    <t>PC029</t>
  </si>
  <si>
    <t>PC030</t>
  </si>
  <si>
    <t>PF107</t>
  </si>
  <si>
    <t>PC028</t>
  </si>
  <si>
    <t>P5A05</t>
  </si>
  <si>
    <t>P5A06</t>
  </si>
  <si>
    <t>P5A07</t>
  </si>
  <si>
    <t>P5A08</t>
  </si>
  <si>
    <t>P5A09</t>
  </si>
  <si>
    <t>P5A10</t>
  </si>
  <si>
    <t>P5C01</t>
  </si>
  <si>
    <t>P5C02</t>
  </si>
  <si>
    <t>P5D01</t>
  </si>
  <si>
    <t>P5D02</t>
  </si>
  <si>
    <t>P5F01</t>
  </si>
  <si>
    <t>P5F02</t>
  </si>
  <si>
    <t>P5G01</t>
  </si>
  <si>
    <t>Guajardo Rivera Francisco Javier</t>
  </si>
  <si>
    <t>CJON CUAUHTEMOC 1 BARR LA CANTERA</t>
  </si>
  <si>
    <t>GURF980218HZSJVR09</t>
  </si>
  <si>
    <t>Alferez Castañeda Blanca Paloma</t>
  </si>
  <si>
    <t>Tenorio Hernandez Israel</t>
  </si>
  <si>
    <t>ADOLFO LOPEZ MATEOS 56 BARR EL PANAL</t>
  </si>
  <si>
    <t>TEHI970418HZSNRS01</t>
  </si>
  <si>
    <t>AECB000503D9A</t>
  </si>
  <si>
    <t>AECB000503MZSLSLA7</t>
  </si>
  <si>
    <t>PC033</t>
  </si>
  <si>
    <t>PC034</t>
  </si>
  <si>
    <t>PC035</t>
  </si>
  <si>
    <t>BEMJ930911HZSCRN01</t>
  </si>
  <si>
    <t>BEMJ9309111T5</t>
  </si>
  <si>
    <t xml:space="preserve">REFORMA 8 SANTA ELENA </t>
  </si>
  <si>
    <t>GURA991005EB0</t>
  </si>
  <si>
    <t>MACV0007031QA</t>
  </si>
  <si>
    <t>Saucedo Delgado Maria Lucia</t>
  </si>
  <si>
    <t>DEL DEPOSITO 13 BARR SAN ISIDRO</t>
  </si>
  <si>
    <t>SADL801006MZSCLC05</t>
  </si>
  <si>
    <t>Ramos Becerra Jose Ascencion</t>
  </si>
  <si>
    <t>CUAUHTEMOC 1 BAJIO DE LA TESORERA</t>
  </si>
  <si>
    <t>RABA020815HZSMCSA4</t>
  </si>
  <si>
    <t>RABA0208155J0</t>
  </si>
  <si>
    <t>Cordero Martinez Jorge Manuel</t>
  </si>
  <si>
    <t>4TA DE LAS LOMAS 2 BARR LOS CORDERO</t>
  </si>
  <si>
    <t>COMJ020201HZSRRRA7</t>
  </si>
  <si>
    <t>COMJ020201CY8</t>
  </si>
  <si>
    <t>Cordero Lopez Manuel</t>
  </si>
  <si>
    <t>PRIV ANTONIO CABRERA 8 TRANCOSO</t>
  </si>
  <si>
    <t>COLM000201HZSRPNA7</t>
  </si>
  <si>
    <t>COLM000201ND5</t>
  </si>
  <si>
    <t>Flores Contreras Janete Guadalupe</t>
  </si>
  <si>
    <t>FCO I MADERO 18 EL SAUCITO</t>
  </si>
  <si>
    <t>FOCJ930331MJCLNN04</t>
  </si>
  <si>
    <t>FOCJ9303316M2</t>
  </si>
  <si>
    <t xml:space="preserve">Guerrero Ramos Manuela </t>
  </si>
  <si>
    <t>GURM960301MSPRN09</t>
  </si>
  <si>
    <t>GURM9603016A1</t>
  </si>
  <si>
    <t>De Luna Silva Josue de Jesus</t>
  </si>
  <si>
    <t>VENUSTIANO CARRANZA 14 CERRITO DE LA CRUZ</t>
  </si>
  <si>
    <t>LUSJ000129HZSNLSA6</t>
  </si>
  <si>
    <t>LUSJ0001299J5</t>
  </si>
  <si>
    <t>SALVADOR AMAYA 19 COL PRESIDENTES</t>
  </si>
  <si>
    <t>GLZ ORTEGA 45 LA BLANCA</t>
  </si>
  <si>
    <t xml:space="preserve">ALLENDE 7 GRAL PANFILO NATERA </t>
  </si>
  <si>
    <t>Parga Ibarra Luis Angel</t>
  </si>
  <si>
    <t>EMILIANO ZAPATA 13 LA TESORERA</t>
  </si>
  <si>
    <t>PAIL020115HZSRBSA4</t>
  </si>
  <si>
    <t>PAIL020115G74</t>
  </si>
  <si>
    <t>PC036</t>
  </si>
  <si>
    <t>Ramos Maldonado Heriberto</t>
  </si>
  <si>
    <t>RAMH841001915</t>
  </si>
  <si>
    <t>RAMH841001HZSMLR04</t>
  </si>
  <si>
    <t>PC037</t>
  </si>
  <si>
    <t>AV JUAREZ 21 PALMILLAS</t>
  </si>
  <si>
    <t>EIGA950804MDGSNL08</t>
  </si>
  <si>
    <t>PC038</t>
  </si>
  <si>
    <t>PC039</t>
  </si>
  <si>
    <t>PC040</t>
  </si>
  <si>
    <t>PC041</t>
  </si>
  <si>
    <t>PC042</t>
  </si>
  <si>
    <t>CAMPESINOS 50 BARR EL REFUGIO</t>
  </si>
  <si>
    <t>PIRY981209MZSCDN05</t>
  </si>
  <si>
    <t>PIRY981209FR5</t>
  </si>
  <si>
    <t>Picasso Rodriguez Yanet</t>
  </si>
  <si>
    <t>Fuentes Espino Alondra Guadalupe</t>
  </si>
  <si>
    <t>FUEA000426MZSNSLA5</t>
  </si>
  <si>
    <t>Lumbreras Garcia Daniela</t>
  </si>
  <si>
    <t>FRANCISCO VILLA 10 GUANAJUATILLO</t>
  </si>
  <si>
    <t>LUGD020121MZSMRNA5</t>
  </si>
  <si>
    <t>Alferez Montes de Oca Paulina</t>
  </si>
  <si>
    <t>ROSALES 12 GUANAJUATILLO</t>
  </si>
  <si>
    <t>AEMP020818MZSLNLA2</t>
  </si>
  <si>
    <t>PF307</t>
  </si>
  <si>
    <t>PF309</t>
  </si>
  <si>
    <t>PF301</t>
  </si>
  <si>
    <t>PF302</t>
  </si>
  <si>
    <t>PF303</t>
  </si>
  <si>
    <t>PF304</t>
  </si>
  <si>
    <t>PF305</t>
  </si>
  <si>
    <t>PF306</t>
  </si>
  <si>
    <t>Saneacion nivel 3B</t>
  </si>
  <si>
    <t>PC043</t>
  </si>
  <si>
    <t>Inspector de Inocuidad C</t>
  </si>
  <si>
    <t>Inspector de Inocuidad B</t>
  </si>
  <si>
    <t>Inspector de Inocuidad A</t>
  </si>
  <si>
    <t xml:space="preserve">LA LUZ 10 A EL REFUGIO </t>
  </si>
  <si>
    <t>PEAE990508HZSRVL01</t>
  </si>
  <si>
    <t>PEAE990508VD7</t>
  </si>
  <si>
    <t>PC044</t>
  </si>
  <si>
    <t>Rodriguez Jimenez Susana</t>
  </si>
  <si>
    <t>MARTINEZ JASSO 30 TRANCOSO</t>
  </si>
  <si>
    <t>P2D03</t>
  </si>
  <si>
    <t>P2C03</t>
  </si>
  <si>
    <t>PRA08</t>
  </si>
  <si>
    <t>Riego nivel A</t>
  </si>
  <si>
    <t>PF308</t>
  </si>
  <si>
    <t>Capacitacion</t>
  </si>
  <si>
    <t>Martinez Acosta Ma del Carmen</t>
  </si>
  <si>
    <t>BELEN SN TRANCOSO</t>
  </si>
  <si>
    <t>MAAC741120MZSRCR07</t>
  </si>
  <si>
    <t>Velazquez Martinez Estrella Guadalupe</t>
  </si>
  <si>
    <t>VEME011218VA9</t>
  </si>
  <si>
    <t>VEME011218MSPLRSA6</t>
  </si>
  <si>
    <t>Chavez Marquez Kassandra Citlaly</t>
  </si>
  <si>
    <t>GUERRERO 4 LA BLANCA</t>
  </si>
  <si>
    <t>CAMK001016MASHRSA2</t>
  </si>
  <si>
    <t>CAMK001016BG6</t>
  </si>
  <si>
    <t>Aleman Rico Alexis</t>
  </si>
  <si>
    <t>VICTORIANO HUERTA 35 B EL SAUCITO</t>
  </si>
  <si>
    <t>AERA020624LP3</t>
  </si>
  <si>
    <t>AERA020624HZSLCLA8</t>
  </si>
  <si>
    <t>Garcia Roman Silvia Denis</t>
  </si>
  <si>
    <t>GARS892902MZSRML00</t>
  </si>
  <si>
    <t>GARS8909021W9</t>
  </si>
  <si>
    <t xml:space="preserve">Montes de Oca Lumbreras Esther </t>
  </si>
  <si>
    <t>MOLE820412MNLNMS00</t>
  </si>
  <si>
    <t>AEAE810204DI6</t>
  </si>
  <si>
    <t>P5SC1</t>
  </si>
  <si>
    <t>PC045</t>
  </si>
  <si>
    <t>P5B04</t>
  </si>
  <si>
    <t>P5B05</t>
  </si>
  <si>
    <t>P3B05</t>
  </si>
  <si>
    <t>PFI06</t>
  </si>
  <si>
    <t>P5B06</t>
  </si>
  <si>
    <t>Vacante P1A17</t>
  </si>
  <si>
    <t>Vacante P1A18</t>
  </si>
  <si>
    <t>Vacante P1A19</t>
  </si>
  <si>
    <t>P2C04</t>
  </si>
  <si>
    <t>P5A11</t>
  </si>
  <si>
    <t>P5A12</t>
  </si>
  <si>
    <t>P5A13</t>
  </si>
  <si>
    <t>P5A14</t>
  </si>
  <si>
    <t>TOCJ890925HZSRHN06</t>
  </si>
  <si>
    <t>Lopez Cuevas Alejandro</t>
  </si>
  <si>
    <t>ZARAGOZA 26 BARR LA CANTERA</t>
  </si>
  <si>
    <t>LXCA950110HZSPVL07</t>
  </si>
  <si>
    <t>Cuevas Rodriguez Rosa</t>
  </si>
  <si>
    <t>LAS LOMAS 144 BARR LA DIVINA PROVIDENCIA</t>
  </si>
  <si>
    <t>CURR760908MZSVDS01</t>
  </si>
  <si>
    <t>Tenorio Medina Juan Alejandro</t>
  </si>
  <si>
    <t>EMP-02</t>
  </si>
  <si>
    <t>TEMJ990930HMCNDN05</t>
  </si>
  <si>
    <t>TEMJ9909309Q5</t>
  </si>
  <si>
    <t>Inocuidad</t>
  </si>
  <si>
    <t>Novella Casillas Karolina</t>
  </si>
  <si>
    <t>TACOALECHE</t>
  </si>
  <si>
    <t>NOCK920524MZSVSR04</t>
  </si>
  <si>
    <t>NOCK920524IUA</t>
  </si>
  <si>
    <t>Collazo Pacheco Erik Ruben</t>
  </si>
  <si>
    <t>COPE941125HZSLCR08</t>
  </si>
  <si>
    <t xml:space="preserve">Lopez Casillas Misael </t>
  </si>
  <si>
    <t>LOCM940418HZSPSS06</t>
  </si>
  <si>
    <t>LOCM9404184F3</t>
  </si>
  <si>
    <t>Gonzalez Jasso Jose Luis</t>
  </si>
  <si>
    <t>2 DE MAYO 55 TACOALECHE</t>
  </si>
  <si>
    <t>BENITO JUAREZ 15 TACOALECHE</t>
  </si>
  <si>
    <t>MIGUEL HIDALGO SN TACOALECHE</t>
  </si>
  <si>
    <t>PRIV MIGUEL ALEMAN 4 TACOALECHE</t>
  </si>
  <si>
    <t>GOJL970503HZSNSS09</t>
  </si>
  <si>
    <t>GOJL970503S73</t>
  </si>
  <si>
    <t>Lopez Casillas Lizbeth</t>
  </si>
  <si>
    <t>LOCL990113MZSPSZ03</t>
  </si>
  <si>
    <t>LOCL990113M68</t>
  </si>
  <si>
    <t>Martinez de Lira Juan Manuel</t>
  </si>
  <si>
    <t>MORELOS 9 TACOALECHE</t>
  </si>
  <si>
    <t>MALJ000826861</t>
  </si>
  <si>
    <t>MALJ000826HZSRRNA8</t>
  </si>
  <si>
    <t>Tijerin Arellano Marco Antonio</t>
  </si>
  <si>
    <t>PAMANES ESCOBEDO 9 TACOALECHE</t>
  </si>
  <si>
    <t>TIAM970315HZSJRR06</t>
  </si>
  <si>
    <t>HIDALGO 86 TACOALECHE</t>
  </si>
  <si>
    <t>GOGS960603MZSNLR04</t>
  </si>
  <si>
    <t>GOGS960603EZ0</t>
  </si>
  <si>
    <t>FRANCISCO VILLA 7 SANTA MONICA</t>
  </si>
  <si>
    <t>SANTA MONICA</t>
  </si>
  <si>
    <t>AIRD850626MZSVYL09</t>
  </si>
  <si>
    <t>AIRD850626J6A</t>
  </si>
  <si>
    <t>De Avila Reyes Dulce Rosario</t>
  </si>
  <si>
    <t>Jasso Cortes Ricardo</t>
  </si>
  <si>
    <t>INSURGENTES SUR 48 TACOALECHE</t>
  </si>
  <si>
    <t>JACR961018HZSSRC03</t>
  </si>
  <si>
    <t>JACR961018730</t>
  </si>
  <si>
    <t>Gonzalez Flores Ma de Jesus</t>
  </si>
  <si>
    <t>INSURGENTES SUR 12 B TACOALECHE</t>
  </si>
  <si>
    <t>GOFJ790611MZSNLS04</t>
  </si>
  <si>
    <t>GOFJ790611AR4</t>
  </si>
  <si>
    <t>Rodriguez Cabrera Maria Pamela</t>
  </si>
  <si>
    <t>LOPEZ MATEOS 20 A SANTA MONICA</t>
  </si>
  <si>
    <t>ROCP920506MZSDBM01</t>
  </si>
  <si>
    <t>ROCP920506410</t>
  </si>
  <si>
    <t>Torres Castillo Maria</t>
  </si>
  <si>
    <t>JOAQUIN AMARO 75 TACOALECHE</t>
  </si>
  <si>
    <t>TOCM950315MZSRSR02</t>
  </si>
  <si>
    <t>Ibarra Cordero Beatriz</t>
  </si>
  <si>
    <t xml:space="preserve">LOPEZ MATEOS 5 SANTA MONICA </t>
  </si>
  <si>
    <t xml:space="preserve">SANTA MONICA </t>
  </si>
  <si>
    <t>IACB880321MZSBRT02</t>
  </si>
  <si>
    <t>IACB8803219W1</t>
  </si>
  <si>
    <t>Oliva Pacheco Dulce Maria del Refugio</t>
  </si>
  <si>
    <t>MORELOS 1 TACOALECHE</t>
  </si>
  <si>
    <t>OIPD990828MZSLCL02</t>
  </si>
  <si>
    <t>OIPD990828F5A</t>
  </si>
  <si>
    <t>Hernandez Flores Paola Janeth</t>
  </si>
  <si>
    <t xml:space="preserve">JUAN ALDAMA 10 TACOALECHE </t>
  </si>
  <si>
    <t>HEFP000719MZSRLLA9</t>
  </si>
  <si>
    <t>Trujillo Pacheco Carlos Angel</t>
  </si>
  <si>
    <t>EX HACIENDA DE BAÑON 9 TACOALECHE</t>
  </si>
  <si>
    <t>TUPC980426HZSRCR05</t>
  </si>
  <si>
    <t>TUPC980426E9A</t>
  </si>
  <si>
    <t>Colunga Rocha Oralia</t>
  </si>
  <si>
    <t>MARQUEZ VALERIO 5 TACOALECHE</t>
  </si>
  <si>
    <t>CORO7004065V6</t>
  </si>
  <si>
    <t>CORO700406MZSLCR01</t>
  </si>
  <si>
    <t>Coronado Aguilera Julio Cesar</t>
  </si>
  <si>
    <t>PRIV LOPEZ MATEOS 2 TACOALECHE</t>
  </si>
  <si>
    <t>COAJ010620HZSRGLA6</t>
  </si>
  <si>
    <t>Pacheco Rivera Ma Isabel</t>
  </si>
  <si>
    <t>PC046</t>
  </si>
  <si>
    <t>PC047</t>
  </si>
  <si>
    <t>PC048</t>
  </si>
  <si>
    <t>PC049</t>
  </si>
  <si>
    <t>PC050</t>
  </si>
  <si>
    <t>MORELOS 5 TACOALECHE</t>
  </si>
  <si>
    <t>PARI810122GZ7</t>
  </si>
  <si>
    <t>PARI810122MZSCVS03</t>
  </si>
  <si>
    <t>Luevano Gaytan Nathalia Estefania</t>
  </si>
  <si>
    <t>AV HIDALGO 12 TACOALECHE</t>
  </si>
  <si>
    <t>LUGN000618MZSVYTA4</t>
  </si>
  <si>
    <t>LUGN000618HT8</t>
  </si>
  <si>
    <t>Trujillo Dueñas Alberto Enrique</t>
  </si>
  <si>
    <t>PRIV LAS FLORES 17 TACOALECHE</t>
  </si>
  <si>
    <t>TUDA961214HZSRXL00</t>
  </si>
  <si>
    <t>PC051</t>
  </si>
  <si>
    <t>Gomez Rangel Maria Magdalena</t>
  </si>
  <si>
    <t>INSURGENTES SUR 63 TACOALECHE</t>
  </si>
  <si>
    <t>GORM840722MZSMNG08</t>
  </si>
  <si>
    <t>GORM8407221PA</t>
  </si>
  <si>
    <t>GOJJ920725HZSNSN02</t>
  </si>
  <si>
    <t>Gonzalez Jasso Juan</t>
  </si>
  <si>
    <t>Lira Martinez Servando</t>
  </si>
  <si>
    <t>CJON DE LA MORA 1 LA TESORERA</t>
  </si>
  <si>
    <t>LIMS841023HZSRRR08</t>
  </si>
  <si>
    <t>LIMS841023QVA</t>
  </si>
  <si>
    <t>Martinez Romero Gerardo Manuel</t>
  </si>
  <si>
    <t>LOMA LINDA 2 LOMA LINDA</t>
  </si>
  <si>
    <t>MARG881022HZSRMR06</t>
  </si>
  <si>
    <t>MARG881022SF3</t>
  </si>
  <si>
    <t>MA106</t>
  </si>
  <si>
    <t>PC052</t>
  </si>
  <si>
    <t>PC053</t>
  </si>
  <si>
    <t>PC054</t>
  </si>
  <si>
    <t>Flores de Lira Esmeralda</t>
  </si>
  <si>
    <t>INSURGENTES 17 TACOALECHE</t>
  </si>
  <si>
    <t>FOLE980518MZSLRS06</t>
  </si>
  <si>
    <t>FOLE980518GPA</t>
  </si>
  <si>
    <t>Castillo Vazquez Paola Elizabeth</t>
  </si>
  <si>
    <t>OSVALDO AGUILAR 9 TACOALECHE</t>
  </si>
  <si>
    <t>CAVP940703MZSSZL06</t>
  </si>
  <si>
    <t>VERGEL SN EL REFUGIO</t>
  </si>
  <si>
    <t>HEGM820307HZSRRN03</t>
  </si>
  <si>
    <t>Hernandez Martinez Roberto</t>
  </si>
  <si>
    <t>VERGEL 25 EL REFUGIO</t>
  </si>
  <si>
    <t>HEMR841004HZSRRB05</t>
  </si>
  <si>
    <t>HEMR841004JJ0</t>
  </si>
  <si>
    <t>PC055</t>
  </si>
  <si>
    <t>PC056</t>
  </si>
  <si>
    <t>PC057</t>
  </si>
  <si>
    <t>PC058</t>
  </si>
  <si>
    <t>PC059</t>
  </si>
  <si>
    <t>PC060</t>
  </si>
  <si>
    <t>Vazquez Jasso Maria Guadalupe</t>
  </si>
  <si>
    <t xml:space="preserve">DURANGO 9 B TACOALECHE </t>
  </si>
  <si>
    <t>VAJG910807MZSZSD03</t>
  </si>
  <si>
    <t>Fuentes Jordy Alexander</t>
  </si>
  <si>
    <t>INDEPENDENCIA 33 ZOQUITE</t>
  </si>
  <si>
    <t>ZOQUITE</t>
  </si>
  <si>
    <t>FUXJ011013HZSNXRA5</t>
  </si>
  <si>
    <t>Salinas Ruvalcaba Alejandra</t>
  </si>
  <si>
    <t>JIMENEZ 10 C TACOALECHE</t>
  </si>
  <si>
    <t>SARA9907278G5</t>
  </si>
  <si>
    <t>SARA990727MZSLVL09</t>
  </si>
  <si>
    <t>Hernandez Herrera Victor Manuel</t>
  </si>
  <si>
    <t>5 DE MAYO 69 TACOALECHE</t>
  </si>
  <si>
    <t>HEHV971027HZSRRC02</t>
  </si>
  <si>
    <t>HEHV971027S44</t>
  </si>
  <si>
    <t>Castro de la Cruz Maria Estela</t>
  </si>
  <si>
    <t>CLAVELES 1 TACOALECHE</t>
  </si>
  <si>
    <t>CACE9603075K3</t>
  </si>
  <si>
    <t>CACE960307MZSSRS06</t>
  </si>
  <si>
    <t>Santos Gonzalez Beatriz Alejandra</t>
  </si>
  <si>
    <t>ROCA 3 ZOQUITE</t>
  </si>
  <si>
    <t>SAGB971105HW8</t>
  </si>
  <si>
    <t>SAGB971105MZSNNT03</t>
  </si>
  <si>
    <t xml:space="preserve">LOPEZ VELARDE 26  LA TESORERA </t>
  </si>
  <si>
    <t>Lopez Hernandez Maria Magdalena</t>
  </si>
  <si>
    <t>2DA DE MAYO 20 TACOALECHE</t>
  </si>
  <si>
    <t>LOHM892514MZSPRG06</t>
  </si>
  <si>
    <t>Hernandez Martinez Walter</t>
  </si>
  <si>
    <t>VERGEL 29 A EL REFUGIO</t>
  </si>
  <si>
    <t>HEMW880610HZSRRL00</t>
  </si>
  <si>
    <t>HEMW880610TN2</t>
  </si>
  <si>
    <t>Garcia Gonzalez Jesus</t>
  </si>
  <si>
    <t>EXHACIENDA DE VETAGRANDE 18 B TACOALECHE</t>
  </si>
  <si>
    <t>GAGJ901028HZSRNS00</t>
  </si>
  <si>
    <t>GAGJ901028JX8</t>
  </si>
  <si>
    <t>Chavez Gonzalez Ortencia</t>
  </si>
  <si>
    <t>EXHACIENDA DE MORONES 19 TACOALECHE</t>
  </si>
  <si>
    <t>CXG0740713MZSHNR08</t>
  </si>
  <si>
    <t>CAGX740713PI7</t>
  </si>
  <si>
    <t>MA107</t>
  </si>
  <si>
    <t>Jaramillo Raudales Adan Jhovanni</t>
  </si>
  <si>
    <t>LUCITA 10 ZOQUITE</t>
  </si>
  <si>
    <t>JARA9610159K9</t>
  </si>
  <si>
    <t>JARA961015HZSRDD06</t>
  </si>
  <si>
    <t>Muñiz Rivera Yoselin</t>
  </si>
  <si>
    <t>LOPEZ DUEÑAS 15 ZOQUITE</t>
  </si>
  <si>
    <t>Nava Romo Sarai</t>
  </si>
  <si>
    <t>CJON DEL COBRE 8 PALMILLAS</t>
  </si>
  <si>
    <t>NARS011012MZSVMRA6</t>
  </si>
  <si>
    <t>MURY000322MZSXVSA6</t>
  </si>
  <si>
    <t>MURY000322I61</t>
  </si>
  <si>
    <t>NARS011012736</t>
  </si>
  <si>
    <t>PFG11</t>
  </si>
  <si>
    <t>PFG12</t>
  </si>
  <si>
    <t>PFG21</t>
  </si>
  <si>
    <t>PFG22</t>
  </si>
  <si>
    <t>PFG31</t>
  </si>
  <si>
    <t>PFG32</t>
  </si>
  <si>
    <t>PFG41</t>
  </si>
  <si>
    <t>PFG51</t>
  </si>
  <si>
    <t>Z5 N16 Clip</t>
  </si>
  <si>
    <t>Inspector de Inocuidad D</t>
  </si>
  <si>
    <t>RESL890930HZSYLS03</t>
  </si>
  <si>
    <t>RESL890930TS8</t>
  </si>
  <si>
    <t xml:space="preserve">Sanchez Martinez David </t>
  </si>
  <si>
    <t>MELCHOR OCAMPO SN SANTA MONICA</t>
  </si>
  <si>
    <t>SAMD861103HMCNRV06</t>
  </si>
  <si>
    <t>SAMD861103QP8</t>
  </si>
  <si>
    <t>Luevano Romo Edgar Eduardo</t>
  </si>
  <si>
    <t>DOMICILIO CONOCIDO PALMILLAS</t>
  </si>
  <si>
    <t>LURE000112HMCVMDA9</t>
  </si>
  <si>
    <t>Hernandez Guerrero Maria Guadalupe</t>
  </si>
  <si>
    <t>MIGUEL AUZA 10 PALMILLAS</t>
  </si>
  <si>
    <t>HEGG880207MASRRD08</t>
  </si>
  <si>
    <t>Fuentes Medina Ernesto Alonso</t>
  </si>
  <si>
    <t>GUADALUPE VICTORIA 11 A TACOALECHE</t>
  </si>
  <si>
    <t>FUME770919MW3</t>
  </si>
  <si>
    <t>FUME770919HZSNDR09</t>
  </si>
  <si>
    <t xml:space="preserve">Riego supervision </t>
  </si>
  <si>
    <t>Gonzalez Gallardo Sara Isabel</t>
  </si>
  <si>
    <t>Hernandez Tenorio Natalia Fernanda</t>
  </si>
  <si>
    <t>BABILONIA 54 C TRANCOSO</t>
  </si>
  <si>
    <t>HETN980421MZSRNT04</t>
  </si>
  <si>
    <t>Lucio Guevara Reyna Cristina</t>
  </si>
  <si>
    <t xml:space="preserve">GRAL PAMANES ESCOBEDO 9 NUEVO MUNDO </t>
  </si>
  <si>
    <t>LUGR951113MZSCVY03</t>
  </si>
  <si>
    <t xml:space="preserve">Reyes Hernandez Jeaneth Yoana </t>
  </si>
  <si>
    <t>LAS LOMAS 8 A BARR EL PANAL TRANCOSO</t>
  </si>
  <si>
    <t>REHJ001028MZSYRNA9</t>
  </si>
  <si>
    <t>Perez Lopez Maria Guadalupe</t>
  </si>
  <si>
    <t>ALVARO OBREGON 4 GUANAJUATILLO</t>
  </si>
  <si>
    <t>PELG990731MZRPD04</t>
  </si>
  <si>
    <t>PELG990731QL9</t>
  </si>
  <si>
    <t>GAVI9609241X4</t>
  </si>
  <si>
    <t>MA108</t>
  </si>
  <si>
    <t>Lopez Garcia Mayra Guadalupe</t>
  </si>
  <si>
    <t>5 DE MAYO 21 TACOALECHE</t>
  </si>
  <si>
    <t>LOGM980330MSPPRY06</t>
  </si>
  <si>
    <t>PFI07</t>
  </si>
  <si>
    <t>PF207</t>
  </si>
  <si>
    <t>MA109</t>
  </si>
  <si>
    <t>Cisneros Cisneros Yarely Lizete</t>
  </si>
  <si>
    <t>GARCIA SALINAS 20 SANTA ELENA</t>
  </si>
  <si>
    <t>CICY021004MZSSSRB8</t>
  </si>
  <si>
    <t>CICY021004GZA</t>
  </si>
  <si>
    <t>Gutierrez Arguelles Flor Guadalupe</t>
  </si>
  <si>
    <t>JAZMIN 10 TRANCOSO</t>
  </si>
  <si>
    <t>GUAF960116MDGTRL03</t>
  </si>
  <si>
    <t>GUAF960116EH9</t>
  </si>
  <si>
    <t>SAEA9604134R1</t>
  </si>
  <si>
    <t>Salas Rodriguez Adolfo Angel</t>
  </si>
  <si>
    <t>FRANCISCO GARCIA SALINAS 5 SANTA ELENA</t>
  </si>
  <si>
    <t>SARA020219HZSLDDA3</t>
  </si>
  <si>
    <t>Becerra Ovalle Maria de los Angeles</t>
  </si>
  <si>
    <t>GUADALUPE VICTORIA 7 SANTA ELENA</t>
  </si>
  <si>
    <t>BEOA970925MZSCVN04</t>
  </si>
  <si>
    <t>BEOA970925K1A</t>
  </si>
  <si>
    <t>Hernandez Ramirez Esteban Alejandro</t>
  </si>
  <si>
    <t>PRINCIPAL 60 EL REFUGIO</t>
  </si>
  <si>
    <t>HERE920415HZSRNS00</t>
  </si>
  <si>
    <t>Vigilante puerta diurno</t>
  </si>
  <si>
    <t>Vigilante puerta nocturno</t>
  </si>
  <si>
    <t>Monitoreo nivel 1A</t>
  </si>
  <si>
    <t>Desinfección nivel 2A</t>
  </si>
  <si>
    <t>Saneacion nivel 3A</t>
  </si>
  <si>
    <t>P5A15</t>
  </si>
  <si>
    <t>Reyes Cuevas Leonardo</t>
  </si>
  <si>
    <t>LAS LOMAS 144 TRANCOSO</t>
  </si>
  <si>
    <t>RECL010430HZSYVNA0</t>
  </si>
  <si>
    <t>Torres Reyes Jose Alfredo</t>
  </si>
  <si>
    <t>TORA020818HZSRYLA6</t>
  </si>
  <si>
    <t>Peres Vargas Maria Gudalupe</t>
  </si>
  <si>
    <t>PRINCIPAL 1 RUBEN JARAMILLO</t>
  </si>
  <si>
    <t>PEVG860208MZSRRD05</t>
  </si>
  <si>
    <t>P3A12</t>
  </si>
  <si>
    <t>P1A20</t>
  </si>
  <si>
    <t>Vacante P1A20</t>
  </si>
  <si>
    <t>OERJ750401MZSRYV05</t>
  </si>
  <si>
    <t>OERJ750401P18</t>
  </si>
  <si>
    <t>Moreno Carrillo Jorge</t>
  </si>
  <si>
    <t>LAZARO CARDENAS 28 PALMILLAS</t>
  </si>
  <si>
    <t>MOCJ980225HZSRRR07</t>
  </si>
  <si>
    <t>Rodriguez Rivera Alma Micaela</t>
  </si>
  <si>
    <t>5 DE MAYO 96 TACOALECHE</t>
  </si>
  <si>
    <t>RORA9209196S2</t>
  </si>
  <si>
    <t>RORA920919MZSDVL03</t>
  </si>
  <si>
    <t>Maldonado Gallegos Josue Ricardo</t>
  </si>
  <si>
    <t>MAGJ011023HZSLLSA3</t>
  </si>
  <si>
    <t>MAGJ011023IKA</t>
  </si>
  <si>
    <t xml:space="preserve">Jaime Alvarez Salvador </t>
  </si>
  <si>
    <t>DAMIAN CARMONA 22 SANTA ELENA</t>
  </si>
  <si>
    <t>JAAS820806HZSMLL04</t>
  </si>
  <si>
    <t>Rivera Cordero Manuel de Jesus</t>
  </si>
  <si>
    <t>LOMAS DEL BOSQUE 7 UNION DE SAN ANTONIO</t>
  </si>
  <si>
    <t>RICM021020HZSVRNA7</t>
  </si>
  <si>
    <t>Castillo Barron Norma Karina</t>
  </si>
  <si>
    <t>AV BENITO JUAREZ 19 PALMILLAS</t>
  </si>
  <si>
    <t>CABN960706MZSSRR05</t>
  </si>
  <si>
    <t>Gonzalez Cancino Edson Daniel</t>
  </si>
  <si>
    <t>FLORES MAGON 11 ZOQUITE</t>
  </si>
  <si>
    <t>GOCE980701HZSNND01</t>
  </si>
  <si>
    <t>GOCE980701MD4</t>
  </si>
  <si>
    <t xml:space="preserve">Riego </t>
  </si>
  <si>
    <t>PRT03</t>
  </si>
  <si>
    <t>Vazquez Lopez Sergio</t>
  </si>
  <si>
    <t>VALS850712HZSZPR01</t>
  </si>
  <si>
    <t>VALS850712JX4</t>
  </si>
  <si>
    <t>DE LA CRUZ 16 SAN JOSE DEL CARMEN</t>
  </si>
  <si>
    <t>P1A21</t>
  </si>
  <si>
    <t>P1A22</t>
  </si>
  <si>
    <t>Vacante P1A21</t>
  </si>
  <si>
    <t>Vacante P1A22</t>
  </si>
  <si>
    <t>Guzman Ramirez Kevin Michel</t>
  </si>
  <si>
    <t>LAS JARILLAS SN EL REFUGIO</t>
  </si>
  <si>
    <t>GURK011113HZSZMVA8</t>
  </si>
  <si>
    <t>P1V01</t>
  </si>
  <si>
    <t>Personal de vacaciones</t>
  </si>
  <si>
    <t>Betancourt Escobedo Nestor Daniel</t>
  </si>
  <si>
    <t>GARCIA SALINAS 9TACOALECHE</t>
  </si>
  <si>
    <t>BEEN960412HZSTSS04</t>
  </si>
  <si>
    <t>PRESA DEL COLORADITO</t>
  </si>
  <si>
    <t>GX404</t>
  </si>
  <si>
    <t>Perea De Avila Erika</t>
  </si>
  <si>
    <t>PEAE931208MZSRVR09</t>
  </si>
  <si>
    <t>PEAE931208PV2</t>
  </si>
  <si>
    <t>Noriega Carlos Carlos Sebastian</t>
  </si>
  <si>
    <t>AV ZACATECAS 14 TACOALECHE</t>
  </si>
  <si>
    <t>NOCC001005HZSRRRA4</t>
  </si>
  <si>
    <t>Oliva Roman Guadalupe Estefania</t>
  </si>
  <si>
    <t>SAN JUAN DEL RIO SN TACOALECHE</t>
  </si>
  <si>
    <t>OIRG941107MZSLMD08</t>
  </si>
  <si>
    <t>Mena Pacheco Selene Del Carmen</t>
  </si>
  <si>
    <t>EUCALIPTO 1  TACOALECHE</t>
  </si>
  <si>
    <t>MEPS930208MZSNCL08</t>
  </si>
  <si>
    <t>Mena Pacheco Saira Lucia</t>
  </si>
  <si>
    <t>2DA DE ALENDE 61 TACOALECHE</t>
  </si>
  <si>
    <t>MEPS900831MZSNCR03</t>
  </si>
  <si>
    <t>Gutierrez Mendez Laura Gabriela</t>
  </si>
  <si>
    <t>CRISTOBAL COLON 1 A TACOALECHE</t>
  </si>
  <si>
    <t>GUML011019MZSTNRA4</t>
  </si>
  <si>
    <t>Oliva Roman Jenny Paola</t>
  </si>
  <si>
    <t>SAN JUAN DEL RIO 24 TACOALECHE</t>
  </si>
  <si>
    <t>OIRJ880817MZSLMN00</t>
  </si>
  <si>
    <t>LINDAVISTA 9 TACOALECHE</t>
  </si>
  <si>
    <t>CARM901130MZSSVR08</t>
  </si>
  <si>
    <t>Ortiz Escobar Jose Luis</t>
  </si>
  <si>
    <t>OIEL880918HZSRSS03</t>
  </si>
  <si>
    <t>Castillo Guajardo Rosa</t>
  </si>
  <si>
    <t>LA ESCONDIDA 12 TACOALECHE</t>
  </si>
  <si>
    <t>CAGR760315MZSSJS04</t>
  </si>
  <si>
    <t>Código</t>
  </si>
  <si>
    <t>Departamento</t>
  </si>
  <si>
    <t>CÓDIGO</t>
  </si>
  <si>
    <t>GX302</t>
  </si>
  <si>
    <t>PAMANES ESCOBEDO 7 LA CAPILLA</t>
  </si>
  <si>
    <t>V0116</t>
  </si>
  <si>
    <t>Torres Pacheco Luis Alberto</t>
  </si>
  <si>
    <t>PLAZUELA EMILIANO ZAPATA 10 TACOALECHE</t>
  </si>
  <si>
    <t>TOPL890921HZSRCS00</t>
  </si>
  <si>
    <t>Garcia Juarez Fabian</t>
  </si>
  <si>
    <t>V0117</t>
  </si>
  <si>
    <t>GAJF020513HZSRRBA8</t>
  </si>
  <si>
    <t>EAGD990603MZSSNN03</t>
  </si>
  <si>
    <t>Davila Rivera Angelica Maria</t>
  </si>
  <si>
    <t>REFORMA 9 SANTA ELENA</t>
  </si>
  <si>
    <t>DARA010727MJCVVNA7</t>
  </si>
  <si>
    <t>DARA010727821</t>
  </si>
  <si>
    <t xml:space="preserve">Escamilla Rodriguez Andres </t>
  </si>
  <si>
    <t>PRINCIPAL SN EL REFUGIO</t>
  </si>
  <si>
    <t>EARA991224HZSSDN09</t>
  </si>
  <si>
    <t xml:space="preserve">Rodriguez Ruiz Eliana </t>
  </si>
  <si>
    <t>EL MEZQUITE 15 SANTA ELENA</t>
  </si>
  <si>
    <t>RORE010829MZSDZLA6</t>
  </si>
  <si>
    <t>RORE010929PQ1</t>
  </si>
  <si>
    <t>Jaramillo Fuentes Esmeralda</t>
  </si>
  <si>
    <t>LOPEZ MATEOS 64 ZOQUITE</t>
  </si>
  <si>
    <t>JAFE941207MCHRNS02</t>
  </si>
  <si>
    <t>Medina Rodriguez Gresia</t>
  </si>
  <si>
    <t>DE LA SANTA CRUZ 20 ZOQUITE</t>
  </si>
  <si>
    <t>MERG950318MZSDDR09</t>
  </si>
  <si>
    <t>P2V02</t>
  </si>
  <si>
    <t>P3V03</t>
  </si>
  <si>
    <t>P4V04</t>
  </si>
  <si>
    <t>PRT04</t>
  </si>
  <si>
    <t>Tecnico nocturno</t>
  </si>
  <si>
    <t>Ramirez Montoya Cindy Nataly</t>
  </si>
  <si>
    <t>MATIAS RAMOS 5 BARR EL DIVINO ROSTRO</t>
  </si>
  <si>
    <t>RAMC010724MZSMNNA5</t>
  </si>
  <si>
    <t>RAMC010724DN5</t>
  </si>
  <si>
    <t>Reyes Torres Ramiro</t>
  </si>
  <si>
    <t>MATIAS RAMOS 32 PANFILO NATERA</t>
  </si>
  <si>
    <t>RETR830823HZSYRM07</t>
  </si>
  <si>
    <t>RETR8308239Y3</t>
  </si>
  <si>
    <t>PF310</t>
  </si>
  <si>
    <t>Montes Dominguez Sergio Daniel</t>
  </si>
  <si>
    <t>ADOLFO LOPEZ MATEOS 20 UNION DE SAN ANTONIO</t>
  </si>
  <si>
    <t>MODS930828HZSNMR02</t>
  </si>
  <si>
    <t>MODS930828G11</t>
  </si>
  <si>
    <t>Badillo Hernandez Yesenia</t>
  </si>
  <si>
    <t>PRINCIPAL 6 LA CHIRIPA</t>
  </si>
  <si>
    <t>BAHY950826MZSDRS06</t>
  </si>
  <si>
    <t>Bueno Nava Margarita</t>
  </si>
  <si>
    <t>BUNM920114MZSNVR09</t>
  </si>
  <si>
    <t>Gonzalez Ortiz Francisco Javier</t>
  </si>
  <si>
    <t>INDEPENDENCIA 35 ZOQUITE</t>
  </si>
  <si>
    <t>GOOF860810HZSNRR01</t>
  </si>
  <si>
    <t>GOOF860810CZ7</t>
  </si>
  <si>
    <t>Torres Garcia Jorge Luis</t>
  </si>
  <si>
    <t>RAMON LOPEZ VELARDE 9 TACOALECHE</t>
  </si>
  <si>
    <t>TOGJ860910HZSRRR07</t>
  </si>
  <si>
    <t xml:space="preserve">DEPORTIVA 19 SANTA ELENA </t>
  </si>
  <si>
    <t>Rodriguez de Avila Jose de Jesus</t>
  </si>
  <si>
    <t>De Avila Montalvo Lorenzo</t>
  </si>
  <si>
    <t>BUGAMBILIA 10 ZOQUITE</t>
  </si>
  <si>
    <t>ROAJ980321HZSDVS02</t>
  </si>
  <si>
    <t>AIML830807HZSVNR07</t>
  </si>
  <si>
    <t>Casillas Rivera Maribel</t>
  </si>
  <si>
    <t>Hernandez Perea Roxaana</t>
  </si>
  <si>
    <t>Rivera Reyes Jose Emmanuel</t>
  </si>
  <si>
    <t>5 DFE MAYO 25 UNION DE SAN ANTONIO</t>
  </si>
  <si>
    <t>RIRE980807HZSVYM03</t>
  </si>
  <si>
    <t>Martinez Lopez Jorge</t>
  </si>
  <si>
    <t>MARTINEZ DOMINGUEZ 2 NUEVO MUNDO</t>
  </si>
  <si>
    <t>MALJ001225HZSRPRA4</t>
  </si>
  <si>
    <t>Jaramillo Raudales Edwin Ivan</t>
  </si>
  <si>
    <t>JARE990618HCHRDD06</t>
  </si>
  <si>
    <t>Castillo Vazquez Yolanda</t>
  </si>
  <si>
    <t>5 DE MAYO 1 SANTA ELENA</t>
  </si>
  <si>
    <t>CAVY860420MZSSZL09</t>
  </si>
  <si>
    <t>Martinez Hernandez Carlos Arturo</t>
  </si>
  <si>
    <t>Maldonado Chavez Hugo Alejandro</t>
  </si>
  <si>
    <t>MACH890516HZSLHG06</t>
  </si>
  <si>
    <t>MAHC930501HZSRRR13</t>
  </si>
  <si>
    <t>Alvarado Ovalle Mayra Janette</t>
  </si>
  <si>
    <t>LAS LOMAS 8-A TRANCOSO</t>
  </si>
  <si>
    <t>AAOM890510MZSLVY06</t>
  </si>
  <si>
    <t>P3C03</t>
  </si>
  <si>
    <t>Z4 N14 Clip</t>
  </si>
  <si>
    <t>Alferez Castañeda Gerardo</t>
  </si>
  <si>
    <t>ROSALES 15 GUANAJUATILLO</t>
  </si>
  <si>
    <t>GENERARTL PANFILO NATERA</t>
  </si>
  <si>
    <t>AECG971216HZSLSR08</t>
  </si>
  <si>
    <t>Torres Ramirez Maria Ines</t>
  </si>
  <si>
    <t>PENSAMIENTOS 2-A TACOALECHE</t>
  </si>
  <si>
    <t>TORI840928MZSRMN03</t>
  </si>
  <si>
    <t>TORI840928VD7</t>
  </si>
  <si>
    <t>Montes de Oca Saldaña Rodolfo</t>
  </si>
  <si>
    <t>ADOLFO LOPEZ MATEOS 2 NUEVO MUNDO</t>
  </si>
  <si>
    <t>MOSR911027HZSNLD01</t>
  </si>
  <si>
    <t>Morales Garcia Luis Gerardo</t>
  </si>
  <si>
    <t>MOGL001111HZSRRSA5</t>
  </si>
  <si>
    <t>De la Rosa Jasso Maribel</t>
  </si>
  <si>
    <t>LA MANGA 9 TRANCOSO</t>
  </si>
  <si>
    <t>ROJM931215MZSSSR06</t>
  </si>
  <si>
    <t>De la Rosa Jasso Alejandra de Jesus</t>
  </si>
  <si>
    <t xml:space="preserve">LAS LOMAS 120 A TRANCOSO </t>
  </si>
  <si>
    <t>ROJA980430MZSSSL07</t>
  </si>
  <si>
    <t>Castañeda Castañeda Cesar</t>
  </si>
  <si>
    <t>LA COSTA 8 GUANAJUATILLO</t>
  </si>
  <si>
    <t>CACC020819HZSSSSA7</t>
  </si>
  <si>
    <t>PRT05</t>
  </si>
  <si>
    <t>P5C03</t>
  </si>
  <si>
    <t>Espinoza Espino Fabian</t>
  </si>
  <si>
    <t>HIDALGO 26 LA VERDE</t>
  </si>
  <si>
    <t>EIEF781210HZSSSB01</t>
  </si>
  <si>
    <t>Almanza Elias Alan Abraham</t>
  </si>
  <si>
    <t>DEL ROSAL 5 1RA DEL RANCHO</t>
  </si>
  <si>
    <t>AAEA011221HZSLLLA6</t>
  </si>
  <si>
    <t>Tenorio Noriega Leonardo</t>
  </si>
  <si>
    <t>LAS LOMAS 871 A BARR LA PLAZA</t>
  </si>
  <si>
    <t>TENL981209HZSNRN06</t>
  </si>
  <si>
    <t>Chairez Rivera Elio</t>
  </si>
  <si>
    <t>LOPEZ MATEOS 53 TRANCOSO</t>
  </si>
  <si>
    <t>CARE000525HZSHVLA8</t>
  </si>
  <si>
    <t>Juarez Zapata Aranza Itzel</t>
  </si>
  <si>
    <t>MARTIN JUAREZ 4 TRANCOSO</t>
  </si>
  <si>
    <t>JUZA000519MZSRPRA9</t>
  </si>
  <si>
    <t>Oliva Romo Manuel de Jesus</t>
  </si>
  <si>
    <t>LAS LOMAS 31 TRANCOSO</t>
  </si>
  <si>
    <t>OIRM000519HZSLMNA6</t>
  </si>
  <si>
    <t>Ibarra Chavez Juana</t>
  </si>
  <si>
    <t>EDMILIANO ZAPATA 11 LA TESORERA</t>
  </si>
  <si>
    <t>IACJ730401MZSBHN05</t>
  </si>
  <si>
    <t>P5SA1</t>
  </si>
  <si>
    <t>P3SA1</t>
  </si>
  <si>
    <t>PFI08</t>
  </si>
  <si>
    <t>P5SD1</t>
  </si>
  <si>
    <t>P4SF1</t>
  </si>
  <si>
    <t>P2SC1</t>
  </si>
  <si>
    <t>Vacante P5F01</t>
  </si>
  <si>
    <t>GENERAL PANFILO NATRERA</t>
  </si>
  <si>
    <t>BEOL801202MZSRLL06</t>
  </si>
  <si>
    <t>LAS FLORES 15 A NORIA DEL CERRO</t>
  </si>
  <si>
    <t xml:space="preserve">Bernal Olvera Liliana </t>
  </si>
  <si>
    <t>Garcia Torres Teresa de Jesus</t>
  </si>
  <si>
    <t>MANZANO 18 NORIAS DEL CERRO</t>
  </si>
  <si>
    <t>GATT911015MZSRRR08</t>
  </si>
  <si>
    <t>Cordero Hernandez Luis Fernando</t>
  </si>
  <si>
    <t>CRO INSURGENTES 71 BARR 2DA DEL RANCHO</t>
  </si>
  <si>
    <t>COHL020104HZSRRSA8</t>
  </si>
  <si>
    <t>Hernandez Zambrano Dennys</t>
  </si>
  <si>
    <t xml:space="preserve">LAZARO CARDENAS 19 OJOCALIENTE </t>
  </si>
  <si>
    <t>HEZD970907HZSRMN07</t>
  </si>
  <si>
    <t>Martinez Morua Jovani</t>
  </si>
  <si>
    <t>MAMJ020909HZSRRVA1</t>
  </si>
  <si>
    <t>Torres Lira Edgar</t>
  </si>
  <si>
    <t>JOAQUIN AMARO 77 A TACOALECHE</t>
  </si>
  <si>
    <t>TOLE890415HZSRRD08</t>
  </si>
  <si>
    <t>Contreras Chavez Esmeralda</t>
  </si>
  <si>
    <t>PRIV GONZALEZ ORTEGA 51 EL REFUGIO</t>
  </si>
  <si>
    <t>COCE980315MZSNHS07</t>
  </si>
  <si>
    <t>Martinez Romero Ricardo</t>
  </si>
  <si>
    <t>LOMA LINDA 3 EL REFUGIO</t>
  </si>
  <si>
    <t>MARR920826HZSRMC06</t>
  </si>
  <si>
    <t>Agüero Vazquez Aldo Humberto</t>
  </si>
  <si>
    <t>LA ESCONDIDA 6 TACOALECHE</t>
  </si>
  <si>
    <t>AUVA860325HZSGZL04</t>
  </si>
  <si>
    <t>Reyes Gonzalez Francisco</t>
  </si>
  <si>
    <t>DEL PANTEON 11 BARR EL REFUGIO</t>
  </si>
  <si>
    <t>REGF911101HZSYNR03</t>
  </si>
  <si>
    <t>Gomez Zapata Cruz</t>
  </si>
  <si>
    <t>MATAMOROS 24  LA CAPILLA</t>
  </si>
  <si>
    <t>GOZC930915HZSMPR02</t>
  </si>
  <si>
    <t>MORELOS 5 A LA CAPILLA</t>
  </si>
  <si>
    <t>De Luna Nuñez Elisauro</t>
  </si>
  <si>
    <t>VENUSTIANO CARRANZA 11  CERRITO DE LA CRUZ</t>
  </si>
  <si>
    <t>LUNE870721HZSNXL02</t>
  </si>
  <si>
    <t>MTS02</t>
  </si>
  <si>
    <t>MUJN920510MZSRRM01</t>
  </si>
  <si>
    <t>MUJN920510TXA</t>
  </si>
  <si>
    <t>Silva Chavez Ma Guadalupe</t>
  </si>
  <si>
    <t>PEDRO RUIZ GONZALEZ 15 LA CAPILLA</t>
  </si>
  <si>
    <t>SICG030103MZSLHDA9</t>
  </si>
  <si>
    <t>Ortiz Jasso Andrea Guadalupe</t>
  </si>
  <si>
    <t>BENITO JUAREZ 6 A ZOQUITE</t>
  </si>
  <si>
    <t>OIJA971130MZSRSN03</t>
  </si>
  <si>
    <t>Rivera Flores Paloma Estefania</t>
  </si>
  <si>
    <t>DEL DIF 16 ZOQUITE</t>
  </si>
  <si>
    <t>RIFP010707MZSVLLA8</t>
  </si>
  <si>
    <t>Roman Torres Itzel Guadalupe</t>
  </si>
  <si>
    <t>COLIMA 24 TACOALECHE</t>
  </si>
  <si>
    <t>ROTI970201MZSMRT09</t>
  </si>
  <si>
    <t>De Avila Perez Selene Janeth</t>
  </si>
  <si>
    <t>GENARO BORREGO 23 ZOQUITE</t>
  </si>
  <si>
    <t>AIPS911116MZSVRL00</t>
  </si>
  <si>
    <t>De Avila Perez Daniela Lizbeth</t>
  </si>
  <si>
    <t>2DA DE ENRIQUE ESTRADA 15 B ZOQUITE</t>
  </si>
  <si>
    <t>AIPD981110MZSVRN07</t>
  </si>
  <si>
    <t>Torres Bañuelos J Luz</t>
  </si>
  <si>
    <t>EX HACIENDA DE TAYAHUA 100 TACOALECHE</t>
  </si>
  <si>
    <t>TOBL800102HZSRXZ07</t>
  </si>
  <si>
    <t>Gutierrez Jimenez Ambrocio</t>
  </si>
  <si>
    <t>EX HACIENDA DE VETAGRANDE 11 TACOALECHE</t>
  </si>
  <si>
    <t>GUJA631207HCHTMM05</t>
  </si>
  <si>
    <t>Gallegos Reyes Jose Luis</t>
  </si>
  <si>
    <t>ZARAGOZA 14 A UNION DE SAN ANTONIO</t>
  </si>
  <si>
    <t>GARL000727HZSLYSA5</t>
  </si>
  <si>
    <t>Hernandez Leos Ruben</t>
  </si>
  <si>
    <t>SAN ISIDRO 101 TRANCOSO</t>
  </si>
  <si>
    <t>HELR760222HZSRSB03</t>
  </si>
  <si>
    <t>Ramirez Martinez Juan Antonio</t>
  </si>
  <si>
    <t>DIAZ ORDAZ 3 LAS LAJAS</t>
  </si>
  <si>
    <t>RAMJ000611HZSMRNA1</t>
  </si>
  <si>
    <t>Ramirez Vela Luis</t>
  </si>
  <si>
    <t>DE LA LUZ 9 EL REFUGIO</t>
  </si>
  <si>
    <t>RAVL010517HZSMLSA5</t>
  </si>
  <si>
    <t>De la Cruz Rocha Jose Angel</t>
  </si>
  <si>
    <t>CURA990312HZSRCN06</t>
  </si>
  <si>
    <t>Martinez Morales Jesus Emiliano</t>
  </si>
  <si>
    <t>BENITO JUAREZ 5 NUEVO MUNDO</t>
  </si>
  <si>
    <t>MAMJ981224HZSRRS06</t>
  </si>
  <si>
    <t>MOLJ980920HZSRPN04</t>
  </si>
  <si>
    <t xml:space="preserve">DEL ANGEL 27  BARR SAN JUAN BAUTISTA </t>
  </si>
  <si>
    <t>Galindo Lopez Maria Lizeth</t>
  </si>
  <si>
    <t>GALL020820MZSLPZA8</t>
  </si>
  <si>
    <t>Gonzalez Mascorro Jacquelin</t>
  </si>
  <si>
    <t>INDEPENDENCIA 10 ZOQUITE</t>
  </si>
  <si>
    <t>GOMJ991206MZSNSC00</t>
  </si>
  <si>
    <t>Gutierrez Torres Miguel Angel</t>
  </si>
  <si>
    <t>EX HACIENDA VETAGRANDE 11 TACOALECHE</t>
  </si>
  <si>
    <t>GUTM870521HZSTRG06</t>
  </si>
  <si>
    <t>LOCKER ASIGNADO</t>
  </si>
  <si>
    <t>Descuento horas del día (base 12)</t>
  </si>
  <si>
    <t>SAN JOSE DELCARMEN</t>
  </si>
  <si>
    <t>PF208</t>
  </si>
  <si>
    <t>Rodriguez Gurtierrez Bryan Gabriel</t>
  </si>
  <si>
    <t>Rivera Diaz Ruben Osvaldo</t>
  </si>
  <si>
    <t>JUAN ALDAMA 4 A LA CAPILLA</t>
  </si>
  <si>
    <t>ROGB020726HASDTRA4</t>
  </si>
  <si>
    <t>RIDR971119HZSVZB02</t>
  </si>
  <si>
    <t>Montes Espino Carmen Karina Guadalupe</t>
  </si>
  <si>
    <t>GENERAL PANFILO NATERA 3 UNION DE SAN ANTONIO</t>
  </si>
  <si>
    <t>MOEC010724MZSNSRA2</t>
  </si>
  <si>
    <t>Cordero Espino Arely Guadalupe</t>
  </si>
  <si>
    <t>COEA021002MZSRSRA7</t>
  </si>
  <si>
    <t>Montes Espino Nikole Estephania</t>
  </si>
  <si>
    <t>MOEN021018MZSNSKA7</t>
  </si>
  <si>
    <t>Raudales Ibarra Claudia Guadalupe</t>
  </si>
  <si>
    <t>FLORES MAGON 9 ZOQUITE</t>
  </si>
  <si>
    <t>RAIC900524MZSDBL07</t>
  </si>
  <si>
    <t>Chavez Raudales Myrna Alejandra</t>
  </si>
  <si>
    <t>EL ROSAL 7 ZOQUITE</t>
  </si>
  <si>
    <t>CARM961127MZSHDY02</t>
  </si>
  <si>
    <t>Raudales Alma Janet</t>
  </si>
  <si>
    <t>1A DEPORTISTAS 39 ZOQUITE</t>
  </si>
  <si>
    <t>RAXA791120MZSDXL08</t>
  </si>
  <si>
    <t>Espino Soto Ana Pilar</t>
  </si>
  <si>
    <t>VICENTE GUERRERO 1 PALMILLAS</t>
  </si>
  <si>
    <t>EISA980527MZSSTN04</t>
  </si>
  <si>
    <t>Perez del Rio Jose Manuel</t>
  </si>
  <si>
    <t>JOAQUIN AMARO 52 A TACOALECHE</t>
  </si>
  <si>
    <t>PERM910907HZSRXN08</t>
  </si>
  <si>
    <t>Semana 05</t>
  </si>
  <si>
    <t>Vacante P2C02</t>
  </si>
  <si>
    <t>Vacante PF303</t>
  </si>
  <si>
    <t>P1B09</t>
  </si>
  <si>
    <t>Martinez Guardado Aaron</t>
  </si>
  <si>
    <t>MAGA980126HZSRRR05</t>
  </si>
  <si>
    <t>SAN ANTONIO 9 LA BLANCA</t>
  </si>
  <si>
    <t>Jaime Martinez Juana lizbeth</t>
  </si>
  <si>
    <t>DAMIAN CARMONA 141 SANTA ELENA</t>
  </si>
  <si>
    <t>JAMJ980923MZSMRN02</t>
  </si>
  <si>
    <t>Guerrero Ibarra Ma Guadalupe</t>
  </si>
  <si>
    <t>GUIG021008MZSRBDA2</t>
  </si>
  <si>
    <t>Diaz Espino Juan Pablo</t>
  </si>
  <si>
    <t>FRANCISCO I MADERO 2 UNION DE SAN ANTONIO</t>
  </si>
  <si>
    <t>DIEJ990114HZSZSN04</t>
  </si>
  <si>
    <t>Ramos Garcia Manuel de Jesus</t>
  </si>
  <si>
    <t>VICENTE GUERRERO 11 NUEVO MUNDO</t>
  </si>
  <si>
    <t>RAGM021218HZSMRNA5</t>
  </si>
  <si>
    <t>Rivera Reyes Juan</t>
  </si>
  <si>
    <t>5 DE MAYO 25 UNION DE SAN ANTONIO</t>
  </si>
  <si>
    <t>GENERARL PANFILO NATERA</t>
  </si>
  <si>
    <t>RIRJ000624HZSVYNA4</t>
  </si>
  <si>
    <t>De Luna Alvarado Marylu</t>
  </si>
  <si>
    <t xml:space="preserve">FRANCISCO VILLA 3 CERRITO DE LA CRUZ </t>
  </si>
  <si>
    <t>LUAM960314MZSNLR07</t>
  </si>
  <si>
    <t xml:space="preserve">CAMBIO DE EMPAQUE A NAVES </t>
  </si>
  <si>
    <t>MORELOS 6 TRANCOSO</t>
  </si>
  <si>
    <t>LIENZO 2 LAS LAJAS</t>
  </si>
  <si>
    <t>VARE900501HASLJS08</t>
  </si>
  <si>
    <t>V0118</t>
  </si>
  <si>
    <t xml:space="preserve">Espino Ibarra Heriberto </t>
  </si>
  <si>
    <t>MEXICO 7 UNION DE SAN ANTONIO</t>
  </si>
  <si>
    <t>EIIH750301HZSSBR096</t>
  </si>
  <si>
    <t>Espino Bermudez Michel</t>
  </si>
  <si>
    <t>EIBM010829HZSSRCA9</t>
  </si>
  <si>
    <t>Rivera Reyes Ernesto Jesus</t>
  </si>
  <si>
    <t>RIRE941203HZSVYR07</t>
  </si>
  <si>
    <t>Guardado Lopez Jovani</t>
  </si>
  <si>
    <t>VICENTE GUERRERO 1 NUEVO MUNDO</t>
  </si>
  <si>
    <t>GULJ010418HZSRPVA3</t>
  </si>
  <si>
    <t>Capturado</t>
  </si>
  <si>
    <t>INCLUYE PAGO DE PRIMA VACACIONAL</t>
  </si>
  <si>
    <t>Rodriguez Gutierrez Bryan Gabriel</t>
  </si>
  <si>
    <t>se le pagara con el salario real mas prima vacacional</t>
  </si>
  <si>
    <t>Se está ajustando su sueldo a 2500, este sueldo era desde la semana pasada, por lo que se agregan 500 adicionales</t>
  </si>
  <si>
    <t>P</t>
  </si>
  <si>
    <t>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</si>
</sst>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.00_);_(&quot;$&quot;* \(#,##0.00\);_(&quot;$&quot;* &quot;-&quot;??_);_(@_)"/>
    <numFmt numFmtId="165" formatCode="[$-F400]h:mm:ss\ AM/PM"/>
    <numFmt numFmtId="166" formatCode="&quot;$&quot;#,##0.00"/>
    <numFmt numFmtId="167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indexed="8"/>
      <name val="Arial"/>
      <family val="2"/>
    </font>
    <font>
      <sz val="9"/>
      <name val="Arial"/>
      <family val="2"/>
    </font>
    <font>
      <sz val="10.5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indexed="8"/>
      <name val="Calibri"/>
      <family val="2"/>
      <scheme val="minor"/>
    </font>
    <font>
      <sz val="12"/>
      <color rgb="FFFF0000"/>
      <name val="Calibri"/>
      <family val="2"/>
      <scheme val="minor"/>
    </font>
    <font>
      <sz val="10"/>
      <name val="Arial"/>
      <family val="2"/>
    </font>
    <font>
      <sz val="12"/>
      <color theme="1" tint="4.9989318521683403E-2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i/>
      <sz val="12"/>
      <color rgb="FF800000"/>
      <name val="Calibri"/>
      <family val="2"/>
    </font>
    <font>
      <b/>
      <sz val="12"/>
      <color rgb="FF000000"/>
      <name val="Calibri"/>
      <family val="2"/>
    </font>
    <font>
      <sz val="10"/>
      <color rgb="FF000000"/>
      <name val="Tahoma"/>
      <family val="2"/>
    </font>
    <font>
      <sz val="10"/>
      <color rgb="FF000000"/>
      <name val="Calibri"/>
      <family val="2"/>
    </font>
    <font>
      <b/>
      <sz val="9"/>
      <color rgb="FF000000"/>
      <name val="Tahoma"/>
      <family val="2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9BDE7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6CE43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5E0EB"/>
        <bgColor indexed="64"/>
      </patternFill>
    </fill>
  </fills>
  <borders count="3">
    <border>
      <left/>
      <right/>
      <top/>
      <bottom/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6">
    <xf numFmtId="0" fontId="0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7" fontId="1" fillId="0" borderId="0"/>
    <xf numFmtId="0" fontId="15" fillId="0" borderId="0"/>
    <xf numFmtId="0" fontId="2" fillId="0" borderId="0"/>
  </cellStyleXfs>
  <cellXfs count="123">
    <xf numFmtId="0" fontId="0" fillId="0" borderId="0" xfId="0"/>
    <xf numFmtId="0" fontId="3" fillId="0" borderId="0" xfId="0" applyFont="1"/>
    <xf numFmtId="164" fontId="0" fillId="0" borderId="0" xfId="1" applyFont="1"/>
    <xf numFmtId="0" fontId="3" fillId="2" borderId="1" xfId="0" applyFont="1" applyFill="1" applyBorder="1"/>
    <xf numFmtId="0" fontId="0" fillId="2" borderId="1" xfId="0" applyFill="1" applyBorder="1"/>
    <xf numFmtId="164" fontId="0" fillId="2" borderId="1" xfId="1" applyFont="1" applyFill="1" applyBorder="1"/>
    <xf numFmtId="20" fontId="0" fillId="0" borderId="0" xfId="0" applyNumberFormat="1"/>
    <xf numFmtId="0" fontId="0" fillId="0" borderId="0" xfId="0" applyAlignment="1">
      <alignment vertical="center" wrapText="1"/>
    </xf>
    <xf numFmtId="0" fontId="3" fillId="0" borderId="0" xfId="0" applyFont="1" applyAlignment="1">
      <alignment vertical="center" wrapText="1"/>
    </xf>
    <xf numFmtId="0" fontId="0" fillId="2" borderId="0" xfId="0" applyFill="1" applyBorder="1"/>
    <xf numFmtId="164" fontId="0" fillId="2" borderId="0" xfId="1" applyFont="1" applyFill="1" applyBorder="1"/>
    <xf numFmtId="164" fontId="0" fillId="0" borderId="0" xfId="1" applyFont="1" applyFill="1"/>
    <xf numFmtId="0" fontId="0" fillId="0" borderId="0" xfId="0" applyFill="1"/>
    <xf numFmtId="0" fontId="3" fillId="0" borderId="0" xfId="0" applyFont="1" applyFill="1" applyAlignment="1">
      <alignment wrapText="1"/>
    </xf>
    <xf numFmtId="0" fontId="0" fillId="2" borderId="0" xfId="0" applyFill="1"/>
    <xf numFmtId="1" fontId="0" fillId="0" borderId="0" xfId="0" applyNumberFormat="1" applyProtection="1">
      <protection locked="0"/>
    </xf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0" fillId="0" borderId="0" xfId="0" applyFill="1" applyAlignment="1"/>
    <xf numFmtId="0" fontId="0" fillId="0" borderId="0" xfId="0"/>
    <xf numFmtId="20" fontId="0" fillId="0" borderId="0" xfId="0" applyNumberFormat="1"/>
    <xf numFmtId="164" fontId="3" fillId="0" borderId="0" xfId="1" applyFont="1" applyAlignment="1">
      <alignment horizontal="center" vertical="center" wrapText="1"/>
    </xf>
    <xf numFmtId="166" fontId="0" fillId="2" borderId="1" xfId="1" applyNumberFormat="1" applyFont="1" applyFill="1" applyBorder="1"/>
    <xf numFmtId="0" fontId="0" fillId="4" borderId="0" xfId="0" applyFill="1" applyProtection="1">
      <protection locked="0"/>
    </xf>
    <xf numFmtId="0" fontId="0" fillId="0" borderId="0" xfId="0" applyFill="1" applyAlignment="1" applyProtection="1">
      <protection locked="0"/>
    </xf>
    <xf numFmtId="14" fontId="0" fillId="0" borderId="0" xfId="0" applyNumberFormat="1"/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5" borderId="0" xfId="0" applyFill="1" applyProtection="1">
      <protection locked="0"/>
    </xf>
    <xf numFmtId="0" fontId="0" fillId="3" borderId="0" xfId="0" applyFill="1" applyProtection="1">
      <protection locked="0"/>
    </xf>
    <xf numFmtId="0" fontId="0" fillId="3" borderId="1" xfId="0" applyFill="1" applyBorder="1"/>
    <xf numFmtId="0" fontId="0" fillId="0" borderId="0" xfId="0" applyFill="1" applyProtection="1">
      <protection locked="0"/>
    </xf>
    <xf numFmtId="0" fontId="0" fillId="0" borderId="0" xfId="0" applyAlignment="1"/>
    <xf numFmtId="0" fontId="0" fillId="6" borderId="0" xfId="0" applyFill="1" applyProtection="1">
      <protection locked="0"/>
    </xf>
    <xf numFmtId="0" fontId="0" fillId="7" borderId="0" xfId="0" applyFill="1" applyProtection="1">
      <protection locked="0"/>
    </xf>
    <xf numFmtId="0" fontId="0" fillId="0" borderId="0" xfId="0" applyBorder="1" applyProtection="1">
      <protection locked="0"/>
    </xf>
    <xf numFmtId="0" fontId="9" fillId="4" borderId="0" xfId="0" applyFont="1" applyFill="1" applyBorder="1" applyAlignment="1" applyProtection="1">
      <alignment vertical="center"/>
      <protection locked="0"/>
    </xf>
    <xf numFmtId="0" fontId="8" fillId="4" borderId="0" xfId="0" applyFont="1" applyFill="1" applyBorder="1" applyAlignment="1" applyProtection="1">
      <alignment vertical="center"/>
      <protection locked="0"/>
    </xf>
    <xf numFmtId="0" fontId="10" fillId="0" borderId="0" xfId="0" applyFont="1"/>
    <xf numFmtId="0" fontId="0" fillId="4" borderId="0" xfId="0" applyFill="1" applyBorder="1" applyProtection="1">
      <protection locked="0"/>
    </xf>
    <xf numFmtId="0" fontId="0" fillId="8" borderId="0" xfId="0" applyFill="1"/>
    <xf numFmtId="0" fontId="3" fillId="0" borderId="0" xfId="0" applyFont="1" applyFill="1" applyAlignment="1">
      <alignment horizontal="center" textRotation="90"/>
    </xf>
    <xf numFmtId="0" fontId="3" fillId="0" borderId="0" xfId="0" applyFont="1" applyFill="1"/>
    <xf numFmtId="0" fontId="0" fillId="9" borderId="0" xfId="0" applyFill="1"/>
    <xf numFmtId="0" fontId="0" fillId="4" borderId="0" xfId="0" applyFill="1"/>
    <xf numFmtId="0" fontId="0" fillId="7" borderId="0" xfId="0" applyFill="1"/>
    <xf numFmtId="0" fontId="6" fillId="4" borderId="0" xfId="0" applyFont="1" applyFill="1" applyProtection="1">
      <protection locked="0"/>
    </xf>
    <xf numFmtId="0" fontId="0" fillId="4" borderId="0" xfId="0" applyFont="1" applyFill="1" applyProtection="1">
      <protection locked="0"/>
    </xf>
    <xf numFmtId="0" fontId="0" fillId="10" borderId="0" xfId="0" applyFill="1"/>
    <xf numFmtId="0" fontId="0" fillId="11" borderId="0" xfId="0" applyFill="1"/>
    <xf numFmtId="0" fontId="6" fillId="3" borderId="0" xfId="0" applyFont="1" applyFill="1" applyProtection="1">
      <protection locked="0"/>
    </xf>
    <xf numFmtId="0" fontId="6" fillId="0" borderId="0" xfId="0" applyFont="1" applyBorder="1" applyAlignment="1" applyProtection="1">
      <alignment vertical="center"/>
      <protection locked="0"/>
    </xf>
    <xf numFmtId="0" fontId="0" fillId="0" borderId="2" xfId="0" applyBorder="1" applyProtection="1">
      <protection locked="0"/>
    </xf>
    <xf numFmtId="0" fontId="6" fillId="4" borderId="0" xfId="0" applyFont="1" applyFill="1" applyBorder="1" applyAlignment="1" applyProtection="1">
      <alignment vertical="center"/>
      <protection locked="0"/>
    </xf>
    <xf numFmtId="0" fontId="6" fillId="5" borderId="0" xfId="0" applyFont="1" applyFill="1" applyProtection="1">
      <protection locked="0"/>
    </xf>
    <xf numFmtId="0" fontId="6" fillId="5" borderId="0" xfId="0" applyFont="1" applyFill="1" applyBorder="1" applyProtection="1">
      <protection locked="0"/>
    </xf>
    <xf numFmtId="0" fontId="14" fillId="0" borderId="0" xfId="0" applyFont="1" applyProtection="1">
      <protection locked="0"/>
    </xf>
    <xf numFmtId="0" fontId="13" fillId="4" borderId="0" xfId="0" applyFont="1" applyFill="1" applyBorder="1" applyAlignment="1" applyProtection="1">
      <alignment vertical="center"/>
      <protection locked="0"/>
    </xf>
    <xf numFmtId="0" fontId="0" fillId="12" borderId="0" xfId="0" applyFill="1" applyProtection="1"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13" borderId="0" xfId="0" applyFill="1" applyProtection="1"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0" borderId="0" xfId="0" applyFont="1" applyFill="1" applyAlignment="1">
      <alignment horizontal="center" vertical="center"/>
    </xf>
    <xf numFmtId="0" fontId="5" fillId="0" borderId="0" xfId="0" applyFont="1" applyAlignment="1" applyProtection="1">
      <alignment horizontal="center" vertical="center" wrapText="1"/>
      <protection locked="0"/>
    </xf>
    <xf numFmtId="0" fontId="5" fillId="4" borderId="0" xfId="0" applyFont="1" applyFill="1" applyAlignment="1" applyProtection="1">
      <alignment horizontal="center" vertical="center" wrapText="1"/>
      <protection locked="0"/>
    </xf>
    <xf numFmtId="14" fontId="5" fillId="0" borderId="0" xfId="0" applyNumberFormat="1" applyFont="1" applyAlignment="1" applyProtection="1">
      <alignment horizontal="center" vertical="center" wrapText="1"/>
      <protection locked="0"/>
    </xf>
    <xf numFmtId="1" fontId="3" fillId="0" borderId="0" xfId="0" applyNumberFormat="1" applyFont="1" applyAlignment="1" applyProtection="1">
      <alignment horizontal="center" vertical="center" wrapText="1"/>
      <protection locked="0"/>
    </xf>
    <xf numFmtId="0" fontId="3" fillId="14" borderId="0" xfId="0" applyFont="1" applyFill="1" applyAlignment="1" applyProtection="1">
      <alignment horizontal="center" vertical="center" wrapText="1"/>
      <protection locked="0"/>
    </xf>
    <xf numFmtId="0" fontId="0" fillId="14" borderId="0" xfId="0" applyFill="1" applyProtection="1">
      <protection locked="0"/>
    </xf>
    <xf numFmtId="0" fontId="3" fillId="14" borderId="0" xfId="0" applyFont="1" applyFill="1" applyAlignment="1">
      <alignment horizontal="center" vertical="center" wrapText="1"/>
    </xf>
    <xf numFmtId="0" fontId="0" fillId="14" borderId="0" xfId="0" applyFill="1"/>
    <xf numFmtId="0" fontId="0" fillId="0" borderId="0" xfId="0" applyFill="1" applyAlignment="1">
      <alignment horizontal="center" vertical="center"/>
    </xf>
    <xf numFmtId="0" fontId="16" fillId="0" borderId="0" xfId="0" applyFont="1" applyFill="1"/>
    <xf numFmtId="0" fontId="0" fillId="0" borderId="0" xfId="0" applyFill="1" applyBorder="1"/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Protection="1">
      <protection locked="0"/>
    </xf>
    <xf numFmtId="0" fontId="3" fillId="0" borderId="0" xfId="5" applyFont="1" applyAlignment="1">
      <alignment horizontal="center" vertical="center" wrapText="1"/>
    </xf>
    <xf numFmtId="165" fontId="3" fillId="0" borderId="0" xfId="5" applyNumberFormat="1" applyFont="1" applyAlignment="1">
      <alignment horizontal="center" vertical="center" wrapText="1"/>
    </xf>
    <xf numFmtId="0" fontId="3" fillId="0" borderId="0" xfId="5" applyFont="1" applyAlignment="1">
      <alignment vertical="center" wrapText="1"/>
    </xf>
    <xf numFmtId="0" fontId="2" fillId="0" borderId="0" xfId="5" applyFill="1"/>
    <xf numFmtId="0" fontId="2" fillId="0" borderId="0" xfId="5" applyFill="1" applyAlignment="1">
      <alignment horizontal="center"/>
    </xf>
    <xf numFmtId="164" fontId="2" fillId="0" borderId="0" xfId="1" applyFont="1" applyFill="1" applyAlignment="1">
      <alignment horizontal="center"/>
    </xf>
    <xf numFmtId="165" fontId="2" fillId="0" borderId="0" xfId="5" applyNumberFormat="1" applyFill="1"/>
    <xf numFmtId="0" fontId="2" fillId="0" borderId="0" xfId="5"/>
    <xf numFmtId="0" fontId="2" fillId="0" borderId="0" xfId="5" applyFill="1" applyAlignment="1">
      <alignment vertical="center"/>
    </xf>
    <xf numFmtId="164" fontId="0" fillId="0" borderId="0" xfId="1" applyFont="1" applyFill="1" applyAlignment="1">
      <alignment horizontal="center"/>
    </xf>
    <xf numFmtId="0" fontId="0" fillId="0" borderId="0" xfId="5" applyFont="1" applyFill="1"/>
    <xf numFmtId="0" fontId="0" fillId="0" borderId="0" xfId="5" applyFont="1" applyFill="1" applyAlignment="1">
      <alignment horizontal="center"/>
    </xf>
    <xf numFmtId="0" fontId="6" fillId="0" borderId="0" xfId="0" applyFont="1" applyFill="1"/>
    <xf numFmtId="0" fontId="0" fillId="2" borderId="0" xfId="0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5" applyFont="1" applyFill="1" applyAlignment="1">
      <alignment vertical="center"/>
    </xf>
    <xf numFmtId="0" fontId="18" fillId="0" borderId="0" xfId="0" applyFont="1" applyFill="1"/>
    <xf numFmtId="0" fontId="0" fillId="0" borderId="0" xfId="0" applyFill="1" applyAlignment="1">
      <alignment vertical="center"/>
    </xf>
    <xf numFmtId="0" fontId="3" fillId="0" borderId="0" xfId="0" applyFont="1" applyFill="1" applyAlignment="1">
      <alignment horizontal="right" vertical="center"/>
    </xf>
    <xf numFmtId="0" fontId="17" fillId="0" borderId="0" xfId="0" applyFont="1" applyFill="1" applyAlignment="1">
      <alignment vertical="center"/>
    </xf>
    <xf numFmtId="14" fontId="7" fillId="0" borderId="0" xfId="0" applyNumberFormat="1" applyFont="1" applyFill="1" applyAlignment="1">
      <alignment horizontal="center" vertical="center" textRotation="90"/>
    </xf>
    <xf numFmtId="0" fontId="3" fillId="0" borderId="0" xfId="0" applyFont="1" applyFill="1" applyAlignment="1">
      <alignment horizontal="center" vertical="top" textRotation="90"/>
    </xf>
    <xf numFmtId="164" fontId="2" fillId="0" borderId="0" xfId="1" applyFont="1" applyFill="1" applyAlignment="1">
      <alignment vertical="center"/>
    </xf>
    <xf numFmtId="0" fontId="6" fillId="0" borderId="0" xfId="0" applyFont="1" applyFill="1" applyProtection="1">
      <protection locked="0"/>
    </xf>
    <xf numFmtId="0" fontId="0" fillId="14" borderId="0" xfId="0" applyFill="1" applyAlignment="1">
      <alignment horizontal="center" vertical="center"/>
    </xf>
    <xf numFmtId="0" fontId="3" fillId="15" borderId="0" xfId="0" applyFont="1" applyFill="1" applyAlignment="1">
      <alignment wrapText="1"/>
    </xf>
    <xf numFmtId="164" fontId="0" fillId="15" borderId="0" xfId="1" applyFont="1" applyFill="1"/>
    <xf numFmtId="0" fontId="0" fillId="15" borderId="0" xfId="0" applyFill="1"/>
    <xf numFmtId="164" fontId="0" fillId="10" borderId="0" xfId="1" applyFont="1" applyFill="1"/>
    <xf numFmtId="0" fontId="6" fillId="16" borderId="0" xfId="0" applyFont="1" applyFill="1"/>
    <xf numFmtId="0" fontId="0" fillId="3" borderId="0" xfId="0" applyFill="1"/>
    <xf numFmtId="0" fontId="0" fillId="3" borderId="0" xfId="0" applyFill="1" applyAlignment="1" applyProtection="1">
      <alignment horizontal="left"/>
      <protection locked="0"/>
    </xf>
    <xf numFmtId="0" fontId="3" fillId="0" borderId="0" xfId="0" applyFont="1" applyFill="1" applyAlignment="1">
      <alignment vertical="center"/>
    </xf>
    <xf numFmtId="0" fontId="0" fillId="0" borderId="0" xfId="0" applyFill="1" applyAlignment="1">
      <alignment horizontal="left"/>
    </xf>
    <xf numFmtId="164" fontId="2" fillId="0" borderId="0" xfId="1" applyFont="1" applyFill="1"/>
    <xf numFmtId="0" fontId="0" fillId="0" borderId="0" xfId="0" applyAlignment="1">
      <alignment horizontal="left"/>
    </xf>
    <xf numFmtId="0" fontId="6" fillId="17" borderId="0" xfId="0" applyFont="1" applyFill="1"/>
    <xf numFmtId="0" fontId="14" fillId="0" borderId="0" xfId="0" applyFont="1" applyFill="1"/>
    <xf numFmtId="0" fontId="6" fillId="18" borderId="0" xfId="0" applyFont="1" applyFill="1"/>
    <xf numFmtId="0" fontId="0" fillId="17" borderId="0" xfId="0" applyFill="1"/>
    <xf numFmtId="164" fontId="0" fillId="3" borderId="0" xfId="1" applyFont="1" applyFill="1"/>
    <xf numFmtId="164" fontId="0" fillId="17" borderId="0" xfId="1" applyFont="1" applyFill="1"/>
    <xf numFmtId="0" fontId="6" fillId="3" borderId="0" xfId="0" applyFont="1" applyFill="1"/>
    <xf numFmtId="0" fontId="14" fillId="3" borderId="0" xfId="0" applyFont="1" applyFill="1"/>
    <xf numFmtId="0" fontId="4" fillId="0" borderId="0" xfId="0" applyFont="1" applyFill="1" applyAlignment="1">
      <alignment horizontal="center" vertical="center"/>
    </xf>
  </cellXfs>
  <cellStyles count="6">
    <cellStyle name="Moneda" xfId="1" builtinId="4"/>
    <cellStyle name="Moneda 2" xfId="2" xr:uid="{00000000-0005-0000-0000-000001000000}"/>
    <cellStyle name="Normal" xfId="0" builtinId="0"/>
    <cellStyle name="Normal 2" xfId="5" xr:uid="{00000000-0005-0000-0000-000003000000}"/>
    <cellStyle name="Normal 2 2 2" xfId="3" xr:uid="{00000000-0005-0000-0000-000004000000}"/>
    <cellStyle name="Normal 4" xfId="4" xr:uid="{00000000-0005-0000-0000-000005000000}"/>
  </cellStyles>
  <dxfs count="6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Medium7"/>
  <colors>
    <mruColors>
      <color rgb="FF05E0EB"/>
      <color rgb="FF6CE43C"/>
      <color rgb="FFFF3300"/>
      <color rgb="FF66FFFF"/>
      <color rgb="FF09BDE7"/>
      <color rgb="FFFFCCFF"/>
      <color rgb="FFFF99FF"/>
      <color rgb="FFF187D3"/>
      <color rgb="FF31C929"/>
      <color rgb="FFA090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1549400</xdr:colOff>
          <xdr:row>0</xdr:row>
          <xdr:rowOff>406400</xdr:rowOff>
        </xdr:from>
        <xdr:to>
          <xdr:col>5</xdr:col>
          <xdr:colOff>2451100</xdr:colOff>
          <xdr:row>1</xdr:row>
          <xdr:rowOff>127000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Procesar</a:t>
              </a:r>
            </a:p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nómina.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0</xdr:row>
          <xdr:rowOff>101600</xdr:rowOff>
        </xdr:from>
        <xdr:to>
          <xdr:col>5</xdr:col>
          <xdr:colOff>1041400</xdr:colOff>
          <xdr:row>0</xdr:row>
          <xdr:rowOff>558800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200" b="1" i="1" u="none" strike="noStrike" baseline="0">
                  <a:solidFill>
                    <a:srgbClr val="800000"/>
                  </a:solidFill>
                  <a:latin typeface="Calibri" pitchFamily="2" charset="0"/>
                  <a:cs typeface="Calibri" pitchFamily="2" charset="0"/>
                </a:rPr>
                <a:t>Reiniciar Archivo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444500</xdr:colOff>
          <xdr:row>0</xdr:row>
          <xdr:rowOff>101600</xdr:rowOff>
        </xdr:from>
        <xdr:to>
          <xdr:col>4</xdr:col>
          <xdr:colOff>673100</xdr:colOff>
          <xdr:row>0</xdr:row>
          <xdr:rowOff>571500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Añadir empleados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444500</xdr:colOff>
          <xdr:row>0</xdr:row>
          <xdr:rowOff>660400</xdr:rowOff>
        </xdr:from>
        <xdr:to>
          <xdr:col>4</xdr:col>
          <xdr:colOff>660400</xdr:colOff>
          <xdr:row>1</xdr:row>
          <xdr:rowOff>368300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2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127000</xdr:colOff>
          <xdr:row>0</xdr:row>
          <xdr:rowOff>698500</xdr:rowOff>
        </xdr:from>
        <xdr:to>
          <xdr:col>5</xdr:col>
          <xdr:colOff>1028700</xdr:colOff>
          <xdr:row>1</xdr:row>
          <xdr:rowOff>419100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Importar reloj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/Mi%20unidad/Temporada%2018/T18%20Recursos%20Humanos/T18%20N&#243;minas%20Invernaderos/Nomina%202020%20Sem47%20nuevos%20codigo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/Mi%20unidad/Temporada%2018/T18%20Recursos%20Humanos/T18%20N&#243;minas%20Empaque/N&#243;mina%20Empaque%202020%20Sem4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/Mi%20unidad/Temporada%2018/T18%20Recursos%20Humanos/T18%20N&#243;minas%20Invernaderos/Nomina%202020%20Sem4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s"/>
      <sheetName val="Nómina"/>
      <sheetName val="Horarios"/>
      <sheetName val="Líneas"/>
      <sheetName val="Descuentos"/>
      <sheetName val="Ingresos"/>
      <sheetName val="BD Empleados"/>
    </sheetNames>
    <sheetDataSet>
      <sheetData sheetId="0" refreshError="1">
        <row r="1">
          <cell r="A1" t="str">
            <v>Clave</v>
          </cell>
          <cell r="B1" t="str">
            <v>Área</v>
          </cell>
          <cell r="C1" t="str">
            <v>Puesto</v>
          </cell>
        </row>
        <row r="2">
          <cell r="A2" t="str">
            <v>GAR01</v>
          </cell>
          <cell r="B2" t="str">
            <v>Periféricos</v>
          </cell>
          <cell r="C2" t="str">
            <v>Recepcion y Capturista</v>
          </cell>
        </row>
        <row r="3">
          <cell r="A3" t="str">
            <v>GD101</v>
          </cell>
          <cell r="B3" t="str">
            <v>Choferes</v>
          </cell>
          <cell r="C3" t="str">
            <v>Chofer 2</v>
          </cell>
        </row>
        <row r="4">
          <cell r="A4" t="str">
            <v>GD201</v>
          </cell>
          <cell r="B4" t="str">
            <v>Choferes</v>
          </cell>
          <cell r="C4" t="str">
            <v>Chofer 3</v>
          </cell>
        </row>
        <row r="5">
          <cell r="A5" t="str">
            <v>GD301</v>
          </cell>
          <cell r="B5" t="str">
            <v>Choferes</v>
          </cell>
          <cell r="C5" t="str">
            <v>Chofer 1</v>
          </cell>
        </row>
        <row r="6">
          <cell r="A6" t="str">
            <v>GJT01</v>
          </cell>
          <cell r="B6" t="str">
            <v>Periféricos</v>
          </cell>
          <cell r="C6" t="str">
            <v>Jardinería</v>
          </cell>
        </row>
        <row r="7">
          <cell r="A7" t="str">
            <v>GME01</v>
          </cell>
          <cell r="B7" t="str">
            <v>Periféricos</v>
          </cell>
          <cell r="C7" t="str">
            <v>Externo maquinaria</v>
          </cell>
        </row>
        <row r="8">
          <cell r="A8" t="str">
            <v>GMT01</v>
          </cell>
          <cell r="B8" t="str">
            <v>Periféricos</v>
          </cell>
          <cell r="C8" t="str">
            <v>Jefe de Maquinaria</v>
          </cell>
        </row>
        <row r="9">
          <cell r="A9" t="str">
            <v>GSB01</v>
          </cell>
          <cell r="B9" t="str">
            <v>Periféricos</v>
          </cell>
          <cell r="C9" t="str">
            <v>Apoyo de intendencia</v>
          </cell>
        </row>
        <row r="10">
          <cell r="A10" t="str">
            <v>GSB02</v>
          </cell>
          <cell r="B10" t="str">
            <v>Periféricos</v>
          </cell>
          <cell r="C10" t="str">
            <v>Apoyo de intendencia</v>
          </cell>
        </row>
        <row r="11">
          <cell r="A11" t="str">
            <v>GSB03</v>
          </cell>
          <cell r="B11" t="str">
            <v>Periféricos</v>
          </cell>
          <cell r="C11" t="str">
            <v>Apoyo de intendencia</v>
          </cell>
        </row>
        <row r="12">
          <cell r="A12" t="str">
            <v>GSB04</v>
          </cell>
          <cell r="B12" t="str">
            <v>Periféricos</v>
          </cell>
          <cell r="C12" t="str">
            <v>Apoyo de intendencia</v>
          </cell>
        </row>
        <row r="13">
          <cell r="A13" t="str">
            <v>GSBT1</v>
          </cell>
          <cell r="B13" t="str">
            <v>Periféricos</v>
          </cell>
          <cell r="C13" t="str">
            <v>Jefe de intendencia</v>
          </cell>
        </row>
        <row r="14">
          <cell r="A14" t="str">
            <v>GSC01</v>
          </cell>
          <cell r="B14" t="str">
            <v>Periféricos</v>
          </cell>
          <cell r="C14" t="str">
            <v>Apoyo de intendencia</v>
          </cell>
        </row>
        <row r="15">
          <cell r="A15" t="str">
            <v>GSC02</v>
          </cell>
          <cell r="B15" t="str">
            <v>Periféricos</v>
          </cell>
          <cell r="C15" t="str">
            <v>Apoyo de intendencia</v>
          </cell>
        </row>
        <row r="16">
          <cell r="A16" t="str">
            <v>GSCT1</v>
          </cell>
          <cell r="B16" t="str">
            <v>Periféricos</v>
          </cell>
          <cell r="C16" t="str">
            <v>Supervisor comedor</v>
          </cell>
        </row>
        <row r="17">
          <cell r="A17" t="str">
            <v>GVA01</v>
          </cell>
          <cell r="B17" t="str">
            <v>Arsinas</v>
          </cell>
          <cell r="C17" t="str">
            <v>Velador Arsinas</v>
          </cell>
        </row>
        <row r="18">
          <cell r="A18" t="str">
            <v>GVA02</v>
          </cell>
          <cell r="B18" t="str">
            <v>Arsinas</v>
          </cell>
          <cell r="C18" t="str">
            <v>Velador Arsinas</v>
          </cell>
        </row>
        <row r="19">
          <cell r="A19" t="str">
            <v>GVB01</v>
          </cell>
          <cell r="B19" t="str">
            <v>Arsinas</v>
          </cell>
          <cell r="C19" t="str">
            <v>Velador AGS</v>
          </cell>
        </row>
        <row r="20">
          <cell r="A20" t="str">
            <v>GVD01</v>
          </cell>
          <cell r="B20" t="str">
            <v>Periféricos</v>
          </cell>
          <cell r="C20" t="str">
            <v>Vigilante puerta diurno</v>
          </cell>
        </row>
        <row r="21">
          <cell r="A21" t="str">
            <v>GVG01</v>
          </cell>
          <cell r="B21" t="str">
            <v>Periféricos</v>
          </cell>
          <cell r="C21" t="str">
            <v>Vigilante puerta nocturno</v>
          </cell>
        </row>
        <row r="22">
          <cell r="A22" t="str">
            <v>GVG02</v>
          </cell>
          <cell r="B22" t="str">
            <v>Periféricos</v>
          </cell>
          <cell r="C22" t="str">
            <v>Velador general</v>
          </cell>
        </row>
        <row r="23">
          <cell r="A23" t="str">
            <v>GVG03</v>
          </cell>
          <cell r="B23" t="str">
            <v>Periféricos</v>
          </cell>
          <cell r="C23" t="str">
            <v>Vigilante nocturno</v>
          </cell>
        </row>
        <row r="24">
          <cell r="A24" t="str">
            <v>GVG04</v>
          </cell>
          <cell r="B24" t="str">
            <v>Periféricos</v>
          </cell>
          <cell r="C24" t="str">
            <v>Vigilante nocturno</v>
          </cell>
        </row>
        <row r="25">
          <cell r="A25" t="str">
            <v>GVN01</v>
          </cell>
          <cell r="B25" t="str">
            <v>Periféricos</v>
          </cell>
          <cell r="C25" t="str">
            <v>Vigilante nocturno</v>
          </cell>
        </row>
        <row r="26">
          <cell r="A26" t="str">
            <v>GVN02</v>
          </cell>
          <cell r="B26" t="str">
            <v>Periféricos</v>
          </cell>
          <cell r="C26" t="str">
            <v>Vigilante nocturno</v>
          </cell>
        </row>
        <row r="27">
          <cell r="A27" t="str">
            <v>GVN03</v>
          </cell>
          <cell r="B27" t="str">
            <v>Periféricos</v>
          </cell>
          <cell r="C27" t="str">
            <v>Vigilante nocturno</v>
          </cell>
        </row>
        <row r="28">
          <cell r="A28" t="str">
            <v>GX201</v>
          </cell>
          <cell r="B28" t="str">
            <v>Periféricos</v>
          </cell>
          <cell r="C28" t="str">
            <v>Infraestructura</v>
          </cell>
        </row>
        <row r="29">
          <cell r="A29" t="str">
            <v>GX301</v>
          </cell>
          <cell r="B29" t="str">
            <v>Periféricos</v>
          </cell>
          <cell r="C29" t="str">
            <v>Infraestructura</v>
          </cell>
        </row>
        <row r="30">
          <cell r="A30" t="str">
            <v>GX303</v>
          </cell>
          <cell r="B30" t="str">
            <v>Periféricos</v>
          </cell>
          <cell r="C30" t="str">
            <v>Infraestructura</v>
          </cell>
        </row>
        <row r="31">
          <cell r="A31" t="str">
            <v>GX304</v>
          </cell>
          <cell r="B31" t="str">
            <v>Periféricos</v>
          </cell>
          <cell r="C31" t="str">
            <v>Infraestructura</v>
          </cell>
        </row>
        <row r="32">
          <cell r="A32" t="str">
            <v>GX401</v>
          </cell>
          <cell r="B32" t="str">
            <v>Periféricos</v>
          </cell>
          <cell r="C32" t="str">
            <v>Infraestructura</v>
          </cell>
        </row>
        <row r="33">
          <cell r="A33" t="str">
            <v>GX402</v>
          </cell>
          <cell r="B33" t="str">
            <v>Periféricos</v>
          </cell>
          <cell r="C33" t="str">
            <v>Infraestructura</v>
          </cell>
        </row>
        <row r="34">
          <cell r="A34" t="str">
            <v>GX403</v>
          </cell>
          <cell r="B34" t="str">
            <v>Periféricos</v>
          </cell>
          <cell r="C34" t="str">
            <v>Infraestructura</v>
          </cell>
        </row>
        <row r="35">
          <cell r="A35" t="str">
            <v>GX404</v>
          </cell>
          <cell r="B35" t="str">
            <v>Periféricos</v>
          </cell>
          <cell r="C35" t="str">
            <v>Infraestructura</v>
          </cell>
        </row>
        <row r="36">
          <cell r="A36" t="str">
            <v>MA101</v>
          </cell>
          <cell r="B36" t="str">
            <v>Mantenimiento</v>
          </cell>
          <cell r="C36" t="str">
            <v>Apoyo de Mantenimiento</v>
          </cell>
        </row>
        <row r="37">
          <cell r="A37" t="str">
            <v>MA102</v>
          </cell>
          <cell r="B37" t="str">
            <v>Mantenimiento</v>
          </cell>
          <cell r="C37" t="str">
            <v>Apoyo de Mantenimiento</v>
          </cell>
        </row>
        <row r="38">
          <cell r="A38" t="str">
            <v>MA103</v>
          </cell>
          <cell r="B38" t="str">
            <v>Mantenimiento</v>
          </cell>
          <cell r="C38" t="str">
            <v>Apoyo de Mantenimiento</v>
          </cell>
        </row>
        <row r="39">
          <cell r="A39" t="str">
            <v>MA104</v>
          </cell>
          <cell r="B39" t="str">
            <v>Mantenimiento</v>
          </cell>
          <cell r="C39" t="str">
            <v>Apoyo de Mantenimiento</v>
          </cell>
        </row>
        <row r="40">
          <cell r="A40" t="str">
            <v>MA105</v>
          </cell>
          <cell r="B40" t="str">
            <v>Mantenimiento</v>
          </cell>
          <cell r="C40" t="str">
            <v>Apoyo de Mantenimiento</v>
          </cell>
        </row>
        <row r="41">
          <cell r="A41" t="str">
            <v>MA106</v>
          </cell>
          <cell r="B41" t="str">
            <v>Mantenimiento</v>
          </cell>
          <cell r="C41" t="str">
            <v>Apoyo de Mantenimiento</v>
          </cell>
        </row>
        <row r="42">
          <cell r="A42" t="str">
            <v>MA107</v>
          </cell>
          <cell r="B42" t="str">
            <v>Mantenimiento</v>
          </cell>
          <cell r="C42" t="str">
            <v>Apoyo de Mantenimiento</v>
          </cell>
        </row>
        <row r="43">
          <cell r="A43" t="str">
            <v>MA108</v>
          </cell>
          <cell r="B43" t="str">
            <v>Mantenimiento</v>
          </cell>
          <cell r="C43" t="str">
            <v>Apoyo de Mantenimiento</v>
          </cell>
        </row>
        <row r="44">
          <cell r="A44" t="str">
            <v>MA109</v>
          </cell>
          <cell r="B44" t="str">
            <v>Mantenimiento</v>
          </cell>
          <cell r="C44" t="str">
            <v>Apoyo de Mantenimiento</v>
          </cell>
        </row>
        <row r="45">
          <cell r="A45" t="str">
            <v>MA201</v>
          </cell>
          <cell r="B45" t="str">
            <v>Mantenimiento</v>
          </cell>
          <cell r="C45" t="str">
            <v>Apoyo de Mantenimiento</v>
          </cell>
        </row>
        <row r="46">
          <cell r="A46" t="str">
            <v>MA203</v>
          </cell>
          <cell r="B46" t="str">
            <v>Mantenimiento</v>
          </cell>
          <cell r="C46" t="str">
            <v>Apoyo de Mantenimiento</v>
          </cell>
        </row>
        <row r="47">
          <cell r="A47" t="str">
            <v>MA204</v>
          </cell>
          <cell r="B47" t="str">
            <v>Mantenimiento</v>
          </cell>
          <cell r="C47" t="str">
            <v>Apoyo de Mantenimiento</v>
          </cell>
        </row>
        <row r="48">
          <cell r="A48" t="str">
            <v>MA205</v>
          </cell>
          <cell r="B48" t="str">
            <v>Mantenimiento</v>
          </cell>
          <cell r="C48" t="str">
            <v>Apoyo de Mantenimiento</v>
          </cell>
        </row>
        <row r="49">
          <cell r="A49" t="str">
            <v>MA206</v>
          </cell>
          <cell r="B49" t="str">
            <v>Mantenimiento</v>
          </cell>
          <cell r="C49" t="str">
            <v>Apoyo de Mantenimiento</v>
          </cell>
        </row>
        <row r="50">
          <cell r="A50" t="str">
            <v>MA207</v>
          </cell>
          <cell r="B50" t="str">
            <v>Mantenimiento</v>
          </cell>
          <cell r="C50" t="str">
            <v>Apoyo de Mantenimiento</v>
          </cell>
        </row>
        <row r="51">
          <cell r="A51" t="str">
            <v>MA401</v>
          </cell>
          <cell r="B51" t="str">
            <v>Mantenimiento</v>
          </cell>
          <cell r="C51" t="str">
            <v>Apoyo de Mantenimiento</v>
          </cell>
        </row>
        <row r="52">
          <cell r="A52" t="str">
            <v>MA402</v>
          </cell>
          <cell r="B52" t="str">
            <v>Mantenimiento</v>
          </cell>
          <cell r="C52" t="str">
            <v>Apoyo de Mantenimiento</v>
          </cell>
        </row>
        <row r="53">
          <cell r="A53" t="str">
            <v>MA404</v>
          </cell>
          <cell r="B53" t="str">
            <v>Mantenimiento</v>
          </cell>
          <cell r="C53" t="str">
            <v>Apoyo de Mantenimiento</v>
          </cell>
        </row>
        <row r="54">
          <cell r="A54" t="str">
            <v>MA405</v>
          </cell>
          <cell r="B54" t="str">
            <v>Mantenimiento</v>
          </cell>
          <cell r="C54" t="str">
            <v>Apoyo de Mantenimiento</v>
          </cell>
        </row>
        <row r="55">
          <cell r="A55" t="str">
            <v>MAS01</v>
          </cell>
          <cell r="B55" t="str">
            <v>Mantenimiento</v>
          </cell>
          <cell r="C55" t="str">
            <v>Ayudante de Soldador</v>
          </cell>
        </row>
        <row r="56">
          <cell r="A56" t="str">
            <v>MS101</v>
          </cell>
          <cell r="B56" t="str">
            <v>Mantenimiento</v>
          </cell>
          <cell r="C56" t="str">
            <v>Supervisor de Mantenimiento</v>
          </cell>
        </row>
        <row r="57">
          <cell r="A57" t="str">
            <v>MTS01</v>
          </cell>
          <cell r="B57" t="str">
            <v>Mantenimiento</v>
          </cell>
          <cell r="C57" t="str">
            <v>Soldador</v>
          </cell>
        </row>
        <row r="58">
          <cell r="A58" t="str">
            <v>P1A01</v>
          </cell>
          <cell r="B58" t="str">
            <v>Invernaderos</v>
          </cell>
          <cell r="C58" t="str">
            <v>Operativo Abajo</v>
          </cell>
        </row>
        <row r="59">
          <cell r="A59" t="str">
            <v>P1A02</v>
          </cell>
          <cell r="B59" t="str">
            <v>Invernaderos</v>
          </cell>
          <cell r="C59" t="str">
            <v>Operativo Abajo</v>
          </cell>
        </row>
        <row r="60">
          <cell r="A60" t="str">
            <v>P1A03</v>
          </cell>
          <cell r="B60" t="str">
            <v>Invernaderos</v>
          </cell>
          <cell r="C60" t="str">
            <v>Operativo Abajo</v>
          </cell>
        </row>
        <row r="61">
          <cell r="A61" t="str">
            <v>P1A04</v>
          </cell>
          <cell r="B61" t="str">
            <v>Invernaderos</v>
          </cell>
          <cell r="C61" t="str">
            <v>Operativo Abajo</v>
          </cell>
        </row>
        <row r="62">
          <cell r="A62" t="str">
            <v>P1A05</v>
          </cell>
          <cell r="B62" t="str">
            <v>Invernaderos</v>
          </cell>
          <cell r="C62" t="str">
            <v>Operativo Abajo</v>
          </cell>
        </row>
        <row r="63">
          <cell r="A63" t="str">
            <v>P1A06</v>
          </cell>
          <cell r="B63" t="str">
            <v>Invernaderos</v>
          </cell>
          <cell r="C63" t="str">
            <v>Operativo Abajo</v>
          </cell>
        </row>
        <row r="64">
          <cell r="A64" t="str">
            <v>P1A07</v>
          </cell>
          <cell r="B64" t="str">
            <v>Invernaderos</v>
          </cell>
          <cell r="C64" t="str">
            <v>Operativo Abajo</v>
          </cell>
        </row>
        <row r="65">
          <cell r="A65" t="str">
            <v>P1A08</v>
          </cell>
          <cell r="B65" t="str">
            <v>Invernaderos</v>
          </cell>
          <cell r="C65" t="str">
            <v>Operativo Abajo</v>
          </cell>
        </row>
        <row r="66">
          <cell r="A66" t="str">
            <v>P1A09</v>
          </cell>
          <cell r="B66" t="str">
            <v>Invernaderos</v>
          </cell>
          <cell r="C66" t="str">
            <v>Operativo Abajo</v>
          </cell>
        </row>
        <row r="67">
          <cell r="A67" t="str">
            <v>P1A10</v>
          </cell>
          <cell r="B67" t="str">
            <v>Invernaderos</v>
          </cell>
          <cell r="C67" t="str">
            <v>Operativo Abajo</v>
          </cell>
        </row>
        <row r="68">
          <cell r="A68" t="str">
            <v>P1A11</v>
          </cell>
          <cell r="B68" t="str">
            <v>Invernaderos</v>
          </cell>
          <cell r="C68" t="str">
            <v>Operativo Abajo</v>
          </cell>
        </row>
        <row r="69">
          <cell r="A69" t="str">
            <v>P1A12</v>
          </cell>
          <cell r="B69" t="str">
            <v>Invernaderos</v>
          </cell>
          <cell r="C69" t="str">
            <v>Operativo Abajo</v>
          </cell>
        </row>
        <row r="70">
          <cell r="A70" t="str">
            <v>P1A13</v>
          </cell>
          <cell r="B70" t="str">
            <v>Invernaderos</v>
          </cell>
          <cell r="C70" t="str">
            <v>Operativo Abajo</v>
          </cell>
        </row>
        <row r="71">
          <cell r="A71" t="str">
            <v>P1A14</v>
          </cell>
          <cell r="B71" t="str">
            <v>Invernaderos</v>
          </cell>
          <cell r="C71" t="str">
            <v>Operativo Abajo</v>
          </cell>
        </row>
        <row r="72">
          <cell r="A72" t="str">
            <v>P1A15</v>
          </cell>
          <cell r="B72" t="str">
            <v>Invernaderos</v>
          </cell>
          <cell r="C72" t="str">
            <v>Operativo Abajo</v>
          </cell>
        </row>
        <row r="73">
          <cell r="A73" t="str">
            <v>P1A16</v>
          </cell>
          <cell r="B73" t="str">
            <v>Invernaderos</v>
          </cell>
          <cell r="C73" t="str">
            <v>Operativo Abajo</v>
          </cell>
        </row>
        <row r="74">
          <cell r="A74" t="str">
            <v>P1A17</v>
          </cell>
          <cell r="B74" t="str">
            <v>Invernaderos</v>
          </cell>
          <cell r="C74" t="str">
            <v>Operativo Abajo</v>
          </cell>
        </row>
        <row r="75">
          <cell r="A75" t="str">
            <v>P1A18</v>
          </cell>
          <cell r="B75" t="str">
            <v>Invernaderos</v>
          </cell>
          <cell r="C75" t="str">
            <v>Operativo Abajo</v>
          </cell>
        </row>
        <row r="76">
          <cell r="A76" t="str">
            <v>P1A19</v>
          </cell>
          <cell r="B76" t="str">
            <v>Invernaderos</v>
          </cell>
          <cell r="C76" t="str">
            <v>Operativo Abajo</v>
          </cell>
        </row>
        <row r="77">
          <cell r="A77" t="str">
            <v>P1A20</v>
          </cell>
          <cell r="B77" t="str">
            <v>Invernaderos</v>
          </cell>
          <cell r="C77" t="str">
            <v>Operativo Abajo</v>
          </cell>
        </row>
        <row r="78">
          <cell r="A78" t="str">
            <v>P1A21</v>
          </cell>
          <cell r="B78" t="str">
            <v>Invernaderos</v>
          </cell>
          <cell r="C78" t="str">
            <v>Operativo Abajo</v>
          </cell>
        </row>
        <row r="79">
          <cell r="A79" t="str">
            <v>P1A22</v>
          </cell>
          <cell r="B79" t="str">
            <v>Invernaderos</v>
          </cell>
          <cell r="C79" t="str">
            <v>Operativo Abajo</v>
          </cell>
        </row>
        <row r="80">
          <cell r="A80" t="str">
            <v>P1B01</v>
          </cell>
          <cell r="B80" t="str">
            <v>Invernaderos</v>
          </cell>
          <cell r="C80" t="str">
            <v>Operativo Arriba</v>
          </cell>
        </row>
        <row r="81">
          <cell r="A81" t="str">
            <v>P1B02</v>
          </cell>
          <cell r="B81" t="str">
            <v>Invernaderos</v>
          </cell>
          <cell r="C81" t="str">
            <v>Operativo Arriba</v>
          </cell>
        </row>
        <row r="82">
          <cell r="A82" t="str">
            <v>P1B03</v>
          </cell>
          <cell r="B82" t="str">
            <v>Invernaderos</v>
          </cell>
          <cell r="C82" t="str">
            <v>Operativo Arriba</v>
          </cell>
        </row>
        <row r="83">
          <cell r="A83" t="str">
            <v>P1B04</v>
          </cell>
          <cell r="B83" t="str">
            <v>Invernaderos</v>
          </cell>
          <cell r="C83" t="str">
            <v>Operativo Arriba</v>
          </cell>
        </row>
        <row r="84">
          <cell r="A84" t="str">
            <v>P1B05</v>
          </cell>
          <cell r="B84" t="str">
            <v>Invernaderos</v>
          </cell>
          <cell r="C84" t="str">
            <v>Operativo Arriba</v>
          </cell>
        </row>
        <row r="85">
          <cell r="A85" t="str">
            <v>P1B06</v>
          </cell>
          <cell r="B85" t="str">
            <v>Invernaderos</v>
          </cell>
          <cell r="C85" t="str">
            <v>Operativo Arriba</v>
          </cell>
        </row>
        <row r="86">
          <cell r="A86" t="str">
            <v>P1B07</v>
          </cell>
          <cell r="B86" t="str">
            <v>Invernaderos</v>
          </cell>
          <cell r="C86" t="str">
            <v>Operativo Arriba</v>
          </cell>
        </row>
        <row r="87">
          <cell r="A87" t="str">
            <v>P1B08</v>
          </cell>
          <cell r="B87" t="str">
            <v>Invernaderos</v>
          </cell>
          <cell r="C87" t="str">
            <v>Operativo Arriba</v>
          </cell>
        </row>
        <row r="88">
          <cell r="A88" t="str">
            <v>P1C01</v>
          </cell>
          <cell r="B88" t="str">
            <v>Invernaderos</v>
          </cell>
          <cell r="C88" t="str">
            <v>Acarreador</v>
          </cell>
        </row>
        <row r="89">
          <cell r="A89" t="str">
            <v>P1C02</v>
          </cell>
          <cell r="B89" t="str">
            <v>Invernaderos</v>
          </cell>
          <cell r="C89" t="str">
            <v>Acarreador</v>
          </cell>
        </row>
        <row r="90">
          <cell r="A90" t="str">
            <v>P1C03</v>
          </cell>
          <cell r="B90" t="str">
            <v>Invernaderos</v>
          </cell>
          <cell r="C90" t="str">
            <v>Acarreador</v>
          </cell>
        </row>
        <row r="91">
          <cell r="A91" t="str">
            <v>P1C04</v>
          </cell>
          <cell r="B91" t="str">
            <v>Invernaderos</v>
          </cell>
          <cell r="C91" t="str">
            <v>Acarreador</v>
          </cell>
        </row>
        <row r="92">
          <cell r="A92" t="str">
            <v>P1C05</v>
          </cell>
          <cell r="B92" t="str">
            <v>Invernaderos</v>
          </cell>
          <cell r="C92" t="str">
            <v>Acarreador</v>
          </cell>
        </row>
        <row r="93">
          <cell r="A93" t="str">
            <v>P1D01</v>
          </cell>
          <cell r="B93" t="str">
            <v>Invernaderos</v>
          </cell>
          <cell r="C93" t="str">
            <v>Soporte de racimo (Escalera Manual)</v>
          </cell>
        </row>
        <row r="94">
          <cell r="A94" t="str">
            <v>P1D02</v>
          </cell>
          <cell r="B94" t="str">
            <v>Invernaderos</v>
          </cell>
          <cell r="C94" t="str">
            <v>Soporte de racimo (Escalera Manual)</v>
          </cell>
        </row>
        <row r="95">
          <cell r="A95" t="str">
            <v>P1F01</v>
          </cell>
          <cell r="B95" t="str">
            <v>Invernaderos</v>
          </cell>
          <cell r="C95" t="str">
            <v>Clip invernaderos</v>
          </cell>
        </row>
        <row r="96">
          <cell r="A96" t="str">
            <v>P1F02</v>
          </cell>
          <cell r="B96" t="str">
            <v>Invernaderos</v>
          </cell>
          <cell r="C96" t="str">
            <v>Clip invernaderos</v>
          </cell>
        </row>
        <row r="97">
          <cell r="A97" t="str">
            <v>P1F03</v>
          </cell>
          <cell r="B97" t="str">
            <v>Invernaderos</v>
          </cell>
          <cell r="C97" t="str">
            <v>Clip invernaderos</v>
          </cell>
        </row>
        <row r="98">
          <cell r="A98" t="str">
            <v>P1G01</v>
          </cell>
          <cell r="B98" t="str">
            <v>Fitosanidad</v>
          </cell>
          <cell r="C98" t="str">
            <v>Desinfección nivel 2D</v>
          </cell>
        </row>
        <row r="99">
          <cell r="A99" t="str">
            <v>P1G02</v>
          </cell>
          <cell r="B99" t="str">
            <v>Fitosanidad</v>
          </cell>
          <cell r="C99" t="str">
            <v>Desinfección nivel 2C</v>
          </cell>
        </row>
        <row r="100">
          <cell r="A100" t="str">
            <v>P1SF1</v>
          </cell>
          <cell r="B100" t="str">
            <v>Invernaderos</v>
          </cell>
          <cell r="C100" t="str">
            <v>Supervisor titular</v>
          </cell>
        </row>
        <row r="101">
          <cell r="A101" t="str">
            <v>P2A01</v>
          </cell>
          <cell r="B101" t="str">
            <v>Invernaderos</v>
          </cell>
          <cell r="C101" t="str">
            <v>Operativo Abajo</v>
          </cell>
        </row>
        <row r="102">
          <cell r="A102" t="str">
            <v>P2A02</v>
          </cell>
          <cell r="B102" t="str">
            <v>Invernaderos</v>
          </cell>
          <cell r="C102" t="str">
            <v>Operativo Abajo</v>
          </cell>
        </row>
        <row r="103">
          <cell r="A103" t="str">
            <v>P2A03</v>
          </cell>
          <cell r="B103" t="str">
            <v>Invernaderos</v>
          </cell>
          <cell r="C103" t="str">
            <v>Operativo Abajo</v>
          </cell>
        </row>
        <row r="104">
          <cell r="A104" t="str">
            <v>P2A04</v>
          </cell>
          <cell r="B104" t="str">
            <v>Invernaderos</v>
          </cell>
          <cell r="C104" t="str">
            <v>Operativo Abajo</v>
          </cell>
        </row>
        <row r="105">
          <cell r="A105" t="str">
            <v>P2A05</v>
          </cell>
          <cell r="B105" t="str">
            <v>Invernaderos</v>
          </cell>
          <cell r="C105" t="str">
            <v>Operativo Abajo</v>
          </cell>
        </row>
        <row r="106">
          <cell r="A106" t="str">
            <v>P2A06</v>
          </cell>
          <cell r="B106" t="str">
            <v>Invernaderos</v>
          </cell>
          <cell r="C106" t="str">
            <v>Operativo Abajo</v>
          </cell>
        </row>
        <row r="107">
          <cell r="A107" t="str">
            <v>P2A07</v>
          </cell>
          <cell r="B107" t="str">
            <v>Invernaderos</v>
          </cell>
          <cell r="C107" t="str">
            <v>Operativo Abajo</v>
          </cell>
        </row>
        <row r="108">
          <cell r="A108" t="str">
            <v>P2A08</v>
          </cell>
          <cell r="B108" t="str">
            <v>Invernaderos</v>
          </cell>
          <cell r="C108" t="str">
            <v>Operativo Abajo</v>
          </cell>
        </row>
        <row r="109">
          <cell r="A109" t="str">
            <v>P2A09</v>
          </cell>
          <cell r="B109" t="str">
            <v>Invernaderos</v>
          </cell>
          <cell r="C109" t="str">
            <v>Operativo Abajo</v>
          </cell>
        </row>
        <row r="110">
          <cell r="A110" t="str">
            <v>P2A10</v>
          </cell>
          <cell r="B110" t="str">
            <v>Invernaderos</v>
          </cell>
          <cell r="C110" t="str">
            <v>Operativo Abajo</v>
          </cell>
        </row>
        <row r="111">
          <cell r="A111" t="str">
            <v>P2A11</v>
          </cell>
          <cell r="B111" t="str">
            <v>Invernaderos</v>
          </cell>
          <cell r="C111" t="str">
            <v>Operativo Abajo</v>
          </cell>
        </row>
        <row r="112">
          <cell r="A112" t="str">
            <v>P2A12</v>
          </cell>
          <cell r="B112" t="str">
            <v>Invernaderos</v>
          </cell>
          <cell r="C112" t="str">
            <v>Operativo Abajo</v>
          </cell>
        </row>
        <row r="113">
          <cell r="A113" t="str">
            <v>P2A13</v>
          </cell>
          <cell r="B113" t="str">
            <v>Invernaderos</v>
          </cell>
          <cell r="C113" t="str">
            <v>Operativo Abajo</v>
          </cell>
        </row>
        <row r="114">
          <cell r="A114" t="str">
            <v>P2A14</v>
          </cell>
          <cell r="B114" t="str">
            <v>Invernaderos</v>
          </cell>
          <cell r="C114" t="str">
            <v>Operativo Abajo</v>
          </cell>
        </row>
        <row r="115">
          <cell r="A115" t="str">
            <v>P2A15</v>
          </cell>
          <cell r="B115" t="str">
            <v>Invernaderos</v>
          </cell>
          <cell r="C115" t="str">
            <v>Operativo Abajo</v>
          </cell>
        </row>
        <row r="116">
          <cell r="A116" t="str">
            <v>P2A16</v>
          </cell>
          <cell r="B116" t="str">
            <v>Invernaderos</v>
          </cell>
          <cell r="C116" t="str">
            <v>Operativo Abajo</v>
          </cell>
        </row>
        <row r="117">
          <cell r="A117" t="str">
            <v>P2A17</v>
          </cell>
          <cell r="B117" t="str">
            <v>Invernaderos</v>
          </cell>
          <cell r="C117" t="str">
            <v>Operativo Abajo</v>
          </cell>
        </row>
        <row r="118">
          <cell r="A118" t="str">
            <v>P2A18</v>
          </cell>
          <cell r="B118" t="str">
            <v>Invernaderos</v>
          </cell>
          <cell r="C118" t="str">
            <v>Operativo Abajo</v>
          </cell>
        </row>
        <row r="119">
          <cell r="A119" t="str">
            <v>P2A19</v>
          </cell>
          <cell r="B119" t="str">
            <v>Invernaderos</v>
          </cell>
          <cell r="C119" t="str">
            <v>Operativo Abajo</v>
          </cell>
        </row>
        <row r="120">
          <cell r="A120" t="str">
            <v>P2A20</v>
          </cell>
          <cell r="B120" t="str">
            <v>Invernaderos</v>
          </cell>
          <cell r="C120" t="str">
            <v>Operativo Abajo</v>
          </cell>
        </row>
        <row r="121">
          <cell r="A121" t="str">
            <v>P2A21</v>
          </cell>
          <cell r="B121" t="str">
            <v>Invernaderos</v>
          </cell>
          <cell r="C121" t="str">
            <v>Operativo Abajo</v>
          </cell>
        </row>
        <row r="122">
          <cell r="A122" t="str">
            <v>P2B01</v>
          </cell>
          <cell r="B122" t="str">
            <v>Invernaderos</v>
          </cell>
          <cell r="C122" t="str">
            <v>Operativo Arriba</v>
          </cell>
        </row>
        <row r="123">
          <cell r="A123" t="str">
            <v>P2B02</v>
          </cell>
          <cell r="B123" t="str">
            <v>Invernaderos</v>
          </cell>
          <cell r="C123" t="str">
            <v>Operativo Arriba</v>
          </cell>
        </row>
        <row r="124">
          <cell r="A124" t="str">
            <v>P2B03</v>
          </cell>
          <cell r="B124" t="str">
            <v>Invernaderos</v>
          </cell>
          <cell r="C124" t="str">
            <v>Operativo Arriba</v>
          </cell>
        </row>
        <row r="125">
          <cell r="A125" t="str">
            <v>P2B04</v>
          </cell>
          <cell r="B125" t="str">
            <v>Invernaderos</v>
          </cell>
          <cell r="C125" t="str">
            <v>Operativo Arriba</v>
          </cell>
        </row>
        <row r="126">
          <cell r="A126" t="str">
            <v>P2B05</v>
          </cell>
          <cell r="B126" t="str">
            <v>Invernaderos</v>
          </cell>
          <cell r="C126" t="str">
            <v>Operativo Arriba</v>
          </cell>
        </row>
        <row r="127">
          <cell r="A127" t="str">
            <v>P2B06</v>
          </cell>
          <cell r="B127" t="str">
            <v>Invernaderos</v>
          </cell>
          <cell r="C127" t="str">
            <v>Operativo Arriba</v>
          </cell>
        </row>
        <row r="128">
          <cell r="A128" t="str">
            <v>P2B07</v>
          </cell>
          <cell r="B128" t="str">
            <v>Invernaderos</v>
          </cell>
          <cell r="C128" t="str">
            <v>Operativo Arriba</v>
          </cell>
        </row>
        <row r="129">
          <cell r="A129" t="str">
            <v>P2B08</v>
          </cell>
          <cell r="B129" t="str">
            <v>Invernaderos</v>
          </cell>
          <cell r="C129" t="str">
            <v>Operativo Arriba</v>
          </cell>
        </row>
        <row r="130">
          <cell r="A130" t="str">
            <v>P2C01</v>
          </cell>
          <cell r="B130" t="str">
            <v>Invernaderos</v>
          </cell>
          <cell r="C130" t="str">
            <v>Acarreador</v>
          </cell>
        </row>
        <row r="131">
          <cell r="A131" t="str">
            <v>P2C02</v>
          </cell>
          <cell r="B131" t="str">
            <v>Invernaderos</v>
          </cell>
          <cell r="C131" t="str">
            <v>Acarreador</v>
          </cell>
        </row>
        <row r="132">
          <cell r="A132" t="str">
            <v>P2C03</v>
          </cell>
          <cell r="B132" t="str">
            <v>Invernaderos</v>
          </cell>
          <cell r="C132" t="str">
            <v>Acarreador</v>
          </cell>
        </row>
        <row r="133">
          <cell r="A133" t="str">
            <v>P2C04</v>
          </cell>
          <cell r="B133" t="str">
            <v>Invernaderos</v>
          </cell>
          <cell r="C133" t="str">
            <v>Acarreador</v>
          </cell>
        </row>
        <row r="134">
          <cell r="A134" t="str">
            <v>P2D01</v>
          </cell>
          <cell r="B134" t="str">
            <v>Invernaderos</v>
          </cell>
          <cell r="C134" t="str">
            <v>Soporte de racimo (Escalera Manual)</v>
          </cell>
        </row>
        <row r="135">
          <cell r="A135" t="str">
            <v>P2D02</v>
          </cell>
          <cell r="B135" t="str">
            <v>Invernaderos</v>
          </cell>
          <cell r="C135" t="str">
            <v>Soporte de racimo (Escalera Manual)</v>
          </cell>
        </row>
        <row r="136">
          <cell r="A136" t="str">
            <v>P2D03</v>
          </cell>
          <cell r="B136" t="str">
            <v>Invernaderos</v>
          </cell>
          <cell r="C136" t="str">
            <v>Soporte de racimo (Escalera Manual)</v>
          </cell>
        </row>
        <row r="137">
          <cell r="A137" t="str">
            <v>P2F01</v>
          </cell>
          <cell r="B137" t="str">
            <v>Invernaderos</v>
          </cell>
          <cell r="C137" t="str">
            <v>Clip invernaderos</v>
          </cell>
        </row>
        <row r="138">
          <cell r="A138" t="str">
            <v>P2F02</v>
          </cell>
          <cell r="B138" t="str">
            <v>Invernaderos</v>
          </cell>
          <cell r="C138" t="str">
            <v>Clip invernaderos</v>
          </cell>
        </row>
        <row r="139">
          <cell r="A139" t="str">
            <v>P2F03</v>
          </cell>
          <cell r="B139" t="str">
            <v>Invernaderos</v>
          </cell>
          <cell r="C139" t="str">
            <v>Clip invernaderos</v>
          </cell>
        </row>
        <row r="140">
          <cell r="A140" t="str">
            <v>P2G01</v>
          </cell>
          <cell r="B140" t="str">
            <v>Fitosanidad</v>
          </cell>
          <cell r="C140" t="str">
            <v>Desinfección nivel 2C</v>
          </cell>
        </row>
        <row r="141">
          <cell r="A141" t="str">
            <v>P2G02</v>
          </cell>
          <cell r="B141" t="str">
            <v>Fitosanidad</v>
          </cell>
          <cell r="C141" t="str">
            <v>Desinfección nivel 2C</v>
          </cell>
        </row>
        <row r="142">
          <cell r="A142" t="str">
            <v>P2SC1</v>
          </cell>
          <cell r="B142" t="str">
            <v>Invernaderos</v>
          </cell>
          <cell r="C142" t="str">
            <v>Supervisor titular</v>
          </cell>
        </row>
        <row r="143">
          <cell r="A143" t="str">
            <v>P2SE1</v>
          </cell>
          <cell r="B143" t="str">
            <v>Invernaderos</v>
          </cell>
          <cell r="C143" t="str">
            <v>Supervisor titular</v>
          </cell>
        </row>
        <row r="144">
          <cell r="A144" t="str">
            <v>P3A01</v>
          </cell>
          <cell r="B144" t="str">
            <v>Invernaderos</v>
          </cell>
          <cell r="C144" t="str">
            <v>Operativo Abajo</v>
          </cell>
        </row>
        <row r="145">
          <cell r="A145" t="str">
            <v>P3A02</v>
          </cell>
          <cell r="B145" t="str">
            <v>Invernaderos</v>
          </cell>
          <cell r="C145" t="str">
            <v>Operativo Abajo</v>
          </cell>
        </row>
        <row r="146">
          <cell r="A146" t="str">
            <v>P3A03</v>
          </cell>
          <cell r="B146" t="str">
            <v>Invernaderos</v>
          </cell>
          <cell r="C146" t="str">
            <v>Operativo Abajo</v>
          </cell>
        </row>
        <row r="147">
          <cell r="A147" t="str">
            <v>P3A04</v>
          </cell>
          <cell r="B147" t="str">
            <v>Invernaderos</v>
          </cell>
          <cell r="C147" t="str">
            <v>Operativo Abajo</v>
          </cell>
        </row>
        <row r="148">
          <cell r="A148" t="str">
            <v>P3A05</v>
          </cell>
          <cell r="B148" t="str">
            <v>Invernaderos</v>
          </cell>
          <cell r="C148" t="str">
            <v>Operativo Abajo</v>
          </cell>
        </row>
        <row r="149">
          <cell r="A149" t="str">
            <v>P3A06</v>
          </cell>
          <cell r="B149" t="str">
            <v>Invernaderos</v>
          </cell>
          <cell r="C149" t="str">
            <v>Operativo Abajo</v>
          </cell>
        </row>
        <row r="150">
          <cell r="A150" t="str">
            <v>P3A07</v>
          </cell>
          <cell r="B150" t="str">
            <v>Invernaderos</v>
          </cell>
          <cell r="C150" t="str">
            <v>Operativo Abajo</v>
          </cell>
        </row>
        <row r="151">
          <cell r="A151" t="str">
            <v>P3A08</v>
          </cell>
          <cell r="B151" t="str">
            <v>Invernaderos</v>
          </cell>
          <cell r="C151" t="str">
            <v>Operativo Abajo</v>
          </cell>
        </row>
        <row r="152">
          <cell r="A152" t="str">
            <v>P3A09</v>
          </cell>
          <cell r="B152" t="str">
            <v>Invernaderos</v>
          </cell>
          <cell r="C152" t="str">
            <v>Operativo Abajo</v>
          </cell>
        </row>
        <row r="153">
          <cell r="A153" t="str">
            <v>P3A10</v>
          </cell>
          <cell r="B153" t="str">
            <v>Invernaderos</v>
          </cell>
          <cell r="C153" t="str">
            <v>Operativo Abajo</v>
          </cell>
        </row>
        <row r="154">
          <cell r="A154" t="str">
            <v>P3A11</v>
          </cell>
          <cell r="B154" t="str">
            <v>Invernaderos</v>
          </cell>
          <cell r="C154" t="str">
            <v>Operativo Abajo</v>
          </cell>
        </row>
        <row r="155">
          <cell r="A155" t="str">
            <v>P3A12</v>
          </cell>
          <cell r="B155" t="str">
            <v>Invernaderos</v>
          </cell>
          <cell r="C155" t="str">
            <v>Operativo Abajo</v>
          </cell>
        </row>
        <row r="156">
          <cell r="A156" t="str">
            <v>P3B01</v>
          </cell>
          <cell r="B156" t="str">
            <v>Invernaderos</v>
          </cell>
          <cell r="C156" t="str">
            <v>Operativo Arriba</v>
          </cell>
        </row>
        <row r="157">
          <cell r="A157" t="str">
            <v>P3B02</v>
          </cell>
          <cell r="B157" t="str">
            <v>Invernaderos</v>
          </cell>
          <cell r="C157" t="str">
            <v>Operativo Arriba</v>
          </cell>
        </row>
        <row r="158">
          <cell r="A158" t="str">
            <v>P3B03</v>
          </cell>
          <cell r="B158" t="str">
            <v>Invernaderos</v>
          </cell>
          <cell r="C158" t="str">
            <v>Operativo Arriba</v>
          </cell>
        </row>
        <row r="159">
          <cell r="A159" t="str">
            <v>P3B04</v>
          </cell>
          <cell r="B159" t="str">
            <v>Invernaderos</v>
          </cell>
          <cell r="C159" t="str">
            <v>Operativo Arriba</v>
          </cell>
        </row>
        <row r="160">
          <cell r="A160" t="str">
            <v>P3B05</v>
          </cell>
          <cell r="B160" t="str">
            <v>Invernaderos</v>
          </cell>
          <cell r="C160" t="str">
            <v>Operativo Arriba</v>
          </cell>
        </row>
        <row r="161">
          <cell r="A161" t="str">
            <v>P3C01</v>
          </cell>
          <cell r="B161" t="str">
            <v>Invernaderos</v>
          </cell>
          <cell r="C161" t="str">
            <v>Acarreador</v>
          </cell>
        </row>
        <row r="162">
          <cell r="A162" t="str">
            <v>P3C02</v>
          </cell>
          <cell r="B162" t="str">
            <v>Invernaderos</v>
          </cell>
          <cell r="C162" t="str">
            <v>Acarreador</v>
          </cell>
        </row>
        <row r="163">
          <cell r="A163" t="str">
            <v>P3F01</v>
          </cell>
          <cell r="B163" t="str">
            <v>Invernaderos</v>
          </cell>
          <cell r="C163" t="str">
            <v>Clip invernaderos</v>
          </cell>
        </row>
        <row r="164">
          <cell r="A164" t="str">
            <v>P3F02</v>
          </cell>
          <cell r="B164" t="str">
            <v>Invernaderos</v>
          </cell>
          <cell r="C164" t="str">
            <v>Clip invernaderos</v>
          </cell>
        </row>
        <row r="165">
          <cell r="A165" t="str">
            <v>P3G01</v>
          </cell>
          <cell r="B165" t="str">
            <v>Fitosanidad</v>
          </cell>
          <cell r="C165" t="str">
            <v>Desinfección nivel 2D</v>
          </cell>
        </row>
        <row r="166">
          <cell r="A166" t="str">
            <v>P3G02</v>
          </cell>
          <cell r="B166" t="str">
            <v>Fitosanidad</v>
          </cell>
          <cell r="C166" t="str">
            <v>Desinfección nivel 2D</v>
          </cell>
        </row>
        <row r="167">
          <cell r="A167" t="str">
            <v>P3SF1</v>
          </cell>
          <cell r="B167" t="str">
            <v>Invernaderos</v>
          </cell>
          <cell r="C167" t="str">
            <v>Supervisor titular</v>
          </cell>
        </row>
        <row r="168">
          <cell r="A168" t="str">
            <v>P4A01</v>
          </cell>
          <cell r="B168" t="str">
            <v>Invernaderos</v>
          </cell>
          <cell r="C168" t="str">
            <v>Operativo Abajo</v>
          </cell>
        </row>
        <row r="169">
          <cell r="A169" t="str">
            <v>P4A02</v>
          </cell>
          <cell r="B169" t="str">
            <v>Invernaderos</v>
          </cell>
          <cell r="C169" t="str">
            <v>Operativo Abajo</v>
          </cell>
        </row>
        <row r="170">
          <cell r="A170" t="str">
            <v>P4A03</v>
          </cell>
          <cell r="B170" t="str">
            <v>Invernaderos</v>
          </cell>
          <cell r="C170" t="str">
            <v>Operativo Abajo</v>
          </cell>
        </row>
        <row r="171">
          <cell r="A171" t="str">
            <v>P4A04</v>
          </cell>
          <cell r="B171" t="str">
            <v>Invernaderos</v>
          </cell>
          <cell r="C171" t="str">
            <v>Operativo Abajo</v>
          </cell>
        </row>
        <row r="172">
          <cell r="A172" t="str">
            <v>P4A05</v>
          </cell>
          <cell r="B172" t="str">
            <v>Invernaderos</v>
          </cell>
          <cell r="C172" t="str">
            <v>Operativo Abajo</v>
          </cell>
        </row>
        <row r="173">
          <cell r="A173" t="str">
            <v>P4A06</v>
          </cell>
          <cell r="B173" t="str">
            <v>Invernaderos</v>
          </cell>
          <cell r="C173" t="str">
            <v>Operativo Abajo</v>
          </cell>
        </row>
        <row r="174">
          <cell r="A174" t="str">
            <v>P4A07</v>
          </cell>
          <cell r="B174" t="str">
            <v>Invernaderos</v>
          </cell>
          <cell r="C174" t="str">
            <v>Operativo Abajo</v>
          </cell>
        </row>
        <row r="175">
          <cell r="A175" t="str">
            <v>P4A08</v>
          </cell>
          <cell r="B175" t="str">
            <v>Invernaderos</v>
          </cell>
          <cell r="C175" t="str">
            <v>Operativo Abajo</v>
          </cell>
        </row>
        <row r="176">
          <cell r="A176" t="str">
            <v>P4A09</v>
          </cell>
          <cell r="B176" t="str">
            <v>Invernaderos</v>
          </cell>
          <cell r="C176" t="str">
            <v>Operativo Abajo</v>
          </cell>
        </row>
        <row r="177">
          <cell r="A177" t="str">
            <v>P4A10</v>
          </cell>
          <cell r="B177" t="str">
            <v>Invernaderos</v>
          </cell>
          <cell r="C177" t="str">
            <v>Operativo Abajo</v>
          </cell>
        </row>
        <row r="178">
          <cell r="A178" t="str">
            <v>P4A11</v>
          </cell>
          <cell r="B178" t="str">
            <v>Invernaderos</v>
          </cell>
          <cell r="C178" t="str">
            <v>Operativo Abajo</v>
          </cell>
        </row>
        <row r="179">
          <cell r="A179" t="str">
            <v>P4A12</v>
          </cell>
          <cell r="B179" t="str">
            <v>Invernaderos</v>
          </cell>
          <cell r="C179" t="str">
            <v>Operativo Abajo</v>
          </cell>
        </row>
        <row r="180">
          <cell r="A180" t="str">
            <v>P4A13</v>
          </cell>
          <cell r="B180" t="str">
            <v>Invernaderos</v>
          </cell>
          <cell r="C180" t="str">
            <v>Operativo Abajo</v>
          </cell>
        </row>
        <row r="181">
          <cell r="A181" t="str">
            <v>P4A14</v>
          </cell>
          <cell r="B181" t="str">
            <v>Invernaderos</v>
          </cell>
          <cell r="C181" t="str">
            <v>Operativo Abajo</v>
          </cell>
        </row>
        <row r="182">
          <cell r="A182" t="str">
            <v>P4B01</v>
          </cell>
          <cell r="B182" t="str">
            <v>Invernaderos</v>
          </cell>
          <cell r="C182" t="str">
            <v>Operativo Arriba</v>
          </cell>
        </row>
        <row r="183">
          <cell r="A183" t="str">
            <v>P4B02</v>
          </cell>
          <cell r="B183" t="str">
            <v>Invernaderos</v>
          </cell>
          <cell r="C183" t="str">
            <v>Operativo Arriba</v>
          </cell>
        </row>
        <row r="184">
          <cell r="A184" t="str">
            <v>P4B03</v>
          </cell>
          <cell r="B184" t="str">
            <v>Invernaderos</v>
          </cell>
          <cell r="C184" t="str">
            <v>Operativo Arriba</v>
          </cell>
        </row>
        <row r="185">
          <cell r="A185" t="str">
            <v>P4B04</v>
          </cell>
          <cell r="B185" t="str">
            <v>Invernaderos</v>
          </cell>
          <cell r="C185" t="str">
            <v>Operativo Arriba</v>
          </cell>
        </row>
        <row r="186">
          <cell r="A186" t="str">
            <v>P4B05</v>
          </cell>
          <cell r="B186" t="str">
            <v>Invernaderos</v>
          </cell>
          <cell r="C186" t="str">
            <v>Operativo Arriba</v>
          </cell>
        </row>
        <row r="187">
          <cell r="A187" t="str">
            <v>P4C01</v>
          </cell>
          <cell r="B187" t="str">
            <v>Invernaderos</v>
          </cell>
          <cell r="C187" t="str">
            <v>Acarreador</v>
          </cell>
        </row>
        <row r="188">
          <cell r="A188" t="str">
            <v>P4C02</v>
          </cell>
          <cell r="B188" t="str">
            <v>Invernaderos</v>
          </cell>
          <cell r="C188" t="str">
            <v>Acarreador</v>
          </cell>
        </row>
        <row r="189">
          <cell r="A189" t="str">
            <v>P4D01</v>
          </cell>
          <cell r="B189" t="str">
            <v>Invernaderos</v>
          </cell>
          <cell r="C189" t="str">
            <v>Soporte de racimo (Escalera Manual)</v>
          </cell>
        </row>
        <row r="190">
          <cell r="A190" t="str">
            <v>P4D02</v>
          </cell>
          <cell r="B190" t="str">
            <v>Invernaderos</v>
          </cell>
          <cell r="C190" t="str">
            <v>Soporte de racimo (Escalera Manual)</v>
          </cell>
        </row>
        <row r="191">
          <cell r="A191" t="str">
            <v>P4F01</v>
          </cell>
          <cell r="B191" t="str">
            <v>Invernaderos</v>
          </cell>
          <cell r="C191" t="str">
            <v>Clip invernaderos</v>
          </cell>
        </row>
        <row r="192">
          <cell r="A192" t="str">
            <v>P4F02</v>
          </cell>
          <cell r="B192" t="str">
            <v>Invernaderos</v>
          </cell>
          <cell r="C192" t="str">
            <v>Clip invernaderos</v>
          </cell>
        </row>
        <row r="193">
          <cell r="A193" t="str">
            <v>P4G01</v>
          </cell>
          <cell r="B193" t="str">
            <v>Fitosanidad</v>
          </cell>
          <cell r="C193" t="str">
            <v>Desinfección nivel 2C</v>
          </cell>
        </row>
        <row r="194">
          <cell r="A194" t="str">
            <v>P4SA1</v>
          </cell>
          <cell r="B194" t="str">
            <v>Invernaderos</v>
          </cell>
          <cell r="C194" t="str">
            <v>Supervisor titular</v>
          </cell>
        </row>
        <row r="195">
          <cell r="A195" t="str">
            <v>P4SC1</v>
          </cell>
          <cell r="B195" t="str">
            <v>Invernaderos</v>
          </cell>
          <cell r="C195" t="str">
            <v>Supervisor titular</v>
          </cell>
        </row>
        <row r="196">
          <cell r="A196" t="str">
            <v>P5A01</v>
          </cell>
          <cell r="B196" t="str">
            <v>Invernaderos</v>
          </cell>
          <cell r="C196" t="str">
            <v>Operativo Abajo</v>
          </cell>
        </row>
        <row r="197">
          <cell r="A197" t="str">
            <v>P5A02</v>
          </cell>
          <cell r="B197" t="str">
            <v>Invernaderos</v>
          </cell>
          <cell r="C197" t="str">
            <v>Operativo Abajo</v>
          </cell>
        </row>
        <row r="198">
          <cell r="A198" t="str">
            <v>P5A03</v>
          </cell>
          <cell r="B198" t="str">
            <v>Invernaderos</v>
          </cell>
          <cell r="C198" t="str">
            <v>Operativo Abajo</v>
          </cell>
        </row>
        <row r="199">
          <cell r="A199" t="str">
            <v>P5A04</v>
          </cell>
          <cell r="B199" t="str">
            <v>Invernaderos</v>
          </cell>
          <cell r="C199" t="str">
            <v>Operativo Abajo</v>
          </cell>
        </row>
        <row r="200">
          <cell r="A200" t="str">
            <v>P5A05</v>
          </cell>
          <cell r="B200" t="str">
            <v>Invernaderos</v>
          </cell>
          <cell r="C200" t="str">
            <v>Operativo Abajo</v>
          </cell>
        </row>
        <row r="201">
          <cell r="A201" t="str">
            <v>P5A06</v>
          </cell>
          <cell r="B201" t="str">
            <v>Invernaderos</v>
          </cell>
          <cell r="C201" t="str">
            <v>Operativo Abajo</v>
          </cell>
        </row>
        <row r="202">
          <cell r="A202" t="str">
            <v>P5A07</v>
          </cell>
          <cell r="B202" t="str">
            <v>Invernaderos</v>
          </cell>
          <cell r="C202" t="str">
            <v>Operativo Abajo</v>
          </cell>
        </row>
        <row r="203">
          <cell r="A203" t="str">
            <v>P5A08</v>
          </cell>
          <cell r="B203" t="str">
            <v>Invernaderos</v>
          </cell>
          <cell r="C203" t="str">
            <v>Operativo Abajo</v>
          </cell>
        </row>
        <row r="204">
          <cell r="A204" t="str">
            <v>P5A09</v>
          </cell>
          <cell r="B204" t="str">
            <v>Invernaderos</v>
          </cell>
          <cell r="C204" t="str">
            <v>Operativo Abajo</v>
          </cell>
        </row>
        <row r="205">
          <cell r="A205" t="str">
            <v>P5A10</v>
          </cell>
          <cell r="B205" t="str">
            <v>Invernaderos</v>
          </cell>
          <cell r="C205" t="str">
            <v>Operativo Abajo</v>
          </cell>
        </row>
        <row r="206">
          <cell r="A206" t="str">
            <v>P5A11</v>
          </cell>
          <cell r="B206" t="str">
            <v>Invernaderos</v>
          </cell>
          <cell r="C206" t="str">
            <v>Operativo Abajo</v>
          </cell>
        </row>
        <row r="207">
          <cell r="A207" t="str">
            <v>P5A12</v>
          </cell>
          <cell r="B207" t="str">
            <v>Invernaderos</v>
          </cell>
          <cell r="C207" t="str">
            <v>Operativo Abajo</v>
          </cell>
        </row>
        <row r="208">
          <cell r="A208" t="str">
            <v>P5A13</v>
          </cell>
          <cell r="B208" t="str">
            <v>Invernaderos</v>
          </cell>
          <cell r="C208" t="str">
            <v>Operativo Abajo</v>
          </cell>
        </row>
        <row r="209">
          <cell r="A209" t="str">
            <v>P5A14</v>
          </cell>
          <cell r="B209" t="str">
            <v>Invernaderos</v>
          </cell>
          <cell r="C209" t="str">
            <v>Operativo Abajo</v>
          </cell>
        </row>
        <row r="210">
          <cell r="A210" t="str">
            <v>P5A15</v>
          </cell>
          <cell r="B210" t="str">
            <v>Invernaderos</v>
          </cell>
          <cell r="C210" t="str">
            <v>Operativo Abajo</v>
          </cell>
        </row>
        <row r="211">
          <cell r="A211" t="str">
            <v>P5B01</v>
          </cell>
          <cell r="B211" t="str">
            <v>Invernaderos</v>
          </cell>
          <cell r="C211" t="str">
            <v>Operativo Arriba</v>
          </cell>
        </row>
        <row r="212">
          <cell r="A212" t="str">
            <v>P5B02</v>
          </cell>
          <cell r="B212" t="str">
            <v>Invernaderos</v>
          </cell>
          <cell r="C212" t="str">
            <v>Operativo Arriba</v>
          </cell>
        </row>
        <row r="213">
          <cell r="A213" t="str">
            <v>P5B03</v>
          </cell>
          <cell r="B213" t="str">
            <v>Invernaderos</v>
          </cell>
          <cell r="C213" t="str">
            <v>Operativo Arriba</v>
          </cell>
        </row>
        <row r="214">
          <cell r="A214" t="str">
            <v>P5B04</v>
          </cell>
          <cell r="B214" t="str">
            <v>Invernaderos</v>
          </cell>
          <cell r="C214" t="str">
            <v>Operativo Arriba</v>
          </cell>
        </row>
        <row r="215">
          <cell r="A215" t="str">
            <v>P5B05</v>
          </cell>
          <cell r="B215" t="str">
            <v>Invernaderos</v>
          </cell>
          <cell r="C215" t="str">
            <v>Operativo Arriba</v>
          </cell>
        </row>
        <row r="216">
          <cell r="A216" t="str">
            <v>P5B06</v>
          </cell>
          <cell r="B216" t="str">
            <v>Invernaderos</v>
          </cell>
          <cell r="C216" t="str">
            <v>Operativo Arriba</v>
          </cell>
        </row>
        <row r="217">
          <cell r="A217" t="str">
            <v>P5C01</v>
          </cell>
          <cell r="B217" t="str">
            <v>Invernaderos</v>
          </cell>
          <cell r="C217" t="str">
            <v>Acarreador</v>
          </cell>
        </row>
        <row r="218">
          <cell r="A218" t="str">
            <v>P5C02</v>
          </cell>
          <cell r="B218" t="str">
            <v>Invernaderos</v>
          </cell>
          <cell r="C218" t="str">
            <v>Acarreador</v>
          </cell>
        </row>
        <row r="219">
          <cell r="A219" t="str">
            <v>P5D01</v>
          </cell>
          <cell r="B219" t="str">
            <v>Invernaderos</v>
          </cell>
          <cell r="C219" t="str">
            <v>Soporte de racimo (Escalera Manual)</v>
          </cell>
        </row>
        <row r="220">
          <cell r="A220" t="str">
            <v>P5D02</v>
          </cell>
          <cell r="B220" t="str">
            <v>Invernaderos</v>
          </cell>
          <cell r="C220" t="str">
            <v>Soporte de racimo (Escalera Manual)</v>
          </cell>
        </row>
        <row r="221">
          <cell r="A221" t="str">
            <v>P5F01</v>
          </cell>
          <cell r="B221" t="str">
            <v>Invernaderos</v>
          </cell>
          <cell r="C221" t="str">
            <v>Clip invernaderos</v>
          </cell>
        </row>
        <row r="222">
          <cell r="A222" t="str">
            <v>P5F02</v>
          </cell>
          <cell r="B222" t="str">
            <v>Invernaderos</v>
          </cell>
          <cell r="C222" t="str">
            <v>Clip invernaderos</v>
          </cell>
        </row>
        <row r="223">
          <cell r="A223" t="str">
            <v>P5G01</v>
          </cell>
          <cell r="B223" t="str">
            <v>Fitosanidad</v>
          </cell>
          <cell r="C223" t="str">
            <v>Desinfección nivel 2C</v>
          </cell>
        </row>
        <row r="224">
          <cell r="A224" t="str">
            <v>P5SC1</v>
          </cell>
          <cell r="B224" t="str">
            <v>Invernaderos</v>
          </cell>
          <cell r="C224" t="str">
            <v>Supervisor titular</v>
          </cell>
        </row>
        <row r="225">
          <cell r="A225" t="str">
            <v>PC001</v>
          </cell>
          <cell r="B225" t="str">
            <v>Invernaderos</v>
          </cell>
          <cell r="C225" t="str">
            <v>Extra/entrenamiento</v>
          </cell>
        </row>
        <row r="226">
          <cell r="A226" t="str">
            <v>PC002</v>
          </cell>
          <cell r="B226" t="str">
            <v>Invernaderos</v>
          </cell>
          <cell r="C226" t="str">
            <v>Extra/entrenamiento</v>
          </cell>
        </row>
        <row r="227">
          <cell r="A227" t="str">
            <v>PC003</v>
          </cell>
          <cell r="B227" t="str">
            <v>Invernaderos</v>
          </cell>
          <cell r="C227" t="str">
            <v>Extra/entrenamiento</v>
          </cell>
        </row>
        <row r="228">
          <cell r="A228" t="str">
            <v>PC004</v>
          </cell>
          <cell r="B228" t="str">
            <v>Invernaderos</v>
          </cell>
          <cell r="C228" t="str">
            <v>Extra/entrenamiento</v>
          </cell>
        </row>
        <row r="229">
          <cell r="A229" t="str">
            <v>PC005</v>
          </cell>
          <cell r="B229" t="str">
            <v>Invernaderos</v>
          </cell>
          <cell r="C229" t="str">
            <v>Extra/entrenamiento</v>
          </cell>
        </row>
        <row r="230">
          <cell r="A230" t="str">
            <v>PC006</v>
          </cell>
          <cell r="B230" t="str">
            <v>Invernaderos</v>
          </cell>
          <cell r="C230" t="str">
            <v>Extra/entrenamiento</v>
          </cell>
        </row>
        <row r="231">
          <cell r="A231" t="str">
            <v>PC007</v>
          </cell>
          <cell r="B231" t="str">
            <v>Invernaderos</v>
          </cell>
          <cell r="C231" t="str">
            <v>Extra/entrenamiento</v>
          </cell>
        </row>
        <row r="232">
          <cell r="A232" t="str">
            <v>PC008</v>
          </cell>
          <cell r="B232" t="str">
            <v>Invernaderos</v>
          </cell>
          <cell r="C232" t="str">
            <v>Extra/entrenamiento</v>
          </cell>
        </row>
        <row r="233">
          <cell r="A233" t="str">
            <v>PC009</v>
          </cell>
          <cell r="B233" t="str">
            <v>Invernaderos</v>
          </cell>
          <cell r="C233" t="str">
            <v>Extra/entrenamiento</v>
          </cell>
        </row>
        <row r="234">
          <cell r="A234" t="str">
            <v>PC010</v>
          </cell>
          <cell r="B234" t="str">
            <v>Invernaderos</v>
          </cell>
          <cell r="C234" t="str">
            <v>Extra/entrenamiento</v>
          </cell>
        </row>
        <row r="235">
          <cell r="A235" t="str">
            <v>PC011</v>
          </cell>
          <cell r="B235" t="str">
            <v>Invernaderos</v>
          </cell>
          <cell r="C235" t="str">
            <v>Extra/entrenamiento</v>
          </cell>
        </row>
        <row r="236">
          <cell r="A236" t="str">
            <v>PC012</v>
          </cell>
          <cell r="B236" t="str">
            <v>Invernaderos</v>
          </cell>
          <cell r="C236" t="str">
            <v>Extra/entrenamiento</v>
          </cell>
        </row>
        <row r="237">
          <cell r="A237" t="str">
            <v>PC013</v>
          </cell>
          <cell r="B237" t="str">
            <v>Invernaderos</v>
          </cell>
          <cell r="C237" t="str">
            <v>Extra/entrenamiento</v>
          </cell>
        </row>
        <row r="238">
          <cell r="A238" t="str">
            <v>PC014</v>
          </cell>
          <cell r="B238" t="str">
            <v>Invernaderos</v>
          </cell>
          <cell r="C238" t="str">
            <v>Extra/entrenamiento</v>
          </cell>
        </row>
        <row r="239">
          <cell r="A239" t="str">
            <v>PC015</v>
          </cell>
          <cell r="B239" t="str">
            <v>Invernaderos</v>
          </cell>
          <cell r="C239" t="str">
            <v>Extra/entrenamiento</v>
          </cell>
        </row>
        <row r="240">
          <cell r="A240" t="str">
            <v>PC016</v>
          </cell>
          <cell r="B240" t="str">
            <v>Invernaderos</v>
          </cell>
          <cell r="C240" t="str">
            <v>Extra/entrenamiento</v>
          </cell>
        </row>
        <row r="241">
          <cell r="A241" t="str">
            <v>PC017</v>
          </cell>
          <cell r="B241" t="str">
            <v>Invernaderos</v>
          </cell>
          <cell r="C241" t="str">
            <v>Extra/entrenamiento</v>
          </cell>
        </row>
        <row r="242">
          <cell r="A242" t="str">
            <v>PC018</v>
          </cell>
          <cell r="B242" t="str">
            <v>Invernaderos</v>
          </cell>
          <cell r="C242" t="str">
            <v>Extra/entrenamiento</v>
          </cell>
        </row>
        <row r="243">
          <cell r="A243" t="str">
            <v>PC019</v>
          </cell>
          <cell r="B243" t="str">
            <v>Invernaderos</v>
          </cell>
          <cell r="C243" t="str">
            <v>Extra/entrenamiento</v>
          </cell>
        </row>
        <row r="244">
          <cell r="A244" t="str">
            <v>PC020</v>
          </cell>
          <cell r="B244" t="str">
            <v>Invernaderos</v>
          </cell>
          <cell r="C244" t="str">
            <v>Extra/entrenamiento</v>
          </cell>
        </row>
        <row r="245">
          <cell r="A245" t="str">
            <v>PC021</v>
          </cell>
          <cell r="B245" t="str">
            <v>Invernaderos</v>
          </cell>
          <cell r="C245" t="str">
            <v>Extra/entrenamiento</v>
          </cell>
        </row>
        <row r="246">
          <cell r="A246" t="str">
            <v>PC022</v>
          </cell>
          <cell r="B246" t="str">
            <v>Invernaderos</v>
          </cell>
          <cell r="C246" t="str">
            <v>Extra/entrenamiento</v>
          </cell>
        </row>
        <row r="247">
          <cell r="A247" t="str">
            <v>PC023</v>
          </cell>
          <cell r="B247" t="str">
            <v>Invernaderos</v>
          </cell>
          <cell r="C247" t="str">
            <v>Extra/entrenamiento</v>
          </cell>
        </row>
        <row r="248">
          <cell r="A248" t="str">
            <v>PC024</v>
          </cell>
          <cell r="B248" t="str">
            <v>Invernaderos</v>
          </cell>
          <cell r="C248" t="str">
            <v>Extra/entrenamiento</v>
          </cell>
        </row>
        <row r="249">
          <cell r="A249" t="str">
            <v>PC025</v>
          </cell>
          <cell r="B249" t="str">
            <v>Invernaderos</v>
          </cell>
          <cell r="C249" t="str">
            <v>Extra/entrenamiento</v>
          </cell>
        </row>
        <row r="250">
          <cell r="A250" t="str">
            <v>PC026</v>
          </cell>
          <cell r="B250" t="str">
            <v>Invernaderos</v>
          </cell>
          <cell r="C250" t="str">
            <v>Extra/entrenamiento</v>
          </cell>
        </row>
        <row r="251">
          <cell r="A251" t="str">
            <v>PC027</v>
          </cell>
          <cell r="B251" t="str">
            <v>Invernaderos</v>
          </cell>
          <cell r="C251" t="str">
            <v>Extra/entrenamiento</v>
          </cell>
        </row>
        <row r="252">
          <cell r="A252" t="str">
            <v>PC028</v>
          </cell>
          <cell r="B252" t="str">
            <v>Invernaderos</v>
          </cell>
          <cell r="C252" t="str">
            <v>Extra/entrenamiento</v>
          </cell>
        </row>
        <row r="253">
          <cell r="A253" t="str">
            <v>PC029</v>
          </cell>
          <cell r="B253" t="str">
            <v>Invernaderos</v>
          </cell>
          <cell r="C253" t="str">
            <v>Extra/entrenamiento</v>
          </cell>
        </row>
        <row r="254">
          <cell r="A254" t="str">
            <v>PC030</v>
          </cell>
          <cell r="B254" t="str">
            <v>Invernaderos</v>
          </cell>
          <cell r="C254" t="str">
            <v>Extra/entrenamiento</v>
          </cell>
        </row>
        <row r="255">
          <cell r="A255" t="str">
            <v>PC031</v>
          </cell>
          <cell r="B255" t="str">
            <v>Invernaderos</v>
          </cell>
          <cell r="C255" t="str">
            <v>Extra/entrenamiento</v>
          </cell>
        </row>
        <row r="256">
          <cell r="A256" t="str">
            <v>PC032</v>
          </cell>
          <cell r="B256" t="str">
            <v>Invernaderos</v>
          </cell>
          <cell r="C256" t="str">
            <v>Extra/entrenamiento</v>
          </cell>
        </row>
        <row r="257">
          <cell r="A257" t="str">
            <v>PC033</v>
          </cell>
          <cell r="B257" t="str">
            <v>Invernaderos</v>
          </cell>
          <cell r="C257" t="str">
            <v>Extra/entrenamiento</v>
          </cell>
        </row>
        <row r="258">
          <cell r="A258" t="str">
            <v>PC034</v>
          </cell>
          <cell r="B258" t="str">
            <v>Invernaderos</v>
          </cell>
          <cell r="C258" t="str">
            <v>Extra/entrenamiento</v>
          </cell>
        </row>
        <row r="259">
          <cell r="A259" t="str">
            <v>PC035</v>
          </cell>
          <cell r="B259" t="str">
            <v>Invernaderos</v>
          </cell>
          <cell r="C259" t="str">
            <v>Extra/entrenamiento</v>
          </cell>
        </row>
        <row r="260">
          <cell r="A260" t="str">
            <v>PC036</v>
          </cell>
          <cell r="B260" t="str">
            <v>Invernaderos</v>
          </cell>
          <cell r="C260" t="str">
            <v>Extra/entrenamiento</v>
          </cell>
        </row>
        <row r="261">
          <cell r="A261" t="str">
            <v>PC037</v>
          </cell>
          <cell r="B261" t="str">
            <v>Invernaderos</v>
          </cell>
          <cell r="C261" t="str">
            <v>Extra/entrenamiento</v>
          </cell>
        </row>
        <row r="262">
          <cell r="A262" t="str">
            <v>PC038</v>
          </cell>
          <cell r="B262" t="str">
            <v>Invernaderos</v>
          </cell>
          <cell r="C262" t="str">
            <v>Extra/entrenamiento</v>
          </cell>
        </row>
        <row r="263">
          <cell r="A263" t="str">
            <v>PC039</v>
          </cell>
          <cell r="B263" t="str">
            <v>Invernaderos</v>
          </cell>
          <cell r="C263" t="str">
            <v>Extra/entrenamiento</v>
          </cell>
        </row>
        <row r="264">
          <cell r="A264" t="str">
            <v>PC040</v>
          </cell>
          <cell r="B264" t="str">
            <v>Invernaderos</v>
          </cell>
          <cell r="C264" t="str">
            <v>Extra/entrenamiento</v>
          </cell>
        </row>
        <row r="265">
          <cell r="A265" t="str">
            <v>PC041</v>
          </cell>
          <cell r="B265" t="str">
            <v>Invernaderos</v>
          </cell>
          <cell r="C265" t="str">
            <v>Extra/entrenamiento</v>
          </cell>
        </row>
        <row r="266">
          <cell r="A266" t="str">
            <v>PC042</v>
          </cell>
          <cell r="B266" t="str">
            <v>Invernaderos</v>
          </cell>
          <cell r="C266" t="str">
            <v>Extra/entrenamiento</v>
          </cell>
        </row>
        <row r="267">
          <cell r="A267" t="str">
            <v>PC043</v>
          </cell>
          <cell r="B267" t="str">
            <v>Invernaderos</v>
          </cell>
          <cell r="C267" t="str">
            <v>Extra/entrenamiento</v>
          </cell>
        </row>
        <row r="268">
          <cell r="A268" t="str">
            <v>PC044</v>
          </cell>
          <cell r="B268" t="str">
            <v>Invernaderos</v>
          </cell>
          <cell r="C268" t="str">
            <v>Extra/entrenamiento</v>
          </cell>
        </row>
        <row r="269">
          <cell r="A269" t="str">
            <v>PC045</v>
          </cell>
          <cell r="B269" t="str">
            <v>Invernaderos</v>
          </cell>
          <cell r="C269" t="str">
            <v>Extra/entrenamiento</v>
          </cell>
        </row>
        <row r="270">
          <cell r="A270" t="str">
            <v>PC046</v>
          </cell>
          <cell r="B270" t="str">
            <v>Invernaderos</v>
          </cell>
          <cell r="C270" t="str">
            <v>Extra/entrenamiento</v>
          </cell>
        </row>
        <row r="271">
          <cell r="A271" t="str">
            <v>PC047</v>
          </cell>
          <cell r="B271" t="str">
            <v>Invernaderos</v>
          </cell>
          <cell r="C271" t="str">
            <v>Extra/entrenamiento</v>
          </cell>
        </row>
        <row r="272">
          <cell r="A272" t="str">
            <v>PC048</v>
          </cell>
          <cell r="B272" t="str">
            <v>Invernaderos</v>
          </cell>
          <cell r="C272" t="str">
            <v>Extra/entrenamiento</v>
          </cell>
        </row>
        <row r="273">
          <cell r="A273" t="str">
            <v>PC049</v>
          </cell>
          <cell r="B273" t="str">
            <v>Invernaderos</v>
          </cell>
          <cell r="C273" t="str">
            <v>Extra/entrenamiento</v>
          </cell>
        </row>
        <row r="274">
          <cell r="A274" t="str">
            <v>PC050</v>
          </cell>
          <cell r="B274" t="str">
            <v>Invernaderos</v>
          </cell>
          <cell r="C274" t="str">
            <v>Extra/entrenamiento</v>
          </cell>
        </row>
        <row r="275">
          <cell r="A275" t="str">
            <v>PC051</v>
          </cell>
          <cell r="B275" t="str">
            <v>Invernaderos</v>
          </cell>
          <cell r="C275" t="str">
            <v>Extra/entrenamiento</v>
          </cell>
        </row>
        <row r="276">
          <cell r="A276" t="str">
            <v>PC052</v>
          </cell>
          <cell r="B276" t="str">
            <v>Invernaderos</v>
          </cell>
          <cell r="C276" t="str">
            <v>Extra/entrenamiento</v>
          </cell>
        </row>
        <row r="277">
          <cell r="A277" t="str">
            <v>PC053</v>
          </cell>
          <cell r="B277" t="str">
            <v>Invernaderos</v>
          </cell>
          <cell r="C277" t="str">
            <v>Extra/entrenamiento</v>
          </cell>
        </row>
        <row r="278">
          <cell r="A278" t="str">
            <v>PC054</v>
          </cell>
          <cell r="B278" t="str">
            <v>Invernaderos</v>
          </cell>
          <cell r="C278" t="str">
            <v>Extra/entrenamiento</v>
          </cell>
        </row>
        <row r="279">
          <cell r="A279" t="str">
            <v>PC055</v>
          </cell>
          <cell r="B279" t="str">
            <v>Invernaderos</v>
          </cell>
          <cell r="C279" t="str">
            <v>Extra/entrenamiento</v>
          </cell>
        </row>
        <row r="280">
          <cell r="A280" t="str">
            <v>PC056</v>
          </cell>
          <cell r="B280" t="str">
            <v>Invernaderos</v>
          </cell>
          <cell r="C280" t="str">
            <v>Extra/entrenamiento</v>
          </cell>
        </row>
        <row r="281">
          <cell r="A281" t="str">
            <v>PC057</v>
          </cell>
          <cell r="B281" t="str">
            <v>Invernaderos</v>
          </cell>
          <cell r="C281" t="str">
            <v>Extra/entrenamiento</v>
          </cell>
        </row>
        <row r="282">
          <cell r="A282" t="str">
            <v>PC058</v>
          </cell>
          <cell r="B282" t="str">
            <v>Invernaderos</v>
          </cell>
          <cell r="C282" t="str">
            <v>Extra/entrenamiento</v>
          </cell>
        </row>
        <row r="283">
          <cell r="A283" t="str">
            <v>PC059</v>
          </cell>
          <cell r="B283" t="str">
            <v>Invernaderos</v>
          </cell>
          <cell r="C283" t="str">
            <v>Extra/entrenamiento</v>
          </cell>
        </row>
        <row r="284">
          <cell r="A284" t="str">
            <v>PC060</v>
          </cell>
          <cell r="B284" t="str">
            <v>Invernaderos</v>
          </cell>
          <cell r="C284" t="str">
            <v>Extra/entrenamiento</v>
          </cell>
        </row>
        <row r="285">
          <cell r="A285" t="str">
            <v>PF101</v>
          </cell>
          <cell r="B285" t="str">
            <v>Fitosanidad</v>
          </cell>
          <cell r="C285" t="str">
            <v>Monitoreo nivel 1C</v>
          </cell>
        </row>
        <row r="286">
          <cell r="A286" t="str">
            <v>PF102</v>
          </cell>
          <cell r="B286" t="str">
            <v>Fitosanidad</v>
          </cell>
          <cell r="C286" t="str">
            <v>Monitoreo nivel 1C</v>
          </cell>
        </row>
        <row r="287">
          <cell r="A287" t="str">
            <v>PF103</v>
          </cell>
          <cell r="B287" t="str">
            <v>Fitosanidad</v>
          </cell>
          <cell r="C287" t="str">
            <v>Monitoreo nivel 1C</v>
          </cell>
        </row>
        <row r="288">
          <cell r="A288" t="str">
            <v>PF104</v>
          </cell>
          <cell r="B288" t="str">
            <v>Fitosanidad</v>
          </cell>
          <cell r="C288" t="str">
            <v>Monitoreo nivel 1C</v>
          </cell>
        </row>
        <row r="289">
          <cell r="A289" t="str">
            <v>PF105</v>
          </cell>
          <cell r="B289" t="str">
            <v>Fitosanidad</v>
          </cell>
          <cell r="C289" t="str">
            <v>Monitoreo nivel 1B</v>
          </cell>
        </row>
        <row r="290">
          <cell r="A290" t="str">
            <v>PF106</v>
          </cell>
          <cell r="B290" t="str">
            <v>Fitosanidad</v>
          </cell>
          <cell r="C290" t="str">
            <v>Monitoreo nivel 1B</v>
          </cell>
        </row>
        <row r="291">
          <cell r="A291" t="str">
            <v>PF107</v>
          </cell>
          <cell r="B291" t="str">
            <v>Fitosanidad</v>
          </cell>
          <cell r="C291" t="str">
            <v>Monitoreo nivel 1A</v>
          </cell>
        </row>
        <row r="292">
          <cell r="A292" t="str">
            <v>PF201</v>
          </cell>
          <cell r="B292" t="str">
            <v>Fitosanidad</v>
          </cell>
          <cell r="C292" t="str">
            <v>Desinfección nivel 2B</v>
          </cell>
        </row>
        <row r="293">
          <cell r="A293" t="str">
            <v>PF202</v>
          </cell>
          <cell r="B293" t="str">
            <v>Fitosanidad</v>
          </cell>
          <cell r="C293" t="str">
            <v>Desinfección nivel 2B</v>
          </cell>
        </row>
        <row r="294">
          <cell r="A294" t="str">
            <v>PF203</v>
          </cell>
          <cell r="B294" t="str">
            <v>Fitosanidad</v>
          </cell>
          <cell r="C294" t="str">
            <v>Desinfección nivel 2B</v>
          </cell>
        </row>
        <row r="295">
          <cell r="A295" t="str">
            <v>PF204</v>
          </cell>
          <cell r="B295" t="str">
            <v>Fitosanidad</v>
          </cell>
          <cell r="C295" t="str">
            <v>Desinfección nivel 2B</v>
          </cell>
        </row>
        <row r="296">
          <cell r="A296" t="str">
            <v>PF205</v>
          </cell>
          <cell r="B296" t="str">
            <v>Fitosanidad</v>
          </cell>
          <cell r="C296" t="str">
            <v>Desinfección nivel 2B</v>
          </cell>
        </row>
        <row r="297">
          <cell r="A297" t="str">
            <v>PF206</v>
          </cell>
          <cell r="B297" t="str">
            <v>Fitosanidad</v>
          </cell>
          <cell r="C297" t="str">
            <v>Desinfección nivel 2B</v>
          </cell>
        </row>
        <row r="298">
          <cell r="A298" t="str">
            <v>PF207</v>
          </cell>
          <cell r="B298" t="str">
            <v>Fitosanidad</v>
          </cell>
          <cell r="C298" t="str">
            <v>Desinfección nivel 2A</v>
          </cell>
        </row>
        <row r="299">
          <cell r="A299" t="str">
            <v>PFG11</v>
          </cell>
          <cell r="B299" t="str">
            <v>Fitosanidad</v>
          </cell>
          <cell r="C299" t="str">
            <v>Desinfección nivel 2C</v>
          </cell>
        </row>
        <row r="300">
          <cell r="A300" t="str">
            <v>PFG12</v>
          </cell>
          <cell r="B300" t="str">
            <v>Fitosanidad</v>
          </cell>
          <cell r="C300" t="str">
            <v>Desinfección nivel 2B</v>
          </cell>
        </row>
        <row r="301">
          <cell r="A301" t="str">
            <v>PFG21</v>
          </cell>
          <cell r="B301" t="str">
            <v>Fitosanidad</v>
          </cell>
          <cell r="C301" t="str">
            <v>Desinfección nivel 2B</v>
          </cell>
        </row>
        <row r="302">
          <cell r="A302" t="str">
            <v>PFG22</v>
          </cell>
          <cell r="B302" t="str">
            <v>Fitosanidad</v>
          </cell>
          <cell r="C302" t="str">
            <v>Desinfección nivel 2B</v>
          </cell>
        </row>
        <row r="303">
          <cell r="A303" t="str">
            <v>PFG31</v>
          </cell>
          <cell r="B303" t="str">
            <v>Fitosanidad</v>
          </cell>
          <cell r="C303" t="str">
            <v>Desinfección nivel 2C</v>
          </cell>
        </row>
        <row r="304">
          <cell r="A304" t="str">
            <v>PFG32</v>
          </cell>
          <cell r="B304" t="str">
            <v>Fitosanidad</v>
          </cell>
          <cell r="C304" t="str">
            <v>Desinfección nivel 2B</v>
          </cell>
        </row>
        <row r="305">
          <cell r="A305" t="str">
            <v>PFG41</v>
          </cell>
          <cell r="B305" t="str">
            <v>Fitosanidad</v>
          </cell>
          <cell r="C305" t="str">
            <v>Desinfección nivel 2B</v>
          </cell>
        </row>
        <row r="306">
          <cell r="A306" t="str">
            <v>PFG51</v>
          </cell>
          <cell r="B306" t="str">
            <v>Fitosanidad</v>
          </cell>
          <cell r="C306" t="str">
            <v>Desinfección nivel 2B</v>
          </cell>
        </row>
        <row r="307">
          <cell r="A307" t="str">
            <v>PF301</v>
          </cell>
          <cell r="B307" t="str">
            <v>Fitosanidad</v>
          </cell>
          <cell r="C307" t="str">
            <v>Saneacion nivel 3B</v>
          </cell>
        </row>
        <row r="308">
          <cell r="A308" t="str">
            <v>PF302</v>
          </cell>
          <cell r="B308" t="str">
            <v>Fitosanidad</v>
          </cell>
          <cell r="C308" t="str">
            <v>Saneacion nivel 3B</v>
          </cell>
        </row>
        <row r="309">
          <cell r="A309" t="str">
            <v>PF303</v>
          </cell>
          <cell r="B309" t="str">
            <v>Fitosanidad</v>
          </cell>
          <cell r="C309" t="str">
            <v>Saneacion nivel 3B</v>
          </cell>
        </row>
        <row r="310">
          <cell r="A310" t="str">
            <v>PF304</v>
          </cell>
          <cell r="B310" t="str">
            <v>Fitosanidad</v>
          </cell>
          <cell r="C310" t="str">
            <v>Saneacion nivel 3B</v>
          </cell>
        </row>
        <row r="311">
          <cell r="A311" t="str">
            <v>PF305</v>
          </cell>
          <cell r="B311" t="str">
            <v>Fitosanidad</v>
          </cell>
          <cell r="C311" t="str">
            <v>Saneacion nivel 3B</v>
          </cell>
        </row>
        <row r="312">
          <cell r="A312" t="str">
            <v>PF306</v>
          </cell>
          <cell r="B312" t="str">
            <v>Fitosanidad</v>
          </cell>
          <cell r="C312" t="str">
            <v>Saneacion nivel 3A</v>
          </cell>
        </row>
        <row r="313">
          <cell r="A313" t="str">
            <v>PF307</v>
          </cell>
          <cell r="B313" t="str">
            <v>Fitosanidad</v>
          </cell>
          <cell r="C313" t="str">
            <v>Saneacion nivel 3A</v>
          </cell>
        </row>
        <row r="314">
          <cell r="A314" t="str">
            <v>PF308</v>
          </cell>
          <cell r="B314" t="str">
            <v>Fitosanidad</v>
          </cell>
          <cell r="C314" t="str">
            <v>Saneacion nivel 3A</v>
          </cell>
        </row>
        <row r="315">
          <cell r="A315" t="str">
            <v>PF309</v>
          </cell>
          <cell r="B315" t="str">
            <v>Fitosanidad</v>
          </cell>
          <cell r="C315" t="str">
            <v>Saneacion nivel 3A</v>
          </cell>
        </row>
        <row r="316">
          <cell r="A316" t="str">
            <v>PFI01</v>
          </cell>
          <cell r="B316" t="str">
            <v>Inocuidad</v>
          </cell>
          <cell r="C316" t="str">
            <v>Inspector de Inocuidad C</v>
          </cell>
        </row>
        <row r="317">
          <cell r="A317" t="str">
            <v>PFI02</v>
          </cell>
          <cell r="B317" t="str">
            <v>Inocuidad</v>
          </cell>
          <cell r="C317" t="str">
            <v>Inspector de Inocuidad C</v>
          </cell>
        </row>
        <row r="318">
          <cell r="A318" t="str">
            <v>PFI03</v>
          </cell>
          <cell r="B318" t="str">
            <v>Inocuidad</v>
          </cell>
          <cell r="C318" t="str">
            <v>Inspector de Inocuidad B</v>
          </cell>
        </row>
        <row r="319">
          <cell r="A319" t="str">
            <v>PFI04</v>
          </cell>
          <cell r="B319" t="str">
            <v>Inocuidad</v>
          </cell>
          <cell r="C319" t="str">
            <v>Inspector de Inocuidad B</v>
          </cell>
        </row>
        <row r="320">
          <cell r="A320" t="str">
            <v>PFI05</v>
          </cell>
          <cell r="B320" t="str">
            <v>Inocuidad</v>
          </cell>
          <cell r="C320" t="str">
            <v>Inspector de Inocuidad A</v>
          </cell>
        </row>
        <row r="321">
          <cell r="A321" t="str">
            <v>PFI06</v>
          </cell>
          <cell r="B321" t="str">
            <v>Inocuidad</v>
          </cell>
          <cell r="C321" t="str">
            <v>Inspector de Inocuidad D</v>
          </cell>
        </row>
        <row r="322">
          <cell r="A322" t="str">
            <v>PFI07</v>
          </cell>
          <cell r="B322" t="str">
            <v>Inocuidad</v>
          </cell>
          <cell r="C322" t="str">
            <v>Inspector de Inocuidad A</v>
          </cell>
        </row>
        <row r="323">
          <cell r="A323" t="str">
            <v>PLT01</v>
          </cell>
          <cell r="B323" t="str">
            <v>Uniformes</v>
          </cell>
          <cell r="C323" t="str">
            <v>Lavado de Uniformes</v>
          </cell>
        </row>
        <row r="324">
          <cell r="A324" t="str">
            <v>PP001</v>
          </cell>
          <cell r="B324" t="str">
            <v>Fitosanidad</v>
          </cell>
          <cell r="C324" t="str">
            <v>Practicante</v>
          </cell>
        </row>
        <row r="325">
          <cell r="A325" t="str">
            <v>PRA01</v>
          </cell>
          <cell r="B325" t="str">
            <v>Riego</v>
          </cell>
          <cell r="C325" t="str">
            <v>Riego nivel D</v>
          </cell>
        </row>
        <row r="326">
          <cell r="A326" t="str">
            <v>PRA02</v>
          </cell>
          <cell r="B326" t="str">
            <v>Riego</v>
          </cell>
          <cell r="C326" t="str">
            <v>Riego nivel D</v>
          </cell>
        </row>
        <row r="327">
          <cell r="A327" t="str">
            <v>PRA03</v>
          </cell>
          <cell r="B327" t="str">
            <v>Riego</v>
          </cell>
          <cell r="C327" t="str">
            <v xml:space="preserve">Riego supervision </v>
          </cell>
        </row>
        <row r="328">
          <cell r="A328" t="str">
            <v>PRA04</v>
          </cell>
          <cell r="B328" t="str">
            <v>Riego</v>
          </cell>
          <cell r="C328" t="str">
            <v>Riego nivel C</v>
          </cell>
        </row>
        <row r="329">
          <cell r="A329" t="str">
            <v>PRA05</v>
          </cell>
          <cell r="B329" t="str">
            <v>Riego</v>
          </cell>
          <cell r="C329" t="str">
            <v>Riego nivel C</v>
          </cell>
        </row>
        <row r="330">
          <cell r="A330" t="str">
            <v>PRA06</v>
          </cell>
          <cell r="B330" t="str">
            <v>Riego</v>
          </cell>
          <cell r="C330" t="str">
            <v>Riego nivel C</v>
          </cell>
        </row>
        <row r="331">
          <cell r="A331" t="str">
            <v>PRA07</v>
          </cell>
          <cell r="B331" t="str">
            <v>Riego</v>
          </cell>
          <cell r="C331" t="str">
            <v>Riego nivel A</v>
          </cell>
        </row>
        <row r="332">
          <cell r="A332" t="str">
            <v>PRA08</v>
          </cell>
          <cell r="B332" t="str">
            <v>Riego</v>
          </cell>
          <cell r="C332" t="str">
            <v>Riego nivel B</v>
          </cell>
        </row>
        <row r="333">
          <cell r="A333" t="str">
            <v>PRT01</v>
          </cell>
          <cell r="B333" t="str">
            <v>Periféricos</v>
          </cell>
          <cell r="C333" t="str">
            <v>Técnico nocturno</v>
          </cell>
        </row>
        <row r="334">
          <cell r="A334" t="str">
            <v>PRT02</v>
          </cell>
          <cell r="B334" t="str">
            <v>Periféricos</v>
          </cell>
          <cell r="C334" t="str">
            <v>Técnico nocturno</v>
          </cell>
        </row>
        <row r="335">
          <cell r="A335" t="str">
            <v>PRT03</v>
          </cell>
          <cell r="B335" t="str">
            <v>Periféricos</v>
          </cell>
          <cell r="C335" t="str">
            <v>Técnico nocturno</v>
          </cell>
        </row>
        <row r="336">
          <cell r="A336" t="str">
            <v>TL001</v>
          </cell>
          <cell r="B336" t="str">
            <v>Invernaderos</v>
          </cell>
          <cell r="C336" t="str">
            <v>Tiempo de limpieza sin experiencia</v>
          </cell>
        </row>
        <row r="337">
          <cell r="A337" t="str">
            <v>TL002</v>
          </cell>
          <cell r="B337" t="str">
            <v>Invernaderos</v>
          </cell>
          <cell r="C337" t="str">
            <v>Tiempo de limpieza sin experiencia</v>
          </cell>
        </row>
        <row r="338">
          <cell r="A338" t="str">
            <v>TL003</v>
          </cell>
          <cell r="B338" t="str">
            <v>Invernaderos</v>
          </cell>
          <cell r="C338" t="str">
            <v>Tiempo de limpieza sin experiencia</v>
          </cell>
        </row>
        <row r="339">
          <cell r="A339" t="str">
            <v>TL004</v>
          </cell>
          <cell r="B339" t="str">
            <v>Invernaderos</v>
          </cell>
          <cell r="C339" t="str">
            <v>Tiempo de limpieza sin experiencia</v>
          </cell>
        </row>
        <row r="340">
          <cell r="A340" t="str">
            <v>TL005</v>
          </cell>
          <cell r="B340" t="str">
            <v>Invernaderos</v>
          </cell>
          <cell r="C340" t="str">
            <v>Tiempo de limpieza sin experiencia</v>
          </cell>
        </row>
        <row r="341">
          <cell r="A341" t="str">
            <v>TL006</v>
          </cell>
          <cell r="B341" t="str">
            <v>Invernaderos</v>
          </cell>
          <cell r="C341" t="str">
            <v>Tiempo de limpieza sin experiencia</v>
          </cell>
        </row>
        <row r="342">
          <cell r="A342" t="str">
            <v>TL007</v>
          </cell>
          <cell r="B342" t="str">
            <v>Invernaderos</v>
          </cell>
          <cell r="C342" t="str">
            <v>Tiempo de limpieza sin experiencia</v>
          </cell>
        </row>
        <row r="343">
          <cell r="A343" t="str">
            <v>TL008</v>
          </cell>
          <cell r="B343" t="str">
            <v>Invernaderos</v>
          </cell>
          <cell r="C343" t="str">
            <v>Tiempo de limpieza sin experiencia</v>
          </cell>
        </row>
        <row r="344">
          <cell r="A344" t="str">
            <v>TL009</v>
          </cell>
          <cell r="B344" t="str">
            <v>Invernaderos</v>
          </cell>
          <cell r="C344" t="str">
            <v>Tiempo de limpieza sin experiencia</v>
          </cell>
        </row>
        <row r="345">
          <cell r="A345" t="str">
            <v>TL010</v>
          </cell>
          <cell r="B345" t="str">
            <v>Invernaderos</v>
          </cell>
          <cell r="C345" t="str">
            <v>Tiempo de limpieza sin experiencia</v>
          </cell>
        </row>
        <row r="346">
          <cell r="A346" t="str">
            <v>TL011</v>
          </cell>
          <cell r="B346" t="str">
            <v>Invernaderos</v>
          </cell>
          <cell r="C346" t="str">
            <v>Tiempo de limpieza sin experiencia</v>
          </cell>
        </row>
        <row r="347">
          <cell r="A347" t="str">
            <v>TL012</v>
          </cell>
          <cell r="B347" t="str">
            <v>Invernaderos</v>
          </cell>
          <cell r="C347" t="str">
            <v>Tiempo de limpieza con experiencia</v>
          </cell>
        </row>
        <row r="348">
          <cell r="A348" t="str">
            <v>TL013</v>
          </cell>
          <cell r="B348" t="str">
            <v>Invernaderos</v>
          </cell>
          <cell r="C348" t="str">
            <v>Tiempo de limpieza sin experiencia</v>
          </cell>
        </row>
        <row r="349">
          <cell r="A349" t="str">
            <v>TL014</v>
          </cell>
          <cell r="B349" t="str">
            <v>Invernaderos</v>
          </cell>
          <cell r="C349" t="str">
            <v>Tiempo de limpieza sin experiencia</v>
          </cell>
        </row>
        <row r="350">
          <cell r="A350" t="str">
            <v>TL015</v>
          </cell>
          <cell r="B350" t="str">
            <v>Invernaderos</v>
          </cell>
          <cell r="C350" t="str">
            <v>Tiempo de limpieza sin experiencia</v>
          </cell>
        </row>
        <row r="351">
          <cell r="A351" t="str">
            <v>TL016</v>
          </cell>
          <cell r="B351" t="str">
            <v>Invernaderos</v>
          </cell>
          <cell r="C351" t="str">
            <v>Tiempo de limpieza sin experiencia</v>
          </cell>
        </row>
        <row r="352">
          <cell r="A352" t="str">
            <v>TL017</v>
          </cell>
          <cell r="B352" t="str">
            <v>Invernaderos</v>
          </cell>
          <cell r="C352" t="str">
            <v>Tiempo de limpieza sin experiencia</v>
          </cell>
        </row>
        <row r="353">
          <cell r="A353" t="str">
            <v>TL018</v>
          </cell>
          <cell r="B353" t="str">
            <v>Invernaderos</v>
          </cell>
          <cell r="C353" t="str">
            <v>Tiempo de limpieza sin experiencia</v>
          </cell>
        </row>
        <row r="354">
          <cell r="A354" t="str">
            <v>TL019</v>
          </cell>
          <cell r="B354" t="str">
            <v>Invernaderos</v>
          </cell>
          <cell r="C354" t="str">
            <v>Tiempo de limpieza sin experiencia</v>
          </cell>
        </row>
        <row r="355">
          <cell r="A355" t="str">
            <v>TL020</v>
          </cell>
          <cell r="B355" t="str">
            <v>Invernaderos</v>
          </cell>
          <cell r="C355" t="str">
            <v>Tiempo de limpieza sin experiencia</v>
          </cell>
        </row>
        <row r="356">
          <cell r="A356" t="str">
            <v>TL021</v>
          </cell>
          <cell r="B356" t="str">
            <v>Invernaderos</v>
          </cell>
          <cell r="C356" t="str">
            <v>Tiempo de limpieza sin experiencia</v>
          </cell>
        </row>
        <row r="357">
          <cell r="A357" t="str">
            <v>TL022</v>
          </cell>
          <cell r="B357" t="str">
            <v>Invernaderos</v>
          </cell>
          <cell r="C357" t="str">
            <v>Tiempo de limpieza sin experiencia</v>
          </cell>
        </row>
        <row r="358">
          <cell r="A358" t="str">
            <v>TL023</v>
          </cell>
          <cell r="B358" t="str">
            <v>Invernaderos</v>
          </cell>
          <cell r="C358" t="str">
            <v>Tiempo de limpieza sin experiencia</v>
          </cell>
        </row>
        <row r="359">
          <cell r="A359" t="str">
            <v>TL024</v>
          </cell>
          <cell r="B359" t="str">
            <v>Invernaderos</v>
          </cell>
          <cell r="C359" t="str">
            <v>Tiempo de limpieza sin experiencia</v>
          </cell>
        </row>
        <row r="360">
          <cell r="A360" t="str">
            <v>TL025</v>
          </cell>
          <cell r="B360" t="str">
            <v>Invernaderos</v>
          </cell>
          <cell r="C360" t="str">
            <v>Tiempo de limpieza sin experiencia</v>
          </cell>
        </row>
        <row r="361">
          <cell r="A361" t="str">
            <v>TL026</v>
          </cell>
          <cell r="B361" t="str">
            <v>Invernaderos</v>
          </cell>
          <cell r="C361" t="str">
            <v>Tiempo de limpieza sin experiencia</v>
          </cell>
        </row>
        <row r="362">
          <cell r="A362" t="str">
            <v>TL027</v>
          </cell>
          <cell r="B362" t="str">
            <v>Invernaderos</v>
          </cell>
          <cell r="C362" t="str">
            <v>Tiempo de limpieza sin experiencia</v>
          </cell>
        </row>
        <row r="363">
          <cell r="A363" t="str">
            <v>TL028</v>
          </cell>
          <cell r="B363" t="str">
            <v>Invernaderos</v>
          </cell>
          <cell r="C363" t="str">
            <v>Tiempo de limpieza sin experiencia</v>
          </cell>
        </row>
        <row r="364">
          <cell r="A364" t="str">
            <v>TL029</v>
          </cell>
          <cell r="B364" t="str">
            <v>Invernaderos</v>
          </cell>
          <cell r="C364" t="str">
            <v>Tiempo de limpieza sin experiencia</v>
          </cell>
        </row>
        <row r="365">
          <cell r="A365" t="str">
            <v>TL030</v>
          </cell>
          <cell r="B365" t="str">
            <v>Invernaderos</v>
          </cell>
          <cell r="C365" t="str">
            <v>Tiempo de limpieza sin experiencia</v>
          </cell>
        </row>
        <row r="366">
          <cell r="A366" t="str">
            <v>TL031</v>
          </cell>
          <cell r="B366" t="str">
            <v>Invernaderos</v>
          </cell>
          <cell r="C366" t="str">
            <v>Tiempo de limpieza sin experiencia</v>
          </cell>
        </row>
        <row r="367">
          <cell r="A367" t="str">
            <v>TL032</v>
          </cell>
          <cell r="B367" t="str">
            <v>Invernaderos</v>
          </cell>
          <cell r="C367" t="str">
            <v>Tiempo de limpieza sin experiencia</v>
          </cell>
        </row>
        <row r="368">
          <cell r="A368" t="str">
            <v>TL033</v>
          </cell>
          <cell r="B368" t="str">
            <v>Invernaderos</v>
          </cell>
          <cell r="C368" t="str">
            <v>Tiempo de limpieza sin experiencia</v>
          </cell>
        </row>
        <row r="369">
          <cell r="A369" t="str">
            <v>TL034</v>
          </cell>
          <cell r="B369" t="str">
            <v>Invernaderos</v>
          </cell>
          <cell r="C369" t="str">
            <v>Tiempo de limpieza sin experiencia</v>
          </cell>
        </row>
        <row r="370">
          <cell r="A370" t="str">
            <v>TL035</v>
          </cell>
          <cell r="B370" t="str">
            <v>Invernaderos</v>
          </cell>
          <cell r="C370" t="str">
            <v>Tiempo de limpieza sin experiencia</v>
          </cell>
        </row>
        <row r="371">
          <cell r="A371" t="str">
            <v>V0101</v>
          </cell>
          <cell r="B371" t="str">
            <v>Viñedo</v>
          </cell>
          <cell r="C371" t="str">
            <v>Trabajador de viñedo</v>
          </cell>
        </row>
        <row r="372">
          <cell r="A372" t="str">
            <v>V0102</v>
          </cell>
          <cell r="B372" t="str">
            <v>Viñedo</v>
          </cell>
          <cell r="C372" t="str">
            <v>Trabajador de viñedo</v>
          </cell>
        </row>
        <row r="373">
          <cell r="A373" t="str">
            <v>V0103</v>
          </cell>
          <cell r="B373" t="str">
            <v>Viñedo</v>
          </cell>
          <cell r="C373" t="str">
            <v>Trabajador de viñedo</v>
          </cell>
        </row>
        <row r="374">
          <cell r="A374" t="str">
            <v>V0104</v>
          </cell>
          <cell r="B374" t="str">
            <v>Viñedo</v>
          </cell>
          <cell r="C374" t="str">
            <v>Trabajador de viñedo</v>
          </cell>
        </row>
        <row r="375">
          <cell r="A375" t="str">
            <v>V0105</v>
          </cell>
          <cell r="B375" t="str">
            <v>Viñedo</v>
          </cell>
          <cell r="C375" t="str">
            <v>Trabajador de viñedo</v>
          </cell>
        </row>
        <row r="376">
          <cell r="A376" t="str">
            <v>V0106</v>
          </cell>
          <cell r="B376" t="str">
            <v>Viñedo</v>
          </cell>
          <cell r="C376" t="str">
            <v>Trabajador de viñedo</v>
          </cell>
        </row>
        <row r="377">
          <cell r="A377" t="str">
            <v>V0107</v>
          </cell>
          <cell r="B377" t="str">
            <v>Viñedo</v>
          </cell>
          <cell r="C377" t="str">
            <v>Trabajador de viñedo</v>
          </cell>
        </row>
        <row r="378">
          <cell r="A378" t="str">
            <v>V0108</v>
          </cell>
          <cell r="B378" t="str">
            <v>Viñedo</v>
          </cell>
          <cell r="C378" t="str">
            <v>Trabajador de viñedo</v>
          </cell>
        </row>
        <row r="379">
          <cell r="A379" t="str">
            <v>V0109</v>
          </cell>
          <cell r="B379" t="str">
            <v>Viñedo</v>
          </cell>
          <cell r="C379" t="str">
            <v>Trabajador de viñedo</v>
          </cell>
        </row>
        <row r="380">
          <cell r="A380" t="str">
            <v>V0110</v>
          </cell>
          <cell r="B380" t="str">
            <v>Viñedo</v>
          </cell>
          <cell r="C380" t="str">
            <v>Trabajador de viñedo</v>
          </cell>
        </row>
        <row r="381">
          <cell r="A381" t="str">
            <v>V0111</v>
          </cell>
          <cell r="B381" t="str">
            <v>Viñedo</v>
          </cell>
          <cell r="C381" t="str">
            <v>Trabajador de viñedo</v>
          </cell>
        </row>
        <row r="382">
          <cell r="A382" t="str">
            <v>V0112</v>
          </cell>
          <cell r="B382" t="str">
            <v>Viñedo</v>
          </cell>
          <cell r="C382" t="str">
            <v>Trabajador de viñedo</v>
          </cell>
        </row>
        <row r="383">
          <cell r="A383" t="str">
            <v>V0113</v>
          </cell>
          <cell r="B383" t="str">
            <v>Viñedo</v>
          </cell>
          <cell r="C383" t="str">
            <v>Trabajador de viñedo</v>
          </cell>
        </row>
        <row r="384">
          <cell r="A384" t="str">
            <v>V0114</v>
          </cell>
          <cell r="B384" t="str">
            <v>Viñedo</v>
          </cell>
          <cell r="C384" t="str">
            <v>Trabajador de viñedo</v>
          </cell>
        </row>
        <row r="385">
          <cell r="A385" t="str">
            <v>V0115</v>
          </cell>
          <cell r="B385" t="str">
            <v>Viñedo</v>
          </cell>
          <cell r="C385" t="str">
            <v>Trabajador de viñedo</v>
          </cell>
        </row>
        <row r="386">
          <cell r="A386" t="str">
            <v>VT001</v>
          </cell>
          <cell r="B386" t="str">
            <v>Periféricos</v>
          </cell>
          <cell r="C386" t="str">
            <v>Jefe de viñedo (Don Juan)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s"/>
      <sheetName val="Nómina"/>
      <sheetName val="Horarios"/>
      <sheetName val="Líneas"/>
      <sheetName val="Ingresos"/>
      <sheetName val="Descuentos"/>
      <sheetName val="BD Empleados"/>
      <sheetName val="Resumen Costo por caja"/>
    </sheetNames>
    <sheetDataSet>
      <sheetData sheetId="0">
        <row r="1">
          <cell r="A1" t="str">
            <v>Clave</v>
          </cell>
          <cell r="B1" t="str">
            <v>Área</v>
          </cell>
          <cell r="C1" t="str">
            <v>Puesto</v>
          </cell>
        </row>
        <row r="2">
          <cell r="A2" t="str">
            <v>ADM-01</v>
          </cell>
          <cell r="B2" t="str">
            <v>Empaque</v>
          </cell>
          <cell r="C2" t="str">
            <v>Analista administrativo</v>
          </cell>
        </row>
        <row r="3">
          <cell r="A3" t="str">
            <v>BAN-01</v>
          </cell>
          <cell r="B3" t="str">
            <v>Empaque</v>
          </cell>
          <cell r="C3" t="str">
            <v>Bandero inicio banda</v>
          </cell>
        </row>
        <row r="4">
          <cell r="A4" t="str">
            <v>BAN-02</v>
          </cell>
          <cell r="B4" t="str">
            <v>Empaque</v>
          </cell>
          <cell r="C4" t="str">
            <v>Bandero fin banda</v>
          </cell>
        </row>
        <row r="5">
          <cell r="A5" t="str">
            <v>EMP-01</v>
          </cell>
          <cell r="B5" t="str">
            <v>Empaque</v>
          </cell>
          <cell r="C5" t="str">
            <v>Empacador por caja</v>
          </cell>
        </row>
        <row r="6">
          <cell r="A6" t="str">
            <v>EMP-02</v>
          </cell>
          <cell r="B6" t="str">
            <v>Empaque</v>
          </cell>
          <cell r="C6" t="str">
            <v>Empacador banda A</v>
          </cell>
        </row>
        <row r="7">
          <cell r="A7" t="str">
            <v>EMP-03</v>
          </cell>
          <cell r="B7" t="str">
            <v>Empaque</v>
          </cell>
          <cell r="C7" t="str">
            <v>Empacador banda B</v>
          </cell>
        </row>
        <row r="8">
          <cell r="A8" t="str">
            <v>EMP-04</v>
          </cell>
          <cell r="B8" t="str">
            <v>Empaque</v>
          </cell>
          <cell r="C8" t="str">
            <v>Empacador Seleccionadora</v>
          </cell>
        </row>
        <row r="9">
          <cell r="A9" t="str">
            <v>EMP-05</v>
          </cell>
          <cell r="B9" t="str">
            <v>Empaque</v>
          </cell>
          <cell r="C9" t="str">
            <v>Empacador en entrenamiento</v>
          </cell>
        </row>
        <row r="10">
          <cell r="A10" t="str">
            <v>FRI-01</v>
          </cell>
          <cell r="B10" t="str">
            <v>Empaque</v>
          </cell>
          <cell r="C10" t="str">
            <v>Responsable cuarto frío</v>
          </cell>
        </row>
        <row r="11">
          <cell r="A11" t="str">
            <v>FRI-02</v>
          </cell>
          <cell r="B11" t="str">
            <v>Empaque</v>
          </cell>
          <cell r="C11" t="str">
            <v>Ayudante cuarto frío</v>
          </cell>
        </row>
        <row r="12">
          <cell r="A12" t="str">
            <v>PER-01</v>
          </cell>
          <cell r="B12" t="str">
            <v>Periféricos</v>
          </cell>
          <cell r="C12" t="str">
            <v>Armado carros</v>
          </cell>
        </row>
        <row r="13">
          <cell r="A13" t="str">
            <v>PER-02</v>
          </cell>
          <cell r="B13" t="str">
            <v>Periféricos</v>
          </cell>
          <cell r="C13" t="str">
            <v>Operador armadora de cajas</v>
          </cell>
        </row>
        <row r="14">
          <cell r="A14" t="str">
            <v>PER-03</v>
          </cell>
          <cell r="B14" t="str">
            <v>Periféricos</v>
          </cell>
          <cell r="C14" t="str">
            <v>Ayudante armadora de cajas</v>
          </cell>
        </row>
        <row r="15">
          <cell r="A15" t="str">
            <v>PER-04</v>
          </cell>
          <cell r="B15" t="str">
            <v>Periféricos</v>
          </cell>
          <cell r="C15" t="str">
            <v>Operador remolques</v>
          </cell>
        </row>
        <row r="16">
          <cell r="A16" t="str">
            <v>PER-05</v>
          </cell>
          <cell r="B16" t="str">
            <v>Periféricos</v>
          </cell>
          <cell r="C16" t="str">
            <v>Operador tractor</v>
          </cell>
        </row>
        <row r="17">
          <cell r="A17" t="str">
            <v>PER-06</v>
          </cell>
          <cell r="B17" t="str">
            <v>Empaque</v>
          </cell>
          <cell r="C17" t="str">
            <v>Acarreador nacional</v>
          </cell>
        </row>
        <row r="18">
          <cell r="A18" t="str">
            <v>PER-07</v>
          </cell>
          <cell r="B18" t="str">
            <v>Empaque</v>
          </cell>
          <cell r="C18" t="str">
            <v>Estibador Seleccionadora</v>
          </cell>
        </row>
        <row r="19">
          <cell r="A19" t="str">
            <v>SUP-01</v>
          </cell>
          <cell r="B19" t="str">
            <v>Periféricos</v>
          </cell>
          <cell r="C19" t="str">
            <v>Supervisor perifericos</v>
          </cell>
        </row>
        <row r="20">
          <cell r="A20" t="str">
            <v>SUP-02</v>
          </cell>
          <cell r="B20" t="str">
            <v>Empaque</v>
          </cell>
          <cell r="C20" t="str">
            <v>Supervisor de calidad</v>
          </cell>
        </row>
        <row r="21">
          <cell r="A21" t="str">
            <v>SUP-03</v>
          </cell>
          <cell r="B21" t="str">
            <v>Empaque</v>
          </cell>
          <cell r="C21" t="str">
            <v>Supervisor Seleccionadora</v>
          </cell>
        </row>
        <row r="22">
          <cell r="A22" t="str">
            <v>TEM-01</v>
          </cell>
          <cell r="B22" t="str">
            <v>Empaque</v>
          </cell>
          <cell r="C22" t="str">
            <v>Limpieza Empaque</v>
          </cell>
        </row>
        <row r="23">
          <cell r="A23" t="str">
            <v>ADM-02</v>
          </cell>
          <cell r="B23" t="str">
            <v>Empaque</v>
          </cell>
          <cell r="C23" t="str">
            <v xml:space="preserve">Supervisor administrativo </v>
          </cell>
        </row>
        <row r="24">
          <cell r="A24" t="str">
            <v>INS-01</v>
          </cell>
          <cell r="B24" t="str">
            <v>Empaque</v>
          </cell>
          <cell r="C24" t="str">
            <v>Inspector de calidad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s"/>
      <sheetName val="Nómina"/>
      <sheetName val="Horarios"/>
      <sheetName val="Líneas"/>
      <sheetName val="Descuentos"/>
      <sheetName val="Ingresos"/>
      <sheetName val="BD Empleados"/>
    </sheetNames>
    <sheetDataSet>
      <sheetData sheetId="0">
        <row r="1">
          <cell r="A1" t="str">
            <v>Clave</v>
          </cell>
          <cell r="B1" t="str">
            <v>Área</v>
          </cell>
        </row>
        <row r="2">
          <cell r="A2" t="str">
            <v>GAR01</v>
          </cell>
          <cell r="B2" t="str">
            <v>Periféricos</v>
          </cell>
        </row>
        <row r="3">
          <cell r="A3" t="str">
            <v>GD101</v>
          </cell>
          <cell r="B3" t="str">
            <v>Choferes</v>
          </cell>
        </row>
        <row r="4">
          <cell r="A4" t="str">
            <v>GD201</v>
          </cell>
          <cell r="B4" t="str">
            <v>Choferes</v>
          </cell>
        </row>
        <row r="5">
          <cell r="A5" t="str">
            <v>GD301</v>
          </cell>
          <cell r="B5" t="str">
            <v>Choferes</v>
          </cell>
        </row>
        <row r="6">
          <cell r="A6" t="str">
            <v>GJT01</v>
          </cell>
          <cell r="B6" t="str">
            <v>Periféricos</v>
          </cell>
        </row>
        <row r="7">
          <cell r="A7" t="str">
            <v>GME01</v>
          </cell>
          <cell r="B7" t="str">
            <v>Periféricos</v>
          </cell>
        </row>
        <row r="8">
          <cell r="A8" t="str">
            <v>GMT01</v>
          </cell>
          <cell r="B8" t="str">
            <v>Periféricos</v>
          </cell>
        </row>
        <row r="9">
          <cell r="A9" t="str">
            <v>GSB01</v>
          </cell>
          <cell r="B9" t="str">
            <v>Periféricos</v>
          </cell>
        </row>
        <row r="10">
          <cell r="A10" t="str">
            <v>GSB02</v>
          </cell>
          <cell r="B10" t="str">
            <v>Periféricos</v>
          </cell>
        </row>
        <row r="11">
          <cell r="A11" t="str">
            <v>GSB03</v>
          </cell>
          <cell r="B11" t="str">
            <v>Periféricos</v>
          </cell>
        </row>
        <row r="12">
          <cell r="A12" t="str">
            <v>GSB04</v>
          </cell>
          <cell r="B12" t="str">
            <v>Periféricos</v>
          </cell>
        </row>
        <row r="13">
          <cell r="A13" t="str">
            <v>GSBT1</v>
          </cell>
          <cell r="B13" t="str">
            <v>Periféricos</v>
          </cell>
        </row>
        <row r="14">
          <cell r="A14" t="str">
            <v>GSC01</v>
          </cell>
          <cell r="B14" t="str">
            <v>Periféricos</v>
          </cell>
        </row>
        <row r="15">
          <cell r="A15" t="str">
            <v>GSC02</v>
          </cell>
          <cell r="B15" t="str">
            <v>Periféricos</v>
          </cell>
        </row>
        <row r="16">
          <cell r="A16" t="str">
            <v>GSCT1</v>
          </cell>
          <cell r="B16" t="str">
            <v>Periféricos</v>
          </cell>
        </row>
        <row r="17">
          <cell r="A17" t="str">
            <v>GVA01</v>
          </cell>
          <cell r="B17" t="str">
            <v>Arsinas</v>
          </cell>
        </row>
        <row r="18">
          <cell r="A18" t="str">
            <v>GVA02</v>
          </cell>
          <cell r="B18" t="str">
            <v>Arsinas</v>
          </cell>
        </row>
        <row r="19">
          <cell r="A19" t="str">
            <v>GVB01</v>
          </cell>
          <cell r="B19" t="str">
            <v>Arsinas</v>
          </cell>
        </row>
        <row r="20">
          <cell r="A20" t="str">
            <v>GVD01</v>
          </cell>
          <cell r="B20" t="str">
            <v>Periféricos</v>
          </cell>
        </row>
        <row r="21">
          <cell r="A21" t="str">
            <v>GVG01</v>
          </cell>
          <cell r="B21" t="str">
            <v>Periféricos</v>
          </cell>
        </row>
        <row r="22">
          <cell r="A22" t="str">
            <v>GVG02</v>
          </cell>
          <cell r="B22" t="str">
            <v>Periféricos</v>
          </cell>
        </row>
        <row r="23">
          <cell r="A23" t="str">
            <v>GVG03</v>
          </cell>
          <cell r="B23" t="str">
            <v>Periféricos</v>
          </cell>
        </row>
        <row r="24">
          <cell r="A24" t="str">
            <v>GVG04</v>
          </cell>
          <cell r="B24" t="str">
            <v>Periféricos</v>
          </cell>
        </row>
        <row r="25">
          <cell r="A25" t="str">
            <v>GVN01</v>
          </cell>
          <cell r="B25" t="str">
            <v>Periféricos</v>
          </cell>
        </row>
        <row r="26">
          <cell r="A26" t="str">
            <v>GVN02</v>
          </cell>
          <cell r="B26" t="str">
            <v>Periféricos</v>
          </cell>
        </row>
        <row r="27">
          <cell r="A27" t="str">
            <v>GVN03</v>
          </cell>
          <cell r="B27" t="str">
            <v>Periféricos</v>
          </cell>
        </row>
        <row r="28">
          <cell r="A28" t="str">
            <v>GX201</v>
          </cell>
          <cell r="B28" t="str">
            <v>Periféricos</v>
          </cell>
        </row>
        <row r="29">
          <cell r="A29" t="str">
            <v>GX301</v>
          </cell>
          <cell r="B29" t="str">
            <v>Periféricos</v>
          </cell>
        </row>
        <row r="30">
          <cell r="A30" t="str">
            <v>GX303</v>
          </cell>
          <cell r="B30" t="str">
            <v>Periféricos</v>
          </cell>
        </row>
        <row r="31">
          <cell r="A31" t="str">
            <v>GX304</v>
          </cell>
          <cell r="B31" t="str">
            <v>Periféricos</v>
          </cell>
        </row>
        <row r="32">
          <cell r="A32" t="str">
            <v>GX401</v>
          </cell>
          <cell r="B32" t="str">
            <v>Periféricos</v>
          </cell>
        </row>
        <row r="33">
          <cell r="A33" t="str">
            <v>GX402</v>
          </cell>
          <cell r="B33" t="str">
            <v>Periféricos</v>
          </cell>
        </row>
        <row r="34">
          <cell r="A34" t="str">
            <v>GX403</v>
          </cell>
          <cell r="B34" t="str">
            <v>Periféricos</v>
          </cell>
        </row>
        <row r="35">
          <cell r="A35" t="str">
            <v>GX404</v>
          </cell>
          <cell r="B35" t="str">
            <v>Periféricos</v>
          </cell>
        </row>
        <row r="36">
          <cell r="A36" t="str">
            <v>MA101</v>
          </cell>
          <cell r="B36" t="str">
            <v>Mantenimiento</v>
          </cell>
        </row>
        <row r="37">
          <cell r="A37" t="str">
            <v>MA102</v>
          </cell>
          <cell r="B37" t="str">
            <v>Mantenimiento</v>
          </cell>
        </row>
        <row r="38">
          <cell r="A38" t="str">
            <v>MA103</v>
          </cell>
          <cell r="B38" t="str">
            <v>Mantenimiento</v>
          </cell>
        </row>
        <row r="39">
          <cell r="A39" t="str">
            <v>MA104</v>
          </cell>
          <cell r="B39" t="str">
            <v>Mantenimiento</v>
          </cell>
        </row>
        <row r="40">
          <cell r="A40" t="str">
            <v>MA105</v>
          </cell>
          <cell r="B40" t="str">
            <v>Mantenimiento</v>
          </cell>
        </row>
        <row r="41">
          <cell r="A41" t="str">
            <v>MA106</v>
          </cell>
          <cell r="B41" t="str">
            <v>Mantenimiento</v>
          </cell>
        </row>
        <row r="42">
          <cell r="A42" t="str">
            <v>MA107</v>
          </cell>
          <cell r="B42" t="str">
            <v>Mantenimiento</v>
          </cell>
        </row>
        <row r="43">
          <cell r="A43" t="str">
            <v>MA108</v>
          </cell>
          <cell r="B43" t="str">
            <v>Mantenimiento</v>
          </cell>
        </row>
        <row r="44">
          <cell r="A44" t="str">
            <v>MA109</v>
          </cell>
          <cell r="B44" t="str">
            <v>Mantenimiento</v>
          </cell>
        </row>
        <row r="45">
          <cell r="A45" t="str">
            <v>MA201</v>
          </cell>
          <cell r="B45" t="str">
            <v>Mantenimiento</v>
          </cell>
        </row>
        <row r="46">
          <cell r="A46" t="str">
            <v>MA203</v>
          </cell>
          <cell r="B46" t="str">
            <v>Mantenimiento</v>
          </cell>
        </row>
        <row r="47">
          <cell r="A47" t="str">
            <v>MA204</v>
          </cell>
          <cell r="B47" t="str">
            <v>Mantenimiento</v>
          </cell>
        </row>
        <row r="48">
          <cell r="A48" t="str">
            <v>MA205</v>
          </cell>
          <cell r="B48" t="str">
            <v>Mantenimiento</v>
          </cell>
        </row>
        <row r="49">
          <cell r="A49" t="str">
            <v>MA206</v>
          </cell>
          <cell r="B49" t="str">
            <v>Mantenimiento</v>
          </cell>
        </row>
        <row r="50">
          <cell r="A50" t="str">
            <v>MA207</v>
          </cell>
          <cell r="B50" t="str">
            <v>Mantenimiento</v>
          </cell>
        </row>
        <row r="51">
          <cell r="A51" t="str">
            <v>MA401</v>
          </cell>
          <cell r="B51" t="str">
            <v>Mantenimiento</v>
          </cell>
        </row>
        <row r="52">
          <cell r="A52" t="str">
            <v>MA402</v>
          </cell>
          <cell r="B52" t="str">
            <v>Mantenimiento</v>
          </cell>
        </row>
        <row r="53">
          <cell r="A53" t="str">
            <v>MA404</v>
          </cell>
          <cell r="B53" t="str">
            <v>Mantenimiento</v>
          </cell>
        </row>
        <row r="54">
          <cell r="A54" t="str">
            <v>MA405</v>
          </cell>
          <cell r="B54" t="str">
            <v>Mantenimiento</v>
          </cell>
        </row>
        <row r="55">
          <cell r="A55" t="str">
            <v>MAS01</v>
          </cell>
          <cell r="B55" t="str">
            <v>Mantenimiento</v>
          </cell>
        </row>
        <row r="56">
          <cell r="A56" t="str">
            <v>MS101</v>
          </cell>
          <cell r="B56" t="str">
            <v>Mantenimiento</v>
          </cell>
        </row>
        <row r="57">
          <cell r="A57" t="str">
            <v>MTS01</v>
          </cell>
          <cell r="B57" t="str">
            <v>Mantenimiento</v>
          </cell>
        </row>
        <row r="58">
          <cell r="A58" t="str">
            <v>P1A01</v>
          </cell>
          <cell r="B58" t="str">
            <v>Invernaderos</v>
          </cell>
        </row>
        <row r="59">
          <cell r="A59" t="str">
            <v>P1A02</v>
          </cell>
          <cell r="B59" t="str">
            <v>Invernaderos</v>
          </cell>
        </row>
        <row r="60">
          <cell r="A60" t="str">
            <v>P1A03</v>
          </cell>
          <cell r="B60" t="str">
            <v>Invernaderos</v>
          </cell>
        </row>
        <row r="61">
          <cell r="A61" t="str">
            <v>P1A04</v>
          </cell>
          <cell r="B61" t="str">
            <v>Invernaderos</v>
          </cell>
        </row>
        <row r="62">
          <cell r="A62" t="str">
            <v>P1A05</v>
          </cell>
          <cell r="B62" t="str">
            <v>Invernaderos</v>
          </cell>
        </row>
        <row r="63">
          <cell r="A63" t="str">
            <v>P1A06</v>
          </cell>
          <cell r="B63" t="str">
            <v>Invernaderos</v>
          </cell>
        </row>
        <row r="64">
          <cell r="A64" t="str">
            <v>P1A07</v>
          </cell>
          <cell r="B64" t="str">
            <v>Invernaderos</v>
          </cell>
        </row>
        <row r="65">
          <cell r="A65" t="str">
            <v>P1A08</v>
          </cell>
          <cell r="B65" t="str">
            <v>Invernaderos</v>
          </cell>
        </row>
        <row r="66">
          <cell r="A66" t="str">
            <v>P1A09</v>
          </cell>
          <cell r="B66" t="str">
            <v>Invernaderos</v>
          </cell>
        </row>
        <row r="67">
          <cell r="A67" t="str">
            <v>P1A10</v>
          </cell>
          <cell r="B67" t="str">
            <v>Invernaderos</v>
          </cell>
        </row>
        <row r="68">
          <cell r="A68" t="str">
            <v>P1A11</v>
          </cell>
          <cell r="B68" t="str">
            <v>Invernaderos</v>
          </cell>
        </row>
        <row r="69">
          <cell r="A69" t="str">
            <v>P1A12</v>
          </cell>
          <cell r="B69" t="str">
            <v>Invernaderos</v>
          </cell>
        </row>
        <row r="70">
          <cell r="A70" t="str">
            <v>P1A13</v>
          </cell>
          <cell r="B70" t="str">
            <v>Invernaderos</v>
          </cell>
        </row>
        <row r="71">
          <cell r="A71" t="str">
            <v>P1A14</v>
          </cell>
          <cell r="B71" t="str">
            <v>Invernaderos</v>
          </cell>
        </row>
        <row r="72">
          <cell r="A72" t="str">
            <v>P1A15</v>
          </cell>
          <cell r="B72" t="str">
            <v>Invernaderos</v>
          </cell>
        </row>
        <row r="73">
          <cell r="A73" t="str">
            <v>P1A16</v>
          </cell>
          <cell r="B73" t="str">
            <v>Invernaderos</v>
          </cell>
        </row>
        <row r="74">
          <cell r="A74" t="str">
            <v>P1A17</v>
          </cell>
          <cell r="B74" t="str">
            <v>Invernaderos</v>
          </cell>
        </row>
        <row r="75">
          <cell r="A75" t="str">
            <v>P1A18</v>
          </cell>
          <cell r="B75" t="str">
            <v>Invernaderos</v>
          </cell>
        </row>
        <row r="76">
          <cell r="A76" t="str">
            <v>P1A19</v>
          </cell>
          <cell r="B76" t="str">
            <v>Invernaderos</v>
          </cell>
        </row>
        <row r="77">
          <cell r="A77" t="str">
            <v>P1A20</v>
          </cell>
          <cell r="B77" t="str">
            <v>Invernaderos</v>
          </cell>
        </row>
        <row r="78">
          <cell r="A78" t="str">
            <v>P1A21</v>
          </cell>
          <cell r="B78" t="str">
            <v>Invernaderos</v>
          </cell>
        </row>
        <row r="79">
          <cell r="A79" t="str">
            <v>P1A22</v>
          </cell>
          <cell r="B79" t="str">
            <v>Invernaderos</v>
          </cell>
        </row>
        <row r="80">
          <cell r="A80" t="str">
            <v>P1B01</v>
          </cell>
          <cell r="B80" t="str">
            <v>Invernaderos</v>
          </cell>
        </row>
        <row r="81">
          <cell r="A81" t="str">
            <v>P1B02</v>
          </cell>
          <cell r="B81" t="str">
            <v>Invernaderos</v>
          </cell>
        </row>
        <row r="82">
          <cell r="A82" t="str">
            <v>P1B03</v>
          </cell>
          <cell r="B82" t="str">
            <v>Invernaderos</v>
          </cell>
        </row>
        <row r="83">
          <cell r="A83" t="str">
            <v>P1B04</v>
          </cell>
          <cell r="B83" t="str">
            <v>Invernaderos</v>
          </cell>
        </row>
        <row r="84">
          <cell r="A84" t="str">
            <v>P1B05</v>
          </cell>
          <cell r="B84" t="str">
            <v>Invernaderos</v>
          </cell>
        </row>
        <row r="85">
          <cell r="A85" t="str">
            <v>P1B06</v>
          </cell>
          <cell r="B85" t="str">
            <v>Invernaderos</v>
          </cell>
        </row>
        <row r="86">
          <cell r="A86" t="str">
            <v>P1B07</v>
          </cell>
          <cell r="B86" t="str">
            <v>Invernaderos</v>
          </cell>
        </row>
        <row r="87">
          <cell r="A87" t="str">
            <v>P1B08</v>
          </cell>
          <cell r="B87" t="str">
            <v>Invernaderos</v>
          </cell>
        </row>
        <row r="88">
          <cell r="A88" t="str">
            <v>P1C01</v>
          </cell>
          <cell r="B88" t="str">
            <v>Invernaderos</v>
          </cell>
        </row>
        <row r="89">
          <cell r="A89" t="str">
            <v>P1C02</v>
          </cell>
          <cell r="B89" t="str">
            <v>Invernaderos</v>
          </cell>
        </row>
        <row r="90">
          <cell r="A90" t="str">
            <v>P1C03</v>
          </cell>
          <cell r="B90" t="str">
            <v>Invernaderos</v>
          </cell>
        </row>
        <row r="91">
          <cell r="A91" t="str">
            <v>P1C04</v>
          </cell>
          <cell r="B91" t="str">
            <v>Invernaderos</v>
          </cell>
        </row>
        <row r="92">
          <cell r="A92" t="str">
            <v>P1C05</v>
          </cell>
          <cell r="B92" t="str">
            <v>Invernaderos</v>
          </cell>
        </row>
        <row r="93">
          <cell r="A93" t="str">
            <v>P1D01</v>
          </cell>
          <cell r="B93" t="str">
            <v>Invernaderos</v>
          </cell>
        </row>
        <row r="94">
          <cell r="A94" t="str">
            <v>P1D02</v>
          </cell>
          <cell r="B94" t="str">
            <v>Invernaderos</v>
          </cell>
        </row>
        <row r="95">
          <cell r="A95" t="str">
            <v>P1F01</v>
          </cell>
          <cell r="B95" t="str">
            <v>Invernaderos</v>
          </cell>
        </row>
        <row r="96">
          <cell r="A96" t="str">
            <v>P1F02</v>
          </cell>
          <cell r="B96" t="str">
            <v>Invernaderos</v>
          </cell>
        </row>
        <row r="97">
          <cell r="A97" t="str">
            <v>P1F03</v>
          </cell>
          <cell r="B97" t="str">
            <v>Invernaderos</v>
          </cell>
        </row>
        <row r="98">
          <cell r="A98" t="str">
            <v>P1G01</v>
          </cell>
          <cell r="B98" t="str">
            <v>Fitosanidad</v>
          </cell>
        </row>
        <row r="99">
          <cell r="A99" t="str">
            <v>P1G02</v>
          </cell>
          <cell r="B99" t="str">
            <v>Fitosanidad</v>
          </cell>
        </row>
        <row r="100">
          <cell r="A100" t="str">
            <v>P1SF1</v>
          </cell>
          <cell r="B100" t="str">
            <v>Invernaderos</v>
          </cell>
        </row>
        <row r="101">
          <cell r="A101" t="str">
            <v>P1V01</v>
          </cell>
          <cell r="B101" t="str">
            <v>Vacaciones</v>
          </cell>
        </row>
        <row r="102">
          <cell r="A102" t="str">
            <v>P2A01</v>
          </cell>
          <cell r="B102" t="str">
            <v>Invernaderos</v>
          </cell>
        </row>
        <row r="103">
          <cell r="A103" t="str">
            <v>P2A02</v>
          </cell>
          <cell r="B103" t="str">
            <v>Invernaderos</v>
          </cell>
        </row>
        <row r="104">
          <cell r="A104" t="str">
            <v>P2A03</v>
          </cell>
          <cell r="B104" t="str">
            <v>Invernaderos</v>
          </cell>
        </row>
        <row r="105">
          <cell r="A105" t="str">
            <v>P2A04</v>
          </cell>
          <cell r="B105" t="str">
            <v>Invernaderos</v>
          </cell>
        </row>
        <row r="106">
          <cell r="A106" t="str">
            <v>P2A05</v>
          </cell>
          <cell r="B106" t="str">
            <v>Invernaderos</v>
          </cell>
        </row>
        <row r="107">
          <cell r="A107" t="str">
            <v>P2A06</v>
          </cell>
          <cell r="B107" t="str">
            <v>Invernaderos</v>
          </cell>
        </row>
        <row r="108">
          <cell r="A108" t="str">
            <v>P2A07</v>
          </cell>
          <cell r="B108" t="str">
            <v>Invernaderos</v>
          </cell>
        </row>
        <row r="109">
          <cell r="A109" t="str">
            <v>P2A08</v>
          </cell>
          <cell r="B109" t="str">
            <v>Invernaderos</v>
          </cell>
        </row>
        <row r="110">
          <cell r="A110" t="str">
            <v>P2A09</v>
          </cell>
          <cell r="B110" t="str">
            <v>Invernaderos</v>
          </cell>
        </row>
        <row r="111">
          <cell r="A111" t="str">
            <v>P2A10</v>
          </cell>
          <cell r="B111" t="str">
            <v>Invernaderos</v>
          </cell>
        </row>
        <row r="112">
          <cell r="A112" t="str">
            <v>P2A11</v>
          </cell>
          <cell r="B112" t="str">
            <v>Invernaderos</v>
          </cell>
        </row>
        <row r="113">
          <cell r="A113" t="str">
            <v>P2A12</v>
          </cell>
          <cell r="B113" t="str">
            <v>Invernaderos</v>
          </cell>
        </row>
        <row r="114">
          <cell r="A114" t="str">
            <v>P2A13</v>
          </cell>
          <cell r="B114" t="str">
            <v>Invernaderos</v>
          </cell>
        </row>
        <row r="115">
          <cell r="A115" t="str">
            <v>P2A14</v>
          </cell>
          <cell r="B115" t="str">
            <v>Invernaderos</v>
          </cell>
        </row>
        <row r="116">
          <cell r="A116" t="str">
            <v>P2A15</v>
          </cell>
          <cell r="B116" t="str">
            <v>Invernaderos</v>
          </cell>
        </row>
        <row r="117">
          <cell r="A117" t="str">
            <v>P2A16</v>
          </cell>
          <cell r="B117" t="str">
            <v>Invernaderos</v>
          </cell>
        </row>
        <row r="118">
          <cell r="A118" t="str">
            <v>P2A17</v>
          </cell>
          <cell r="B118" t="str">
            <v>Invernaderos</v>
          </cell>
        </row>
        <row r="119">
          <cell r="A119" t="str">
            <v>P2A18</v>
          </cell>
          <cell r="B119" t="str">
            <v>Invernaderos</v>
          </cell>
        </row>
        <row r="120">
          <cell r="A120" t="str">
            <v>P2A19</v>
          </cell>
          <cell r="B120" t="str">
            <v>Invernaderos</v>
          </cell>
        </row>
        <row r="121">
          <cell r="A121" t="str">
            <v>P2A20</v>
          </cell>
          <cell r="B121" t="str">
            <v>Invernaderos</v>
          </cell>
        </row>
        <row r="122">
          <cell r="A122" t="str">
            <v>P2A21</v>
          </cell>
          <cell r="B122" t="str">
            <v>Invernaderos</v>
          </cell>
        </row>
        <row r="123">
          <cell r="A123" t="str">
            <v>P2B01</v>
          </cell>
          <cell r="B123" t="str">
            <v>Invernaderos</v>
          </cell>
        </row>
        <row r="124">
          <cell r="A124" t="str">
            <v>P2B02</v>
          </cell>
          <cell r="B124" t="str">
            <v>Invernaderos</v>
          </cell>
        </row>
        <row r="125">
          <cell r="A125" t="str">
            <v>P2B03</v>
          </cell>
          <cell r="B125" t="str">
            <v>Invernaderos</v>
          </cell>
        </row>
        <row r="126">
          <cell r="A126" t="str">
            <v>P2B04</v>
          </cell>
          <cell r="B126" t="str">
            <v>Invernaderos</v>
          </cell>
        </row>
        <row r="127">
          <cell r="A127" t="str">
            <v>P2B05</v>
          </cell>
          <cell r="B127" t="str">
            <v>Invernaderos</v>
          </cell>
        </row>
        <row r="128">
          <cell r="A128" t="str">
            <v>P2B06</v>
          </cell>
          <cell r="B128" t="str">
            <v>Invernaderos</v>
          </cell>
        </row>
        <row r="129">
          <cell r="A129" t="str">
            <v>P2B07</v>
          </cell>
          <cell r="B129" t="str">
            <v>Invernaderos</v>
          </cell>
        </row>
        <row r="130">
          <cell r="A130" t="str">
            <v>P2B08</v>
          </cell>
          <cell r="B130" t="str">
            <v>Invernaderos</v>
          </cell>
        </row>
        <row r="131">
          <cell r="A131" t="str">
            <v>P2C01</v>
          </cell>
          <cell r="B131" t="str">
            <v>Invernaderos</v>
          </cell>
        </row>
        <row r="132">
          <cell r="A132" t="str">
            <v>P2C02</v>
          </cell>
          <cell r="B132" t="str">
            <v>Invernaderos</v>
          </cell>
        </row>
        <row r="133">
          <cell r="A133" t="str">
            <v>P2C03</v>
          </cell>
          <cell r="B133" t="str">
            <v>Invernaderos</v>
          </cell>
        </row>
        <row r="134">
          <cell r="A134" t="str">
            <v>P2C04</v>
          </cell>
          <cell r="B134" t="str">
            <v>Invernaderos</v>
          </cell>
        </row>
        <row r="135">
          <cell r="A135" t="str">
            <v>P2D01</v>
          </cell>
          <cell r="B135" t="str">
            <v>Invernaderos</v>
          </cell>
        </row>
        <row r="136">
          <cell r="A136" t="str">
            <v>P2D02</v>
          </cell>
          <cell r="B136" t="str">
            <v>Invernaderos</v>
          </cell>
        </row>
        <row r="137">
          <cell r="A137" t="str">
            <v>P2D03</v>
          </cell>
          <cell r="B137" t="str">
            <v>Invernaderos</v>
          </cell>
        </row>
        <row r="138">
          <cell r="A138" t="str">
            <v>P2F01</v>
          </cell>
          <cell r="B138" t="str">
            <v>Invernaderos</v>
          </cell>
        </row>
        <row r="139">
          <cell r="A139" t="str">
            <v>P2F02</v>
          </cell>
          <cell r="B139" t="str">
            <v>Invernaderos</v>
          </cell>
        </row>
        <row r="140">
          <cell r="A140" t="str">
            <v>P2F03</v>
          </cell>
          <cell r="B140" t="str">
            <v>Invernaderos</v>
          </cell>
        </row>
        <row r="141">
          <cell r="A141" t="str">
            <v>P2G01</v>
          </cell>
          <cell r="B141" t="str">
            <v>Fitosanidad</v>
          </cell>
        </row>
        <row r="142">
          <cell r="A142" t="str">
            <v>P2G02</v>
          </cell>
          <cell r="B142" t="str">
            <v>Fitosanidad</v>
          </cell>
        </row>
        <row r="143">
          <cell r="A143" t="str">
            <v>P2SC1</v>
          </cell>
          <cell r="B143" t="str">
            <v>Invernaderos</v>
          </cell>
        </row>
        <row r="144">
          <cell r="A144" t="str">
            <v>P2SE1</v>
          </cell>
          <cell r="B144" t="str">
            <v>Invernaderos</v>
          </cell>
        </row>
        <row r="145">
          <cell r="A145" t="str">
            <v>P3A01</v>
          </cell>
          <cell r="B145" t="str">
            <v>Invernaderos</v>
          </cell>
        </row>
        <row r="146">
          <cell r="A146" t="str">
            <v>P3A02</v>
          </cell>
          <cell r="B146" t="str">
            <v>Invernaderos</v>
          </cell>
        </row>
        <row r="147">
          <cell r="A147" t="str">
            <v>P3A03</v>
          </cell>
          <cell r="B147" t="str">
            <v>Invernaderos</v>
          </cell>
        </row>
        <row r="148">
          <cell r="A148" t="str">
            <v>P3A04</v>
          </cell>
          <cell r="B148" t="str">
            <v>Invernaderos</v>
          </cell>
        </row>
        <row r="149">
          <cell r="A149" t="str">
            <v>P3A05</v>
          </cell>
          <cell r="B149" t="str">
            <v>Invernaderos</v>
          </cell>
        </row>
        <row r="150">
          <cell r="A150" t="str">
            <v>P3A06</v>
          </cell>
          <cell r="B150" t="str">
            <v>Invernaderos</v>
          </cell>
        </row>
        <row r="151">
          <cell r="A151" t="str">
            <v>P3A07</v>
          </cell>
          <cell r="B151" t="str">
            <v>Invernaderos</v>
          </cell>
        </row>
        <row r="152">
          <cell r="A152" t="str">
            <v>P3A08</v>
          </cell>
          <cell r="B152" t="str">
            <v>Invernaderos</v>
          </cell>
        </row>
        <row r="153">
          <cell r="A153" t="str">
            <v>P3A09</v>
          </cell>
          <cell r="B153" t="str">
            <v>Invernaderos</v>
          </cell>
        </row>
        <row r="154">
          <cell r="A154" t="str">
            <v>P3A10</v>
          </cell>
          <cell r="B154" t="str">
            <v>Invernaderos</v>
          </cell>
        </row>
        <row r="155">
          <cell r="A155" t="str">
            <v>P3A11</v>
          </cell>
          <cell r="B155" t="str">
            <v>Invernaderos</v>
          </cell>
        </row>
        <row r="156">
          <cell r="A156" t="str">
            <v>P3A12</v>
          </cell>
          <cell r="B156" t="str">
            <v>Invernaderos</v>
          </cell>
        </row>
        <row r="157">
          <cell r="A157" t="str">
            <v>P3B01</v>
          </cell>
          <cell r="B157" t="str">
            <v>Invernaderos</v>
          </cell>
        </row>
        <row r="158">
          <cell r="A158" t="str">
            <v>P3B02</v>
          </cell>
          <cell r="B158" t="str">
            <v>Invernaderos</v>
          </cell>
        </row>
        <row r="159">
          <cell r="A159" t="str">
            <v>P3B03</v>
          </cell>
          <cell r="B159" t="str">
            <v>Invernaderos</v>
          </cell>
        </row>
        <row r="160">
          <cell r="A160" t="str">
            <v>P3B04</v>
          </cell>
          <cell r="B160" t="str">
            <v>Invernaderos</v>
          </cell>
        </row>
        <row r="161">
          <cell r="A161" t="str">
            <v>P3B05</v>
          </cell>
          <cell r="B161" t="str">
            <v>Invernaderos</v>
          </cell>
        </row>
        <row r="162">
          <cell r="A162" t="str">
            <v>P3C01</v>
          </cell>
          <cell r="B162" t="str">
            <v>Invernaderos</v>
          </cell>
        </row>
        <row r="163">
          <cell r="A163" t="str">
            <v>P3C02</v>
          </cell>
          <cell r="B163" t="str">
            <v>Invernaderos</v>
          </cell>
        </row>
        <row r="164">
          <cell r="A164" t="str">
            <v>P3F01</v>
          </cell>
          <cell r="B164" t="str">
            <v>Invernaderos</v>
          </cell>
        </row>
        <row r="165">
          <cell r="A165" t="str">
            <v>P3F02</v>
          </cell>
          <cell r="B165" t="str">
            <v>Invernaderos</v>
          </cell>
        </row>
        <row r="166">
          <cell r="A166" t="str">
            <v>P3G01</v>
          </cell>
          <cell r="B166" t="str">
            <v>Fitosanidad</v>
          </cell>
        </row>
        <row r="167">
          <cell r="A167" t="str">
            <v>P3G02</v>
          </cell>
          <cell r="B167" t="str">
            <v>Fitosanidad</v>
          </cell>
        </row>
        <row r="168">
          <cell r="A168" t="str">
            <v>P3SF1</v>
          </cell>
          <cell r="B168" t="str">
            <v>Invernaderos</v>
          </cell>
        </row>
        <row r="169">
          <cell r="A169" t="str">
            <v>P4A01</v>
          </cell>
          <cell r="B169" t="str">
            <v>Invernaderos</v>
          </cell>
        </row>
        <row r="170">
          <cell r="A170" t="str">
            <v>P4A02</v>
          </cell>
          <cell r="B170" t="str">
            <v>Invernaderos</v>
          </cell>
        </row>
        <row r="171">
          <cell r="A171" t="str">
            <v>P4A03</v>
          </cell>
          <cell r="B171" t="str">
            <v>Invernaderos</v>
          </cell>
        </row>
        <row r="172">
          <cell r="A172" t="str">
            <v>P4A04</v>
          </cell>
          <cell r="B172" t="str">
            <v>Invernaderos</v>
          </cell>
        </row>
        <row r="173">
          <cell r="A173" t="str">
            <v>P4A05</v>
          </cell>
          <cell r="B173" t="str">
            <v>Invernaderos</v>
          </cell>
        </row>
        <row r="174">
          <cell r="A174" t="str">
            <v>P4A06</v>
          </cell>
          <cell r="B174" t="str">
            <v>Invernaderos</v>
          </cell>
        </row>
        <row r="175">
          <cell r="A175" t="str">
            <v>P4A07</v>
          </cell>
          <cell r="B175" t="str">
            <v>Invernaderos</v>
          </cell>
        </row>
        <row r="176">
          <cell r="A176" t="str">
            <v>P4A08</v>
          </cell>
          <cell r="B176" t="str">
            <v>Invernaderos</v>
          </cell>
        </row>
        <row r="177">
          <cell r="A177" t="str">
            <v>P4A09</v>
          </cell>
          <cell r="B177" t="str">
            <v>Invernaderos</v>
          </cell>
        </row>
        <row r="178">
          <cell r="A178" t="str">
            <v>P4A10</v>
          </cell>
          <cell r="B178" t="str">
            <v>Invernaderos</v>
          </cell>
        </row>
        <row r="179">
          <cell r="A179" t="str">
            <v>P4A11</v>
          </cell>
          <cell r="B179" t="str">
            <v>Invernaderos</v>
          </cell>
        </row>
        <row r="180">
          <cell r="A180" t="str">
            <v>P4A12</v>
          </cell>
          <cell r="B180" t="str">
            <v>Invernaderos</v>
          </cell>
        </row>
        <row r="181">
          <cell r="A181" t="str">
            <v>P4A13</v>
          </cell>
          <cell r="B181" t="str">
            <v>Invernaderos</v>
          </cell>
        </row>
        <row r="182">
          <cell r="A182" t="str">
            <v>P4A14</v>
          </cell>
          <cell r="B182" t="str">
            <v>Invernaderos</v>
          </cell>
        </row>
        <row r="183">
          <cell r="A183" t="str">
            <v>P4B01</v>
          </cell>
          <cell r="B183" t="str">
            <v>Invernaderos</v>
          </cell>
        </row>
        <row r="184">
          <cell r="A184" t="str">
            <v>P4B02</v>
          </cell>
          <cell r="B184" t="str">
            <v>Invernaderos</v>
          </cell>
        </row>
        <row r="185">
          <cell r="A185" t="str">
            <v>P4B03</v>
          </cell>
          <cell r="B185" t="str">
            <v>Invernaderos</v>
          </cell>
        </row>
        <row r="186">
          <cell r="A186" t="str">
            <v>P4B04</v>
          </cell>
          <cell r="B186" t="str">
            <v>Invernaderos</v>
          </cell>
        </row>
        <row r="187">
          <cell r="A187" t="str">
            <v>P4B05</v>
          </cell>
          <cell r="B187" t="str">
            <v>Invernaderos</v>
          </cell>
        </row>
        <row r="188">
          <cell r="A188" t="str">
            <v>P4C01</v>
          </cell>
          <cell r="B188" t="str">
            <v>Invernaderos</v>
          </cell>
        </row>
        <row r="189">
          <cell r="A189" t="str">
            <v>P4C02</v>
          </cell>
          <cell r="B189" t="str">
            <v>Invernaderos</v>
          </cell>
        </row>
        <row r="190">
          <cell r="A190" t="str">
            <v>P4D01</v>
          </cell>
          <cell r="B190" t="str">
            <v>Invernaderos</v>
          </cell>
        </row>
        <row r="191">
          <cell r="A191" t="str">
            <v>P4D02</v>
          </cell>
          <cell r="B191" t="str">
            <v>Invernaderos</v>
          </cell>
        </row>
        <row r="192">
          <cell r="A192" t="str">
            <v>P4F01</v>
          </cell>
          <cell r="B192" t="str">
            <v>Invernaderos</v>
          </cell>
        </row>
        <row r="193">
          <cell r="A193" t="str">
            <v>P4F02</v>
          </cell>
          <cell r="B193" t="str">
            <v>Invernaderos</v>
          </cell>
        </row>
        <row r="194">
          <cell r="A194" t="str">
            <v>P4G01</v>
          </cell>
          <cell r="B194" t="str">
            <v>Fitosanidad</v>
          </cell>
        </row>
        <row r="195">
          <cell r="A195" t="str">
            <v>P4SA1</v>
          </cell>
          <cell r="B195" t="str">
            <v>Invernaderos</v>
          </cell>
        </row>
        <row r="196">
          <cell r="A196" t="str">
            <v>P4SC1</v>
          </cell>
          <cell r="B196" t="str">
            <v>Invernaderos</v>
          </cell>
        </row>
        <row r="197">
          <cell r="A197" t="str">
            <v>P5A01</v>
          </cell>
          <cell r="B197" t="str">
            <v>Invernaderos</v>
          </cell>
        </row>
        <row r="198">
          <cell r="A198" t="str">
            <v>P5A02</v>
          </cell>
          <cell r="B198" t="str">
            <v>Invernaderos</v>
          </cell>
        </row>
        <row r="199">
          <cell r="A199" t="str">
            <v>P5A03</v>
          </cell>
          <cell r="B199" t="str">
            <v>Invernaderos</v>
          </cell>
        </row>
        <row r="200">
          <cell r="A200" t="str">
            <v>P5A04</v>
          </cell>
          <cell r="B200" t="str">
            <v>Invernaderos</v>
          </cell>
        </row>
        <row r="201">
          <cell r="A201" t="str">
            <v>P5A05</v>
          </cell>
          <cell r="B201" t="str">
            <v>Invernaderos</v>
          </cell>
        </row>
        <row r="202">
          <cell r="A202" t="str">
            <v>P5A06</v>
          </cell>
          <cell r="B202" t="str">
            <v>Invernaderos</v>
          </cell>
        </row>
        <row r="203">
          <cell r="A203" t="str">
            <v>P5A07</v>
          </cell>
          <cell r="B203" t="str">
            <v>Invernaderos</v>
          </cell>
        </row>
        <row r="204">
          <cell r="A204" t="str">
            <v>P5A08</v>
          </cell>
          <cell r="B204" t="str">
            <v>Invernaderos</v>
          </cell>
        </row>
        <row r="205">
          <cell r="A205" t="str">
            <v>P5A09</v>
          </cell>
          <cell r="B205" t="str">
            <v>Invernaderos</v>
          </cell>
        </row>
        <row r="206">
          <cell r="A206" t="str">
            <v>P5A10</v>
          </cell>
          <cell r="B206" t="str">
            <v>Invernaderos</v>
          </cell>
        </row>
        <row r="207">
          <cell r="A207" t="str">
            <v>P5A11</v>
          </cell>
          <cell r="B207" t="str">
            <v>Invernaderos</v>
          </cell>
        </row>
        <row r="208">
          <cell r="A208" t="str">
            <v>P5A12</v>
          </cell>
          <cell r="B208" t="str">
            <v>Invernaderos</v>
          </cell>
        </row>
        <row r="209">
          <cell r="A209" t="str">
            <v>P5A13</v>
          </cell>
          <cell r="B209" t="str">
            <v>Invernaderos</v>
          </cell>
        </row>
        <row r="210">
          <cell r="A210" t="str">
            <v>P5A14</v>
          </cell>
          <cell r="B210" t="str">
            <v>Invernaderos</v>
          </cell>
        </row>
        <row r="211">
          <cell r="A211" t="str">
            <v>P5A15</v>
          </cell>
          <cell r="B211" t="str">
            <v>Invernaderos</v>
          </cell>
        </row>
        <row r="212">
          <cell r="A212" t="str">
            <v>P5B01</v>
          </cell>
          <cell r="B212" t="str">
            <v>Invernaderos</v>
          </cell>
        </row>
        <row r="213">
          <cell r="A213" t="str">
            <v>P5B02</v>
          </cell>
          <cell r="B213" t="str">
            <v>Invernaderos</v>
          </cell>
        </row>
        <row r="214">
          <cell r="A214" t="str">
            <v>P5B03</v>
          </cell>
          <cell r="B214" t="str">
            <v>Invernaderos</v>
          </cell>
        </row>
        <row r="215">
          <cell r="A215" t="str">
            <v>P5B04</v>
          </cell>
          <cell r="B215" t="str">
            <v>Invernaderos</v>
          </cell>
        </row>
        <row r="216">
          <cell r="A216" t="str">
            <v>P5B05</v>
          </cell>
          <cell r="B216" t="str">
            <v>Invernaderos</v>
          </cell>
        </row>
        <row r="217">
          <cell r="A217" t="str">
            <v>P5B06</v>
          </cell>
          <cell r="B217" t="str">
            <v>Invernaderos</v>
          </cell>
        </row>
        <row r="218">
          <cell r="A218" t="str">
            <v>P5C01</v>
          </cell>
          <cell r="B218" t="str">
            <v>Invernaderos</v>
          </cell>
        </row>
        <row r="219">
          <cell r="A219" t="str">
            <v>P5C02</v>
          </cell>
          <cell r="B219" t="str">
            <v>Invernaderos</v>
          </cell>
        </row>
        <row r="220">
          <cell r="A220" t="str">
            <v>P5D01</v>
          </cell>
          <cell r="B220" t="str">
            <v>Invernaderos</v>
          </cell>
        </row>
        <row r="221">
          <cell r="A221" t="str">
            <v>P5D02</v>
          </cell>
          <cell r="B221" t="str">
            <v>Invernaderos</v>
          </cell>
        </row>
        <row r="222">
          <cell r="A222" t="str">
            <v>P5F01</v>
          </cell>
          <cell r="B222" t="str">
            <v>Invernaderos</v>
          </cell>
        </row>
        <row r="223">
          <cell r="A223" t="str">
            <v>P5F02</v>
          </cell>
          <cell r="B223" t="str">
            <v>Invernaderos</v>
          </cell>
        </row>
        <row r="224">
          <cell r="A224" t="str">
            <v>P5G01</v>
          </cell>
          <cell r="B224" t="str">
            <v>Fitosanidad</v>
          </cell>
        </row>
        <row r="225">
          <cell r="A225" t="str">
            <v>P5SC1</v>
          </cell>
          <cell r="B225" t="str">
            <v>Invernaderos</v>
          </cell>
        </row>
        <row r="226">
          <cell r="A226" t="str">
            <v>PC001</v>
          </cell>
          <cell r="B226" t="str">
            <v>Invernaderos</v>
          </cell>
        </row>
        <row r="227">
          <cell r="A227" t="str">
            <v>PC002</v>
          </cell>
          <cell r="B227" t="str">
            <v>Invernaderos</v>
          </cell>
        </row>
        <row r="228">
          <cell r="A228" t="str">
            <v>PC003</v>
          </cell>
          <cell r="B228" t="str">
            <v>Invernaderos</v>
          </cell>
        </row>
        <row r="229">
          <cell r="A229" t="str">
            <v>PC004</v>
          </cell>
          <cell r="B229" t="str">
            <v>Invernaderos</v>
          </cell>
        </row>
        <row r="230">
          <cell r="A230" t="str">
            <v>PC005</v>
          </cell>
          <cell r="B230" t="str">
            <v>Invernaderos</v>
          </cell>
        </row>
        <row r="231">
          <cell r="A231" t="str">
            <v>PC006</v>
          </cell>
          <cell r="B231" t="str">
            <v>Invernaderos</v>
          </cell>
        </row>
        <row r="232">
          <cell r="A232" t="str">
            <v>PC007</v>
          </cell>
          <cell r="B232" t="str">
            <v>Invernaderos</v>
          </cell>
        </row>
        <row r="233">
          <cell r="A233" t="str">
            <v>PC008</v>
          </cell>
          <cell r="B233" t="str">
            <v>Invernaderos</v>
          </cell>
        </row>
        <row r="234">
          <cell r="A234" t="str">
            <v>PC009</v>
          </cell>
          <cell r="B234" t="str">
            <v>Invernaderos</v>
          </cell>
        </row>
        <row r="235">
          <cell r="A235" t="str">
            <v>PC010</v>
          </cell>
          <cell r="B235" t="str">
            <v>Invernaderos</v>
          </cell>
        </row>
        <row r="236">
          <cell r="A236" t="str">
            <v>PC011</v>
          </cell>
          <cell r="B236" t="str">
            <v>Invernaderos</v>
          </cell>
        </row>
        <row r="237">
          <cell r="A237" t="str">
            <v>PC012</v>
          </cell>
          <cell r="B237" t="str">
            <v>Invernaderos</v>
          </cell>
        </row>
        <row r="238">
          <cell r="A238" t="str">
            <v>PC013</v>
          </cell>
          <cell r="B238" t="str">
            <v>Invernaderos</v>
          </cell>
        </row>
        <row r="239">
          <cell r="A239" t="str">
            <v>PC014</v>
          </cell>
          <cell r="B239" t="str">
            <v>Invernaderos</v>
          </cell>
        </row>
        <row r="240">
          <cell r="A240" t="str">
            <v>PC015</v>
          </cell>
          <cell r="B240" t="str">
            <v>Invernaderos</v>
          </cell>
        </row>
        <row r="241">
          <cell r="A241" t="str">
            <v>PC016</v>
          </cell>
          <cell r="B241" t="str">
            <v>Invernaderos</v>
          </cell>
        </row>
        <row r="242">
          <cell r="A242" t="str">
            <v>PC017</v>
          </cell>
          <cell r="B242" t="str">
            <v>Invernaderos</v>
          </cell>
        </row>
        <row r="243">
          <cell r="A243" t="str">
            <v>PC018</v>
          </cell>
          <cell r="B243" t="str">
            <v>Invernaderos</v>
          </cell>
        </row>
        <row r="244">
          <cell r="A244" t="str">
            <v>PC019</v>
          </cell>
          <cell r="B244" t="str">
            <v>Invernaderos</v>
          </cell>
        </row>
        <row r="245">
          <cell r="A245" t="str">
            <v>PC020</v>
          </cell>
          <cell r="B245" t="str">
            <v>Invernaderos</v>
          </cell>
        </row>
        <row r="246">
          <cell r="A246" t="str">
            <v>PC021</v>
          </cell>
          <cell r="B246" t="str">
            <v>Invernaderos</v>
          </cell>
        </row>
        <row r="247">
          <cell r="A247" t="str">
            <v>PC022</v>
          </cell>
          <cell r="B247" t="str">
            <v>Invernaderos</v>
          </cell>
        </row>
        <row r="248">
          <cell r="A248" t="str">
            <v>PC023</v>
          </cell>
          <cell r="B248" t="str">
            <v>Invernaderos</v>
          </cell>
        </row>
        <row r="249">
          <cell r="A249" t="str">
            <v>PC024</v>
          </cell>
          <cell r="B249" t="str">
            <v>Invernaderos</v>
          </cell>
        </row>
        <row r="250">
          <cell r="A250" t="str">
            <v>PC025</v>
          </cell>
          <cell r="B250" t="str">
            <v>Invernaderos</v>
          </cell>
        </row>
        <row r="251">
          <cell r="A251" t="str">
            <v>PC026</v>
          </cell>
          <cell r="B251" t="str">
            <v>Invernaderos</v>
          </cell>
        </row>
        <row r="252">
          <cell r="A252" t="str">
            <v>PC027</v>
          </cell>
          <cell r="B252" t="str">
            <v>Invernaderos</v>
          </cell>
        </row>
        <row r="253">
          <cell r="A253" t="str">
            <v>PC028</v>
          </cell>
          <cell r="B253" t="str">
            <v>Invernaderos</v>
          </cell>
        </row>
        <row r="254">
          <cell r="A254" t="str">
            <v>PC029</v>
          </cell>
          <cell r="B254" t="str">
            <v>Invernaderos</v>
          </cell>
        </row>
        <row r="255">
          <cell r="A255" t="str">
            <v>PC030</v>
          </cell>
          <cell r="B255" t="str">
            <v>Invernaderos</v>
          </cell>
        </row>
        <row r="256">
          <cell r="A256" t="str">
            <v>PC031</v>
          </cell>
          <cell r="B256" t="str">
            <v>Invernaderos</v>
          </cell>
        </row>
        <row r="257">
          <cell r="A257" t="str">
            <v>PC032</v>
          </cell>
          <cell r="B257" t="str">
            <v>Invernaderos</v>
          </cell>
        </row>
        <row r="258">
          <cell r="A258" t="str">
            <v>PC033</v>
          </cell>
          <cell r="B258" t="str">
            <v>Invernaderos</v>
          </cell>
        </row>
        <row r="259">
          <cell r="A259" t="str">
            <v>PC034</v>
          </cell>
          <cell r="B259" t="str">
            <v>Invernaderos</v>
          </cell>
        </row>
        <row r="260">
          <cell r="A260" t="str">
            <v>PC035</v>
          </cell>
          <cell r="B260" t="str">
            <v>Invernaderos</v>
          </cell>
        </row>
        <row r="261">
          <cell r="A261" t="str">
            <v>PC036</v>
          </cell>
          <cell r="B261" t="str">
            <v>Invernaderos</v>
          </cell>
        </row>
        <row r="262">
          <cell r="A262" t="str">
            <v>PC037</v>
          </cell>
          <cell r="B262" t="str">
            <v>Invernaderos</v>
          </cell>
        </row>
        <row r="263">
          <cell r="A263" t="str">
            <v>PC038</v>
          </cell>
          <cell r="B263" t="str">
            <v>Invernaderos</v>
          </cell>
        </row>
        <row r="264">
          <cell r="A264" t="str">
            <v>PC039</v>
          </cell>
          <cell r="B264" t="str">
            <v>Invernaderos</v>
          </cell>
        </row>
        <row r="265">
          <cell r="A265" t="str">
            <v>PC040</v>
          </cell>
          <cell r="B265" t="str">
            <v>Invernaderos</v>
          </cell>
        </row>
        <row r="266">
          <cell r="A266" t="str">
            <v>PC041</v>
          </cell>
          <cell r="B266" t="str">
            <v>Invernaderos</v>
          </cell>
        </row>
        <row r="267">
          <cell r="A267" t="str">
            <v>PC042</v>
          </cell>
          <cell r="B267" t="str">
            <v>Invernaderos</v>
          </cell>
        </row>
        <row r="268">
          <cell r="A268" t="str">
            <v>PC043</v>
          </cell>
          <cell r="B268" t="str">
            <v>Invernaderos</v>
          </cell>
        </row>
        <row r="269">
          <cell r="A269" t="str">
            <v>PC044</v>
          </cell>
          <cell r="B269" t="str">
            <v>Invernaderos</v>
          </cell>
        </row>
        <row r="270">
          <cell r="A270" t="str">
            <v>PC045</v>
          </cell>
          <cell r="B270" t="str">
            <v>Invernaderos</v>
          </cell>
        </row>
        <row r="271">
          <cell r="A271" t="str">
            <v>PC046</v>
          </cell>
          <cell r="B271" t="str">
            <v>Invernaderos</v>
          </cell>
        </row>
        <row r="272">
          <cell r="A272" t="str">
            <v>PC047</v>
          </cell>
          <cell r="B272" t="str">
            <v>Invernaderos</v>
          </cell>
        </row>
        <row r="273">
          <cell r="A273" t="str">
            <v>PC048</v>
          </cell>
          <cell r="B273" t="str">
            <v>Invernaderos</v>
          </cell>
        </row>
        <row r="274">
          <cell r="A274" t="str">
            <v>PC049</v>
          </cell>
          <cell r="B274" t="str">
            <v>Invernaderos</v>
          </cell>
        </row>
        <row r="275">
          <cell r="A275" t="str">
            <v>PC050</v>
          </cell>
          <cell r="B275" t="str">
            <v>Invernaderos</v>
          </cell>
        </row>
        <row r="276">
          <cell r="A276" t="str">
            <v>PC051</v>
          </cell>
          <cell r="B276" t="str">
            <v>Invernaderos</v>
          </cell>
        </row>
        <row r="277">
          <cell r="A277" t="str">
            <v>PC052</v>
          </cell>
          <cell r="B277" t="str">
            <v>Invernaderos</v>
          </cell>
        </row>
        <row r="278">
          <cell r="A278" t="str">
            <v>PC053</v>
          </cell>
          <cell r="B278" t="str">
            <v>Invernaderos</v>
          </cell>
        </row>
        <row r="279">
          <cell r="A279" t="str">
            <v>PC054</v>
          </cell>
          <cell r="B279" t="str">
            <v>Invernaderos</v>
          </cell>
        </row>
        <row r="280">
          <cell r="A280" t="str">
            <v>PC055</v>
          </cell>
          <cell r="B280" t="str">
            <v>Invernaderos</v>
          </cell>
        </row>
        <row r="281">
          <cell r="A281" t="str">
            <v>PC056</v>
          </cell>
          <cell r="B281" t="str">
            <v>Invernaderos</v>
          </cell>
        </row>
        <row r="282">
          <cell r="A282" t="str">
            <v>PC057</v>
          </cell>
          <cell r="B282" t="str">
            <v>Invernaderos</v>
          </cell>
        </row>
        <row r="283">
          <cell r="A283" t="str">
            <v>PC058</v>
          </cell>
          <cell r="B283" t="str">
            <v>Invernaderos</v>
          </cell>
        </row>
        <row r="284">
          <cell r="A284" t="str">
            <v>PC059</v>
          </cell>
          <cell r="B284" t="str">
            <v>Invernaderos</v>
          </cell>
        </row>
        <row r="285">
          <cell r="A285" t="str">
            <v>PC060</v>
          </cell>
          <cell r="B285" t="str">
            <v>Invernaderos</v>
          </cell>
        </row>
        <row r="286">
          <cell r="A286" t="str">
            <v>PF101</v>
          </cell>
          <cell r="B286" t="str">
            <v>Fitosanidad</v>
          </cell>
        </row>
        <row r="287">
          <cell r="A287" t="str">
            <v>PF102</v>
          </cell>
          <cell r="B287" t="str">
            <v>Fitosanidad</v>
          </cell>
        </row>
        <row r="288">
          <cell r="A288" t="str">
            <v>PF103</v>
          </cell>
          <cell r="B288" t="str">
            <v>Fitosanidad</v>
          </cell>
        </row>
        <row r="289">
          <cell r="A289" t="str">
            <v>PF104</v>
          </cell>
          <cell r="B289" t="str">
            <v>Fitosanidad</v>
          </cell>
        </row>
        <row r="290">
          <cell r="A290" t="str">
            <v>PF105</v>
          </cell>
          <cell r="B290" t="str">
            <v>Fitosanidad</v>
          </cell>
        </row>
        <row r="291">
          <cell r="A291" t="str">
            <v>PF106</v>
          </cell>
          <cell r="B291" t="str">
            <v>Fitosanidad</v>
          </cell>
        </row>
        <row r="292">
          <cell r="A292" t="str">
            <v>PF107</v>
          </cell>
          <cell r="B292" t="str">
            <v>Fitosanidad</v>
          </cell>
        </row>
        <row r="293">
          <cell r="A293" t="str">
            <v>PF201</v>
          </cell>
          <cell r="B293" t="str">
            <v>Fitosanidad</v>
          </cell>
        </row>
        <row r="294">
          <cell r="A294" t="str">
            <v>PF202</v>
          </cell>
          <cell r="B294" t="str">
            <v>Fitosanidad</v>
          </cell>
        </row>
        <row r="295">
          <cell r="A295" t="str">
            <v>PF203</v>
          </cell>
          <cell r="B295" t="str">
            <v>Fitosanidad</v>
          </cell>
        </row>
        <row r="296">
          <cell r="A296" t="str">
            <v>PF204</v>
          </cell>
          <cell r="B296" t="str">
            <v>Fitosanidad</v>
          </cell>
        </row>
        <row r="297">
          <cell r="A297" t="str">
            <v>PF205</v>
          </cell>
          <cell r="B297" t="str">
            <v>Fitosanidad</v>
          </cell>
        </row>
        <row r="298">
          <cell r="A298" t="str">
            <v>PF206</v>
          </cell>
          <cell r="B298" t="str">
            <v>Fitosanidad</v>
          </cell>
        </row>
        <row r="299">
          <cell r="A299" t="str">
            <v>PF207</v>
          </cell>
          <cell r="B299" t="str">
            <v>Fitosanidad</v>
          </cell>
        </row>
        <row r="300">
          <cell r="A300" t="str">
            <v>PF301</v>
          </cell>
          <cell r="B300" t="str">
            <v>Fitosanidad</v>
          </cell>
        </row>
        <row r="301">
          <cell r="A301" t="str">
            <v>PF302</v>
          </cell>
          <cell r="B301" t="str">
            <v>Fitosanidad</v>
          </cell>
        </row>
        <row r="302">
          <cell r="A302" t="str">
            <v>PF303</v>
          </cell>
          <cell r="B302" t="str">
            <v>Fitosanidad</v>
          </cell>
        </row>
        <row r="303">
          <cell r="A303" t="str">
            <v>PF304</v>
          </cell>
          <cell r="B303" t="str">
            <v>Fitosanidad</v>
          </cell>
        </row>
        <row r="304">
          <cell r="A304" t="str">
            <v>PF305</v>
          </cell>
          <cell r="B304" t="str">
            <v>Fitosanidad</v>
          </cell>
        </row>
        <row r="305">
          <cell r="A305" t="str">
            <v>PF306</v>
          </cell>
          <cell r="B305" t="str">
            <v>Fitosanidad</v>
          </cell>
        </row>
        <row r="306">
          <cell r="A306" t="str">
            <v>PF307</v>
          </cell>
          <cell r="B306" t="str">
            <v>Fitosanidad</v>
          </cell>
        </row>
        <row r="307">
          <cell r="A307" t="str">
            <v>PF308</v>
          </cell>
          <cell r="B307" t="str">
            <v>Fitosanidad</v>
          </cell>
        </row>
        <row r="308">
          <cell r="A308" t="str">
            <v>PF309</v>
          </cell>
          <cell r="B308" t="str">
            <v>Fitosanidad</v>
          </cell>
        </row>
        <row r="309">
          <cell r="A309" t="str">
            <v>PFG11</v>
          </cell>
          <cell r="B309" t="str">
            <v>Fitosanidad</v>
          </cell>
        </row>
        <row r="310">
          <cell r="A310" t="str">
            <v>PFG12</v>
          </cell>
          <cell r="B310" t="str">
            <v>Fitosanidad</v>
          </cell>
        </row>
        <row r="311">
          <cell r="A311" t="str">
            <v>PFG21</v>
          </cell>
          <cell r="B311" t="str">
            <v>Fitosanidad</v>
          </cell>
        </row>
        <row r="312">
          <cell r="A312" t="str">
            <v>PFG22</v>
          </cell>
          <cell r="B312" t="str">
            <v>Fitosanidad</v>
          </cell>
        </row>
        <row r="313">
          <cell r="A313" t="str">
            <v>PFG31</v>
          </cell>
          <cell r="B313" t="str">
            <v>Fitosanidad</v>
          </cell>
        </row>
        <row r="314">
          <cell r="A314" t="str">
            <v>PFG32</v>
          </cell>
          <cell r="B314" t="str">
            <v>Fitosanidad</v>
          </cell>
        </row>
        <row r="315">
          <cell r="A315" t="str">
            <v>PFG41</v>
          </cell>
          <cell r="B315" t="str">
            <v>Fitosanidad</v>
          </cell>
        </row>
        <row r="316">
          <cell r="A316" t="str">
            <v>PFG51</v>
          </cell>
          <cell r="B316" t="str">
            <v>Fitosanidad</v>
          </cell>
        </row>
        <row r="317">
          <cell r="A317" t="str">
            <v>PFI01</v>
          </cell>
          <cell r="B317" t="str">
            <v>Inocuidad</v>
          </cell>
        </row>
        <row r="318">
          <cell r="A318" t="str">
            <v>PFI02</v>
          </cell>
          <cell r="B318" t="str">
            <v>Inocuidad</v>
          </cell>
        </row>
        <row r="319">
          <cell r="A319" t="str">
            <v>PFI03</v>
          </cell>
          <cell r="B319" t="str">
            <v>Inocuidad</v>
          </cell>
        </row>
        <row r="320">
          <cell r="A320" t="str">
            <v>PFI04</v>
          </cell>
          <cell r="B320" t="str">
            <v>Inocuidad</v>
          </cell>
        </row>
        <row r="321">
          <cell r="A321" t="str">
            <v>PFI05</v>
          </cell>
          <cell r="B321" t="str">
            <v>Inocuidad</v>
          </cell>
        </row>
        <row r="322">
          <cell r="A322" t="str">
            <v>PFI06</v>
          </cell>
          <cell r="B322" t="str">
            <v>Inocuidad</v>
          </cell>
        </row>
        <row r="323">
          <cell r="A323" t="str">
            <v>PFI07</v>
          </cell>
          <cell r="B323" t="str">
            <v>Inocuidad</v>
          </cell>
        </row>
        <row r="324">
          <cell r="A324" t="str">
            <v>PLT01</v>
          </cell>
          <cell r="B324" t="str">
            <v>Uniformes</v>
          </cell>
        </row>
        <row r="325">
          <cell r="A325" t="str">
            <v>PP001</v>
          </cell>
          <cell r="B325" t="str">
            <v>Fitosanidad</v>
          </cell>
        </row>
        <row r="326">
          <cell r="A326" t="str">
            <v>PRA01</v>
          </cell>
          <cell r="B326" t="str">
            <v>Riego</v>
          </cell>
        </row>
        <row r="327">
          <cell r="A327" t="str">
            <v>PRA02</v>
          </cell>
          <cell r="B327" t="str">
            <v>Riego</v>
          </cell>
        </row>
        <row r="328">
          <cell r="A328" t="str">
            <v>PRA03</v>
          </cell>
          <cell r="B328" t="str">
            <v>Riego</v>
          </cell>
        </row>
        <row r="329">
          <cell r="A329" t="str">
            <v>PRA04</v>
          </cell>
          <cell r="B329" t="str">
            <v>Riego</v>
          </cell>
        </row>
        <row r="330">
          <cell r="A330" t="str">
            <v>PRA05</v>
          </cell>
          <cell r="B330" t="str">
            <v>Riego</v>
          </cell>
        </row>
        <row r="331">
          <cell r="A331" t="str">
            <v>PRA06</v>
          </cell>
          <cell r="B331" t="str">
            <v>Riego</v>
          </cell>
        </row>
        <row r="332">
          <cell r="A332" t="str">
            <v>PRA07</v>
          </cell>
          <cell r="B332" t="str">
            <v>Riego</v>
          </cell>
        </row>
        <row r="333">
          <cell r="A333" t="str">
            <v>PRA08</v>
          </cell>
          <cell r="B333" t="str">
            <v>Riego</v>
          </cell>
        </row>
        <row r="334">
          <cell r="A334" t="str">
            <v>PRT01</v>
          </cell>
          <cell r="B334" t="str">
            <v>Periféricos</v>
          </cell>
        </row>
        <row r="335">
          <cell r="A335" t="str">
            <v>PRT02</v>
          </cell>
          <cell r="B335" t="str">
            <v>Periféricos</v>
          </cell>
        </row>
        <row r="336">
          <cell r="A336" t="str">
            <v>PRT03</v>
          </cell>
          <cell r="B336" t="str">
            <v>Periféricos</v>
          </cell>
        </row>
        <row r="337">
          <cell r="A337" t="str">
            <v>TL001</v>
          </cell>
          <cell r="B337" t="str">
            <v>Invernaderos</v>
          </cell>
        </row>
        <row r="338">
          <cell r="A338" t="str">
            <v>TL002</v>
          </cell>
          <cell r="B338" t="str">
            <v>Invernaderos</v>
          </cell>
        </row>
        <row r="339">
          <cell r="A339" t="str">
            <v>TL003</v>
          </cell>
          <cell r="B339" t="str">
            <v>Invernaderos</v>
          </cell>
        </row>
        <row r="340">
          <cell r="A340" t="str">
            <v>TL004</v>
          </cell>
          <cell r="B340" t="str">
            <v>Invernaderos</v>
          </cell>
        </row>
        <row r="341">
          <cell r="A341" t="str">
            <v>TL005</v>
          </cell>
          <cell r="B341" t="str">
            <v>Invernaderos</v>
          </cell>
        </row>
        <row r="342">
          <cell r="A342" t="str">
            <v>TL006</v>
          </cell>
          <cell r="B342" t="str">
            <v>Invernaderos</v>
          </cell>
        </row>
        <row r="343">
          <cell r="A343" t="str">
            <v>TL007</v>
          </cell>
          <cell r="B343" t="str">
            <v>Invernaderos</v>
          </cell>
        </row>
        <row r="344">
          <cell r="A344" t="str">
            <v>TL008</v>
          </cell>
          <cell r="B344" t="str">
            <v>Invernaderos</v>
          </cell>
        </row>
        <row r="345">
          <cell r="A345" t="str">
            <v>TL009</v>
          </cell>
          <cell r="B345" t="str">
            <v>Invernaderos</v>
          </cell>
        </row>
        <row r="346">
          <cell r="A346" t="str">
            <v>TL010</v>
          </cell>
          <cell r="B346" t="str">
            <v>Invernaderos</v>
          </cell>
        </row>
        <row r="347">
          <cell r="A347" t="str">
            <v>TL011</v>
          </cell>
          <cell r="B347" t="str">
            <v>Invernaderos</v>
          </cell>
        </row>
        <row r="348">
          <cell r="A348" t="str">
            <v>TL012</v>
          </cell>
          <cell r="B348" t="str">
            <v>Invernaderos</v>
          </cell>
        </row>
        <row r="349">
          <cell r="A349" t="str">
            <v>TL013</v>
          </cell>
          <cell r="B349" t="str">
            <v>Invernaderos</v>
          </cell>
        </row>
        <row r="350">
          <cell r="A350" t="str">
            <v>TL014</v>
          </cell>
          <cell r="B350" t="str">
            <v>Invernaderos</v>
          </cell>
        </row>
        <row r="351">
          <cell r="A351" t="str">
            <v>TL015</v>
          </cell>
          <cell r="B351" t="str">
            <v>Invernaderos</v>
          </cell>
        </row>
        <row r="352">
          <cell r="A352" t="str">
            <v>TL016</v>
          </cell>
          <cell r="B352" t="str">
            <v>Invernaderos</v>
          </cell>
        </row>
        <row r="353">
          <cell r="A353" t="str">
            <v>TL017</v>
          </cell>
          <cell r="B353" t="str">
            <v>Invernaderos</v>
          </cell>
        </row>
        <row r="354">
          <cell r="A354" t="str">
            <v>TL018</v>
          </cell>
          <cell r="B354" t="str">
            <v>Invernaderos</v>
          </cell>
        </row>
        <row r="355">
          <cell r="A355" t="str">
            <v>TL019</v>
          </cell>
          <cell r="B355" t="str">
            <v>Invernaderos</v>
          </cell>
        </row>
        <row r="356">
          <cell r="A356" t="str">
            <v>TL020</v>
          </cell>
          <cell r="B356" t="str">
            <v>Invernaderos</v>
          </cell>
        </row>
        <row r="357">
          <cell r="A357" t="str">
            <v>TL021</v>
          </cell>
          <cell r="B357" t="str">
            <v>Invernaderos</v>
          </cell>
        </row>
        <row r="358">
          <cell r="A358" t="str">
            <v>TL022</v>
          </cell>
          <cell r="B358" t="str">
            <v>Invernaderos</v>
          </cell>
        </row>
        <row r="359">
          <cell r="A359" t="str">
            <v>TL023</v>
          </cell>
          <cell r="B359" t="str">
            <v>Invernaderos</v>
          </cell>
        </row>
        <row r="360">
          <cell r="A360" t="str">
            <v>TL024</v>
          </cell>
          <cell r="B360" t="str">
            <v>Invernaderos</v>
          </cell>
        </row>
        <row r="361">
          <cell r="A361" t="str">
            <v>TL025</v>
          </cell>
          <cell r="B361" t="str">
            <v>Invernaderos</v>
          </cell>
        </row>
        <row r="362">
          <cell r="A362" t="str">
            <v>TL026</v>
          </cell>
          <cell r="B362" t="str">
            <v>Invernaderos</v>
          </cell>
        </row>
        <row r="363">
          <cell r="A363" t="str">
            <v>TL027</v>
          </cell>
          <cell r="B363" t="str">
            <v>Invernaderos</v>
          </cell>
        </row>
        <row r="364">
          <cell r="A364" t="str">
            <v>TL028</v>
          </cell>
          <cell r="B364" t="str">
            <v>Invernaderos</v>
          </cell>
        </row>
        <row r="365">
          <cell r="A365" t="str">
            <v>TL029</v>
          </cell>
          <cell r="B365" t="str">
            <v>Invernaderos</v>
          </cell>
        </row>
        <row r="366">
          <cell r="A366" t="str">
            <v>TL030</v>
          </cell>
          <cell r="B366" t="str">
            <v>Invernaderos</v>
          </cell>
        </row>
        <row r="367">
          <cell r="A367" t="str">
            <v>TL031</v>
          </cell>
          <cell r="B367" t="str">
            <v>Invernaderos</v>
          </cell>
        </row>
        <row r="368">
          <cell r="A368" t="str">
            <v>TL032</v>
          </cell>
          <cell r="B368" t="str">
            <v>Invernaderos</v>
          </cell>
        </row>
        <row r="369">
          <cell r="A369" t="str">
            <v>TL033</v>
          </cell>
          <cell r="B369" t="str">
            <v>Invernaderos</v>
          </cell>
        </row>
        <row r="370">
          <cell r="A370" t="str">
            <v>TL034</v>
          </cell>
          <cell r="B370" t="str">
            <v>Invernaderos</v>
          </cell>
        </row>
        <row r="371">
          <cell r="A371" t="str">
            <v>TL035</v>
          </cell>
          <cell r="B371" t="str">
            <v>Invernaderos</v>
          </cell>
        </row>
        <row r="372">
          <cell r="A372" t="str">
            <v>V0101</v>
          </cell>
          <cell r="B372" t="str">
            <v>Viñedo</v>
          </cell>
        </row>
        <row r="373">
          <cell r="A373" t="str">
            <v>V0102</v>
          </cell>
          <cell r="B373" t="str">
            <v>Viñedo</v>
          </cell>
        </row>
        <row r="374">
          <cell r="A374" t="str">
            <v>V0103</v>
          </cell>
          <cell r="B374" t="str">
            <v>Viñedo</v>
          </cell>
        </row>
        <row r="375">
          <cell r="A375" t="str">
            <v>V0104</v>
          </cell>
          <cell r="B375" t="str">
            <v>Viñedo</v>
          </cell>
        </row>
        <row r="376">
          <cell r="A376" t="str">
            <v>V0105</v>
          </cell>
          <cell r="B376" t="str">
            <v>Viñedo</v>
          </cell>
        </row>
        <row r="377">
          <cell r="A377" t="str">
            <v>V0106</v>
          </cell>
          <cell r="B377" t="str">
            <v>Viñedo</v>
          </cell>
        </row>
        <row r="378">
          <cell r="A378" t="str">
            <v>V0107</v>
          </cell>
          <cell r="B378" t="str">
            <v>Viñedo</v>
          </cell>
        </row>
        <row r="379">
          <cell r="A379" t="str">
            <v>V0108</v>
          </cell>
          <cell r="B379" t="str">
            <v>Viñedo</v>
          </cell>
        </row>
        <row r="380">
          <cell r="A380" t="str">
            <v>V0109</v>
          </cell>
          <cell r="B380" t="str">
            <v>Viñedo</v>
          </cell>
        </row>
        <row r="381">
          <cell r="A381" t="str">
            <v>V0110</v>
          </cell>
          <cell r="B381" t="str">
            <v>Viñedo</v>
          </cell>
        </row>
        <row r="382">
          <cell r="A382" t="str">
            <v>V0111</v>
          </cell>
          <cell r="B382" t="str">
            <v>Viñedo</v>
          </cell>
        </row>
        <row r="383">
          <cell r="A383" t="str">
            <v>V0112</v>
          </cell>
          <cell r="B383" t="str">
            <v>Viñedo</v>
          </cell>
        </row>
        <row r="384">
          <cell r="A384" t="str">
            <v>V0113</v>
          </cell>
          <cell r="B384" t="str">
            <v>Viñedo</v>
          </cell>
        </row>
        <row r="385">
          <cell r="A385" t="str">
            <v>V0114</v>
          </cell>
          <cell r="B385" t="str">
            <v>Viñedo</v>
          </cell>
        </row>
        <row r="386">
          <cell r="A386" t="str">
            <v>V0115</v>
          </cell>
          <cell r="B386" t="str">
            <v>Viñedo</v>
          </cell>
        </row>
        <row r="387">
          <cell r="A387" t="str">
            <v>VT001</v>
          </cell>
          <cell r="B387" t="str">
            <v>Periféricos</v>
          </cell>
        </row>
        <row r="388">
          <cell r="A388"/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7"/>
  <dimension ref="A1:AH410"/>
  <sheetViews>
    <sheetView topLeftCell="B1" zoomScale="90" zoomScaleNormal="90" workbookViewId="0">
      <selection activeCell="L8" sqref="L8"/>
    </sheetView>
  </sheetViews>
  <sheetFormatPr baseColWidth="10" defaultColWidth="11" defaultRowHeight="16" x14ac:dyDescent="0.2"/>
  <cols>
    <col min="1" max="1" width="11" style="19"/>
    <col min="2" max="2" width="13.83203125" style="19" bestFit="1" customWidth="1"/>
    <col min="3" max="3" width="30.1640625" style="19" bestFit="1" customWidth="1"/>
    <col min="4" max="4" width="13.1640625" style="19" bestFit="1" customWidth="1"/>
    <col min="5" max="5" width="11.5" style="2" bestFit="1" customWidth="1"/>
    <col min="6" max="6" width="11" style="2"/>
    <col min="7" max="7" width="12.83203125" style="2" bestFit="1" customWidth="1"/>
    <col min="8" max="9" width="11" style="19"/>
    <col min="10" max="10" width="11" style="19" customWidth="1"/>
    <col min="11" max="11" width="12.1640625" style="19" customWidth="1"/>
    <col min="12" max="12" width="17.6640625" style="19" customWidth="1"/>
    <col min="13" max="13" width="10" style="19" customWidth="1"/>
    <col min="14" max="14" width="12.5" style="19" customWidth="1"/>
    <col min="15" max="15" width="12.6640625" style="19" customWidth="1"/>
    <col min="16" max="16" width="11.6640625" style="19" customWidth="1"/>
    <col min="17" max="17" width="11.5" style="19" customWidth="1"/>
    <col min="18" max="18" width="10.1640625" style="19" customWidth="1"/>
    <col min="19" max="19" width="9.33203125" style="19" customWidth="1"/>
    <col min="20" max="20" width="10.33203125" style="19" customWidth="1"/>
    <col min="21" max="21" width="10.6640625" style="19" customWidth="1"/>
    <col min="22" max="22" width="8.1640625" style="19" customWidth="1"/>
    <col min="23" max="23" width="11.6640625" style="19" customWidth="1"/>
    <col min="24" max="24" width="11.5" style="19" customWidth="1"/>
    <col min="25" max="25" width="10.5" style="19" customWidth="1"/>
    <col min="26" max="26" width="11.1640625" style="19" customWidth="1"/>
    <col min="27" max="27" width="9.5" style="19" customWidth="1"/>
    <col min="28" max="28" width="28" style="19" customWidth="1"/>
    <col min="29" max="29" width="25.6640625" style="19" customWidth="1"/>
    <col min="30" max="30" width="11" style="19" customWidth="1"/>
    <col min="31" max="16384" width="11" style="19"/>
  </cols>
  <sheetData>
    <row r="1" spans="1:34" s="7" customFormat="1" ht="51" x14ac:dyDescent="0.2">
      <c r="A1" s="78" t="s">
        <v>63</v>
      </c>
      <c r="B1" s="78" t="s">
        <v>64</v>
      </c>
      <c r="C1" s="78" t="s">
        <v>54</v>
      </c>
      <c r="D1" s="78" t="s">
        <v>21</v>
      </c>
      <c r="E1" s="21" t="s">
        <v>23</v>
      </c>
      <c r="F1" s="21" t="s">
        <v>25</v>
      </c>
      <c r="G1" s="21" t="s">
        <v>26</v>
      </c>
      <c r="H1" s="21" t="s">
        <v>29</v>
      </c>
      <c r="I1" s="21" t="s">
        <v>30</v>
      </c>
      <c r="J1" s="78" t="s">
        <v>31</v>
      </c>
      <c r="K1" s="78" t="s">
        <v>38</v>
      </c>
      <c r="L1" s="78" t="s">
        <v>34</v>
      </c>
      <c r="M1" s="21" t="s">
        <v>40</v>
      </c>
      <c r="N1" s="79" t="s">
        <v>44</v>
      </c>
      <c r="O1" s="79" t="s">
        <v>106</v>
      </c>
      <c r="P1" s="79" t="s">
        <v>45</v>
      </c>
      <c r="Q1" s="79" t="s">
        <v>107</v>
      </c>
      <c r="R1" s="79" t="s">
        <v>79</v>
      </c>
      <c r="S1" s="79" t="s">
        <v>108</v>
      </c>
      <c r="T1" s="79" t="s">
        <v>46</v>
      </c>
      <c r="U1" s="79" t="s">
        <v>109</v>
      </c>
      <c r="V1" s="79" t="s">
        <v>47</v>
      </c>
      <c r="W1" s="79" t="s">
        <v>110</v>
      </c>
      <c r="X1" s="79" t="s">
        <v>48</v>
      </c>
      <c r="Y1" s="79" t="s">
        <v>111</v>
      </c>
      <c r="Z1" s="79" t="s">
        <v>49</v>
      </c>
      <c r="AA1" s="79" t="s">
        <v>112</v>
      </c>
      <c r="AB1" s="78" t="s">
        <v>41</v>
      </c>
      <c r="AC1" s="78" t="s">
        <v>42</v>
      </c>
      <c r="AD1" s="21" t="s">
        <v>105</v>
      </c>
      <c r="AE1" s="21" t="s">
        <v>136</v>
      </c>
      <c r="AF1" s="80" t="s">
        <v>146</v>
      </c>
      <c r="AG1" s="80" t="s">
        <v>151</v>
      </c>
      <c r="AH1" s="8" t="s">
        <v>152</v>
      </c>
    </row>
    <row r="2" spans="1:34" x14ac:dyDescent="0.2">
      <c r="A2" s="81" t="s">
        <v>6805</v>
      </c>
      <c r="B2" s="88" t="s">
        <v>11</v>
      </c>
      <c r="C2" s="81" t="s">
        <v>6641</v>
      </c>
      <c r="D2" s="82" t="s">
        <v>22</v>
      </c>
      <c r="E2" s="83">
        <v>900</v>
      </c>
      <c r="F2" s="83">
        <v>150</v>
      </c>
      <c r="G2" s="83">
        <v>250</v>
      </c>
      <c r="H2" s="83">
        <v>0</v>
      </c>
      <c r="I2" s="83">
        <v>0</v>
      </c>
      <c r="J2" s="81" t="s">
        <v>32</v>
      </c>
      <c r="K2" s="82" t="s">
        <v>39</v>
      </c>
      <c r="L2" s="81" t="s">
        <v>35</v>
      </c>
      <c r="M2" s="83">
        <v>35</v>
      </c>
      <c r="N2" s="84">
        <v>0.3125</v>
      </c>
      <c r="O2" s="84">
        <v>0.6875</v>
      </c>
      <c r="P2" s="84">
        <v>0</v>
      </c>
      <c r="Q2" s="84">
        <v>0</v>
      </c>
      <c r="R2" s="84">
        <v>0</v>
      </c>
      <c r="S2" s="84">
        <v>0</v>
      </c>
      <c r="T2" s="84">
        <v>0</v>
      </c>
      <c r="U2" s="84">
        <v>0</v>
      </c>
      <c r="V2" s="84">
        <v>0</v>
      </c>
      <c r="W2" s="84">
        <v>0</v>
      </c>
      <c r="X2" s="84">
        <v>0</v>
      </c>
      <c r="Y2" s="84">
        <v>0</v>
      </c>
      <c r="Z2" s="84">
        <v>0</v>
      </c>
      <c r="AA2" s="84">
        <v>0</v>
      </c>
      <c r="AB2" s="81">
        <v>0</v>
      </c>
      <c r="AC2" s="81">
        <v>0</v>
      </c>
      <c r="AD2" s="83">
        <v>13.25</v>
      </c>
      <c r="AE2" s="83">
        <f>F2</f>
        <v>150</v>
      </c>
      <c r="AF2" s="85"/>
      <c r="AG2" s="85"/>
    </row>
    <row r="3" spans="1:34" x14ac:dyDescent="0.2">
      <c r="A3" s="81" t="s">
        <v>6783</v>
      </c>
      <c r="B3" s="86" t="s">
        <v>50</v>
      </c>
      <c r="C3" s="81" t="s">
        <v>18</v>
      </c>
      <c r="D3" s="82" t="s">
        <v>22</v>
      </c>
      <c r="E3" s="87">
        <v>1242.8571428571399</v>
      </c>
      <c r="F3" s="87">
        <v>207.142857142857</v>
      </c>
      <c r="G3" s="87">
        <v>350</v>
      </c>
      <c r="H3" s="83">
        <v>0</v>
      </c>
      <c r="I3" s="83">
        <v>0</v>
      </c>
      <c r="J3" s="81" t="s">
        <v>32</v>
      </c>
      <c r="K3" s="82" t="s">
        <v>39</v>
      </c>
      <c r="L3" s="81" t="s">
        <v>35</v>
      </c>
      <c r="M3" s="83">
        <v>35</v>
      </c>
      <c r="N3" s="84">
        <v>0.3125</v>
      </c>
      <c r="O3" s="84">
        <v>0.6875</v>
      </c>
      <c r="P3" s="84">
        <v>0.3125</v>
      </c>
      <c r="Q3" s="84">
        <v>0.52083333333333337</v>
      </c>
      <c r="R3" s="84">
        <v>0.3125</v>
      </c>
      <c r="S3" s="84">
        <v>0.6875</v>
      </c>
      <c r="T3" s="84">
        <v>0.3125</v>
      </c>
      <c r="U3" s="84">
        <v>0.6875</v>
      </c>
      <c r="V3" s="84">
        <v>0.3125</v>
      </c>
      <c r="W3" s="84">
        <v>0.6875</v>
      </c>
      <c r="X3" s="84">
        <v>0.3125</v>
      </c>
      <c r="Y3" s="84">
        <v>0.6875</v>
      </c>
      <c r="Z3" s="84">
        <v>0.3125</v>
      </c>
      <c r="AA3" s="84">
        <v>0.6875</v>
      </c>
      <c r="AB3" s="81" t="s">
        <v>65</v>
      </c>
      <c r="AC3" s="81" t="s">
        <v>43</v>
      </c>
      <c r="AD3" s="83">
        <v>13.25</v>
      </c>
      <c r="AE3" s="83">
        <v>207.14285714285714</v>
      </c>
      <c r="AF3" s="85"/>
      <c r="AG3" s="85"/>
    </row>
    <row r="4" spans="1:34" x14ac:dyDescent="0.2">
      <c r="A4" s="81" t="s">
        <v>6755</v>
      </c>
      <c r="B4" s="81" t="s">
        <v>50</v>
      </c>
      <c r="C4" s="81" t="s">
        <v>6246</v>
      </c>
      <c r="D4" s="82" t="s">
        <v>22</v>
      </c>
      <c r="E4" s="83">
        <v>1414.2857142857142</v>
      </c>
      <c r="F4" s="83">
        <v>235.71428571428572</v>
      </c>
      <c r="G4" s="83">
        <v>350</v>
      </c>
      <c r="H4" s="83">
        <v>0</v>
      </c>
      <c r="I4" s="83">
        <v>0</v>
      </c>
      <c r="J4" s="81" t="s">
        <v>32</v>
      </c>
      <c r="K4" s="82" t="s">
        <v>39</v>
      </c>
      <c r="L4" s="81" t="s">
        <v>35</v>
      </c>
      <c r="M4" s="83">
        <v>35</v>
      </c>
      <c r="N4" s="84">
        <v>0.3125</v>
      </c>
      <c r="O4" s="84">
        <v>0.6875</v>
      </c>
      <c r="P4" s="84">
        <v>0.3125</v>
      </c>
      <c r="Q4" s="84">
        <v>0.52083333333333304</v>
      </c>
      <c r="R4" s="84">
        <v>0.3125</v>
      </c>
      <c r="S4" s="84">
        <v>0.6875</v>
      </c>
      <c r="T4" s="84">
        <v>0.3125</v>
      </c>
      <c r="U4" s="84">
        <v>0.6875</v>
      </c>
      <c r="V4" s="84">
        <v>0.3125</v>
      </c>
      <c r="W4" s="84">
        <v>0.6875</v>
      </c>
      <c r="X4" s="84">
        <v>0.3125</v>
      </c>
      <c r="Y4" s="84">
        <v>0.6875</v>
      </c>
      <c r="Z4" s="84">
        <v>0.3125</v>
      </c>
      <c r="AA4" s="84">
        <v>0.6875</v>
      </c>
      <c r="AB4" s="81" t="s">
        <v>65</v>
      </c>
      <c r="AC4" s="81" t="s">
        <v>43</v>
      </c>
      <c r="AD4" s="83">
        <v>13.25</v>
      </c>
      <c r="AE4" s="83">
        <v>235.71428571428572</v>
      </c>
      <c r="AF4" s="85"/>
      <c r="AG4" s="85"/>
    </row>
    <row r="5" spans="1:34" x14ac:dyDescent="0.2">
      <c r="A5" s="81" t="s">
        <v>6727</v>
      </c>
      <c r="B5" s="86" t="s">
        <v>50</v>
      </c>
      <c r="C5" s="81" t="s">
        <v>17</v>
      </c>
      <c r="D5" s="82" t="s">
        <v>22</v>
      </c>
      <c r="E5" s="87">
        <v>1500</v>
      </c>
      <c r="F5" s="87">
        <v>250</v>
      </c>
      <c r="G5" s="87">
        <v>350</v>
      </c>
      <c r="H5" s="87">
        <v>0</v>
      </c>
      <c r="I5" s="87">
        <v>0</v>
      </c>
      <c r="J5" s="81" t="s">
        <v>32</v>
      </c>
      <c r="K5" s="82" t="s">
        <v>39</v>
      </c>
      <c r="L5" s="81" t="s">
        <v>35</v>
      </c>
      <c r="M5" s="83">
        <v>35</v>
      </c>
      <c r="N5" s="84">
        <v>0.3125</v>
      </c>
      <c r="O5" s="84">
        <v>0.6875</v>
      </c>
      <c r="P5" s="84">
        <v>0.3125</v>
      </c>
      <c r="Q5" s="84">
        <v>0.52083333333333304</v>
      </c>
      <c r="R5" s="84">
        <v>0.3125</v>
      </c>
      <c r="S5" s="84">
        <v>0.6875</v>
      </c>
      <c r="T5" s="84">
        <v>0.3125</v>
      </c>
      <c r="U5" s="84">
        <v>0.6875</v>
      </c>
      <c r="V5" s="84">
        <v>0.3125</v>
      </c>
      <c r="W5" s="84">
        <v>0.6875</v>
      </c>
      <c r="X5" s="84">
        <v>0.3125</v>
      </c>
      <c r="Y5" s="84">
        <v>0.6875</v>
      </c>
      <c r="Z5" s="84">
        <v>0.3125</v>
      </c>
      <c r="AA5" s="84">
        <v>0.6875</v>
      </c>
      <c r="AB5" s="81" t="s">
        <v>65</v>
      </c>
      <c r="AC5" s="81" t="s">
        <v>43</v>
      </c>
      <c r="AD5" s="83">
        <v>13.25</v>
      </c>
      <c r="AE5" s="83">
        <v>250</v>
      </c>
      <c r="AF5" s="85"/>
      <c r="AG5" s="85"/>
    </row>
    <row r="6" spans="1:34" x14ac:dyDescent="0.2">
      <c r="A6" s="81" t="s">
        <v>6788</v>
      </c>
      <c r="B6" s="81" t="s">
        <v>11</v>
      </c>
      <c r="C6" s="81" t="s">
        <v>13</v>
      </c>
      <c r="D6" s="82" t="s">
        <v>22</v>
      </c>
      <c r="E6" s="83">
        <v>1045.7142857142858</v>
      </c>
      <c r="F6" s="83">
        <v>174.28571428571428</v>
      </c>
      <c r="G6" s="83">
        <v>280</v>
      </c>
      <c r="H6" s="83">
        <v>0</v>
      </c>
      <c r="I6" s="83">
        <v>0</v>
      </c>
      <c r="J6" s="81" t="s">
        <v>32</v>
      </c>
      <c r="K6" s="82" t="s">
        <v>39</v>
      </c>
      <c r="L6" s="81" t="s">
        <v>35</v>
      </c>
      <c r="M6" s="83">
        <v>35</v>
      </c>
      <c r="N6" s="84">
        <v>0.3125</v>
      </c>
      <c r="O6" s="84">
        <v>0.6875</v>
      </c>
      <c r="P6" s="84">
        <v>0.3125</v>
      </c>
      <c r="Q6" s="84">
        <v>0.52083333333333304</v>
      </c>
      <c r="R6" s="84">
        <v>0.3125</v>
      </c>
      <c r="S6" s="84">
        <v>0.6875</v>
      </c>
      <c r="T6" s="84">
        <v>0.3125</v>
      </c>
      <c r="U6" s="84">
        <v>0.6875</v>
      </c>
      <c r="V6" s="84">
        <v>0.3125</v>
      </c>
      <c r="W6" s="84">
        <v>0.6875</v>
      </c>
      <c r="X6" s="84">
        <v>0.3125</v>
      </c>
      <c r="Y6" s="84">
        <v>0.6875</v>
      </c>
      <c r="Z6" s="84">
        <v>0.3125</v>
      </c>
      <c r="AA6" s="84">
        <v>0.6875</v>
      </c>
      <c r="AB6" s="81" t="s">
        <v>65</v>
      </c>
      <c r="AC6" s="81" t="s">
        <v>43</v>
      </c>
      <c r="AD6" s="83">
        <v>13.25</v>
      </c>
      <c r="AE6" s="83">
        <v>174.28571428571428</v>
      </c>
      <c r="AF6" s="85"/>
      <c r="AG6" s="85"/>
    </row>
    <row r="7" spans="1:34" x14ac:dyDescent="0.2">
      <c r="A7" s="81" t="s">
        <v>6744</v>
      </c>
      <c r="B7" s="81" t="s">
        <v>11</v>
      </c>
      <c r="C7" s="81" t="s">
        <v>5796</v>
      </c>
      <c r="D7" s="82" t="s">
        <v>22</v>
      </c>
      <c r="E7" s="83">
        <v>2314.2857142857142</v>
      </c>
      <c r="F7" s="83">
        <v>385.71428571428572</v>
      </c>
      <c r="G7" s="83">
        <v>300</v>
      </c>
      <c r="H7" s="83">
        <v>0</v>
      </c>
      <c r="I7" s="83">
        <v>0</v>
      </c>
      <c r="J7" s="81" t="s">
        <v>32</v>
      </c>
      <c r="K7" s="82" t="s">
        <v>39</v>
      </c>
      <c r="L7" s="81" t="s">
        <v>35</v>
      </c>
      <c r="M7" s="83">
        <v>35</v>
      </c>
      <c r="N7" s="84">
        <v>0.3125</v>
      </c>
      <c r="O7" s="84">
        <v>0.6875</v>
      </c>
      <c r="P7" s="84">
        <v>0.3125</v>
      </c>
      <c r="Q7" s="84">
        <v>0.52083333333333304</v>
      </c>
      <c r="R7" s="84">
        <v>0.3125</v>
      </c>
      <c r="S7" s="84">
        <v>0.6875</v>
      </c>
      <c r="T7" s="84">
        <v>0.3125</v>
      </c>
      <c r="U7" s="84">
        <v>0.6875</v>
      </c>
      <c r="V7" s="84">
        <v>0.3125</v>
      </c>
      <c r="W7" s="84">
        <v>0.6875</v>
      </c>
      <c r="X7" s="84">
        <v>0.3125</v>
      </c>
      <c r="Y7" s="84">
        <v>0.6875</v>
      </c>
      <c r="Z7" s="84">
        <v>0.3125</v>
      </c>
      <c r="AA7" s="84">
        <v>0.6875</v>
      </c>
      <c r="AB7" s="81" t="s">
        <v>65</v>
      </c>
      <c r="AC7" s="81" t="s">
        <v>43</v>
      </c>
      <c r="AD7" s="83">
        <v>21.262499999999999</v>
      </c>
      <c r="AE7" s="83">
        <v>170.1</v>
      </c>
      <c r="AF7" s="85"/>
      <c r="AG7" s="85"/>
    </row>
    <row r="8" spans="1:34" x14ac:dyDescent="0.2">
      <c r="A8" s="81" t="s">
        <v>6758</v>
      </c>
      <c r="B8" s="86" t="s">
        <v>11</v>
      </c>
      <c r="C8" s="81" t="s">
        <v>14</v>
      </c>
      <c r="D8" s="82" t="s">
        <v>22</v>
      </c>
      <c r="E8" s="87">
        <v>1928.5714285714287</v>
      </c>
      <c r="F8" s="87">
        <v>321.42857142857144</v>
      </c>
      <c r="G8" s="87">
        <v>350</v>
      </c>
      <c r="H8" s="83">
        <v>0</v>
      </c>
      <c r="I8" s="83">
        <v>0</v>
      </c>
      <c r="J8" s="81" t="s">
        <v>32</v>
      </c>
      <c r="K8" s="82" t="s">
        <v>39</v>
      </c>
      <c r="L8" s="81" t="s">
        <v>35</v>
      </c>
      <c r="M8" s="83">
        <v>35</v>
      </c>
      <c r="N8" s="84">
        <v>0.3125</v>
      </c>
      <c r="O8" s="84">
        <v>0.6875</v>
      </c>
      <c r="P8" s="84">
        <v>0.3125</v>
      </c>
      <c r="Q8" s="84">
        <v>0.52083333333333304</v>
      </c>
      <c r="R8" s="84">
        <v>0.3125</v>
      </c>
      <c r="S8" s="84">
        <v>0.6875</v>
      </c>
      <c r="T8" s="84">
        <v>0.3125</v>
      </c>
      <c r="U8" s="84">
        <v>0.6875</v>
      </c>
      <c r="V8" s="84">
        <v>0.3125</v>
      </c>
      <c r="W8" s="84">
        <v>0.6875</v>
      </c>
      <c r="X8" s="84">
        <v>0.3125</v>
      </c>
      <c r="Y8" s="84">
        <v>0.6875</v>
      </c>
      <c r="Z8" s="84">
        <v>0.3125</v>
      </c>
      <c r="AA8" s="84">
        <v>0.6875</v>
      </c>
      <c r="AB8" s="81" t="s">
        <v>65</v>
      </c>
      <c r="AC8" s="81" t="s">
        <v>43</v>
      </c>
      <c r="AD8" s="83">
        <v>21.262499999999999</v>
      </c>
      <c r="AE8" s="83">
        <v>170.1</v>
      </c>
      <c r="AF8" s="85"/>
      <c r="AG8" s="85">
        <v>1</v>
      </c>
    </row>
    <row r="9" spans="1:34" x14ac:dyDescent="0.2">
      <c r="A9" s="81" t="s">
        <v>6936</v>
      </c>
      <c r="B9" s="86" t="s">
        <v>11</v>
      </c>
      <c r="C9" s="81" t="s">
        <v>16</v>
      </c>
      <c r="D9" s="82" t="s">
        <v>22</v>
      </c>
      <c r="E9" s="87">
        <f>+F9*6</f>
        <v>831.42857142857156</v>
      </c>
      <c r="F9" s="87">
        <f>(1200-G9)/7</f>
        <v>138.57142857142858</v>
      </c>
      <c r="G9" s="87">
        <v>230</v>
      </c>
      <c r="H9" s="83">
        <v>0</v>
      </c>
      <c r="I9" s="83">
        <v>0</v>
      </c>
      <c r="J9" s="81" t="s">
        <v>32</v>
      </c>
      <c r="K9" s="82" t="s">
        <v>39</v>
      </c>
      <c r="L9" s="81" t="s">
        <v>35</v>
      </c>
      <c r="M9" s="83">
        <v>35</v>
      </c>
      <c r="N9" s="84">
        <v>0.3125</v>
      </c>
      <c r="O9" s="84">
        <v>0.6875</v>
      </c>
      <c r="P9" s="84">
        <v>0.3125</v>
      </c>
      <c r="Q9" s="84">
        <v>0.52083333333333304</v>
      </c>
      <c r="R9" s="84">
        <v>0.3125</v>
      </c>
      <c r="S9" s="84">
        <v>0.6875</v>
      </c>
      <c r="T9" s="84">
        <v>0.3125</v>
      </c>
      <c r="U9" s="84">
        <v>0.6875</v>
      </c>
      <c r="V9" s="84">
        <v>0.3125</v>
      </c>
      <c r="W9" s="84">
        <v>0.6875</v>
      </c>
      <c r="X9" s="84">
        <v>0.3125</v>
      </c>
      <c r="Y9" s="84">
        <v>0.6875</v>
      </c>
      <c r="Z9" s="84">
        <v>0.3125</v>
      </c>
      <c r="AA9" s="84">
        <v>0.6875</v>
      </c>
      <c r="AB9" s="81" t="s">
        <v>65</v>
      </c>
      <c r="AC9" s="81" t="s">
        <v>43</v>
      </c>
      <c r="AD9" s="83">
        <v>13.25</v>
      </c>
      <c r="AE9" s="83">
        <v>135.71428571428572</v>
      </c>
      <c r="AF9" s="85"/>
      <c r="AG9" s="85"/>
    </row>
    <row r="10" spans="1:34" x14ac:dyDescent="0.2">
      <c r="A10" s="88" t="s">
        <v>6937</v>
      </c>
      <c r="B10" s="86" t="s">
        <v>11</v>
      </c>
      <c r="C10" s="81" t="s">
        <v>16</v>
      </c>
      <c r="D10" s="82" t="s">
        <v>22</v>
      </c>
      <c r="E10" s="87">
        <f>+F10*6</f>
        <v>831.42857142857156</v>
      </c>
      <c r="F10" s="87">
        <f>(1200-G10)/7</f>
        <v>138.57142857142858</v>
      </c>
      <c r="G10" s="87">
        <v>230</v>
      </c>
      <c r="H10" s="83">
        <v>0</v>
      </c>
      <c r="I10" s="83">
        <v>0</v>
      </c>
      <c r="J10" s="81" t="s">
        <v>32</v>
      </c>
      <c r="K10" s="82" t="s">
        <v>39</v>
      </c>
      <c r="L10" s="81" t="s">
        <v>35</v>
      </c>
      <c r="M10" s="83">
        <v>35</v>
      </c>
      <c r="N10" s="84">
        <v>0.3125</v>
      </c>
      <c r="O10" s="84">
        <v>0.6875</v>
      </c>
      <c r="P10" s="84">
        <v>0.3125</v>
      </c>
      <c r="Q10" s="84">
        <v>0.52083333333333304</v>
      </c>
      <c r="R10" s="84">
        <v>0.3125</v>
      </c>
      <c r="S10" s="84">
        <v>0.6875</v>
      </c>
      <c r="T10" s="84">
        <v>0.3125</v>
      </c>
      <c r="U10" s="84">
        <v>0.6875</v>
      </c>
      <c r="V10" s="84">
        <v>0.3125</v>
      </c>
      <c r="W10" s="84">
        <v>0.6875</v>
      </c>
      <c r="X10" s="84">
        <v>0.3125</v>
      </c>
      <c r="Y10" s="84">
        <v>0.6875</v>
      </c>
      <c r="Z10" s="84">
        <v>0.3125</v>
      </c>
      <c r="AA10" s="84">
        <v>0.6875</v>
      </c>
      <c r="AB10" s="81" t="s">
        <v>65</v>
      </c>
      <c r="AC10" s="81" t="s">
        <v>43</v>
      </c>
      <c r="AD10" s="83">
        <v>13.25</v>
      </c>
      <c r="AE10" s="83">
        <v>135.71428571428572</v>
      </c>
      <c r="AF10" s="85"/>
      <c r="AG10" s="85"/>
    </row>
    <row r="11" spans="1:34" x14ac:dyDescent="0.2">
      <c r="A11" s="88" t="s">
        <v>6858</v>
      </c>
      <c r="B11" s="86" t="s">
        <v>11</v>
      </c>
      <c r="C11" s="81" t="s">
        <v>16</v>
      </c>
      <c r="D11" s="82" t="s">
        <v>22</v>
      </c>
      <c r="E11" s="87">
        <f>+F11*6</f>
        <v>831.42857142857156</v>
      </c>
      <c r="F11" s="87">
        <f>(1200-G11)/7</f>
        <v>138.57142857142858</v>
      </c>
      <c r="G11" s="87">
        <v>230</v>
      </c>
      <c r="H11" s="83">
        <v>0</v>
      </c>
      <c r="I11" s="83">
        <v>0</v>
      </c>
      <c r="J11" s="81" t="s">
        <v>32</v>
      </c>
      <c r="K11" s="82" t="s">
        <v>39</v>
      </c>
      <c r="L11" s="81" t="s">
        <v>35</v>
      </c>
      <c r="M11" s="83">
        <v>35</v>
      </c>
      <c r="N11" s="84">
        <v>0.3125</v>
      </c>
      <c r="O11" s="84">
        <v>0.6875</v>
      </c>
      <c r="P11" s="84">
        <v>0.3125</v>
      </c>
      <c r="Q11" s="84">
        <v>0.52083333333333304</v>
      </c>
      <c r="R11" s="84">
        <v>0.3125</v>
      </c>
      <c r="S11" s="84">
        <v>0.6875</v>
      </c>
      <c r="T11" s="84">
        <v>0.3125</v>
      </c>
      <c r="U11" s="84">
        <v>0.6875</v>
      </c>
      <c r="V11" s="84">
        <v>0.3125</v>
      </c>
      <c r="W11" s="84">
        <v>0.6875</v>
      </c>
      <c r="X11" s="84">
        <v>0.3125</v>
      </c>
      <c r="Y11" s="84">
        <v>0.6875</v>
      </c>
      <c r="Z11" s="84">
        <v>0.3125</v>
      </c>
      <c r="AA11" s="84">
        <v>0.6875</v>
      </c>
      <c r="AB11" s="81" t="s">
        <v>65</v>
      </c>
      <c r="AC11" s="81" t="s">
        <v>43</v>
      </c>
      <c r="AD11" s="83">
        <v>13.25</v>
      </c>
      <c r="AE11" s="83">
        <v>135.71428571428572</v>
      </c>
      <c r="AF11" s="85"/>
      <c r="AG11" s="85"/>
    </row>
    <row r="12" spans="1:34" x14ac:dyDescent="0.2">
      <c r="A12" s="88" t="s">
        <v>6951</v>
      </c>
      <c r="B12" s="86" t="s">
        <v>11</v>
      </c>
      <c r="C12" s="81" t="s">
        <v>16</v>
      </c>
      <c r="D12" s="82" t="s">
        <v>22</v>
      </c>
      <c r="E12" s="87">
        <f>+F12*6</f>
        <v>831.42857142857156</v>
      </c>
      <c r="F12" s="87">
        <f>(1200-G12)/7</f>
        <v>138.57142857142858</v>
      </c>
      <c r="G12" s="87">
        <v>230</v>
      </c>
      <c r="H12" s="83">
        <v>0</v>
      </c>
      <c r="I12" s="83">
        <v>0</v>
      </c>
      <c r="J12" s="81" t="s">
        <v>32</v>
      </c>
      <c r="K12" s="82" t="s">
        <v>39</v>
      </c>
      <c r="L12" s="81" t="s">
        <v>35</v>
      </c>
      <c r="M12" s="83">
        <v>35</v>
      </c>
      <c r="N12" s="84">
        <v>0.3125</v>
      </c>
      <c r="O12" s="84">
        <v>0.6875</v>
      </c>
      <c r="P12" s="84">
        <v>0.3125</v>
      </c>
      <c r="Q12" s="84">
        <v>0.52083333333333304</v>
      </c>
      <c r="R12" s="84">
        <v>0.3125</v>
      </c>
      <c r="S12" s="84">
        <v>0.6875</v>
      </c>
      <c r="T12" s="84">
        <v>0.3125</v>
      </c>
      <c r="U12" s="84">
        <v>0.6875</v>
      </c>
      <c r="V12" s="84">
        <v>0.3125</v>
      </c>
      <c r="W12" s="84">
        <v>0.6875</v>
      </c>
      <c r="X12" s="84">
        <v>0.3125</v>
      </c>
      <c r="Y12" s="84">
        <v>0.6875</v>
      </c>
      <c r="Z12" s="84">
        <v>0.3125</v>
      </c>
      <c r="AA12" s="84">
        <v>0.6875</v>
      </c>
      <c r="AB12" s="81" t="s">
        <v>65</v>
      </c>
      <c r="AC12" s="81" t="s">
        <v>43</v>
      </c>
      <c r="AD12" s="83">
        <v>13.25</v>
      </c>
      <c r="AE12" s="83">
        <v>135.71428571428572</v>
      </c>
      <c r="AF12" s="85"/>
      <c r="AG12" s="85"/>
    </row>
    <row r="13" spans="1:34" x14ac:dyDescent="0.2">
      <c r="A13" s="81" t="s">
        <v>6829</v>
      </c>
      <c r="B13" s="86" t="s">
        <v>11</v>
      </c>
      <c r="C13" s="81" t="s">
        <v>15</v>
      </c>
      <c r="D13" s="82" t="s">
        <v>22</v>
      </c>
      <c r="E13" s="87">
        <v>771.42857142857156</v>
      </c>
      <c r="F13" s="87">
        <v>128.57142857142858</v>
      </c>
      <c r="G13" s="87">
        <v>330</v>
      </c>
      <c r="H13" s="83">
        <v>0</v>
      </c>
      <c r="I13" s="83">
        <v>0</v>
      </c>
      <c r="J13" s="81" t="s">
        <v>32</v>
      </c>
      <c r="K13" s="82" t="s">
        <v>39</v>
      </c>
      <c r="L13" s="81" t="s">
        <v>35</v>
      </c>
      <c r="M13" s="83">
        <v>35</v>
      </c>
      <c r="N13" s="84">
        <v>0.3125</v>
      </c>
      <c r="O13" s="84">
        <v>0.6875</v>
      </c>
      <c r="P13" s="84">
        <v>0.3125</v>
      </c>
      <c r="Q13" s="84">
        <v>0.52083333333333304</v>
      </c>
      <c r="R13" s="84">
        <v>0.3125</v>
      </c>
      <c r="S13" s="84">
        <v>0.6875</v>
      </c>
      <c r="T13" s="84">
        <v>0.3125</v>
      </c>
      <c r="U13" s="84">
        <v>0.6875</v>
      </c>
      <c r="V13" s="84">
        <v>0.3125</v>
      </c>
      <c r="W13" s="84">
        <v>0.6875</v>
      </c>
      <c r="X13" s="84">
        <v>0.3125</v>
      </c>
      <c r="Y13" s="84">
        <v>0.6875</v>
      </c>
      <c r="Z13" s="84">
        <v>0.3125</v>
      </c>
      <c r="AA13" s="84">
        <v>0.6875</v>
      </c>
      <c r="AB13" s="81" t="s">
        <v>65</v>
      </c>
      <c r="AC13" s="81" t="s">
        <v>43</v>
      </c>
      <c r="AD13" s="83">
        <v>13.25</v>
      </c>
      <c r="AE13" s="83">
        <v>128.57142857142858</v>
      </c>
      <c r="AF13" s="85"/>
      <c r="AG13" s="85"/>
    </row>
    <row r="14" spans="1:34" x14ac:dyDescent="0.2">
      <c r="A14" s="81" t="s">
        <v>6736</v>
      </c>
      <c r="B14" s="86" t="s">
        <v>11</v>
      </c>
      <c r="C14" s="81" t="s">
        <v>16</v>
      </c>
      <c r="D14" s="82" t="s">
        <v>22</v>
      </c>
      <c r="E14" s="87">
        <f>+F14*6</f>
        <v>831.42857142857156</v>
      </c>
      <c r="F14" s="87">
        <f>(1200-G14)/7</f>
        <v>138.57142857142858</v>
      </c>
      <c r="G14" s="87">
        <v>230</v>
      </c>
      <c r="H14" s="83">
        <v>0</v>
      </c>
      <c r="I14" s="87">
        <v>0</v>
      </c>
      <c r="J14" s="81" t="s">
        <v>32</v>
      </c>
      <c r="K14" s="82" t="s">
        <v>39</v>
      </c>
      <c r="L14" s="81" t="s">
        <v>35</v>
      </c>
      <c r="M14" s="83">
        <v>35</v>
      </c>
      <c r="N14" s="84">
        <v>0.3125</v>
      </c>
      <c r="O14" s="84">
        <v>0.6875</v>
      </c>
      <c r="P14" s="84">
        <v>0.3125</v>
      </c>
      <c r="Q14" s="84">
        <v>0.52083333333333304</v>
      </c>
      <c r="R14" s="84">
        <v>0.3125</v>
      </c>
      <c r="S14" s="84">
        <v>0.6875</v>
      </c>
      <c r="T14" s="84">
        <v>0.3125</v>
      </c>
      <c r="U14" s="84">
        <v>0.6875</v>
      </c>
      <c r="V14" s="84">
        <v>0.3125</v>
      </c>
      <c r="W14" s="84">
        <v>0.6875</v>
      </c>
      <c r="X14" s="84">
        <v>0.3125</v>
      </c>
      <c r="Y14" s="84">
        <v>0.6875</v>
      </c>
      <c r="Z14" s="84">
        <v>0.3125</v>
      </c>
      <c r="AA14" s="84">
        <v>0.6875</v>
      </c>
      <c r="AB14" s="81" t="s">
        <v>65</v>
      </c>
      <c r="AC14" s="81" t="s">
        <v>43</v>
      </c>
      <c r="AD14" s="83">
        <v>13.25</v>
      </c>
      <c r="AE14" s="83">
        <v>135.71428571428572</v>
      </c>
      <c r="AF14" s="85"/>
      <c r="AG14" s="85"/>
    </row>
    <row r="15" spans="1:34" x14ac:dyDescent="0.2">
      <c r="A15" s="81" t="s">
        <v>6847</v>
      </c>
      <c r="B15" s="81" t="s">
        <v>11</v>
      </c>
      <c r="C15" s="81" t="s">
        <v>16</v>
      </c>
      <c r="D15" s="82" t="s">
        <v>22</v>
      </c>
      <c r="E15" s="87">
        <f>+F15*6</f>
        <v>831.42857142857156</v>
      </c>
      <c r="F15" s="87">
        <f>(1200-G15)/7</f>
        <v>138.57142857142858</v>
      </c>
      <c r="G15" s="83">
        <v>230</v>
      </c>
      <c r="H15" s="83">
        <v>0</v>
      </c>
      <c r="I15" s="83">
        <v>0</v>
      </c>
      <c r="J15" s="81" t="s">
        <v>32</v>
      </c>
      <c r="K15" s="82" t="s">
        <v>39</v>
      </c>
      <c r="L15" s="81" t="s">
        <v>35</v>
      </c>
      <c r="M15" s="83">
        <v>35</v>
      </c>
      <c r="N15" s="84">
        <v>0.3125</v>
      </c>
      <c r="O15" s="84">
        <v>0.6875</v>
      </c>
      <c r="P15" s="84">
        <v>0.3125</v>
      </c>
      <c r="Q15" s="84">
        <v>0.52083333333333304</v>
      </c>
      <c r="R15" s="84">
        <v>0.3125</v>
      </c>
      <c r="S15" s="84">
        <v>0.6875</v>
      </c>
      <c r="T15" s="84">
        <v>0.3125</v>
      </c>
      <c r="U15" s="84">
        <v>0.6875</v>
      </c>
      <c r="V15" s="84">
        <v>0.3125</v>
      </c>
      <c r="W15" s="84">
        <v>0.6875</v>
      </c>
      <c r="X15" s="84">
        <v>0.3125</v>
      </c>
      <c r="Y15" s="84">
        <v>0.6875</v>
      </c>
      <c r="Z15" s="84">
        <v>0.3125</v>
      </c>
      <c r="AA15" s="84">
        <v>0.6875</v>
      </c>
      <c r="AB15" s="81" t="s">
        <v>65</v>
      </c>
      <c r="AC15" s="81" t="s">
        <v>43</v>
      </c>
      <c r="AD15" s="83">
        <v>13.25</v>
      </c>
      <c r="AE15" s="83">
        <v>135.71428571428572</v>
      </c>
      <c r="AF15" s="85"/>
      <c r="AG15" s="85"/>
    </row>
    <row r="16" spans="1:34" x14ac:dyDescent="0.2">
      <c r="A16" s="81" t="s">
        <v>6781</v>
      </c>
      <c r="B16" s="81" t="s">
        <v>11</v>
      </c>
      <c r="C16" s="81" t="s">
        <v>4481</v>
      </c>
      <c r="D16" s="82" t="s">
        <v>22</v>
      </c>
      <c r="E16" s="83">
        <v>857.14285714285711</v>
      </c>
      <c r="F16" s="83">
        <v>142.85714285714286</v>
      </c>
      <c r="G16" s="83">
        <v>250</v>
      </c>
      <c r="H16" s="83">
        <v>0</v>
      </c>
      <c r="I16" s="83">
        <v>0</v>
      </c>
      <c r="J16" s="81" t="s">
        <v>32</v>
      </c>
      <c r="K16" s="82" t="s">
        <v>39</v>
      </c>
      <c r="L16" s="81" t="s">
        <v>35</v>
      </c>
      <c r="M16" s="83">
        <v>35</v>
      </c>
      <c r="N16" s="84">
        <v>0.3125</v>
      </c>
      <c r="O16" s="84">
        <v>0.6875</v>
      </c>
      <c r="P16" s="84">
        <v>0.3125</v>
      </c>
      <c r="Q16" s="84">
        <v>0.52083333333333304</v>
      </c>
      <c r="R16" s="84">
        <v>0.3125</v>
      </c>
      <c r="S16" s="84">
        <v>0.6875</v>
      </c>
      <c r="T16" s="84">
        <v>0.3125</v>
      </c>
      <c r="U16" s="84">
        <v>0.6875</v>
      </c>
      <c r="V16" s="84">
        <v>0.3125</v>
      </c>
      <c r="W16" s="84">
        <v>0.6875</v>
      </c>
      <c r="X16" s="84">
        <v>0.3125</v>
      </c>
      <c r="Y16" s="84">
        <v>0.6875</v>
      </c>
      <c r="Z16" s="84">
        <v>0.3125</v>
      </c>
      <c r="AA16" s="84">
        <v>0.6875</v>
      </c>
      <c r="AB16" s="81" t="s">
        <v>65</v>
      </c>
      <c r="AC16" s="81" t="s">
        <v>43</v>
      </c>
      <c r="AD16" s="83">
        <v>13.25</v>
      </c>
      <c r="AE16" s="83">
        <v>142.85714285714286</v>
      </c>
      <c r="AF16" s="85"/>
      <c r="AG16" s="85"/>
    </row>
    <row r="17" spans="1:33" x14ac:dyDescent="0.2">
      <c r="A17" s="81" t="s">
        <v>6757</v>
      </c>
      <c r="B17" s="86" t="s">
        <v>51</v>
      </c>
      <c r="C17" s="81" t="s">
        <v>19</v>
      </c>
      <c r="D17" s="82" t="s">
        <v>22</v>
      </c>
      <c r="E17" s="87">
        <f>+F17*6</f>
        <v>814.28571428571433</v>
      </c>
      <c r="F17" s="87">
        <f>(1200-G17)/7</f>
        <v>135.71428571428572</v>
      </c>
      <c r="G17" s="87">
        <v>250</v>
      </c>
      <c r="H17" s="83">
        <v>0</v>
      </c>
      <c r="I17" s="83">
        <v>0</v>
      </c>
      <c r="J17" s="81" t="s">
        <v>32</v>
      </c>
      <c r="K17" s="82" t="s">
        <v>39</v>
      </c>
      <c r="L17" s="81" t="s">
        <v>35</v>
      </c>
      <c r="M17" s="83">
        <v>35</v>
      </c>
      <c r="N17" s="84">
        <v>0.3125</v>
      </c>
      <c r="O17" s="84">
        <v>0.6875</v>
      </c>
      <c r="P17" s="84">
        <v>0.3125</v>
      </c>
      <c r="Q17" s="84">
        <v>0.52083333333333304</v>
      </c>
      <c r="R17" s="84">
        <v>0.3125</v>
      </c>
      <c r="S17" s="84">
        <v>0.6875</v>
      </c>
      <c r="T17" s="84">
        <v>0.3125</v>
      </c>
      <c r="U17" s="84">
        <v>0.6875</v>
      </c>
      <c r="V17" s="84">
        <v>0.3125</v>
      </c>
      <c r="W17" s="84">
        <v>0.6875</v>
      </c>
      <c r="X17" s="84">
        <v>0.3125</v>
      </c>
      <c r="Y17" s="84">
        <v>0.6875</v>
      </c>
      <c r="Z17" s="84">
        <v>0.3125</v>
      </c>
      <c r="AA17" s="84">
        <v>0.6875</v>
      </c>
      <c r="AB17" s="81" t="s">
        <v>65</v>
      </c>
      <c r="AC17" s="81" t="s">
        <v>43</v>
      </c>
      <c r="AD17" s="83">
        <v>13.25</v>
      </c>
      <c r="AE17" s="83">
        <v>114.28571428571429</v>
      </c>
      <c r="AF17" s="85"/>
      <c r="AG17" s="85"/>
    </row>
    <row r="18" spans="1:33" x14ac:dyDescent="0.2">
      <c r="A18" s="88" t="s">
        <v>7073</v>
      </c>
      <c r="B18" s="86" t="s">
        <v>51</v>
      </c>
      <c r="C18" s="81" t="s">
        <v>19</v>
      </c>
      <c r="D18" s="82" t="s">
        <v>22</v>
      </c>
      <c r="E18" s="87">
        <v>857.14285714285711</v>
      </c>
      <c r="F18" s="87">
        <v>142.85714285714286</v>
      </c>
      <c r="G18" s="87">
        <v>300</v>
      </c>
      <c r="H18" s="83">
        <v>0</v>
      </c>
      <c r="I18" s="83">
        <v>0</v>
      </c>
      <c r="J18" s="81" t="s">
        <v>32</v>
      </c>
      <c r="K18" s="82" t="s">
        <v>39</v>
      </c>
      <c r="L18" s="81" t="s">
        <v>35</v>
      </c>
      <c r="M18" s="83">
        <v>35</v>
      </c>
      <c r="N18" s="84">
        <v>0.3125</v>
      </c>
      <c r="O18" s="84">
        <v>0.6875</v>
      </c>
      <c r="P18" s="84">
        <v>0.3125</v>
      </c>
      <c r="Q18" s="84">
        <v>0.52083333333333304</v>
      </c>
      <c r="R18" s="84">
        <v>0.3125</v>
      </c>
      <c r="S18" s="84">
        <v>0.6875</v>
      </c>
      <c r="T18" s="84">
        <v>0.3125</v>
      </c>
      <c r="U18" s="84">
        <v>0.6875</v>
      </c>
      <c r="V18" s="84">
        <v>0.3125</v>
      </c>
      <c r="W18" s="84">
        <v>0.6875</v>
      </c>
      <c r="X18" s="84">
        <v>0.3125</v>
      </c>
      <c r="Y18" s="84">
        <v>0.6875</v>
      </c>
      <c r="Z18" s="84">
        <v>0.3125</v>
      </c>
      <c r="AA18" s="84">
        <v>0.6875</v>
      </c>
      <c r="AB18" s="81" t="s">
        <v>65</v>
      </c>
      <c r="AC18" s="81" t="s">
        <v>43</v>
      </c>
      <c r="AD18" s="83">
        <v>13.25</v>
      </c>
      <c r="AE18" s="83">
        <v>114.28571428571429</v>
      </c>
      <c r="AF18" s="85"/>
      <c r="AG18" s="85"/>
    </row>
    <row r="19" spans="1:33" x14ac:dyDescent="0.2">
      <c r="A19" s="81" t="s">
        <v>6854</v>
      </c>
      <c r="B19" s="86" t="s">
        <v>51</v>
      </c>
      <c r="C19" s="81" t="s">
        <v>20</v>
      </c>
      <c r="D19" s="82" t="s">
        <v>22</v>
      </c>
      <c r="E19" s="87">
        <v>1285.7142857142858</v>
      </c>
      <c r="F19" s="87">
        <v>214.28571428571428</v>
      </c>
      <c r="G19" s="87">
        <v>0</v>
      </c>
      <c r="H19" s="83">
        <v>0</v>
      </c>
      <c r="I19" s="83">
        <v>0</v>
      </c>
      <c r="J19" s="81" t="s">
        <v>32</v>
      </c>
      <c r="K19" s="82" t="s">
        <v>39</v>
      </c>
      <c r="L19" s="81" t="s">
        <v>35</v>
      </c>
      <c r="M19" s="83">
        <v>35</v>
      </c>
      <c r="N19" s="84">
        <v>0.3125</v>
      </c>
      <c r="O19" s="84">
        <v>0.6875</v>
      </c>
      <c r="P19" s="84">
        <v>0.3125</v>
      </c>
      <c r="Q19" s="84">
        <v>0.52083333333333304</v>
      </c>
      <c r="R19" s="84">
        <v>0.3125</v>
      </c>
      <c r="S19" s="84">
        <v>0.6875</v>
      </c>
      <c r="T19" s="84">
        <v>0.3125</v>
      </c>
      <c r="U19" s="84">
        <v>0.6875</v>
      </c>
      <c r="V19" s="84">
        <v>0.3125</v>
      </c>
      <c r="W19" s="84">
        <v>0.6875</v>
      </c>
      <c r="X19" s="84">
        <v>0.3125</v>
      </c>
      <c r="Y19" s="84">
        <v>0.6875</v>
      </c>
      <c r="Z19" s="84">
        <v>0.3125</v>
      </c>
      <c r="AA19" s="84">
        <v>0.6875</v>
      </c>
      <c r="AB19" s="81" t="s">
        <v>65</v>
      </c>
      <c r="AC19" s="81" t="s">
        <v>43</v>
      </c>
      <c r="AD19" s="83">
        <v>13.25</v>
      </c>
      <c r="AE19" s="83">
        <v>214.28571428571428</v>
      </c>
      <c r="AF19" s="85"/>
      <c r="AG19" s="85"/>
    </row>
    <row r="20" spans="1:33" x14ac:dyDescent="0.2">
      <c r="A20" s="81" t="s">
        <v>6849</v>
      </c>
      <c r="B20" s="86" t="s">
        <v>11</v>
      </c>
      <c r="C20" s="93" t="s">
        <v>7503</v>
      </c>
      <c r="D20" s="82" t="s">
        <v>22</v>
      </c>
      <c r="E20" s="87">
        <v>1285.7142857142858</v>
      </c>
      <c r="F20" s="87">
        <v>214.28571428571428</v>
      </c>
      <c r="G20" s="87">
        <v>250</v>
      </c>
      <c r="H20" s="83">
        <v>0</v>
      </c>
      <c r="I20" s="83">
        <v>0</v>
      </c>
      <c r="J20" s="81" t="s">
        <v>32</v>
      </c>
      <c r="K20" s="82" t="s">
        <v>39</v>
      </c>
      <c r="L20" s="81" t="s">
        <v>35</v>
      </c>
      <c r="M20" s="83">
        <v>35</v>
      </c>
      <c r="N20" s="84">
        <v>0.25</v>
      </c>
      <c r="O20" s="84">
        <v>0.75</v>
      </c>
      <c r="P20" s="84">
        <v>0.25</v>
      </c>
      <c r="Q20" s="84">
        <v>0.75</v>
      </c>
      <c r="R20" s="84">
        <v>0.25</v>
      </c>
      <c r="S20" s="84">
        <v>0.75</v>
      </c>
      <c r="T20" s="84">
        <v>0.25</v>
      </c>
      <c r="U20" s="84">
        <v>0.75</v>
      </c>
      <c r="V20" s="84">
        <v>0.25</v>
      </c>
      <c r="W20" s="84">
        <v>0.75</v>
      </c>
      <c r="X20" s="84">
        <v>0.25</v>
      </c>
      <c r="Y20" s="84">
        <v>0.75</v>
      </c>
      <c r="Z20" s="84">
        <v>0.25</v>
      </c>
      <c r="AA20" s="84">
        <v>0.75</v>
      </c>
      <c r="AB20" s="88" t="s">
        <v>7825</v>
      </c>
      <c r="AC20" s="81" t="s">
        <v>43</v>
      </c>
      <c r="AD20" s="83">
        <v>13.25</v>
      </c>
      <c r="AE20" s="83">
        <v>214.28571428571428</v>
      </c>
      <c r="AF20" s="85"/>
      <c r="AG20" s="85"/>
    </row>
    <row r="21" spans="1:33" x14ac:dyDescent="0.2">
      <c r="A21" s="81" t="s">
        <v>6838</v>
      </c>
      <c r="B21" s="81" t="s">
        <v>11</v>
      </c>
      <c r="C21" s="88" t="s">
        <v>7504</v>
      </c>
      <c r="D21" s="82" t="s">
        <v>22</v>
      </c>
      <c r="E21" s="83">
        <v>857.14285714285711</v>
      </c>
      <c r="F21" s="83">
        <v>142.85714285714286</v>
      </c>
      <c r="G21" s="83">
        <v>300</v>
      </c>
      <c r="H21" s="83">
        <v>0</v>
      </c>
      <c r="I21" s="83">
        <v>0</v>
      </c>
      <c r="J21" s="81" t="s">
        <v>32</v>
      </c>
      <c r="K21" s="82" t="s">
        <v>39</v>
      </c>
      <c r="L21" s="81" t="s">
        <v>35</v>
      </c>
      <c r="M21" s="83">
        <v>35</v>
      </c>
      <c r="N21" s="84">
        <v>0.3125</v>
      </c>
      <c r="O21" s="84">
        <v>0.6875</v>
      </c>
      <c r="P21" s="84">
        <v>0.3125</v>
      </c>
      <c r="Q21" s="84">
        <v>0.52083333333333304</v>
      </c>
      <c r="R21" s="84">
        <v>0.3125</v>
      </c>
      <c r="S21" s="84">
        <v>0.6875</v>
      </c>
      <c r="T21" s="84">
        <v>0.3125</v>
      </c>
      <c r="U21" s="84">
        <v>0.6875</v>
      </c>
      <c r="V21" s="84">
        <v>0.3125</v>
      </c>
      <c r="W21" s="84">
        <v>0.6875</v>
      </c>
      <c r="X21" s="84">
        <v>0.3125</v>
      </c>
      <c r="Y21" s="84">
        <v>0.6875</v>
      </c>
      <c r="Z21" s="84">
        <v>0.3125</v>
      </c>
      <c r="AA21" s="84">
        <v>0.6875</v>
      </c>
      <c r="AB21" s="81" t="s">
        <v>65</v>
      </c>
      <c r="AC21" s="81" t="s">
        <v>43</v>
      </c>
      <c r="AD21" s="83">
        <v>13.25</v>
      </c>
      <c r="AE21" s="83">
        <v>142.85714285714286</v>
      </c>
      <c r="AF21" s="85"/>
      <c r="AG21" s="85"/>
    </row>
    <row r="22" spans="1:33" x14ac:dyDescent="0.2">
      <c r="A22" s="81" t="s">
        <v>6908</v>
      </c>
      <c r="B22" s="86" t="s">
        <v>11</v>
      </c>
      <c r="C22" s="81" t="s">
        <v>6109</v>
      </c>
      <c r="D22" s="82" t="s">
        <v>22</v>
      </c>
      <c r="E22" s="87">
        <v>942.85714285714289</v>
      </c>
      <c r="F22" s="87">
        <v>157.14285714285714</v>
      </c>
      <c r="G22" s="87">
        <v>300</v>
      </c>
      <c r="H22" s="83">
        <v>0</v>
      </c>
      <c r="I22" s="83">
        <v>0</v>
      </c>
      <c r="J22" s="81" t="s">
        <v>32</v>
      </c>
      <c r="K22" s="82" t="s">
        <v>39</v>
      </c>
      <c r="L22" s="81" t="s">
        <v>35</v>
      </c>
      <c r="M22" s="83">
        <v>35</v>
      </c>
      <c r="N22" s="84">
        <v>0.66666666666666663</v>
      </c>
      <c r="O22" s="84">
        <v>0.29166666666666669</v>
      </c>
      <c r="P22" s="84">
        <v>0.66666666666666663</v>
      </c>
      <c r="Q22" s="84">
        <v>0.29166666666666669</v>
      </c>
      <c r="R22" s="84">
        <v>0.66666666666666663</v>
      </c>
      <c r="S22" s="84">
        <v>0.29166666666666669</v>
      </c>
      <c r="T22" s="84">
        <v>0.66666666666666663</v>
      </c>
      <c r="U22" s="84">
        <v>0.29166666666666669</v>
      </c>
      <c r="V22" s="84">
        <v>0.66666666666666663</v>
      </c>
      <c r="W22" s="84">
        <v>0.29166666666666669</v>
      </c>
      <c r="X22" s="84">
        <v>0.66666666666666663</v>
      </c>
      <c r="Y22" s="84">
        <v>0.29166666666666669</v>
      </c>
      <c r="Z22" s="84">
        <v>0.66666666666666663</v>
      </c>
      <c r="AA22" s="84">
        <v>0.29166666666666669</v>
      </c>
      <c r="AB22" s="81" t="s">
        <v>65</v>
      </c>
      <c r="AC22" s="81" t="s">
        <v>43</v>
      </c>
      <c r="AD22" s="83">
        <v>13.25</v>
      </c>
      <c r="AE22" s="83">
        <v>157.14285714285714</v>
      </c>
      <c r="AF22" s="85"/>
      <c r="AG22" s="85"/>
    </row>
    <row r="23" spans="1:33" x14ac:dyDescent="0.2">
      <c r="A23" s="81" t="s">
        <v>6916</v>
      </c>
      <c r="B23" s="86" t="s">
        <v>11</v>
      </c>
      <c r="C23" s="81" t="s">
        <v>3644</v>
      </c>
      <c r="D23" s="82" t="s">
        <v>22</v>
      </c>
      <c r="E23" s="87">
        <v>857.14285714285711</v>
      </c>
      <c r="F23" s="87">
        <v>142.85714285714286</v>
      </c>
      <c r="G23" s="87">
        <v>300</v>
      </c>
      <c r="H23" s="83">
        <v>0</v>
      </c>
      <c r="I23" s="83">
        <v>0</v>
      </c>
      <c r="J23" s="81" t="s">
        <v>32</v>
      </c>
      <c r="K23" s="82" t="s">
        <v>39</v>
      </c>
      <c r="L23" s="81" t="s">
        <v>35</v>
      </c>
      <c r="M23" s="83">
        <v>35</v>
      </c>
      <c r="N23" s="84">
        <v>0.3125</v>
      </c>
      <c r="O23" s="84">
        <v>0.6875</v>
      </c>
      <c r="P23" s="84">
        <v>0.3125</v>
      </c>
      <c r="Q23" s="84">
        <v>0.52083333333333304</v>
      </c>
      <c r="R23" s="84">
        <v>0.3125</v>
      </c>
      <c r="S23" s="84">
        <v>0.6875</v>
      </c>
      <c r="T23" s="84">
        <v>0.3125</v>
      </c>
      <c r="U23" s="84">
        <v>0.6875</v>
      </c>
      <c r="V23" s="84">
        <v>0.3125</v>
      </c>
      <c r="W23" s="84">
        <v>0.6875</v>
      </c>
      <c r="X23" s="84">
        <v>0.3125</v>
      </c>
      <c r="Y23" s="84">
        <v>0.6875</v>
      </c>
      <c r="Z23" s="84">
        <v>0.3125</v>
      </c>
      <c r="AA23" s="84">
        <v>0.6875</v>
      </c>
      <c r="AB23" s="81" t="s">
        <v>65</v>
      </c>
      <c r="AC23" s="81" t="s">
        <v>43</v>
      </c>
      <c r="AD23" s="83">
        <v>13.25</v>
      </c>
      <c r="AE23" s="83">
        <v>142.85714285714286</v>
      </c>
      <c r="AF23" s="85"/>
      <c r="AG23" s="85"/>
    </row>
    <row r="24" spans="1:33" x14ac:dyDescent="0.2">
      <c r="A24" s="88" t="s">
        <v>7057</v>
      </c>
      <c r="B24" s="86" t="s">
        <v>11</v>
      </c>
      <c r="C24" s="81" t="s">
        <v>3644</v>
      </c>
      <c r="D24" s="82" t="s">
        <v>22</v>
      </c>
      <c r="E24" s="87">
        <v>857.14285714285711</v>
      </c>
      <c r="F24" s="87">
        <v>142.85714285714286</v>
      </c>
      <c r="G24" s="87">
        <v>300</v>
      </c>
      <c r="H24" s="83">
        <v>0</v>
      </c>
      <c r="I24" s="83">
        <v>0</v>
      </c>
      <c r="J24" s="81" t="s">
        <v>32</v>
      </c>
      <c r="K24" s="82" t="s">
        <v>39</v>
      </c>
      <c r="L24" s="81" t="s">
        <v>35</v>
      </c>
      <c r="M24" s="83">
        <v>35</v>
      </c>
      <c r="N24" s="84">
        <v>0.3125</v>
      </c>
      <c r="O24" s="84">
        <v>0.6875</v>
      </c>
      <c r="P24" s="84">
        <v>0.3125</v>
      </c>
      <c r="Q24" s="84">
        <v>0.52083333333333304</v>
      </c>
      <c r="R24" s="84">
        <v>0.3125</v>
      </c>
      <c r="S24" s="84">
        <v>0.6875</v>
      </c>
      <c r="T24" s="84">
        <v>0.3125</v>
      </c>
      <c r="U24" s="84">
        <v>0.6875</v>
      </c>
      <c r="V24" s="84">
        <v>0.3125</v>
      </c>
      <c r="W24" s="84">
        <v>0.6875</v>
      </c>
      <c r="X24" s="84">
        <v>0.3125</v>
      </c>
      <c r="Y24" s="84">
        <v>0.6875</v>
      </c>
      <c r="Z24" s="84">
        <v>0.3125</v>
      </c>
      <c r="AA24" s="84">
        <v>0.6875</v>
      </c>
      <c r="AB24" s="81" t="s">
        <v>65</v>
      </c>
      <c r="AC24" s="81" t="s">
        <v>43</v>
      </c>
      <c r="AD24" s="83">
        <v>13.25</v>
      </c>
      <c r="AE24" s="83">
        <v>142.85714285714286</v>
      </c>
      <c r="AF24" s="85"/>
      <c r="AG24" s="85"/>
    </row>
    <row r="25" spans="1:33" x14ac:dyDescent="0.2">
      <c r="A25" s="81" t="s">
        <v>6733</v>
      </c>
      <c r="B25" s="86" t="s">
        <v>11</v>
      </c>
      <c r="C25" s="81" t="s">
        <v>3644</v>
      </c>
      <c r="D25" s="82" t="s">
        <v>22</v>
      </c>
      <c r="E25" s="87">
        <v>857.14285714285711</v>
      </c>
      <c r="F25" s="87">
        <v>142.85714285714286</v>
      </c>
      <c r="G25" s="87">
        <v>300</v>
      </c>
      <c r="H25" s="83">
        <v>0</v>
      </c>
      <c r="I25" s="83">
        <v>0</v>
      </c>
      <c r="J25" s="81" t="s">
        <v>32</v>
      </c>
      <c r="K25" s="82" t="s">
        <v>39</v>
      </c>
      <c r="L25" s="81" t="s">
        <v>35</v>
      </c>
      <c r="M25" s="83">
        <v>35</v>
      </c>
      <c r="N25" s="84">
        <v>0.3125</v>
      </c>
      <c r="O25" s="84">
        <v>0.6875</v>
      </c>
      <c r="P25" s="84">
        <v>0.3125</v>
      </c>
      <c r="Q25" s="84">
        <v>0.52083333333333304</v>
      </c>
      <c r="R25" s="84">
        <v>0.3125</v>
      </c>
      <c r="S25" s="84">
        <v>0.6875</v>
      </c>
      <c r="T25" s="84">
        <v>0.3125</v>
      </c>
      <c r="U25" s="84">
        <v>0.6875</v>
      </c>
      <c r="V25" s="84">
        <v>0.3125</v>
      </c>
      <c r="W25" s="84">
        <v>0.6875</v>
      </c>
      <c r="X25" s="84">
        <v>0.3125</v>
      </c>
      <c r="Y25" s="84">
        <v>0.6875</v>
      </c>
      <c r="Z25" s="84">
        <v>0.3125</v>
      </c>
      <c r="AA25" s="84">
        <v>0.6875</v>
      </c>
      <c r="AB25" s="81" t="s">
        <v>65</v>
      </c>
      <c r="AC25" s="81" t="s">
        <v>43</v>
      </c>
      <c r="AD25" s="83">
        <v>13.25</v>
      </c>
      <c r="AE25" s="83">
        <v>142.85714285714286</v>
      </c>
      <c r="AF25" s="85"/>
      <c r="AG25" s="85"/>
    </row>
    <row r="26" spans="1:33" x14ac:dyDescent="0.2">
      <c r="A26" s="81" t="s">
        <v>6917</v>
      </c>
      <c r="B26" s="81" t="s">
        <v>11</v>
      </c>
      <c r="C26" s="81" t="s">
        <v>3644</v>
      </c>
      <c r="D26" s="82" t="s">
        <v>22</v>
      </c>
      <c r="E26" s="83">
        <v>857.14285714285711</v>
      </c>
      <c r="F26" s="83">
        <v>142.85714285714286</v>
      </c>
      <c r="G26" s="83">
        <v>300</v>
      </c>
      <c r="H26" s="83">
        <v>0</v>
      </c>
      <c r="I26" s="83">
        <v>0</v>
      </c>
      <c r="J26" s="81" t="s">
        <v>32</v>
      </c>
      <c r="K26" s="82" t="s">
        <v>39</v>
      </c>
      <c r="L26" s="81" t="s">
        <v>35</v>
      </c>
      <c r="M26" s="83">
        <v>35</v>
      </c>
      <c r="N26" s="84">
        <v>0.3125</v>
      </c>
      <c r="O26" s="84">
        <v>0.6875</v>
      </c>
      <c r="P26" s="84">
        <v>0.3125</v>
      </c>
      <c r="Q26" s="84">
        <v>0.52083333333333304</v>
      </c>
      <c r="R26" s="84">
        <v>0.3125</v>
      </c>
      <c r="S26" s="84">
        <v>0.6875</v>
      </c>
      <c r="T26" s="84">
        <v>0.3125</v>
      </c>
      <c r="U26" s="84">
        <v>0.6875</v>
      </c>
      <c r="V26" s="84">
        <v>0.3125</v>
      </c>
      <c r="W26" s="84">
        <v>0.6875</v>
      </c>
      <c r="X26" s="84">
        <v>0.3125</v>
      </c>
      <c r="Y26" s="84">
        <v>0.6875</v>
      </c>
      <c r="Z26" s="84">
        <v>0.3125</v>
      </c>
      <c r="AA26" s="84">
        <v>0.6875</v>
      </c>
      <c r="AB26" s="81" t="s">
        <v>65</v>
      </c>
      <c r="AC26" s="81" t="s">
        <v>43</v>
      </c>
      <c r="AD26" s="83">
        <v>13.25</v>
      </c>
      <c r="AE26" s="83">
        <v>142.85714285714286</v>
      </c>
      <c r="AF26" s="85"/>
      <c r="AG26" s="85"/>
    </row>
    <row r="27" spans="1:33" x14ac:dyDescent="0.2">
      <c r="A27" s="88" t="s">
        <v>7072</v>
      </c>
      <c r="B27" s="81" t="s">
        <v>11</v>
      </c>
      <c r="C27" s="81" t="s">
        <v>3644</v>
      </c>
      <c r="D27" s="82" t="s">
        <v>22</v>
      </c>
      <c r="E27" s="83">
        <v>857.14285714285711</v>
      </c>
      <c r="F27" s="83">
        <v>142.85714285714286</v>
      </c>
      <c r="G27" s="83">
        <v>300</v>
      </c>
      <c r="H27" s="83">
        <v>0</v>
      </c>
      <c r="I27" s="83">
        <v>0</v>
      </c>
      <c r="J27" s="81" t="s">
        <v>32</v>
      </c>
      <c r="K27" s="82" t="s">
        <v>39</v>
      </c>
      <c r="L27" s="81" t="s">
        <v>35</v>
      </c>
      <c r="M27" s="83">
        <v>35</v>
      </c>
      <c r="N27" s="84">
        <v>0.3125</v>
      </c>
      <c r="O27" s="84">
        <v>0.6875</v>
      </c>
      <c r="P27" s="84">
        <v>0.3125</v>
      </c>
      <c r="Q27" s="84">
        <v>0.52083333333333304</v>
      </c>
      <c r="R27" s="84">
        <v>0.3125</v>
      </c>
      <c r="S27" s="84">
        <v>0.6875</v>
      </c>
      <c r="T27" s="84">
        <v>0.3125</v>
      </c>
      <c r="U27" s="84">
        <v>0.6875</v>
      </c>
      <c r="V27" s="84">
        <v>0.3125</v>
      </c>
      <c r="W27" s="84">
        <v>0.6875</v>
      </c>
      <c r="X27" s="84">
        <v>0.3125</v>
      </c>
      <c r="Y27" s="84">
        <v>0.6875</v>
      </c>
      <c r="Z27" s="84">
        <v>0.3125</v>
      </c>
      <c r="AA27" s="84">
        <v>0.6875</v>
      </c>
      <c r="AB27" s="81" t="s">
        <v>65</v>
      </c>
      <c r="AC27" s="81" t="s">
        <v>43</v>
      </c>
      <c r="AD27" s="83">
        <v>13.25</v>
      </c>
      <c r="AE27" s="83">
        <v>142.85714285714286</v>
      </c>
      <c r="AF27" s="85"/>
      <c r="AG27" s="85"/>
    </row>
    <row r="28" spans="1:33" x14ac:dyDescent="0.2">
      <c r="A28" s="81" t="s">
        <v>6909</v>
      </c>
      <c r="B28" s="88" t="s">
        <v>11</v>
      </c>
      <c r="C28" s="88" t="s">
        <v>7007</v>
      </c>
      <c r="D28" s="82" t="s">
        <v>22</v>
      </c>
      <c r="E28" s="83">
        <v>1885.7142857142858</v>
      </c>
      <c r="F28" s="83">
        <v>314.28571428571428</v>
      </c>
      <c r="G28" s="83">
        <v>1500</v>
      </c>
      <c r="H28" s="83">
        <v>0</v>
      </c>
      <c r="I28" s="83">
        <v>0</v>
      </c>
      <c r="J28" s="81" t="s">
        <v>32</v>
      </c>
      <c r="K28" s="82" t="s">
        <v>39</v>
      </c>
      <c r="L28" s="81" t="s">
        <v>35</v>
      </c>
      <c r="M28" s="83">
        <v>35</v>
      </c>
      <c r="N28" s="84">
        <v>0.3125</v>
      </c>
      <c r="O28" s="84">
        <v>0.6875</v>
      </c>
      <c r="P28" s="84">
        <v>0.3125</v>
      </c>
      <c r="Q28" s="84">
        <v>0.52083333333333304</v>
      </c>
      <c r="R28" s="84">
        <v>0.3125</v>
      </c>
      <c r="S28" s="84">
        <v>0.6875</v>
      </c>
      <c r="T28" s="84">
        <v>0.3125</v>
      </c>
      <c r="U28" s="84">
        <v>0.6875</v>
      </c>
      <c r="V28" s="84">
        <v>0.3125</v>
      </c>
      <c r="W28" s="84">
        <v>0.6875</v>
      </c>
      <c r="X28" s="84">
        <v>0.3125</v>
      </c>
      <c r="Y28" s="84">
        <v>0.6875</v>
      </c>
      <c r="Z28" s="84">
        <v>0.3125</v>
      </c>
      <c r="AA28" s="84">
        <v>0.6875</v>
      </c>
      <c r="AB28" s="81" t="s">
        <v>65</v>
      </c>
      <c r="AC28" s="81" t="s">
        <v>43</v>
      </c>
      <c r="AD28" s="83">
        <v>13.25</v>
      </c>
      <c r="AE28" s="83">
        <v>314.28571428571428</v>
      </c>
      <c r="AF28" s="85"/>
      <c r="AG28" s="85"/>
    </row>
    <row r="29" spans="1:33" x14ac:dyDescent="0.2">
      <c r="A29" s="81" t="s">
        <v>6906</v>
      </c>
      <c r="B29" s="88" t="s">
        <v>11</v>
      </c>
      <c r="C29" s="88" t="s">
        <v>7007</v>
      </c>
      <c r="D29" s="82" t="s">
        <v>22</v>
      </c>
      <c r="E29" s="83">
        <v>1457.1428571428571</v>
      </c>
      <c r="F29" s="83">
        <v>242.85714285714286</v>
      </c>
      <c r="G29" s="83">
        <v>300</v>
      </c>
      <c r="H29" s="83">
        <v>0</v>
      </c>
      <c r="I29" s="83">
        <v>0</v>
      </c>
      <c r="J29" s="81" t="s">
        <v>32</v>
      </c>
      <c r="K29" s="82" t="s">
        <v>39</v>
      </c>
      <c r="L29" s="81" t="s">
        <v>35</v>
      </c>
      <c r="M29" s="83">
        <v>35</v>
      </c>
      <c r="N29" s="84">
        <v>0.3125</v>
      </c>
      <c r="O29" s="84">
        <v>0.6875</v>
      </c>
      <c r="P29" s="84">
        <v>0.3125</v>
      </c>
      <c r="Q29" s="84">
        <v>0.52083333333333304</v>
      </c>
      <c r="R29" s="84">
        <v>0.3125</v>
      </c>
      <c r="S29" s="84">
        <v>0.6875</v>
      </c>
      <c r="T29" s="84">
        <v>0.3125</v>
      </c>
      <c r="U29" s="84">
        <v>0.6875</v>
      </c>
      <c r="V29" s="84">
        <v>0.3125</v>
      </c>
      <c r="W29" s="84">
        <v>0.6875</v>
      </c>
      <c r="X29" s="84">
        <v>0.3125</v>
      </c>
      <c r="Y29" s="84">
        <v>0.6875</v>
      </c>
      <c r="Z29" s="84">
        <v>0.3125</v>
      </c>
      <c r="AA29" s="84">
        <v>0.6875</v>
      </c>
      <c r="AB29" s="81" t="s">
        <v>65</v>
      </c>
      <c r="AC29" s="81" t="s">
        <v>43</v>
      </c>
      <c r="AD29" s="83">
        <v>13.25</v>
      </c>
      <c r="AE29" s="83">
        <v>242.85714285714286</v>
      </c>
      <c r="AF29" s="85"/>
      <c r="AG29" s="85"/>
    </row>
    <row r="30" spans="1:33" x14ac:dyDescent="0.2">
      <c r="A30" s="88" t="s">
        <v>7596</v>
      </c>
      <c r="B30" s="88" t="s">
        <v>11</v>
      </c>
      <c r="C30" s="88" t="s">
        <v>7007</v>
      </c>
      <c r="D30" s="82" t="s">
        <v>22</v>
      </c>
      <c r="E30" s="83">
        <v>1457.1428571428571</v>
      </c>
      <c r="F30" s="83">
        <v>242.85714285714286</v>
      </c>
      <c r="G30" s="83">
        <v>300</v>
      </c>
      <c r="H30" s="83">
        <v>0</v>
      </c>
      <c r="I30" s="83">
        <v>0</v>
      </c>
      <c r="J30" s="81" t="s">
        <v>32</v>
      </c>
      <c r="K30" s="82" t="s">
        <v>39</v>
      </c>
      <c r="L30" s="81" t="s">
        <v>35</v>
      </c>
      <c r="M30" s="83">
        <v>35</v>
      </c>
      <c r="N30" s="84">
        <v>0.3125</v>
      </c>
      <c r="O30" s="84">
        <v>0.6875</v>
      </c>
      <c r="P30" s="84">
        <v>0.3125</v>
      </c>
      <c r="Q30" s="84">
        <v>0.52083333333333304</v>
      </c>
      <c r="R30" s="84">
        <v>0.3125</v>
      </c>
      <c r="S30" s="84">
        <v>0.6875</v>
      </c>
      <c r="T30" s="84">
        <v>0.3125</v>
      </c>
      <c r="U30" s="84">
        <v>0.6875</v>
      </c>
      <c r="V30" s="84">
        <v>0.3125</v>
      </c>
      <c r="W30" s="84">
        <v>0.6875</v>
      </c>
      <c r="X30" s="84">
        <v>0.3125</v>
      </c>
      <c r="Y30" s="84">
        <v>0.6875</v>
      </c>
      <c r="Z30" s="84">
        <v>0.3125</v>
      </c>
      <c r="AA30" s="84">
        <v>0.6875</v>
      </c>
      <c r="AB30" s="81" t="s">
        <v>65</v>
      </c>
      <c r="AC30" s="81" t="s">
        <v>43</v>
      </c>
      <c r="AD30" s="83">
        <v>13.25</v>
      </c>
      <c r="AE30" s="83">
        <v>242.85714285714286</v>
      </c>
      <c r="AF30" s="85"/>
      <c r="AG30" s="85"/>
    </row>
    <row r="31" spans="1:33" x14ac:dyDescent="0.2">
      <c r="A31" s="81" t="s">
        <v>6910</v>
      </c>
      <c r="B31" s="88" t="s">
        <v>11</v>
      </c>
      <c r="C31" s="88" t="s">
        <v>7007</v>
      </c>
      <c r="D31" s="82" t="s">
        <v>22</v>
      </c>
      <c r="E31" s="83">
        <v>1457.1428571428571</v>
      </c>
      <c r="F31" s="83">
        <v>242.85714285714286</v>
      </c>
      <c r="G31" s="83">
        <v>300</v>
      </c>
      <c r="H31" s="83">
        <v>0</v>
      </c>
      <c r="I31" s="83">
        <v>0</v>
      </c>
      <c r="J31" s="81" t="s">
        <v>32</v>
      </c>
      <c r="K31" s="82" t="s">
        <v>39</v>
      </c>
      <c r="L31" s="81" t="s">
        <v>35</v>
      </c>
      <c r="M31" s="83">
        <v>35</v>
      </c>
      <c r="N31" s="84">
        <v>0.3125</v>
      </c>
      <c r="O31" s="84">
        <v>0.6875</v>
      </c>
      <c r="P31" s="84">
        <v>0.3125</v>
      </c>
      <c r="Q31" s="84">
        <v>0.52083333333333304</v>
      </c>
      <c r="R31" s="84">
        <v>0.3125</v>
      </c>
      <c r="S31" s="84">
        <v>0.6875</v>
      </c>
      <c r="T31" s="84">
        <v>0.3125</v>
      </c>
      <c r="U31" s="84">
        <v>0.6875</v>
      </c>
      <c r="V31" s="84">
        <v>0.3125</v>
      </c>
      <c r="W31" s="84">
        <v>0.6875</v>
      </c>
      <c r="X31" s="84">
        <v>0.3125</v>
      </c>
      <c r="Y31" s="84">
        <v>0.6875</v>
      </c>
      <c r="Z31" s="84">
        <v>0.3125</v>
      </c>
      <c r="AA31" s="84">
        <v>0.6875</v>
      </c>
      <c r="AB31" s="81" t="s">
        <v>65</v>
      </c>
      <c r="AC31" s="81" t="s">
        <v>43</v>
      </c>
      <c r="AD31" s="83">
        <v>13.25</v>
      </c>
      <c r="AE31" s="83">
        <v>242.85714285714286</v>
      </c>
      <c r="AF31" s="85"/>
      <c r="AG31" s="85"/>
    </row>
    <row r="32" spans="1:33" x14ac:dyDescent="0.2">
      <c r="A32" s="81" t="s">
        <v>6907</v>
      </c>
      <c r="B32" s="88" t="s">
        <v>11</v>
      </c>
      <c r="C32" s="88" t="s">
        <v>7007</v>
      </c>
      <c r="D32" s="82" t="s">
        <v>22</v>
      </c>
      <c r="E32" s="83">
        <v>1457.1428571428571</v>
      </c>
      <c r="F32" s="83">
        <v>242.85714285714286</v>
      </c>
      <c r="G32" s="83">
        <v>300</v>
      </c>
      <c r="H32" s="83">
        <v>0</v>
      </c>
      <c r="I32" s="83">
        <v>0</v>
      </c>
      <c r="J32" s="81" t="s">
        <v>32</v>
      </c>
      <c r="K32" s="82" t="s">
        <v>39</v>
      </c>
      <c r="L32" s="81" t="s">
        <v>35</v>
      </c>
      <c r="M32" s="83">
        <v>35</v>
      </c>
      <c r="N32" s="84">
        <v>0.3125</v>
      </c>
      <c r="O32" s="84">
        <v>0.6875</v>
      </c>
      <c r="P32" s="84">
        <v>0.3125</v>
      </c>
      <c r="Q32" s="84">
        <v>0.52083333333333304</v>
      </c>
      <c r="R32" s="84">
        <v>0.3125</v>
      </c>
      <c r="S32" s="84">
        <v>0.6875</v>
      </c>
      <c r="T32" s="84">
        <v>0.3125</v>
      </c>
      <c r="U32" s="84">
        <v>0.6875</v>
      </c>
      <c r="V32" s="84">
        <v>0.3125</v>
      </c>
      <c r="W32" s="84">
        <v>0.6875</v>
      </c>
      <c r="X32" s="84">
        <v>0.3125</v>
      </c>
      <c r="Y32" s="84">
        <v>0.6875</v>
      </c>
      <c r="Z32" s="84">
        <v>0.3125</v>
      </c>
      <c r="AA32" s="84">
        <v>0.6875</v>
      </c>
      <c r="AB32" s="81" t="s">
        <v>65</v>
      </c>
      <c r="AC32" s="81" t="s">
        <v>43</v>
      </c>
      <c r="AD32" s="83">
        <v>13.25</v>
      </c>
      <c r="AE32" s="83">
        <v>242.85714285714286</v>
      </c>
      <c r="AF32" s="85"/>
      <c r="AG32" s="85"/>
    </row>
    <row r="33" spans="1:33" x14ac:dyDescent="0.2">
      <c r="A33" s="81" t="s">
        <v>6834</v>
      </c>
      <c r="B33" s="88" t="s">
        <v>11</v>
      </c>
      <c r="C33" s="88" t="s">
        <v>7007</v>
      </c>
      <c r="D33" s="82" t="s">
        <v>22</v>
      </c>
      <c r="E33" s="83">
        <v>1028.5714285714284</v>
      </c>
      <c r="F33" s="83">
        <v>171.42857142857142</v>
      </c>
      <c r="G33" s="83">
        <v>300</v>
      </c>
      <c r="H33" s="83">
        <v>0</v>
      </c>
      <c r="I33" s="83">
        <v>0</v>
      </c>
      <c r="J33" s="81" t="s">
        <v>32</v>
      </c>
      <c r="K33" s="82" t="s">
        <v>39</v>
      </c>
      <c r="L33" s="81" t="s">
        <v>35</v>
      </c>
      <c r="M33" s="83">
        <v>35</v>
      </c>
      <c r="N33" s="84">
        <v>0.3125</v>
      </c>
      <c r="O33" s="84">
        <v>0.6875</v>
      </c>
      <c r="P33" s="84">
        <v>0.3125</v>
      </c>
      <c r="Q33" s="84">
        <v>0.52083333333333304</v>
      </c>
      <c r="R33" s="84">
        <v>0.3125</v>
      </c>
      <c r="S33" s="84">
        <v>0.6875</v>
      </c>
      <c r="T33" s="84">
        <v>0.3125</v>
      </c>
      <c r="U33" s="84">
        <v>0.6875</v>
      </c>
      <c r="V33" s="84">
        <v>0.3125</v>
      </c>
      <c r="W33" s="84">
        <v>0.6875</v>
      </c>
      <c r="X33" s="84">
        <v>0.3125</v>
      </c>
      <c r="Y33" s="84">
        <v>0.6875</v>
      </c>
      <c r="Z33" s="84">
        <v>0.3125</v>
      </c>
      <c r="AA33" s="84">
        <v>0.6875</v>
      </c>
      <c r="AB33" s="81" t="s">
        <v>65</v>
      </c>
      <c r="AC33" s="81" t="s">
        <v>43</v>
      </c>
      <c r="AD33" s="83">
        <v>13.25</v>
      </c>
      <c r="AE33" s="83">
        <v>171.42857142857142</v>
      </c>
      <c r="AF33" s="85"/>
      <c r="AG33" s="85"/>
    </row>
    <row r="34" spans="1:33" x14ac:dyDescent="0.2">
      <c r="A34" s="81" t="s">
        <v>6864</v>
      </c>
      <c r="B34" s="88" t="s">
        <v>11</v>
      </c>
      <c r="C34" s="88" t="s">
        <v>7007</v>
      </c>
      <c r="D34" s="82" t="s">
        <v>22</v>
      </c>
      <c r="E34" s="83">
        <v>1028.5714285714284</v>
      </c>
      <c r="F34" s="83">
        <v>171.42857142857142</v>
      </c>
      <c r="G34" s="83">
        <v>300</v>
      </c>
      <c r="H34" s="83">
        <v>0</v>
      </c>
      <c r="I34" s="83">
        <v>0</v>
      </c>
      <c r="J34" s="81" t="s">
        <v>32</v>
      </c>
      <c r="K34" s="82" t="s">
        <v>39</v>
      </c>
      <c r="L34" s="81" t="s">
        <v>35</v>
      </c>
      <c r="M34" s="83">
        <v>35</v>
      </c>
      <c r="N34" s="84">
        <v>0.3125</v>
      </c>
      <c r="O34" s="84">
        <v>0.6875</v>
      </c>
      <c r="P34" s="84">
        <v>0.3125</v>
      </c>
      <c r="Q34" s="84">
        <v>0.52083333333333304</v>
      </c>
      <c r="R34" s="84">
        <v>0.3125</v>
      </c>
      <c r="S34" s="84">
        <v>0.6875</v>
      </c>
      <c r="T34" s="84">
        <v>0.3125</v>
      </c>
      <c r="U34" s="84">
        <v>0.6875</v>
      </c>
      <c r="V34" s="84">
        <v>0.3125</v>
      </c>
      <c r="W34" s="84">
        <v>0.6875</v>
      </c>
      <c r="X34" s="84">
        <v>0.3125</v>
      </c>
      <c r="Y34" s="84">
        <v>0.6875</v>
      </c>
      <c r="Z34" s="84">
        <v>0.3125</v>
      </c>
      <c r="AA34" s="84">
        <v>0.6875</v>
      </c>
      <c r="AB34" s="81" t="s">
        <v>65</v>
      </c>
      <c r="AC34" s="81" t="s">
        <v>43</v>
      </c>
      <c r="AD34" s="83">
        <v>13.25</v>
      </c>
      <c r="AE34" s="83">
        <v>171.42857142857142</v>
      </c>
      <c r="AF34" s="85"/>
      <c r="AG34" s="85"/>
    </row>
    <row r="35" spans="1:33" x14ac:dyDescent="0.2">
      <c r="A35" s="81" t="s">
        <v>6904</v>
      </c>
      <c r="B35" s="88" t="s">
        <v>11</v>
      </c>
      <c r="C35" s="88" t="s">
        <v>7007</v>
      </c>
      <c r="D35" s="82" t="s">
        <v>22</v>
      </c>
      <c r="E35" s="83">
        <v>1028.5714285714284</v>
      </c>
      <c r="F35" s="83">
        <v>171.42857142857142</v>
      </c>
      <c r="G35" s="83">
        <v>300</v>
      </c>
      <c r="H35" s="83">
        <v>0</v>
      </c>
      <c r="I35" s="83">
        <v>0</v>
      </c>
      <c r="J35" s="81" t="s">
        <v>32</v>
      </c>
      <c r="K35" s="82" t="s">
        <v>39</v>
      </c>
      <c r="L35" s="81" t="s">
        <v>35</v>
      </c>
      <c r="M35" s="83">
        <v>35</v>
      </c>
      <c r="N35" s="84">
        <v>0.3125</v>
      </c>
      <c r="O35" s="84">
        <v>0.6875</v>
      </c>
      <c r="P35" s="84">
        <v>0.3125</v>
      </c>
      <c r="Q35" s="84">
        <v>0.52083333333333304</v>
      </c>
      <c r="R35" s="84">
        <v>0.3125</v>
      </c>
      <c r="S35" s="84">
        <v>0.6875</v>
      </c>
      <c r="T35" s="84">
        <v>0.3125</v>
      </c>
      <c r="U35" s="84">
        <v>0.6875</v>
      </c>
      <c r="V35" s="84">
        <v>0.3125</v>
      </c>
      <c r="W35" s="84">
        <v>0.6875</v>
      </c>
      <c r="X35" s="84">
        <v>0.3125</v>
      </c>
      <c r="Y35" s="84">
        <v>0.6875</v>
      </c>
      <c r="Z35" s="84">
        <v>0.3125</v>
      </c>
      <c r="AA35" s="84">
        <v>0.6875</v>
      </c>
      <c r="AB35" s="81" t="s">
        <v>65</v>
      </c>
      <c r="AC35" s="81" t="s">
        <v>43</v>
      </c>
      <c r="AD35" s="83">
        <v>13.25</v>
      </c>
      <c r="AE35" s="83">
        <v>171.42857142857142</v>
      </c>
      <c r="AF35" s="85"/>
      <c r="AG35" s="85"/>
    </row>
    <row r="36" spans="1:33" x14ac:dyDescent="0.2">
      <c r="A36" s="88" t="s">
        <v>7564</v>
      </c>
      <c r="B36" s="88" t="s">
        <v>11</v>
      </c>
      <c r="C36" s="88" t="s">
        <v>7007</v>
      </c>
      <c r="D36" s="82" t="s">
        <v>22</v>
      </c>
      <c r="E36" s="83">
        <v>1028.5714285714284</v>
      </c>
      <c r="F36" s="83">
        <v>171.42857142857142</v>
      </c>
      <c r="G36" s="83">
        <v>300</v>
      </c>
      <c r="H36" s="83">
        <v>0</v>
      </c>
      <c r="I36" s="83">
        <v>0</v>
      </c>
      <c r="J36" s="81" t="s">
        <v>32</v>
      </c>
      <c r="K36" s="82" t="s">
        <v>39</v>
      </c>
      <c r="L36" s="81" t="s">
        <v>35</v>
      </c>
      <c r="M36" s="83">
        <v>35</v>
      </c>
      <c r="N36" s="84">
        <v>0.3125</v>
      </c>
      <c r="O36" s="84">
        <v>0.6875</v>
      </c>
      <c r="P36" s="84">
        <v>0.3125</v>
      </c>
      <c r="Q36" s="84">
        <v>0.52083333333333304</v>
      </c>
      <c r="R36" s="84">
        <v>0.3125</v>
      </c>
      <c r="S36" s="84">
        <v>0.6875</v>
      </c>
      <c r="T36" s="84">
        <v>0.3125</v>
      </c>
      <c r="U36" s="84">
        <v>0.6875</v>
      </c>
      <c r="V36" s="84">
        <v>0.3125</v>
      </c>
      <c r="W36" s="84">
        <v>0.6875</v>
      </c>
      <c r="X36" s="84">
        <v>0.3125</v>
      </c>
      <c r="Y36" s="84">
        <v>0.6875</v>
      </c>
      <c r="Z36" s="84">
        <v>0.3125</v>
      </c>
      <c r="AA36" s="84">
        <v>0.6875</v>
      </c>
      <c r="AB36" s="81" t="s">
        <v>65</v>
      </c>
      <c r="AC36" s="81" t="s">
        <v>43</v>
      </c>
      <c r="AD36" s="83">
        <v>13.25</v>
      </c>
      <c r="AE36" s="83">
        <v>171.42857142857142</v>
      </c>
      <c r="AF36" s="85"/>
      <c r="AG36" s="85"/>
    </row>
    <row r="37" spans="1:33" x14ac:dyDescent="0.2">
      <c r="A37" s="81" t="s">
        <v>6797</v>
      </c>
      <c r="B37" s="81" t="s">
        <v>3</v>
      </c>
      <c r="C37" s="81" t="s">
        <v>5</v>
      </c>
      <c r="D37" s="82" t="s">
        <v>22</v>
      </c>
      <c r="E37" s="87">
        <v>942.85714285714289</v>
      </c>
      <c r="F37" s="87">
        <v>157.14285714285714</v>
      </c>
      <c r="G37" s="87">
        <v>300</v>
      </c>
      <c r="H37" s="83">
        <v>0</v>
      </c>
      <c r="I37" s="83">
        <v>0</v>
      </c>
      <c r="J37" s="81" t="s">
        <v>32</v>
      </c>
      <c r="K37" s="82" t="s">
        <v>39</v>
      </c>
      <c r="L37" s="81" t="s">
        <v>35</v>
      </c>
      <c r="M37" s="83">
        <v>45</v>
      </c>
      <c r="N37" s="84">
        <v>0.3125</v>
      </c>
      <c r="O37" s="84">
        <v>0.6875</v>
      </c>
      <c r="P37" s="84">
        <v>0.3125</v>
      </c>
      <c r="Q37" s="84">
        <v>0.52083333333333304</v>
      </c>
      <c r="R37" s="84">
        <v>0.3125</v>
      </c>
      <c r="S37" s="84">
        <v>0.6875</v>
      </c>
      <c r="T37" s="84">
        <v>0.3125</v>
      </c>
      <c r="U37" s="84">
        <v>0.6875</v>
      </c>
      <c r="V37" s="84">
        <v>0.3125</v>
      </c>
      <c r="W37" s="84">
        <v>0.6875</v>
      </c>
      <c r="X37" s="84">
        <v>0.3125</v>
      </c>
      <c r="Y37" s="84">
        <v>0.6875</v>
      </c>
      <c r="Z37" s="84">
        <v>0.3125</v>
      </c>
      <c r="AA37" s="84">
        <v>0.6875</v>
      </c>
      <c r="AB37" s="81" t="s">
        <v>65</v>
      </c>
      <c r="AC37" s="81" t="s">
        <v>43</v>
      </c>
      <c r="AD37" s="83">
        <v>13.25</v>
      </c>
      <c r="AE37" s="83">
        <v>142.85714285714286</v>
      </c>
      <c r="AF37" s="85"/>
      <c r="AG37" s="85"/>
    </row>
    <row r="38" spans="1:33" x14ac:dyDescent="0.2">
      <c r="A38" s="81" t="s">
        <v>6820</v>
      </c>
      <c r="B38" s="86" t="s">
        <v>3</v>
      </c>
      <c r="C38" s="81" t="s">
        <v>5</v>
      </c>
      <c r="D38" s="82" t="s">
        <v>22</v>
      </c>
      <c r="E38" s="87">
        <v>942.85714285714289</v>
      </c>
      <c r="F38" s="87">
        <v>157.14285714285714</v>
      </c>
      <c r="G38" s="87">
        <v>300</v>
      </c>
      <c r="H38" s="83">
        <v>0</v>
      </c>
      <c r="I38" s="83">
        <v>0</v>
      </c>
      <c r="J38" s="81" t="s">
        <v>32</v>
      </c>
      <c r="K38" s="82" t="s">
        <v>39</v>
      </c>
      <c r="L38" s="81" t="s">
        <v>35</v>
      </c>
      <c r="M38" s="83">
        <v>45</v>
      </c>
      <c r="N38" s="84">
        <v>0.3125</v>
      </c>
      <c r="O38" s="84">
        <v>0.6875</v>
      </c>
      <c r="P38" s="84">
        <v>0.3125</v>
      </c>
      <c r="Q38" s="84">
        <v>0.52083333333333304</v>
      </c>
      <c r="R38" s="84">
        <v>0.3125</v>
      </c>
      <c r="S38" s="84">
        <v>0.6875</v>
      </c>
      <c r="T38" s="84">
        <v>0.3125</v>
      </c>
      <c r="U38" s="84">
        <v>0.6875</v>
      </c>
      <c r="V38" s="84">
        <v>0.3125</v>
      </c>
      <c r="W38" s="84">
        <v>0.6875</v>
      </c>
      <c r="X38" s="84">
        <v>0.3125</v>
      </c>
      <c r="Y38" s="84">
        <v>0.6875</v>
      </c>
      <c r="Z38" s="84">
        <v>0.3125</v>
      </c>
      <c r="AA38" s="84">
        <v>0.6875</v>
      </c>
      <c r="AB38" s="81" t="s">
        <v>65</v>
      </c>
      <c r="AC38" s="81" t="s">
        <v>43</v>
      </c>
      <c r="AD38" s="83">
        <v>13.25</v>
      </c>
      <c r="AE38" s="83">
        <v>142.85714285714286</v>
      </c>
      <c r="AF38" s="85"/>
      <c r="AG38" s="85"/>
    </row>
    <row r="39" spans="1:33" x14ac:dyDescent="0.2">
      <c r="A39" s="81" t="s">
        <v>6828</v>
      </c>
      <c r="B39" s="81" t="s">
        <v>3</v>
      </c>
      <c r="C39" s="81" t="s">
        <v>5</v>
      </c>
      <c r="D39" s="82" t="s">
        <v>22</v>
      </c>
      <c r="E39" s="83">
        <v>900</v>
      </c>
      <c r="F39" s="83">
        <v>150</v>
      </c>
      <c r="G39" s="83">
        <v>250</v>
      </c>
      <c r="H39" s="83">
        <v>0</v>
      </c>
      <c r="I39" s="83">
        <v>0</v>
      </c>
      <c r="J39" s="81" t="s">
        <v>32</v>
      </c>
      <c r="K39" s="82" t="s">
        <v>39</v>
      </c>
      <c r="L39" s="81" t="s">
        <v>35</v>
      </c>
      <c r="M39" s="83">
        <v>45</v>
      </c>
      <c r="N39" s="84">
        <v>0.3125</v>
      </c>
      <c r="O39" s="84">
        <v>0.6875</v>
      </c>
      <c r="P39" s="84">
        <v>0.3125</v>
      </c>
      <c r="Q39" s="84">
        <v>0.52083333333333304</v>
      </c>
      <c r="R39" s="84">
        <v>0.3125</v>
      </c>
      <c r="S39" s="84">
        <v>0.6875</v>
      </c>
      <c r="T39" s="84">
        <v>0.3125</v>
      </c>
      <c r="U39" s="84">
        <v>0.6875</v>
      </c>
      <c r="V39" s="84">
        <v>0.3125</v>
      </c>
      <c r="W39" s="84">
        <v>0.6875</v>
      </c>
      <c r="X39" s="84">
        <v>0.3125</v>
      </c>
      <c r="Y39" s="84">
        <v>0.6875</v>
      </c>
      <c r="Z39" s="84">
        <v>0.3125</v>
      </c>
      <c r="AA39" s="84">
        <v>0.6875</v>
      </c>
      <c r="AB39" s="81" t="s">
        <v>65</v>
      </c>
      <c r="AC39" s="81" t="s">
        <v>43</v>
      </c>
      <c r="AD39" s="83">
        <v>13.25</v>
      </c>
      <c r="AE39" s="83">
        <v>142.85714285714286</v>
      </c>
      <c r="AF39" s="85"/>
      <c r="AG39" s="85"/>
    </row>
    <row r="40" spans="1:33" x14ac:dyDescent="0.2">
      <c r="A40" s="81" t="s">
        <v>6893</v>
      </c>
      <c r="B40" s="86" t="s">
        <v>3</v>
      </c>
      <c r="C40" s="81" t="s">
        <v>5</v>
      </c>
      <c r="D40" s="82" t="s">
        <v>22</v>
      </c>
      <c r="E40" s="83">
        <v>900</v>
      </c>
      <c r="F40" s="83">
        <v>150</v>
      </c>
      <c r="G40" s="83">
        <v>250</v>
      </c>
      <c r="H40" s="83">
        <v>0</v>
      </c>
      <c r="I40" s="83">
        <v>0</v>
      </c>
      <c r="J40" s="81" t="s">
        <v>32</v>
      </c>
      <c r="K40" s="82" t="s">
        <v>39</v>
      </c>
      <c r="L40" s="81" t="s">
        <v>35</v>
      </c>
      <c r="M40" s="83">
        <v>45</v>
      </c>
      <c r="N40" s="84">
        <v>0.3125</v>
      </c>
      <c r="O40" s="84">
        <v>0.6875</v>
      </c>
      <c r="P40" s="84">
        <v>0.3125</v>
      </c>
      <c r="Q40" s="84">
        <v>0.52083333333333304</v>
      </c>
      <c r="R40" s="84">
        <v>0.3125</v>
      </c>
      <c r="S40" s="84">
        <v>0.6875</v>
      </c>
      <c r="T40" s="84">
        <v>0.3125</v>
      </c>
      <c r="U40" s="84">
        <v>0.6875</v>
      </c>
      <c r="V40" s="84">
        <v>0.3125</v>
      </c>
      <c r="W40" s="84">
        <v>0.6875</v>
      </c>
      <c r="X40" s="84">
        <v>0.3125</v>
      </c>
      <c r="Y40" s="84">
        <v>0.6875</v>
      </c>
      <c r="Z40" s="84">
        <v>0.3125</v>
      </c>
      <c r="AA40" s="84">
        <v>0.6875</v>
      </c>
      <c r="AB40" s="81" t="s">
        <v>65</v>
      </c>
      <c r="AC40" s="81" t="s">
        <v>43</v>
      </c>
      <c r="AD40" s="83">
        <v>13.25</v>
      </c>
      <c r="AE40" s="83">
        <v>142.85714285714286</v>
      </c>
      <c r="AF40" s="85"/>
      <c r="AG40" s="85"/>
    </row>
    <row r="41" spans="1:33" x14ac:dyDescent="0.2">
      <c r="A41" s="81" t="s">
        <v>6814</v>
      </c>
      <c r="B41" s="86" t="s">
        <v>3</v>
      </c>
      <c r="C41" s="81" t="s">
        <v>5</v>
      </c>
      <c r="D41" s="82" t="s">
        <v>22</v>
      </c>
      <c r="E41" s="87">
        <v>942.85714285714289</v>
      </c>
      <c r="F41" s="87">
        <v>157.14285714285714</v>
      </c>
      <c r="G41" s="87">
        <v>300</v>
      </c>
      <c r="H41" s="83">
        <v>0</v>
      </c>
      <c r="I41" s="83">
        <v>0</v>
      </c>
      <c r="J41" s="81" t="s">
        <v>32</v>
      </c>
      <c r="K41" s="82" t="s">
        <v>39</v>
      </c>
      <c r="L41" s="81" t="s">
        <v>35</v>
      </c>
      <c r="M41" s="83">
        <v>45</v>
      </c>
      <c r="N41" s="84">
        <v>0.3125</v>
      </c>
      <c r="O41" s="84">
        <v>0.6875</v>
      </c>
      <c r="P41" s="84">
        <v>0.3125</v>
      </c>
      <c r="Q41" s="84">
        <v>0.52083333333333304</v>
      </c>
      <c r="R41" s="84">
        <v>0.3125</v>
      </c>
      <c r="S41" s="84">
        <v>0.6875</v>
      </c>
      <c r="T41" s="84">
        <v>0.3125</v>
      </c>
      <c r="U41" s="84">
        <v>0.6875</v>
      </c>
      <c r="V41" s="84">
        <v>0.3125</v>
      </c>
      <c r="W41" s="84">
        <v>0.6875</v>
      </c>
      <c r="X41" s="84">
        <v>0.3125</v>
      </c>
      <c r="Y41" s="84">
        <v>0.6875</v>
      </c>
      <c r="Z41" s="84">
        <v>0.3125</v>
      </c>
      <c r="AA41" s="84">
        <v>0.6875</v>
      </c>
      <c r="AB41" s="81" t="s">
        <v>65</v>
      </c>
      <c r="AC41" s="81" t="s">
        <v>43</v>
      </c>
      <c r="AD41" s="83">
        <v>13.25</v>
      </c>
      <c r="AE41" s="83">
        <v>157.14285714285714</v>
      </c>
      <c r="AF41" s="85"/>
      <c r="AG41" s="85"/>
    </row>
    <row r="42" spans="1:33" x14ac:dyDescent="0.2">
      <c r="A42" s="88" t="s">
        <v>7360</v>
      </c>
      <c r="B42" s="86" t="s">
        <v>3</v>
      </c>
      <c r="C42" s="81" t="s">
        <v>5</v>
      </c>
      <c r="D42" s="82" t="s">
        <v>22</v>
      </c>
      <c r="E42" s="83">
        <v>900</v>
      </c>
      <c r="F42" s="83">
        <v>150</v>
      </c>
      <c r="G42" s="83">
        <v>250</v>
      </c>
      <c r="H42" s="83">
        <v>0</v>
      </c>
      <c r="I42" s="83">
        <v>0</v>
      </c>
      <c r="J42" s="81" t="s">
        <v>32</v>
      </c>
      <c r="K42" s="82" t="s">
        <v>39</v>
      </c>
      <c r="L42" s="81" t="s">
        <v>35</v>
      </c>
      <c r="M42" s="83">
        <v>45</v>
      </c>
      <c r="N42" s="84">
        <v>0.3125</v>
      </c>
      <c r="O42" s="84">
        <v>0.6875</v>
      </c>
      <c r="P42" s="84">
        <v>0.3125</v>
      </c>
      <c r="Q42" s="84">
        <v>0.52083333333333304</v>
      </c>
      <c r="R42" s="84">
        <v>0.3125</v>
      </c>
      <c r="S42" s="84">
        <v>0.6875</v>
      </c>
      <c r="T42" s="84">
        <v>0.3125</v>
      </c>
      <c r="U42" s="84">
        <v>0.6875</v>
      </c>
      <c r="V42" s="84">
        <v>0.3125</v>
      </c>
      <c r="W42" s="84">
        <v>0.6875</v>
      </c>
      <c r="X42" s="84">
        <v>0.3125</v>
      </c>
      <c r="Y42" s="84">
        <v>0.6875</v>
      </c>
      <c r="Z42" s="84">
        <v>0.3125</v>
      </c>
      <c r="AA42" s="84">
        <v>0.6875</v>
      </c>
      <c r="AB42" s="81" t="s">
        <v>65</v>
      </c>
      <c r="AC42" s="81" t="s">
        <v>43</v>
      </c>
      <c r="AD42" s="83">
        <v>13.25</v>
      </c>
      <c r="AE42" s="83">
        <v>157.14285714285714</v>
      </c>
      <c r="AF42" s="85"/>
      <c r="AG42" s="85"/>
    </row>
    <row r="43" spans="1:33" x14ac:dyDescent="0.2">
      <c r="A43" s="88" t="s">
        <v>7422</v>
      </c>
      <c r="B43" s="86" t="s">
        <v>3</v>
      </c>
      <c r="C43" s="81" t="s">
        <v>5</v>
      </c>
      <c r="D43" s="82" t="s">
        <v>22</v>
      </c>
      <c r="E43" s="87">
        <v>942.85714285714289</v>
      </c>
      <c r="F43" s="87">
        <v>157.14285714285714</v>
      </c>
      <c r="G43" s="87">
        <v>300</v>
      </c>
      <c r="H43" s="83">
        <v>0</v>
      </c>
      <c r="I43" s="83">
        <v>0</v>
      </c>
      <c r="J43" s="81" t="s">
        <v>32</v>
      </c>
      <c r="K43" s="82" t="s">
        <v>39</v>
      </c>
      <c r="L43" s="81" t="s">
        <v>35</v>
      </c>
      <c r="M43" s="83">
        <v>45</v>
      </c>
      <c r="N43" s="84">
        <v>0.3125</v>
      </c>
      <c r="O43" s="84">
        <v>0.6875</v>
      </c>
      <c r="P43" s="84">
        <v>0.3125</v>
      </c>
      <c r="Q43" s="84">
        <v>0.52083333333333304</v>
      </c>
      <c r="R43" s="84">
        <v>0.3125</v>
      </c>
      <c r="S43" s="84">
        <v>0.6875</v>
      </c>
      <c r="T43" s="84">
        <v>0.3125</v>
      </c>
      <c r="U43" s="84">
        <v>0.6875</v>
      </c>
      <c r="V43" s="84">
        <v>0.3125</v>
      </c>
      <c r="W43" s="84">
        <v>0.6875</v>
      </c>
      <c r="X43" s="84">
        <v>0.3125</v>
      </c>
      <c r="Y43" s="84">
        <v>0.6875</v>
      </c>
      <c r="Z43" s="84">
        <v>0.3125</v>
      </c>
      <c r="AA43" s="84">
        <v>0.6875</v>
      </c>
      <c r="AB43" s="81" t="s">
        <v>65</v>
      </c>
      <c r="AC43" s="81" t="s">
        <v>43</v>
      </c>
      <c r="AD43" s="83">
        <v>13.25</v>
      </c>
      <c r="AE43" s="83">
        <v>157.14285714285714</v>
      </c>
      <c r="AF43" s="85"/>
      <c r="AG43" s="85"/>
    </row>
    <row r="44" spans="1:33" x14ac:dyDescent="0.2">
      <c r="A44" s="88" t="s">
        <v>7477</v>
      </c>
      <c r="B44" s="81" t="s">
        <v>3</v>
      </c>
      <c r="C44" s="81" t="s">
        <v>5</v>
      </c>
      <c r="D44" s="82" t="s">
        <v>22</v>
      </c>
      <c r="E44" s="83">
        <v>900</v>
      </c>
      <c r="F44" s="83">
        <v>150</v>
      </c>
      <c r="G44" s="83">
        <v>250</v>
      </c>
      <c r="H44" s="83">
        <v>0</v>
      </c>
      <c r="I44" s="83">
        <v>0</v>
      </c>
      <c r="J44" s="81" t="s">
        <v>32</v>
      </c>
      <c r="K44" s="82" t="s">
        <v>39</v>
      </c>
      <c r="L44" s="81" t="s">
        <v>35</v>
      </c>
      <c r="M44" s="83">
        <v>45</v>
      </c>
      <c r="N44" s="84">
        <v>0.3125</v>
      </c>
      <c r="O44" s="84">
        <v>0.6875</v>
      </c>
      <c r="P44" s="84">
        <v>0.3125</v>
      </c>
      <c r="Q44" s="84">
        <v>0.52083333333333304</v>
      </c>
      <c r="R44" s="84">
        <v>0.3125</v>
      </c>
      <c r="S44" s="84">
        <v>0.6875</v>
      </c>
      <c r="T44" s="84">
        <v>0.3125</v>
      </c>
      <c r="U44" s="84">
        <v>0.6875</v>
      </c>
      <c r="V44" s="84">
        <v>0.3125</v>
      </c>
      <c r="W44" s="84">
        <v>0.6875</v>
      </c>
      <c r="X44" s="84">
        <v>0.3125</v>
      </c>
      <c r="Y44" s="84">
        <v>0.6875</v>
      </c>
      <c r="Z44" s="84">
        <v>0.3125</v>
      </c>
      <c r="AA44" s="84">
        <v>0.6875</v>
      </c>
      <c r="AB44" s="81" t="s">
        <v>65</v>
      </c>
      <c r="AC44" s="81" t="s">
        <v>43</v>
      </c>
      <c r="AD44" s="83">
        <v>13.25</v>
      </c>
      <c r="AE44" s="83">
        <v>142.85714285714286</v>
      </c>
      <c r="AF44" s="85"/>
      <c r="AG44" s="85"/>
    </row>
    <row r="45" spans="1:33" x14ac:dyDescent="0.2">
      <c r="A45" s="88" t="s">
        <v>7483</v>
      </c>
      <c r="B45" s="81" t="s">
        <v>3</v>
      </c>
      <c r="C45" s="81" t="s">
        <v>5</v>
      </c>
      <c r="D45" s="82" t="s">
        <v>22</v>
      </c>
      <c r="E45" s="87">
        <v>857.14285714285711</v>
      </c>
      <c r="F45" s="87">
        <v>142.85714285714286</v>
      </c>
      <c r="G45" s="87">
        <v>250</v>
      </c>
      <c r="H45" s="83">
        <v>0</v>
      </c>
      <c r="I45" s="83">
        <v>0</v>
      </c>
      <c r="J45" s="81" t="s">
        <v>32</v>
      </c>
      <c r="K45" s="82" t="s">
        <v>39</v>
      </c>
      <c r="L45" s="81" t="s">
        <v>35</v>
      </c>
      <c r="M45" s="83">
        <v>45</v>
      </c>
      <c r="N45" s="84">
        <v>0.3125</v>
      </c>
      <c r="O45" s="84">
        <v>0.6875</v>
      </c>
      <c r="P45" s="84">
        <v>0.3125</v>
      </c>
      <c r="Q45" s="84">
        <v>0.52083333333333304</v>
      </c>
      <c r="R45" s="84">
        <v>0.3125</v>
      </c>
      <c r="S45" s="84">
        <v>0.6875</v>
      </c>
      <c r="T45" s="84">
        <v>0.3125</v>
      </c>
      <c r="U45" s="84">
        <v>0.6875</v>
      </c>
      <c r="V45" s="84">
        <v>0.3125</v>
      </c>
      <c r="W45" s="84">
        <v>0.6875</v>
      </c>
      <c r="X45" s="84">
        <v>0.3125</v>
      </c>
      <c r="Y45" s="84">
        <v>0.6875</v>
      </c>
      <c r="Z45" s="84">
        <v>0.3125</v>
      </c>
      <c r="AA45" s="84">
        <v>0.6875</v>
      </c>
      <c r="AB45" s="81" t="s">
        <v>65</v>
      </c>
      <c r="AC45" s="81" t="s">
        <v>43</v>
      </c>
      <c r="AD45" s="83">
        <v>13.25</v>
      </c>
      <c r="AE45" s="83">
        <v>142.85714285714286</v>
      </c>
      <c r="AF45" s="85"/>
      <c r="AG45" s="85"/>
    </row>
    <row r="46" spans="1:33" x14ac:dyDescent="0.2">
      <c r="A46" s="88" t="s">
        <v>6745</v>
      </c>
      <c r="B46" s="81" t="s">
        <v>3</v>
      </c>
      <c r="C46" s="81" t="s">
        <v>5</v>
      </c>
      <c r="D46" s="82" t="s">
        <v>22</v>
      </c>
      <c r="E46" s="87">
        <v>942.85714285714289</v>
      </c>
      <c r="F46" s="87">
        <v>157.14285714285714</v>
      </c>
      <c r="G46" s="87">
        <v>300</v>
      </c>
      <c r="H46" s="83">
        <v>0</v>
      </c>
      <c r="I46" s="83">
        <v>0</v>
      </c>
      <c r="J46" s="81" t="s">
        <v>32</v>
      </c>
      <c r="K46" s="82" t="s">
        <v>39</v>
      </c>
      <c r="L46" s="81" t="s">
        <v>35</v>
      </c>
      <c r="M46" s="83">
        <v>45</v>
      </c>
      <c r="N46" s="84">
        <v>0.3125</v>
      </c>
      <c r="O46" s="84">
        <v>0.6875</v>
      </c>
      <c r="P46" s="84">
        <v>0.3125</v>
      </c>
      <c r="Q46" s="84">
        <v>0.52083333333333304</v>
      </c>
      <c r="R46" s="84">
        <v>0.3125</v>
      </c>
      <c r="S46" s="84">
        <v>0.6875</v>
      </c>
      <c r="T46" s="84">
        <v>0.3125</v>
      </c>
      <c r="U46" s="84">
        <v>0.6875</v>
      </c>
      <c r="V46" s="84">
        <v>0.3125</v>
      </c>
      <c r="W46" s="84">
        <v>0.6875</v>
      </c>
      <c r="X46" s="84">
        <v>0.3125</v>
      </c>
      <c r="Y46" s="84">
        <v>0.6875</v>
      </c>
      <c r="Z46" s="84">
        <v>0.3125</v>
      </c>
      <c r="AA46" s="84">
        <v>0.6875</v>
      </c>
      <c r="AB46" s="81" t="s">
        <v>65</v>
      </c>
      <c r="AC46" s="81" t="s">
        <v>43</v>
      </c>
      <c r="AD46" s="83">
        <v>13.25</v>
      </c>
      <c r="AE46" s="83">
        <v>150</v>
      </c>
      <c r="AF46" s="85"/>
      <c r="AG46" s="85"/>
    </row>
    <row r="47" spans="1:33" x14ac:dyDescent="0.2">
      <c r="A47" s="88" t="s">
        <v>6851</v>
      </c>
      <c r="B47" s="81" t="s">
        <v>3</v>
      </c>
      <c r="C47" s="81" t="s">
        <v>5</v>
      </c>
      <c r="D47" s="82" t="s">
        <v>22</v>
      </c>
      <c r="E47" s="83">
        <v>900</v>
      </c>
      <c r="F47" s="83">
        <v>150</v>
      </c>
      <c r="G47" s="83">
        <v>250</v>
      </c>
      <c r="H47" s="83">
        <v>0</v>
      </c>
      <c r="I47" s="83">
        <v>0</v>
      </c>
      <c r="J47" s="81" t="s">
        <v>32</v>
      </c>
      <c r="K47" s="82" t="s">
        <v>39</v>
      </c>
      <c r="L47" s="81" t="s">
        <v>35</v>
      </c>
      <c r="M47" s="83">
        <v>45</v>
      </c>
      <c r="N47" s="84">
        <v>0.3125</v>
      </c>
      <c r="O47" s="84">
        <v>0.6875</v>
      </c>
      <c r="P47" s="84">
        <v>0.3125</v>
      </c>
      <c r="Q47" s="84">
        <v>0.52083333333333304</v>
      </c>
      <c r="R47" s="84">
        <v>0.3125</v>
      </c>
      <c r="S47" s="84">
        <v>0.6875</v>
      </c>
      <c r="T47" s="84">
        <v>0.3125</v>
      </c>
      <c r="U47" s="84">
        <v>0.6875</v>
      </c>
      <c r="V47" s="84">
        <v>0.3125</v>
      </c>
      <c r="W47" s="84">
        <v>0.6875</v>
      </c>
      <c r="X47" s="84">
        <v>0.3125</v>
      </c>
      <c r="Y47" s="84">
        <v>0.6875</v>
      </c>
      <c r="Z47" s="84">
        <v>0.3125</v>
      </c>
      <c r="AA47" s="84">
        <v>0.6875</v>
      </c>
      <c r="AB47" s="81" t="s">
        <v>65</v>
      </c>
      <c r="AC47" s="81" t="s">
        <v>43</v>
      </c>
      <c r="AD47" s="83">
        <v>13.25</v>
      </c>
      <c r="AE47" s="83">
        <v>150</v>
      </c>
      <c r="AF47" s="85"/>
      <c r="AG47" s="85"/>
    </row>
    <row r="48" spans="1:33" x14ac:dyDescent="0.2">
      <c r="A48" s="81" t="s">
        <v>6881</v>
      </c>
      <c r="B48" s="81" t="s">
        <v>3</v>
      </c>
      <c r="C48" s="81" t="s">
        <v>5</v>
      </c>
      <c r="D48" s="82" t="s">
        <v>22</v>
      </c>
      <c r="E48" s="83">
        <v>900</v>
      </c>
      <c r="F48" s="83">
        <v>150</v>
      </c>
      <c r="G48" s="83">
        <v>250</v>
      </c>
      <c r="H48" s="83">
        <v>0</v>
      </c>
      <c r="I48" s="83">
        <v>0</v>
      </c>
      <c r="J48" s="81" t="s">
        <v>32</v>
      </c>
      <c r="K48" s="82" t="s">
        <v>39</v>
      </c>
      <c r="L48" s="81" t="s">
        <v>35</v>
      </c>
      <c r="M48" s="83">
        <v>45</v>
      </c>
      <c r="N48" s="84">
        <v>0.3125</v>
      </c>
      <c r="O48" s="84">
        <v>0.6875</v>
      </c>
      <c r="P48" s="84">
        <v>0.3125</v>
      </c>
      <c r="Q48" s="84">
        <v>0.52083333333333304</v>
      </c>
      <c r="R48" s="84">
        <v>0.3125</v>
      </c>
      <c r="S48" s="84">
        <v>0.6875</v>
      </c>
      <c r="T48" s="84">
        <v>0.3125</v>
      </c>
      <c r="U48" s="84">
        <v>0.6875</v>
      </c>
      <c r="V48" s="84">
        <v>0.3125</v>
      </c>
      <c r="W48" s="84">
        <v>0.6875</v>
      </c>
      <c r="X48" s="84">
        <v>0.3125</v>
      </c>
      <c r="Y48" s="84">
        <v>0.6875</v>
      </c>
      <c r="Z48" s="84">
        <v>0.3125</v>
      </c>
      <c r="AA48" s="84">
        <v>0.6875</v>
      </c>
      <c r="AB48" s="81" t="s">
        <v>65</v>
      </c>
      <c r="AC48" s="81" t="s">
        <v>43</v>
      </c>
      <c r="AD48" s="83">
        <v>13.25</v>
      </c>
      <c r="AE48" s="83">
        <v>150</v>
      </c>
      <c r="AF48" s="85"/>
      <c r="AG48" s="85"/>
    </row>
    <row r="49" spans="1:33" x14ac:dyDescent="0.2">
      <c r="A49" s="81" t="s">
        <v>6913</v>
      </c>
      <c r="B49" s="81" t="s">
        <v>3</v>
      </c>
      <c r="C49" s="81" t="s">
        <v>5</v>
      </c>
      <c r="D49" s="82" t="s">
        <v>22</v>
      </c>
      <c r="E49" s="83">
        <v>900</v>
      </c>
      <c r="F49" s="83">
        <v>150</v>
      </c>
      <c r="G49" s="83">
        <v>250</v>
      </c>
      <c r="H49" s="83">
        <v>0</v>
      </c>
      <c r="I49" s="83">
        <v>0</v>
      </c>
      <c r="J49" s="81" t="s">
        <v>32</v>
      </c>
      <c r="K49" s="82" t="s">
        <v>39</v>
      </c>
      <c r="L49" s="81" t="s">
        <v>35</v>
      </c>
      <c r="M49" s="83">
        <v>45</v>
      </c>
      <c r="N49" s="84">
        <v>0.3125</v>
      </c>
      <c r="O49" s="84">
        <v>0.6875</v>
      </c>
      <c r="P49" s="84">
        <v>0.3125</v>
      </c>
      <c r="Q49" s="84">
        <v>0.52083333333333304</v>
      </c>
      <c r="R49" s="84">
        <v>0.3125</v>
      </c>
      <c r="S49" s="84">
        <v>0.6875</v>
      </c>
      <c r="T49" s="84">
        <v>0.3125</v>
      </c>
      <c r="U49" s="84">
        <v>0.6875</v>
      </c>
      <c r="V49" s="84">
        <v>0.3125</v>
      </c>
      <c r="W49" s="84">
        <v>0.6875</v>
      </c>
      <c r="X49" s="84">
        <v>0.3125</v>
      </c>
      <c r="Y49" s="84">
        <v>0.6875</v>
      </c>
      <c r="Z49" s="84">
        <v>0.3125</v>
      </c>
      <c r="AA49" s="84">
        <v>0.6875</v>
      </c>
      <c r="AB49" s="81" t="s">
        <v>65</v>
      </c>
      <c r="AC49" s="81" t="s">
        <v>43</v>
      </c>
      <c r="AD49" s="83">
        <v>13.25</v>
      </c>
      <c r="AE49" s="83">
        <v>150</v>
      </c>
      <c r="AF49" s="85"/>
      <c r="AG49" s="85"/>
    </row>
    <row r="50" spans="1:33" x14ac:dyDescent="0.2">
      <c r="A50" s="81" t="s">
        <v>6928</v>
      </c>
      <c r="B50" s="86" t="s">
        <v>3</v>
      </c>
      <c r="C50" s="81" t="s">
        <v>5</v>
      </c>
      <c r="D50" s="82" t="s">
        <v>22</v>
      </c>
      <c r="E50" s="87">
        <v>900</v>
      </c>
      <c r="F50" s="87">
        <v>150</v>
      </c>
      <c r="G50" s="87">
        <v>250</v>
      </c>
      <c r="H50" s="83">
        <v>0</v>
      </c>
      <c r="I50" s="83">
        <v>0</v>
      </c>
      <c r="J50" s="81" t="s">
        <v>32</v>
      </c>
      <c r="K50" s="82" t="s">
        <v>39</v>
      </c>
      <c r="L50" s="81" t="s">
        <v>35</v>
      </c>
      <c r="M50" s="83">
        <v>45</v>
      </c>
      <c r="N50" s="84">
        <v>0.3125</v>
      </c>
      <c r="O50" s="84">
        <v>0.6875</v>
      </c>
      <c r="P50" s="84">
        <v>0.3125</v>
      </c>
      <c r="Q50" s="84">
        <v>0.52083333333333304</v>
      </c>
      <c r="R50" s="84">
        <v>0.3125</v>
      </c>
      <c r="S50" s="84">
        <v>0.6875</v>
      </c>
      <c r="T50" s="84">
        <v>0.3125</v>
      </c>
      <c r="U50" s="84">
        <v>0.6875</v>
      </c>
      <c r="V50" s="84">
        <v>0.3125</v>
      </c>
      <c r="W50" s="84">
        <v>0.6875</v>
      </c>
      <c r="X50" s="84">
        <v>0.3125</v>
      </c>
      <c r="Y50" s="84">
        <v>0.6875</v>
      </c>
      <c r="Z50" s="84">
        <v>0.3125</v>
      </c>
      <c r="AA50" s="84">
        <v>0.6875</v>
      </c>
      <c r="AB50" s="81" t="s">
        <v>65</v>
      </c>
      <c r="AC50" s="81" t="s">
        <v>43</v>
      </c>
      <c r="AD50" s="83">
        <v>13.25</v>
      </c>
      <c r="AE50" s="83">
        <v>150</v>
      </c>
      <c r="AF50" s="85"/>
      <c r="AG50" s="85"/>
    </row>
    <row r="51" spans="1:33" x14ac:dyDescent="0.2">
      <c r="A51" s="88" t="s">
        <v>6963</v>
      </c>
      <c r="B51" s="86" t="s">
        <v>3</v>
      </c>
      <c r="C51" s="81" t="s">
        <v>5</v>
      </c>
      <c r="D51" s="82" t="s">
        <v>22</v>
      </c>
      <c r="E51" s="87">
        <v>900</v>
      </c>
      <c r="F51" s="87">
        <v>150</v>
      </c>
      <c r="G51" s="87">
        <v>250</v>
      </c>
      <c r="H51" s="83">
        <v>0</v>
      </c>
      <c r="I51" s="83">
        <v>0</v>
      </c>
      <c r="J51" s="81" t="s">
        <v>32</v>
      </c>
      <c r="K51" s="82" t="s">
        <v>39</v>
      </c>
      <c r="L51" s="81" t="s">
        <v>35</v>
      </c>
      <c r="M51" s="83">
        <v>45</v>
      </c>
      <c r="N51" s="84">
        <v>0.3125</v>
      </c>
      <c r="O51" s="84">
        <v>0.6875</v>
      </c>
      <c r="P51" s="84">
        <v>0.3125</v>
      </c>
      <c r="Q51" s="84">
        <v>0.52083333333333304</v>
      </c>
      <c r="R51" s="84">
        <v>0.3125</v>
      </c>
      <c r="S51" s="84">
        <v>0.6875</v>
      </c>
      <c r="T51" s="84">
        <v>0.3125</v>
      </c>
      <c r="U51" s="84">
        <v>0.6875</v>
      </c>
      <c r="V51" s="84">
        <v>0.3125</v>
      </c>
      <c r="W51" s="84">
        <v>0.6875</v>
      </c>
      <c r="X51" s="84">
        <v>0.3125</v>
      </c>
      <c r="Y51" s="84">
        <v>0.6875</v>
      </c>
      <c r="Z51" s="84">
        <v>0.3125</v>
      </c>
      <c r="AA51" s="84">
        <v>0.6875</v>
      </c>
      <c r="AB51" s="81" t="s">
        <v>65</v>
      </c>
      <c r="AC51" s="81" t="s">
        <v>43</v>
      </c>
      <c r="AD51" s="83">
        <v>13.25</v>
      </c>
      <c r="AE51" s="83">
        <v>150</v>
      </c>
      <c r="AF51" s="85"/>
      <c r="AG51" s="85"/>
    </row>
    <row r="52" spans="1:33" x14ac:dyDescent="0.2">
      <c r="A52" s="81" t="s">
        <v>6777</v>
      </c>
      <c r="B52" s="86" t="s">
        <v>3</v>
      </c>
      <c r="C52" s="81" t="s">
        <v>5</v>
      </c>
      <c r="D52" s="82" t="s">
        <v>22</v>
      </c>
      <c r="E52" s="2">
        <f>+F52*6</f>
        <v>1114.2857142857142</v>
      </c>
      <c r="F52" s="2">
        <v>185.71428571428572</v>
      </c>
      <c r="G52" s="87">
        <v>300</v>
      </c>
      <c r="H52" s="83">
        <v>0</v>
      </c>
      <c r="I52" s="83">
        <v>0</v>
      </c>
      <c r="J52" s="81" t="s">
        <v>32</v>
      </c>
      <c r="K52" s="82" t="s">
        <v>39</v>
      </c>
      <c r="L52" s="81" t="s">
        <v>35</v>
      </c>
      <c r="M52" s="83">
        <v>45</v>
      </c>
      <c r="N52" s="84">
        <v>0.3125</v>
      </c>
      <c r="O52" s="84">
        <v>0.6875</v>
      </c>
      <c r="P52" s="84">
        <v>0.3125</v>
      </c>
      <c r="Q52" s="84">
        <v>0.52083333333333304</v>
      </c>
      <c r="R52" s="84">
        <v>0.3125</v>
      </c>
      <c r="S52" s="84">
        <v>0.6875</v>
      </c>
      <c r="T52" s="84">
        <v>0.3125</v>
      </c>
      <c r="U52" s="84">
        <v>0.6875</v>
      </c>
      <c r="V52" s="84">
        <v>0.3125</v>
      </c>
      <c r="W52" s="84">
        <v>0.6875</v>
      </c>
      <c r="X52" s="84">
        <v>0.3125</v>
      </c>
      <c r="Y52" s="84">
        <v>0.6875</v>
      </c>
      <c r="Z52" s="84">
        <v>0.3125</v>
      </c>
      <c r="AA52" s="84">
        <v>0.6875</v>
      </c>
      <c r="AB52" s="81" t="s">
        <v>65</v>
      </c>
      <c r="AC52" s="81" t="s">
        <v>43</v>
      </c>
      <c r="AD52" s="83">
        <v>13.25</v>
      </c>
      <c r="AE52" s="83">
        <v>157.14285714285714</v>
      </c>
      <c r="AF52" s="85"/>
      <c r="AG52" s="85"/>
    </row>
    <row r="53" spans="1:33" x14ac:dyDescent="0.2">
      <c r="A53" s="81" t="s">
        <v>6815</v>
      </c>
      <c r="B53" s="86" t="s">
        <v>3</v>
      </c>
      <c r="C53" s="81" t="s">
        <v>5</v>
      </c>
      <c r="D53" s="82" t="s">
        <v>22</v>
      </c>
      <c r="E53" s="87">
        <v>942.85714285714289</v>
      </c>
      <c r="F53" s="87">
        <v>157.14285714285714</v>
      </c>
      <c r="G53" s="87">
        <v>300</v>
      </c>
      <c r="H53" s="83">
        <v>0</v>
      </c>
      <c r="I53" s="83">
        <v>0</v>
      </c>
      <c r="J53" s="81" t="s">
        <v>32</v>
      </c>
      <c r="K53" s="82" t="s">
        <v>39</v>
      </c>
      <c r="L53" s="81" t="s">
        <v>35</v>
      </c>
      <c r="M53" s="83">
        <v>45</v>
      </c>
      <c r="N53" s="84">
        <v>0.3125</v>
      </c>
      <c r="O53" s="84">
        <v>0.6875</v>
      </c>
      <c r="P53" s="84">
        <v>0.3125</v>
      </c>
      <c r="Q53" s="84">
        <v>0.52083333333333304</v>
      </c>
      <c r="R53" s="84">
        <v>0.3125</v>
      </c>
      <c r="S53" s="84">
        <v>0.6875</v>
      </c>
      <c r="T53" s="84">
        <v>0.3125</v>
      </c>
      <c r="U53" s="84">
        <v>0.6875</v>
      </c>
      <c r="V53" s="84">
        <v>0.3125</v>
      </c>
      <c r="W53" s="84">
        <v>0.6875</v>
      </c>
      <c r="X53" s="84">
        <v>0.3125</v>
      </c>
      <c r="Y53" s="84">
        <v>0.6875</v>
      </c>
      <c r="Z53" s="84">
        <v>0.3125</v>
      </c>
      <c r="AA53" s="84">
        <v>0.6875</v>
      </c>
      <c r="AB53" s="81" t="s">
        <v>65</v>
      </c>
      <c r="AC53" s="81" t="s">
        <v>43</v>
      </c>
      <c r="AD53" s="83">
        <v>13.25</v>
      </c>
      <c r="AE53" s="83">
        <v>157.14285714285714</v>
      </c>
      <c r="AF53" s="85"/>
      <c r="AG53" s="85">
        <v>1</v>
      </c>
    </row>
    <row r="54" spans="1:33" x14ac:dyDescent="0.2">
      <c r="A54" s="81" t="s">
        <v>6873</v>
      </c>
      <c r="B54" s="81" t="s">
        <v>3</v>
      </c>
      <c r="C54" s="81" t="s">
        <v>5</v>
      </c>
      <c r="D54" s="82" t="s">
        <v>22</v>
      </c>
      <c r="E54" s="83">
        <v>942.85714285714289</v>
      </c>
      <c r="F54" s="83">
        <v>157.14285714285714</v>
      </c>
      <c r="G54" s="83">
        <v>300</v>
      </c>
      <c r="H54" s="83">
        <v>0</v>
      </c>
      <c r="I54" s="83">
        <v>0</v>
      </c>
      <c r="J54" s="81" t="s">
        <v>32</v>
      </c>
      <c r="K54" s="82" t="s">
        <v>39</v>
      </c>
      <c r="L54" s="81" t="s">
        <v>35</v>
      </c>
      <c r="M54" s="83">
        <v>45</v>
      </c>
      <c r="N54" s="84">
        <v>0.3125</v>
      </c>
      <c r="O54" s="84">
        <v>0.6875</v>
      </c>
      <c r="P54" s="84">
        <v>0.3125</v>
      </c>
      <c r="Q54" s="84">
        <v>0.52083333333333304</v>
      </c>
      <c r="R54" s="84">
        <v>0.3125</v>
      </c>
      <c r="S54" s="84">
        <v>0.6875</v>
      </c>
      <c r="T54" s="84">
        <v>0.3125</v>
      </c>
      <c r="U54" s="84">
        <v>0.6875</v>
      </c>
      <c r="V54" s="84">
        <v>0.3125</v>
      </c>
      <c r="W54" s="84">
        <v>0.6875</v>
      </c>
      <c r="X54" s="84">
        <v>0.3125</v>
      </c>
      <c r="Y54" s="84">
        <v>0.6875</v>
      </c>
      <c r="Z54" s="84">
        <v>0.3125</v>
      </c>
      <c r="AA54" s="84">
        <v>0.6875</v>
      </c>
      <c r="AB54" s="81" t="s">
        <v>65</v>
      </c>
      <c r="AC54" s="81" t="s">
        <v>43</v>
      </c>
      <c r="AD54" s="83">
        <v>13.25</v>
      </c>
      <c r="AE54" s="83">
        <v>157.14285714285714</v>
      </c>
      <c r="AF54" s="85"/>
      <c r="AG54" s="85"/>
    </row>
    <row r="55" spans="1:33" x14ac:dyDescent="0.2">
      <c r="A55" s="81" t="s">
        <v>6912</v>
      </c>
      <c r="B55" s="86" t="s">
        <v>3</v>
      </c>
      <c r="C55" s="81" t="s">
        <v>5</v>
      </c>
      <c r="D55" s="82" t="s">
        <v>22</v>
      </c>
      <c r="E55" s="87">
        <v>942.85714285714289</v>
      </c>
      <c r="F55" s="87">
        <v>157.14285714285714</v>
      </c>
      <c r="G55" s="87">
        <v>300</v>
      </c>
      <c r="H55" s="83">
        <v>0</v>
      </c>
      <c r="I55" s="83">
        <v>0</v>
      </c>
      <c r="J55" s="81" t="s">
        <v>32</v>
      </c>
      <c r="K55" s="82" t="s">
        <v>39</v>
      </c>
      <c r="L55" s="81" t="s">
        <v>35</v>
      </c>
      <c r="M55" s="83">
        <v>45</v>
      </c>
      <c r="N55" s="84">
        <v>0.3125</v>
      </c>
      <c r="O55" s="84">
        <v>0.6875</v>
      </c>
      <c r="P55" s="84">
        <v>0.3125</v>
      </c>
      <c r="Q55" s="84">
        <v>0.52083333333333304</v>
      </c>
      <c r="R55" s="84">
        <v>0.3125</v>
      </c>
      <c r="S55" s="84">
        <v>0.6875</v>
      </c>
      <c r="T55" s="84">
        <v>0.3125</v>
      </c>
      <c r="U55" s="84">
        <v>0.6875</v>
      </c>
      <c r="V55" s="84">
        <v>0.3125</v>
      </c>
      <c r="W55" s="84">
        <v>0.6875</v>
      </c>
      <c r="X55" s="84">
        <v>0.3125</v>
      </c>
      <c r="Y55" s="84">
        <v>0.6875</v>
      </c>
      <c r="Z55" s="84">
        <v>0.3125</v>
      </c>
      <c r="AA55" s="84">
        <v>0.6875</v>
      </c>
      <c r="AB55" s="81" t="s">
        <v>65</v>
      </c>
      <c r="AC55" s="81" t="s">
        <v>43</v>
      </c>
      <c r="AD55" s="83">
        <v>13.25</v>
      </c>
      <c r="AE55" s="83">
        <v>157.14285714285714</v>
      </c>
      <c r="AF55" s="85"/>
      <c r="AG55" s="85"/>
    </row>
    <row r="56" spans="1:33" x14ac:dyDescent="0.2">
      <c r="A56" s="81" t="s">
        <v>6842</v>
      </c>
      <c r="B56" s="81" t="s">
        <v>3</v>
      </c>
      <c r="C56" s="81" t="s">
        <v>8</v>
      </c>
      <c r="D56" s="82" t="s">
        <v>22</v>
      </c>
      <c r="E56" s="83">
        <v>942.85714285714289</v>
      </c>
      <c r="F56" s="83">
        <v>157.14285714285714</v>
      </c>
      <c r="G56" s="83">
        <v>300</v>
      </c>
      <c r="H56" s="83">
        <v>0</v>
      </c>
      <c r="I56" s="83">
        <v>0</v>
      </c>
      <c r="J56" s="81" t="s">
        <v>32</v>
      </c>
      <c r="K56" s="82" t="s">
        <v>39</v>
      </c>
      <c r="L56" s="81" t="s">
        <v>35</v>
      </c>
      <c r="M56" s="83">
        <v>35</v>
      </c>
      <c r="N56" s="84">
        <v>0.3125</v>
      </c>
      <c r="O56" s="84">
        <v>0.6875</v>
      </c>
      <c r="P56" s="84">
        <v>0.3125</v>
      </c>
      <c r="Q56" s="84">
        <v>0.52083333333333304</v>
      </c>
      <c r="R56" s="84">
        <v>0.3125</v>
      </c>
      <c r="S56" s="84">
        <v>0.6875</v>
      </c>
      <c r="T56" s="84">
        <v>0.3125</v>
      </c>
      <c r="U56" s="84">
        <v>0.6875</v>
      </c>
      <c r="V56" s="84">
        <v>0.3125</v>
      </c>
      <c r="W56" s="84">
        <v>0.6875</v>
      </c>
      <c r="X56" s="84">
        <v>0.3125</v>
      </c>
      <c r="Y56" s="84">
        <v>0.6875</v>
      </c>
      <c r="Z56" s="84">
        <v>0.3125</v>
      </c>
      <c r="AA56" s="84">
        <v>0.6875</v>
      </c>
      <c r="AB56" s="81" t="s">
        <v>65</v>
      </c>
      <c r="AC56" s="81" t="s">
        <v>43</v>
      </c>
      <c r="AD56" s="83">
        <v>13.25</v>
      </c>
      <c r="AE56" s="83">
        <v>157.14285714285714</v>
      </c>
      <c r="AF56" s="85"/>
      <c r="AG56" s="85"/>
    </row>
    <row r="57" spans="1:33" x14ac:dyDescent="0.2">
      <c r="A57" s="81" t="s">
        <v>6830</v>
      </c>
      <c r="B57" s="86" t="s">
        <v>3</v>
      </c>
      <c r="C57" s="81" t="s">
        <v>4</v>
      </c>
      <c r="D57" s="82" t="s">
        <v>22</v>
      </c>
      <c r="E57" s="87">
        <v>1585.7142857142858</v>
      </c>
      <c r="F57" s="87">
        <v>264.28571428571428</v>
      </c>
      <c r="G57" s="87">
        <v>250</v>
      </c>
      <c r="H57" s="83">
        <v>0</v>
      </c>
      <c r="I57" s="83">
        <v>0</v>
      </c>
      <c r="J57" s="81" t="s">
        <v>32</v>
      </c>
      <c r="K57" s="82" t="s">
        <v>39</v>
      </c>
      <c r="L57" s="81" t="s">
        <v>35</v>
      </c>
      <c r="M57" s="83">
        <v>45</v>
      </c>
      <c r="N57" s="84">
        <v>0.3125</v>
      </c>
      <c r="O57" s="84">
        <v>0.6875</v>
      </c>
      <c r="P57" s="84">
        <v>0.3125</v>
      </c>
      <c r="Q57" s="84">
        <v>0.52083333333333304</v>
      </c>
      <c r="R57" s="84">
        <v>0.3125</v>
      </c>
      <c r="S57" s="84">
        <v>0.6875</v>
      </c>
      <c r="T57" s="84">
        <v>0.3125</v>
      </c>
      <c r="U57" s="84">
        <v>0.6875</v>
      </c>
      <c r="V57" s="84">
        <v>0.3125</v>
      </c>
      <c r="W57" s="84">
        <v>0.6875</v>
      </c>
      <c r="X57" s="84">
        <v>0.3125</v>
      </c>
      <c r="Y57" s="84">
        <v>0.6875</v>
      </c>
      <c r="Z57" s="84">
        <v>0.3125</v>
      </c>
      <c r="AA57" s="84">
        <v>0.6875</v>
      </c>
      <c r="AB57" s="81" t="s">
        <v>65</v>
      </c>
      <c r="AC57" s="81" t="s">
        <v>43</v>
      </c>
      <c r="AD57" s="83">
        <v>13.25</v>
      </c>
      <c r="AE57" s="83">
        <v>264.28571428571428</v>
      </c>
      <c r="AF57" s="85"/>
      <c r="AG57" s="85">
        <v>1</v>
      </c>
    </row>
    <row r="58" spans="1:33" x14ac:dyDescent="0.2">
      <c r="A58" s="81" t="s">
        <v>6762</v>
      </c>
      <c r="B58" s="81" t="s">
        <v>3</v>
      </c>
      <c r="C58" s="81" t="s">
        <v>7</v>
      </c>
      <c r="D58" s="82" t="s">
        <v>22</v>
      </c>
      <c r="E58" s="83">
        <f>+F58*6</f>
        <v>1842.8571428571431</v>
      </c>
      <c r="F58" s="83">
        <v>307.14285714285717</v>
      </c>
      <c r="G58" s="83">
        <v>350</v>
      </c>
      <c r="H58" s="83">
        <v>0</v>
      </c>
      <c r="I58" s="83">
        <v>0</v>
      </c>
      <c r="J58" s="81" t="s">
        <v>32</v>
      </c>
      <c r="K58" s="82" t="s">
        <v>39</v>
      </c>
      <c r="L58" s="81" t="s">
        <v>35</v>
      </c>
      <c r="M58" s="83">
        <v>45</v>
      </c>
      <c r="N58" s="84">
        <v>0.3125</v>
      </c>
      <c r="O58" s="84">
        <v>0.6875</v>
      </c>
      <c r="P58" s="84">
        <v>0.3125</v>
      </c>
      <c r="Q58" s="84">
        <v>0.52083333333333304</v>
      </c>
      <c r="R58" s="84">
        <v>0.3125</v>
      </c>
      <c r="S58" s="84">
        <v>0.6875</v>
      </c>
      <c r="T58" s="84">
        <v>0.3125</v>
      </c>
      <c r="U58" s="84">
        <v>0.6875</v>
      </c>
      <c r="V58" s="84">
        <v>0.3125</v>
      </c>
      <c r="W58" s="84">
        <v>0.6875</v>
      </c>
      <c r="X58" s="84">
        <v>0.3125</v>
      </c>
      <c r="Y58" s="84">
        <v>0.6875</v>
      </c>
      <c r="Z58" s="84">
        <v>0.3125</v>
      </c>
      <c r="AA58" s="84">
        <v>0.6875</v>
      </c>
      <c r="AB58" s="81" t="s">
        <v>65</v>
      </c>
      <c r="AC58" s="81" t="s">
        <v>43</v>
      </c>
      <c r="AD58" s="83">
        <v>13.25</v>
      </c>
      <c r="AE58" s="83">
        <v>321.42857142857144</v>
      </c>
      <c r="AF58" s="85"/>
      <c r="AG58" s="85"/>
    </row>
    <row r="59" spans="1:33" x14ac:dyDescent="0.2">
      <c r="A59" s="88" t="s">
        <v>7770</v>
      </c>
      <c r="B59" s="81" t="s">
        <v>3</v>
      </c>
      <c r="C59" s="81" t="s">
        <v>7</v>
      </c>
      <c r="D59" s="82" t="s">
        <v>22</v>
      </c>
      <c r="E59" s="83">
        <v>1928.5714285714287</v>
      </c>
      <c r="F59" s="83">
        <v>321.42857142857144</v>
      </c>
      <c r="G59" s="83">
        <v>350</v>
      </c>
      <c r="H59" s="83">
        <v>0</v>
      </c>
      <c r="I59" s="83">
        <v>0</v>
      </c>
      <c r="J59" s="81" t="s">
        <v>32</v>
      </c>
      <c r="K59" s="82" t="s">
        <v>39</v>
      </c>
      <c r="L59" s="81" t="s">
        <v>35</v>
      </c>
      <c r="M59" s="83">
        <v>45</v>
      </c>
      <c r="N59" s="84">
        <v>0.3125</v>
      </c>
      <c r="O59" s="84">
        <v>0.6875</v>
      </c>
      <c r="P59" s="84">
        <v>0.3125</v>
      </c>
      <c r="Q59" s="84">
        <v>0.52083333333333304</v>
      </c>
      <c r="R59" s="84">
        <v>0.3125</v>
      </c>
      <c r="S59" s="84">
        <v>0.6875</v>
      </c>
      <c r="T59" s="84">
        <v>0.3125</v>
      </c>
      <c r="U59" s="84">
        <v>0.6875</v>
      </c>
      <c r="V59" s="84">
        <v>0.3125</v>
      </c>
      <c r="W59" s="84">
        <v>0.6875</v>
      </c>
      <c r="X59" s="84">
        <v>0.3125</v>
      </c>
      <c r="Y59" s="84">
        <v>0.6875</v>
      </c>
      <c r="Z59" s="84">
        <v>0.3125</v>
      </c>
      <c r="AA59" s="84">
        <v>0.6875</v>
      </c>
      <c r="AB59" s="81" t="s">
        <v>65</v>
      </c>
      <c r="AC59" s="81" t="s">
        <v>43</v>
      </c>
      <c r="AD59" s="83">
        <v>13.25</v>
      </c>
      <c r="AE59" s="83">
        <v>321.42857142857144</v>
      </c>
      <c r="AF59" s="85"/>
      <c r="AG59" s="85"/>
    </row>
    <row r="60" spans="1:33" x14ac:dyDescent="0.2">
      <c r="A60" s="88" t="s">
        <v>6876</v>
      </c>
      <c r="B60" s="86" t="s">
        <v>2</v>
      </c>
      <c r="C60" s="81" t="s">
        <v>61</v>
      </c>
      <c r="D60" s="82" t="s">
        <v>85</v>
      </c>
      <c r="E60" s="87">
        <v>0</v>
      </c>
      <c r="F60" s="87">
        <v>150</v>
      </c>
      <c r="G60" s="87">
        <v>0</v>
      </c>
      <c r="H60" s="83">
        <v>230</v>
      </c>
      <c r="I60" s="83">
        <v>100</v>
      </c>
      <c r="J60" s="81" t="s">
        <v>33</v>
      </c>
      <c r="K60" s="82" t="s">
        <v>39</v>
      </c>
      <c r="L60" s="81" t="s">
        <v>36</v>
      </c>
      <c r="M60" s="83">
        <v>35</v>
      </c>
      <c r="N60" s="84">
        <v>0.3125</v>
      </c>
      <c r="O60" s="84">
        <v>0.6875</v>
      </c>
      <c r="P60" s="84">
        <v>0.3125</v>
      </c>
      <c r="Q60" s="84">
        <v>0.52083333333333304</v>
      </c>
      <c r="R60" s="84">
        <v>0.3125</v>
      </c>
      <c r="S60" s="84">
        <v>0.6875</v>
      </c>
      <c r="T60" s="84">
        <v>0.3125</v>
      </c>
      <c r="U60" s="84">
        <v>0.6875</v>
      </c>
      <c r="V60" s="84">
        <v>0.3125</v>
      </c>
      <c r="W60" s="84">
        <v>0.6875</v>
      </c>
      <c r="X60" s="84">
        <v>0.3125</v>
      </c>
      <c r="Y60" s="84">
        <v>0.6875</v>
      </c>
      <c r="Z60" s="84">
        <v>0.3125</v>
      </c>
      <c r="AA60" s="84">
        <v>0.6875</v>
      </c>
      <c r="AB60" s="81" t="s">
        <v>143</v>
      </c>
      <c r="AC60" s="81" t="s">
        <v>43</v>
      </c>
      <c r="AD60" s="83">
        <v>13.25</v>
      </c>
      <c r="AE60" s="83">
        <v>150</v>
      </c>
      <c r="AF60" s="85"/>
      <c r="AG60" s="85"/>
    </row>
    <row r="61" spans="1:33" x14ac:dyDescent="0.2">
      <c r="A61" s="81" t="s">
        <v>6866</v>
      </c>
      <c r="B61" s="86" t="s">
        <v>2</v>
      </c>
      <c r="C61" s="81" t="s">
        <v>61</v>
      </c>
      <c r="D61" s="82" t="s">
        <v>85</v>
      </c>
      <c r="E61" s="87">
        <v>0</v>
      </c>
      <c r="F61" s="87">
        <v>150</v>
      </c>
      <c r="G61" s="87">
        <v>0</v>
      </c>
      <c r="H61" s="83">
        <v>230</v>
      </c>
      <c r="I61" s="83">
        <v>100</v>
      </c>
      <c r="J61" s="81" t="s">
        <v>33</v>
      </c>
      <c r="K61" s="82" t="s">
        <v>39</v>
      </c>
      <c r="L61" s="81" t="s">
        <v>36</v>
      </c>
      <c r="M61" s="83">
        <v>35</v>
      </c>
      <c r="N61" s="84">
        <v>0.3125</v>
      </c>
      <c r="O61" s="84">
        <v>0.6875</v>
      </c>
      <c r="P61" s="84">
        <v>0.3125</v>
      </c>
      <c r="Q61" s="84">
        <v>0.52083333333333304</v>
      </c>
      <c r="R61" s="84">
        <v>0.3125</v>
      </c>
      <c r="S61" s="84">
        <v>0.6875</v>
      </c>
      <c r="T61" s="84">
        <v>0.3125</v>
      </c>
      <c r="U61" s="84">
        <v>0.6875</v>
      </c>
      <c r="V61" s="84">
        <v>0.3125</v>
      </c>
      <c r="W61" s="84">
        <v>0.6875</v>
      </c>
      <c r="X61" s="84">
        <v>0.3125</v>
      </c>
      <c r="Y61" s="84">
        <v>0.6875</v>
      </c>
      <c r="Z61" s="84">
        <v>0.3125</v>
      </c>
      <c r="AA61" s="84">
        <v>0.6875</v>
      </c>
      <c r="AB61" s="81" t="s">
        <v>143</v>
      </c>
      <c r="AC61" s="81" t="s">
        <v>43</v>
      </c>
      <c r="AD61" s="83">
        <v>13.25</v>
      </c>
      <c r="AE61" s="83">
        <v>150</v>
      </c>
      <c r="AF61" s="85"/>
      <c r="AG61" s="85"/>
    </row>
    <row r="62" spans="1:33" x14ac:dyDescent="0.2">
      <c r="A62" s="81" t="s">
        <v>6748</v>
      </c>
      <c r="B62" s="81" t="s">
        <v>2</v>
      </c>
      <c r="C62" s="81" t="s">
        <v>61</v>
      </c>
      <c r="D62" s="82" t="s">
        <v>85</v>
      </c>
      <c r="E62" s="83">
        <v>0</v>
      </c>
      <c r="F62" s="83">
        <v>150</v>
      </c>
      <c r="G62" s="83">
        <v>0</v>
      </c>
      <c r="H62" s="83">
        <v>230</v>
      </c>
      <c r="I62" s="83">
        <v>100</v>
      </c>
      <c r="J62" s="81" t="s">
        <v>33</v>
      </c>
      <c r="K62" s="82" t="s">
        <v>39</v>
      </c>
      <c r="L62" s="81" t="s">
        <v>36</v>
      </c>
      <c r="M62" s="83">
        <v>35</v>
      </c>
      <c r="N62" s="84">
        <v>0.3125</v>
      </c>
      <c r="O62" s="84">
        <v>0.6875</v>
      </c>
      <c r="P62" s="84">
        <v>0.3125</v>
      </c>
      <c r="Q62" s="84">
        <v>0.52083333333333304</v>
      </c>
      <c r="R62" s="84">
        <v>0.3125</v>
      </c>
      <c r="S62" s="84">
        <v>0.6875</v>
      </c>
      <c r="T62" s="84">
        <v>0.3125</v>
      </c>
      <c r="U62" s="84">
        <v>0.6875</v>
      </c>
      <c r="V62" s="84">
        <v>0.3125</v>
      </c>
      <c r="W62" s="84">
        <v>0.6875</v>
      </c>
      <c r="X62" s="84">
        <v>0.3125</v>
      </c>
      <c r="Y62" s="84">
        <v>0.6875</v>
      </c>
      <c r="Z62" s="84">
        <v>0.3125</v>
      </c>
      <c r="AA62" s="84">
        <v>0.6875</v>
      </c>
      <c r="AB62" s="81" t="s">
        <v>143</v>
      </c>
      <c r="AC62" s="81" t="s">
        <v>43</v>
      </c>
      <c r="AD62" s="83">
        <v>13.25</v>
      </c>
      <c r="AE62" s="83">
        <v>150</v>
      </c>
      <c r="AF62" s="85"/>
      <c r="AG62" s="85"/>
    </row>
    <row r="63" spans="1:33" x14ac:dyDescent="0.2">
      <c r="A63" s="81" t="s">
        <v>6824</v>
      </c>
      <c r="B63" s="86" t="s">
        <v>2</v>
      </c>
      <c r="C63" s="81" t="s">
        <v>61</v>
      </c>
      <c r="D63" s="82" t="s">
        <v>85</v>
      </c>
      <c r="E63" s="87">
        <v>0</v>
      </c>
      <c r="F63" s="87">
        <v>150</v>
      </c>
      <c r="G63" s="87">
        <v>0</v>
      </c>
      <c r="H63" s="83">
        <v>230</v>
      </c>
      <c r="I63" s="83">
        <v>100</v>
      </c>
      <c r="J63" s="81" t="s">
        <v>33</v>
      </c>
      <c r="K63" s="82" t="s">
        <v>39</v>
      </c>
      <c r="L63" s="81" t="s">
        <v>36</v>
      </c>
      <c r="M63" s="83">
        <v>35</v>
      </c>
      <c r="N63" s="84">
        <v>0.3125</v>
      </c>
      <c r="O63" s="84">
        <v>0.6875</v>
      </c>
      <c r="P63" s="84">
        <v>0.3125</v>
      </c>
      <c r="Q63" s="84">
        <v>0.52083333333333304</v>
      </c>
      <c r="R63" s="84">
        <v>0.3125</v>
      </c>
      <c r="S63" s="84">
        <v>0.6875</v>
      </c>
      <c r="T63" s="84">
        <v>0.3125</v>
      </c>
      <c r="U63" s="84">
        <v>0.6875</v>
      </c>
      <c r="V63" s="84">
        <v>0.3125</v>
      </c>
      <c r="W63" s="84">
        <v>0.6875</v>
      </c>
      <c r="X63" s="84">
        <v>0.3125</v>
      </c>
      <c r="Y63" s="84">
        <v>0.6875</v>
      </c>
      <c r="Z63" s="84">
        <v>0.3125</v>
      </c>
      <c r="AA63" s="84">
        <v>0.6875</v>
      </c>
      <c r="AB63" s="81" t="s">
        <v>143</v>
      </c>
      <c r="AC63" s="81" t="s">
        <v>43</v>
      </c>
      <c r="AD63" s="83">
        <v>13.25</v>
      </c>
      <c r="AE63" s="83">
        <v>150</v>
      </c>
      <c r="AF63" s="85"/>
      <c r="AG63" s="85"/>
    </row>
    <row r="64" spans="1:33" x14ac:dyDescent="0.2">
      <c r="A64" s="81" t="s">
        <v>6835</v>
      </c>
      <c r="B64" s="86" t="s">
        <v>2</v>
      </c>
      <c r="C64" s="81" t="s">
        <v>61</v>
      </c>
      <c r="D64" s="82" t="s">
        <v>85</v>
      </c>
      <c r="E64" s="87">
        <v>0</v>
      </c>
      <c r="F64" s="87">
        <v>150</v>
      </c>
      <c r="G64" s="87">
        <v>0</v>
      </c>
      <c r="H64" s="83">
        <v>230</v>
      </c>
      <c r="I64" s="83">
        <v>100</v>
      </c>
      <c r="J64" s="81" t="s">
        <v>33</v>
      </c>
      <c r="K64" s="82" t="s">
        <v>39</v>
      </c>
      <c r="L64" s="81" t="s">
        <v>36</v>
      </c>
      <c r="M64" s="83">
        <v>35</v>
      </c>
      <c r="N64" s="84">
        <v>0.3125</v>
      </c>
      <c r="O64" s="84">
        <v>0.6875</v>
      </c>
      <c r="P64" s="84">
        <v>0.3125</v>
      </c>
      <c r="Q64" s="84">
        <v>0.52083333333333304</v>
      </c>
      <c r="R64" s="84">
        <v>0.3125</v>
      </c>
      <c r="S64" s="84">
        <v>0.6875</v>
      </c>
      <c r="T64" s="84">
        <v>0.3125</v>
      </c>
      <c r="U64" s="84">
        <v>0.6875</v>
      </c>
      <c r="V64" s="84">
        <v>0.3125</v>
      </c>
      <c r="W64" s="84">
        <v>0.6875</v>
      </c>
      <c r="X64" s="84">
        <v>0.3125</v>
      </c>
      <c r="Y64" s="84">
        <v>0.6875</v>
      </c>
      <c r="Z64" s="84">
        <v>0.3125</v>
      </c>
      <c r="AA64" s="84">
        <v>0.6875</v>
      </c>
      <c r="AB64" s="81" t="s">
        <v>143</v>
      </c>
      <c r="AC64" s="81" t="s">
        <v>43</v>
      </c>
      <c r="AD64" s="83">
        <v>13.25</v>
      </c>
      <c r="AE64" s="83">
        <v>150</v>
      </c>
      <c r="AF64" s="85"/>
      <c r="AG64" s="85"/>
    </row>
    <row r="65" spans="1:33" x14ac:dyDescent="0.2">
      <c r="A65" s="81" t="s">
        <v>6731</v>
      </c>
      <c r="B65" s="81" t="s">
        <v>2</v>
      </c>
      <c r="C65" s="81" t="s">
        <v>61</v>
      </c>
      <c r="D65" s="82" t="s">
        <v>85</v>
      </c>
      <c r="E65" s="83">
        <v>0</v>
      </c>
      <c r="F65" s="83">
        <v>150</v>
      </c>
      <c r="G65" s="83">
        <v>0</v>
      </c>
      <c r="H65" s="83">
        <v>230</v>
      </c>
      <c r="I65" s="83">
        <v>100</v>
      </c>
      <c r="J65" s="81" t="s">
        <v>33</v>
      </c>
      <c r="K65" s="82" t="s">
        <v>39</v>
      </c>
      <c r="L65" s="81" t="s">
        <v>36</v>
      </c>
      <c r="M65" s="83">
        <v>35</v>
      </c>
      <c r="N65" s="84">
        <v>0.3125</v>
      </c>
      <c r="O65" s="84">
        <v>0.6875</v>
      </c>
      <c r="P65" s="84">
        <v>0.3125</v>
      </c>
      <c r="Q65" s="84">
        <v>0.52083333333333304</v>
      </c>
      <c r="R65" s="84">
        <v>0.3125</v>
      </c>
      <c r="S65" s="84">
        <v>0.6875</v>
      </c>
      <c r="T65" s="84">
        <v>0.3125</v>
      </c>
      <c r="U65" s="84">
        <v>0.6875</v>
      </c>
      <c r="V65" s="84">
        <v>0.3125</v>
      </c>
      <c r="W65" s="84">
        <v>0.6875</v>
      </c>
      <c r="X65" s="84">
        <v>0.3125</v>
      </c>
      <c r="Y65" s="84">
        <v>0.6875</v>
      </c>
      <c r="Z65" s="84">
        <v>0.3125</v>
      </c>
      <c r="AA65" s="84">
        <v>0.6875</v>
      </c>
      <c r="AB65" s="81" t="s">
        <v>143</v>
      </c>
      <c r="AC65" s="81" t="s">
        <v>43</v>
      </c>
      <c r="AD65" s="83">
        <v>13.25</v>
      </c>
      <c r="AE65" s="83">
        <v>150</v>
      </c>
      <c r="AF65" s="85"/>
      <c r="AG65" s="85"/>
    </row>
    <row r="66" spans="1:33" x14ac:dyDescent="0.2">
      <c r="A66" s="81" t="s">
        <v>6890</v>
      </c>
      <c r="B66" s="86" t="s">
        <v>2</v>
      </c>
      <c r="C66" s="81" t="s">
        <v>61</v>
      </c>
      <c r="D66" s="82" t="s">
        <v>85</v>
      </c>
      <c r="E66" s="87">
        <v>0</v>
      </c>
      <c r="F66" s="87">
        <v>150</v>
      </c>
      <c r="G66" s="87">
        <v>0</v>
      </c>
      <c r="H66" s="83">
        <v>230</v>
      </c>
      <c r="I66" s="83">
        <v>100</v>
      </c>
      <c r="J66" s="81" t="s">
        <v>33</v>
      </c>
      <c r="K66" s="82" t="s">
        <v>39</v>
      </c>
      <c r="L66" s="81" t="s">
        <v>36</v>
      </c>
      <c r="M66" s="83">
        <v>35</v>
      </c>
      <c r="N66" s="84">
        <v>0.3125</v>
      </c>
      <c r="O66" s="84">
        <v>0.6875</v>
      </c>
      <c r="P66" s="84">
        <v>0.3125</v>
      </c>
      <c r="Q66" s="84">
        <v>0.52083333333333304</v>
      </c>
      <c r="R66" s="84">
        <v>0.3125</v>
      </c>
      <c r="S66" s="84">
        <v>0.6875</v>
      </c>
      <c r="T66" s="84">
        <v>0.3125</v>
      </c>
      <c r="U66" s="84">
        <v>0.6875</v>
      </c>
      <c r="V66" s="84">
        <v>0.3125</v>
      </c>
      <c r="W66" s="84">
        <v>0.6875</v>
      </c>
      <c r="X66" s="84">
        <v>0.3125</v>
      </c>
      <c r="Y66" s="84">
        <v>0.6875</v>
      </c>
      <c r="Z66" s="84">
        <v>0.3125</v>
      </c>
      <c r="AA66" s="84">
        <v>0.6875</v>
      </c>
      <c r="AB66" s="81" t="s">
        <v>143</v>
      </c>
      <c r="AC66" s="81" t="s">
        <v>43</v>
      </c>
      <c r="AD66" s="83">
        <v>13.25</v>
      </c>
      <c r="AE66" s="83">
        <v>150</v>
      </c>
      <c r="AF66" s="85"/>
      <c r="AG66" s="85"/>
    </row>
    <row r="67" spans="1:33" x14ac:dyDescent="0.2">
      <c r="A67" s="81" t="s">
        <v>6775</v>
      </c>
      <c r="B67" s="86" t="s">
        <v>2</v>
      </c>
      <c r="C67" s="81" t="s">
        <v>61</v>
      </c>
      <c r="D67" s="82" t="s">
        <v>85</v>
      </c>
      <c r="E67" s="87">
        <v>0</v>
      </c>
      <c r="F67" s="87">
        <v>150</v>
      </c>
      <c r="G67" s="87">
        <v>0</v>
      </c>
      <c r="H67" s="83">
        <v>230</v>
      </c>
      <c r="I67" s="83">
        <v>100</v>
      </c>
      <c r="J67" s="81" t="s">
        <v>33</v>
      </c>
      <c r="K67" s="82" t="s">
        <v>39</v>
      </c>
      <c r="L67" s="81" t="s">
        <v>36</v>
      </c>
      <c r="M67" s="83">
        <v>35</v>
      </c>
      <c r="N67" s="84">
        <v>0.3125</v>
      </c>
      <c r="O67" s="84">
        <v>0.6875</v>
      </c>
      <c r="P67" s="84">
        <v>0.3125</v>
      </c>
      <c r="Q67" s="84">
        <v>0.52083333333333304</v>
      </c>
      <c r="R67" s="84">
        <v>0.3125</v>
      </c>
      <c r="S67" s="84">
        <v>0.6875</v>
      </c>
      <c r="T67" s="84">
        <v>0.3125</v>
      </c>
      <c r="U67" s="84">
        <v>0.6875</v>
      </c>
      <c r="V67" s="84">
        <v>0.3125</v>
      </c>
      <c r="W67" s="84">
        <v>0.6875</v>
      </c>
      <c r="X67" s="84">
        <v>0.3125</v>
      </c>
      <c r="Y67" s="84">
        <v>0.6875</v>
      </c>
      <c r="Z67" s="84">
        <v>0.3125</v>
      </c>
      <c r="AA67" s="84">
        <v>0.6875</v>
      </c>
      <c r="AB67" s="81" t="s">
        <v>143</v>
      </c>
      <c r="AC67" s="81" t="s">
        <v>43</v>
      </c>
      <c r="AD67" s="83">
        <v>13.25</v>
      </c>
      <c r="AE67" s="83">
        <v>150</v>
      </c>
      <c r="AF67" s="85"/>
      <c r="AG67" s="85"/>
    </row>
    <row r="68" spans="1:33" x14ac:dyDescent="0.2">
      <c r="A68" s="81" t="s">
        <v>6877</v>
      </c>
      <c r="B68" s="86" t="s">
        <v>2</v>
      </c>
      <c r="C68" s="81" t="s">
        <v>61</v>
      </c>
      <c r="D68" s="82" t="s">
        <v>85</v>
      </c>
      <c r="E68" s="87">
        <v>0</v>
      </c>
      <c r="F68" s="87">
        <v>150</v>
      </c>
      <c r="G68" s="87">
        <v>0</v>
      </c>
      <c r="H68" s="83">
        <v>230</v>
      </c>
      <c r="I68" s="83">
        <v>100</v>
      </c>
      <c r="J68" s="81" t="s">
        <v>33</v>
      </c>
      <c r="K68" s="82" t="s">
        <v>39</v>
      </c>
      <c r="L68" s="81" t="s">
        <v>36</v>
      </c>
      <c r="M68" s="83">
        <v>35</v>
      </c>
      <c r="N68" s="84">
        <v>0.3125</v>
      </c>
      <c r="O68" s="84">
        <v>0.6875</v>
      </c>
      <c r="P68" s="84">
        <v>0.3125</v>
      </c>
      <c r="Q68" s="84">
        <v>0.52083333333333304</v>
      </c>
      <c r="R68" s="84">
        <v>0.3125</v>
      </c>
      <c r="S68" s="84">
        <v>0.6875</v>
      </c>
      <c r="T68" s="84">
        <v>0.3125</v>
      </c>
      <c r="U68" s="84">
        <v>0.6875</v>
      </c>
      <c r="V68" s="84">
        <v>0.3125</v>
      </c>
      <c r="W68" s="84">
        <v>0.6875</v>
      </c>
      <c r="X68" s="84">
        <v>0.3125</v>
      </c>
      <c r="Y68" s="84">
        <v>0.6875</v>
      </c>
      <c r="Z68" s="84">
        <v>0.3125</v>
      </c>
      <c r="AA68" s="84">
        <v>0.6875</v>
      </c>
      <c r="AB68" s="81" t="s">
        <v>143</v>
      </c>
      <c r="AC68" s="81" t="s">
        <v>43</v>
      </c>
      <c r="AD68" s="83">
        <v>13.25</v>
      </c>
      <c r="AE68" s="83">
        <v>150</v>
      </c>
      <c r="AF68" s="85"/>
      <c r="AG68" s="85"/>
    </row>
    <row r="69" spans="1:33" x14ac:dyDescent="0.2">
      <c r="A69" s="81" t="s">
        <v>6859</v>
      </c>
      <c r="B69" s="81" t="s">
        <v>2</v>
      </c>
      <c r="C69" s="81" t="s">
        <v>61</v>
      </c>
      <c r="D69" s="82" t="s">
        <v>85</v>
      </c>
      <c r="E69" s="83">
        <v>0</v>
      </c>
      <c r="F69" s="83">
        <v>150</v>
      </c>
      <c r="G69" s="83">
        <v>0</v>
      </c>
      <c r="H69" s="83">
        <v>230</v>
      </c>
      <c r="I69" s="83">
        <v>100</v>
      </c>
      <c r="J69" s="81" t="s">
        <v>33</v>
      </c>
      <c r="K69" s="82" t="s">
        <v>39</v>
      </c>
      <c r="L69" s="81" t="s">
        <v>36</v>
      </c>
      <c r="M69" s="83">
        <v>35</v>
      </c>
      <c r="N69" s="84">
        <v>0.3125</v>
      </c>
      <c r="O69" s="84">
        <v>0.6875</v>
      </c>
      <c r="P69" s="84">
        <v>0.3125</v>
      </c>
      <c r="Q69" s="84">
        <v>0.52083333333333304</v>
      </c>
      <c r="R69" s="84">
        <v>0.3125</v>
      </c>
      <c r="S69" s="84">
        <v>0.6875</v>
      </c>
      <c r="T69" s="84">
        <v>0.3125</v>
      </c>
      <c r="U69" s="84">
        <v>0.6875</v>
      </c>
      <c r="V69" s="84">
        <v>0.3125</v>
      </c>
      <c r="W69" s="84">
        <v>0.6875</v>
      </c>
      <c r="X69" s="84">
        <v>0.3125</v>
      </c>
      <c r="Y69" s="84">
        <v>0.6875</v>
      </c>
      <c r="Z69" s="84">
        <v>0.3125</v>
      </c>
      <c r="AA69" s="84">
        <v>0.6875</v>
      </c>
      <c r="AB69" s="81" t="s">
        <v>143</v>
      </c>
      <c r="AC69" s="81" t="s">
        <v>43</v>
      </c>
      <c r="AD69" s="83">
        <v>13.25</v>
      </c>
      <c r="AE69" s="83">
        <v>150</v>
      </c>
      <c r="AF69" s="85"/>
      <c r="AG69" s="85"/>
    </row>
    <row r="70" spans="1:33" x14ac:dyDescent="0.2">
      <c r="A70" s="81" t="s">
        <v>6793</v>
      </c>
      <c r="B70" s="81" t="s">
        <v>2</v>
      </c>
      <c r="C70" s="81" t="s">
        <v>61</v>
      </c>
      <c r="D70" s="82" t="s">
        <v>85</v>
      </c>
      <c r="E70" s="83">
        <v>0</v>
      </c>
      <c r="F70" s="83">
        <v>150</v>
      </c>
      <c r="G70" s="83">
        <v>0</v>
      </c>
      <c r="H70" s="83">
        <v>230</v>
      </c>
      <c r="I70" s="83">
        <v>100</v>
      </c>
      <c r="J70" s="81" t="s">
        <v>33</v>
      </c>
      <c r="K70" s="82" t="s">
        <v>39</v>
      </c>
      <c r="L70" s="81" t="s">
        <v>36</v>
      </c>
      <c r="M70" s="83">
        <v>35</v>
      </c>
      <c r="N70" s="84">
        <v>0.3125</v>
      </c>
      <c r="O70" s="84">
        <v>0.6875</v>
      </c>
      <c r="P70" s="84">
        <v>0.3125</v>
      </c>
      <c r="Q70" s="84">
        <v>0.52083333333333304</v>
      </c>
      <c r="R70" s="84">
        <v>0.3125</v>
      </c>
      <c r="S70" s="84">
        <v>0.6875</v>
      </c>
      <c r="T70" s="84">
        <v>0.3125</v>
      </c>
      <c r="U70" s="84">
        <v>0.6875</v>
      </c>
      <c r="V70" s="84">
        <v>0.3125</v>
      </c>
      <c r="W70" s="84">
        <v>0.6875</v>
      </c>
      <c r="X70" s="84">
        <v>0.3125</v>
      </c>
      <c r="Y70" s="84">
        <v>0.6875</v>
      </c>
      <c r="Z70" s="84">
        <v>0.3125</v>
      </c>
      <c r="AA70" s="84">
        <v>0.6875</v>
      </c>
      <c r="AB70" s="81" t="s">
        <v>143</v>
      </c>
      <c r="AC70" s="81" t="s">
        <v>43</v>
      </c>
      <c r="AD70" s="83">
        <v>13.25</v>
      </c>
      <c r="AE70" s="83">
        <v>150</v>
      </c>
      <c r="AF70" s="85"/>
      <c r="AG70" s="85"/>
    </row>
    <row r="71" spans="1:33" x14ac:dyDescent="0.2">
      <c r="A71" s="81" t="s">
        <v>6819</v>
      </c>
      <c r="B71" s="81" t="s">
        <v>2</v>
      </c>
      <c r="C71" s="81" t="s">
        <v>61</v>
      </c>
      <c r="D71" s="82" t="s">
        <v>85</v>
      </c>
      <c r="E71" s="83">
        <v>0</v>
      </c>
      <c r="F71" s="83">
        <v>150</v>
      </c>
      <c r="G71" s="83">
        <v>0</v>
      </c>
      <c r="H71" s="83">
        <v>230</v>
      </c>
      <c r="I71" s="83">
        <v>100</v>
      </c>
      <c r="J71" s="81" t="s">
        <v>33</v>
      </c>
      <c r="K71" s="82" t="s">
        <v>39</v>
      </c>
      <c r="L71" s="81" t="s">
        <v>36</v>
      </c>
      <c r="M71" s="83">
        <v>35</v>
      </c>
      <c r="N71" s="84">
        <v>0.3125</v>
      </c>
      <c r="O71" s="84">
        <v>0.6875</v>
      </c>
      <c r="P71" s="84">
        <v>0.3125</v>
      </c>
      <c r="Q71" s="84">
        <v>0.52083333333333304</v>
      </c>
      <c r="R71" s="84">
        <v>0.3125</v>
      </c>
      <c r="S71" s="84">
        <v>0.6875</v>
      </c>
      <c r="T71" s="84">
        <v>0.3125</v>
      </c>
      <c r="U71" s="84">
        <v>0.6875</v>
      </c>
      <c r="V71" s="84">
        <v>0.3125</v>
      </c>
      <c r="W71" s="84">
        <v>0.6875</v>
      </c>
      <c r="X71" s="84">
        <v>0.3125</v>
      </c>
      <c r="Y71" s="84">
        <v>0.6875</v>
      </c>
      <c r="Z71" s="84">
        <v>0.3125</v>
      </c>
      <c r="AA71" s="84">
        <v>0.6875</v>
      </c>
      <c r="AB71" s="81" t="s">
        <v>143</v>
      </c>
      <c r="AC71" s="81" t="s">
        <v>43</v>
      </c>
      <c r="AD71" s="83">
        <v>13.25</v>
      </c>
      <c r="AE71" s="83">
        <v>150</v>
      </c>
      <c r="AF71" s="85"/>
      <c r="AG71" s="85"/>
    </row>
    <row r="72" spans="1:33" x14ac:dyDescent="0.2">
      <c r="A72" s="81" t="s">
        <v>6792</v>
      </c>
      <c r="B72" s="81" t="s">
        <v>2</v>
      </c>
      <c r="C72" s="81" t="s">
        <v>61</v>
      </c>
      <c r="D72" s="82" t="s">
        <v>85</v>
      </c>
      <c r="E72" s="83">
        <v>0</v>
      </c>
      <c r="F72" s="83">
        <v>150</v>
      </c>
      <c r="G72" s="83">
        <v>0</v>
      </c>
      <c r="H72" s="83">
        <v>230</v>
      </c>
      <c r="I72" s="83">
        <v>100</v>
      </c>
      <c r="J72" s="81" t="s">
        <v>33</v>
      </c>
      <c r="K72" s="82" t="s">
        <v>39</v>
      </c>
      <c r="L72" s="81" t="s">
        <v>36</v>
      </c>
      <c r="M72" s="83">
        <v>35</v>
      </c>
      <c r="N72" s="84">
        <v>0.3125</v>
      </c>
      <c r="O72" s="84">
        <v>0.6875</v>
      </c>
      <c r="P72" s="84">
        <v>0.3125</v>
      </c>
      <c r="Q72" s="84">
        <v>0.52083333333333304</v>
      </c>
      <c r="R72" s="84">
        <v>0.3125</v>
      </c>
      <c r="S72" s="84">
        <v>0.6875</v>
      </c>
      <c r="T72" s="84">
        <v>0.3125</v>
      </c>
      <c r="U72" s="84">
        <v>0.6875</v>
      </c>
      <c r="V72" s="84">
        <v>0.3125</v>
      </c>
      <c r="W72" s="84">
        <v>0.6875</v>
      </c>
      <c r="X72" s="84">
        <v>0.3125</v>
      </c>
      <c r="Y72" s="84">
        <v>0.6875</v>
      </c>
      <c r="Z72" s="84">
        <v>0.3125</v>
      </c>
      <c r="AA72" s="84">
        <v>0.6875</v>
      </c>
      <c r="AB72" s="81" t="s">
        <v>143</v>
      </c>
      <c r="AC72" s="81" t="s">
        <v>43</v>
      </c>
      <c r="AD72" s="83">
        <v>13.25</v>
      </c>
      <c r="AE72" s="83">
        <v>150</v>
      </c>
      <c r="AF72" s="85"/>
      <c r="AG72" s="85"/>
    </row>
    <row r="73" spans="1:33" x14ac:dyDescent="0.2">
      <c r="A73" s="81" t="s">
        <v>6874</v>
      </c>
      <c r="B73" s="81" t="s">
        <v>2</v>
      </c>
      <c r="C73" s="81" t="s">
        <v>61</v>
      </c>
      <c r="D73" s="82" t="s">
        <v>85</v>
      </c>
      <c r="E73" s="83">
        <v>0</v>
      </c>
      <c r="F73" s="83">
        <v>150</v>
      </c>
      <c r="G73" s="83">
        <v>0</v>
      </c>
      <c r="H73" s="83">
        <v>230</v>
      </c>
      <c r="I73" s="83">
        <v>100</v>
      </c>
      <c r="J73" s="81" t="s">
        <v>33</v>
      </c>
      <c r="K73" s="82" t="s">
        <v>39</v>
      </c>
      <c r="L73" s="81" t="s">
        <v>36</v>
      </c>
      <c r="M73" s="83">
        <v>35</v>
      </c>
      <c r="N73" s="84">
        <v>0.3125</v>
      </c>
      <c r="O73" s="84">
        <v>0.6875</v>
      </c>
      <c r="P73" s="84">
        <v>0.3125</v>
      </c>
      <c r="Q73" s="84">
        <v>0.52083333333333304</v>
      </c>
      <c r="R73" s="84">
        <v>0.3125</v>
      </c>
      <c r="S73" s="84">
        <v>0.6875</v>
      </c>
      <c r="T73" s="84">
        <v>0.3125</v>
      </c>
      <c r="U73" s="84">
        <v>0.6875</v>
      </c>
      <c r="V73" s="84">
        <v>0.3125</v>
      </c>
      <c r="W73" s="84">
        <v>0.6875</v>
      </c>
      <c r="X73" s="84">
        <v>0.3125</v>
      </c>
      <c r="Y73" s="84">
        <v>0.6875</v>
      </c>
      <c r="Z73" s="84">
        <v>0.3125</v>
      </c>
      <c r="AA73" s="84">
        <v>0.6875</v>
      </c>
      <c r="AB73" s="81" t="s">
        <v>143</v>
      </c>
      <c r="AC73" s="81" t="s">
        <v>43</v>
      </c>
      <c r="AD73" s="83">
        <v>13.25</v>
      </c>
      <c r="AE73" s="83">
        <v>150</v>
      </c>
      <c r="AF73" s="85"/>
      <c r="AG73" s="85"/>
    </row>
    <row r="74" spans="1:33" x14ac:dyDescent="0.2">
      <c r="A74" s="81" t="s">
        <v>6865</v>
      </c>
      <c r="B74" s="81" t="s">
        <v>2</v>
      </c>
      <c r="C74" s="81" t="s">
        <v>61</v>
      </c>
      <c r="D74" s="82" t="s">
        <v>85</v>
      </c>
      <c r="E74" s="83">
        <v>0</v>
      </c>
      <c r="F74" s="83">
        <v>150</v>
      </c>
      <c r="G74" s="83">
        <v>0</v>
      </c>
      <c r="H74" s="83">
        <v>230</v>
      </c>
      <c r="I74" s="83">
        <v>100</v>
      </c>
      <c r="J74" s="81" t="s">
        <v>33</v>
      </c>
      <c r="K74" s="82" t="s">
        <v>39</v>
      </c>
      <c r="L74" s="81" t="s">
        <v>36</v>
      </c>
      <c r="M74" s="83">
        <v>35</v>
      </c>
      <c r="N74" s="84">
        <v>0.3125</v>
      </c>
      <c r="O74" s="84">
        <v>0.6875</v>
      </c>
      <c r="P74" s="84">
        <v>0.3125</v>
      </c>
      <c r="Q74" s="84">
        <v>0.52083333333333304</v>
      </c>
      <c r="R74" s="84">
        <v>0.3125</v>
      </c>
      <c r="S74" s="84">
        <v>0.6875</v>
      </c>
      <c r="T74" s="84">
        <v>0.3125</v>
      </c>
      <c r="U74" s="84">
        <v>0.6875</v>
      </c>
      <c r="V74" s="84">
        <v>0.3125</v>
      </c>
      <c r="W74" s="84">
        <v>0.6875</v>
      </c>
      <c r="X74" s="84">
        <v>0.3125</v>
      </c>
      <c r="Y74" s="84">
        <v>0.6875</v>
      </c>
      <c r="Z74" s="84">
        <v>0.3125</v>
      </c>
      <c r="AA74" s="84">
        <v>0.6875</v>
      </c>
      <c r="AB74" s="81" t="s">
        <v>143</v>
      </c>
      <c r="AC74" s="81" t="s">
        <v>43</v>
      </c>
      <c r="AD74" s="83">
        <v>13.25</v>
      </c>
      <c r="AE74" s="83">
        <v>150</v>
      </c>
      <c r="AF74" s="85"/>
      <c r="AG74" s="85"/>
    </row>
    <row r="75" spans="1:33" x14ac:dyDescent="0.2">
      <c r="A75" s="81" t="s">
        <v>6801</v>
      </c>
      <c r="B75" s="81" t="s">
        <v>2</v>
      </c>
      <c r="C75" s="81" t="s">
        <v>61</v>
      </c>
      <c r="D75" s="82" t="s">
        <v>85</v>
      </c>
      <c r="E75" s="83">
        <v>0</v>
      </c>
      <c r="F75" s="83">
        <v>150</v>
      </c>
      <c r="G75" s="83">
        <v>0</v>
      </c>
      <c r="H75" s="83">
        <v>230</v>
      </c>
      <c r="I75" s="83">
        <v>100</v>
      </c>
      <c r="J75" s="81" t="s">
        <v>33</v>
      </c>
      <c r="K75" s="82" t="s">
        <v>39</v>
      </c>
      <c r="L75" s="81" t="s">
        <v>36</v>
      </c>
      <c r="M75" s="83">
        <v>35</v>
      </c>
      <c r="N75" s="84">
        <v>0.3125</v>
      </c>
      <c r="O75" s="84">
        <v>0.6875</v>
      </c>
      <c r="P75" s="84">
        <v>0.3125</v>
      </c>
      <c r="Q75" s="84">
        <v>0.52083333333333304</v>
      </c>
      <c r="R75" s="84">
        <v>0.3125</v>
      </c>
      <c r="S75" s="84">
        <v>0.6875</v>
      </c>
      <c r="T75" s="84">
        <v>0.3125</v>
      </c>
      <c r="U75" s="84">
        <v>0.6875</v>
      </c>
      <c r="V75" s="84">
        <v>0.3125</v>
      </c>
      <c r="W75" s="84">
        <v>0.6875</v>
      </c>
      <c r="X75" s="84">
        <v>0.3125</v>
      </c>
      <c r="Y75" s="84">
        <v>0.6875</v>
      </c>
      <c r="Z75" s="84">
        <v>0.3125</v>
      </c>
      <c r="AA75" s="84">
        <v>0.6875</v>
      </c>
      <c r="AB75" s="81" t="s">
        <v>143</v>
      </c>
      <c r="AC75" s="81" t="s">
        <v>43</v>
      </c>
      <c r="AD75" s="83">
        <v>13.25</v>
      </c>
      <c r="AE75" s="83">
        <v>150</v>
      </c>
      <c r="AF75" s="85"/>
      <c r="AG75" s="85"/>
    </row>
    <row r="76" spans="1:33" x14ac:dyDescent="0.2">
      <c r="A76" s="81" t="s">
        <v>6768</v>
      </c>
      <c r="B76" s="86" t="s">
        <v>2</v>
      </c>
      <c r="C76" s="81" t="s">
        <v>61</v>
      </c>
      <c r="D76" s="82" t="s">
        <v>85</v>
      </c>
      <c r="E76" s="87">
        <v>0</v>
      </c>
      <c r="F76" s="87">
        <v>150</v>
      </c>
      <c r="G76" s="87">
        <v>0</v>
      </c>
      <c r="H76" s="83">
        <v>230</v>
      </c>
      <c r="I76" s="83">
        <v>100</v>
      </c>
      <c r="J76" s="81" t="s">
        <v>33</v>
      </c>
      <c r="K76" s="82" t="s">
        <v>39</v>
      </c>
      <c r="L76" s="81" t="s">
        <v>36</v>
      </c>
      <c r="M76" s="83">
        <v>35</v>
      </c>
      <c r="N76" s="84">
        <v>0.3125</v>
      </c>
      <c r="O76" s="84">
        <v>0.6875</v>
      </c>
      <c r="P76" s="84">
        <v>0.3125</v>
      </c>
      <c r="Q76" s="84">
        <v>0.52083333333333304</v>
      </c>
      <c r="R76" s="84">
        <v>0.3125</v>
      </c>
      <c r="S76" s="84">
        <v>0.6875</v>
      </c>
      <c r="T76" s="84">
        <v>0.3125</v>
      </c>
      <c r="U76" s="84">
        <v>0.6875</v>
      </c>
      <c r="V76" s="84">
        <v>0.3125</v>
      </c>
      <c r="W76" s="84">
        <v>0.6875</v>
      </c>
      <c r="X76" s="84">
        <v>0.3125</v>
      </c>
      <c r="Y76" s="84">
        <v>0.6875</v>
      </c>
      <c r="Z76" s="84">
        <v>0.3125</v>
      </c>
      <c r="AA76" s="84">
        <v>0.6875</v>
      </c>
      <c r="AB76" s="81" t="s">
        <v>143</v>
      </c>
      <c r="AC76" s="81" t="s">
        <v>43</v>
      </c>
      <c r="AD76" s="83">
        <v>13.25</v>
      </c>
      <c r="AE76" s="83">
        <v>150</v>
      </c>
      <c r="AF76" s="85"/>
      <c r="AG76" s="85"/>
    </row>
    <row r="77" spans="1:33" x14ac:dyDescent="0.2">
      <c r="A77" s="81" t="s">
        <v>6816</v>
      </c>
      <c r="B77" s="81" t="s">
        <v>2</v>
      </c>
      <c r="C77" s="81" t="s">
        <v>61</v>
      </c>
      <c r="D77" s="82" t="s">
        <v>85</v>
      </c>
      <c r="E77" s="83">
        <v>0</v>
      </c>
      <c r="F77" s="83">
        <v>150</v>
      </c>
      <c r="G77" s="83">
        <v>0</v>
      </c>
      <c r="H77" s="83">
        <v>230</v>
      </c>
      <c r="I77" s="83">
        <v>100</v>
      </c>
      <c r="J77" s="81" t="s">
        <v>33</v>
      </c>
      <c r="K77" s="82" t="s">
        <v>39</v>
      </c>
      <c r="L77" s="81" t="s">
        <v>36</v>
      </c>
      <c r="M77" s="83">
        <v>35</v>
      </c>
      <c r="N77" s="84">
        <v>0.3125</v>
      </c>
      <c r="O77" s="84">
        <v>0.6875</v>
      </c>
      <c r="P77" s="84">
        <v>0.3125</v>
      </c>
      <c r="Q77" s="84">
        <v>0.52083333333333304</v>
      </c>
      <c r="R77" s="84">
        <v>0.3125</v>
      </c>
      <c r="S77" s="84">
        <v>0.6875</v>
      </c>
      <c r="T77" s="84">
        <v>0.3125</v>
      </c>
      <c r="U77" s="84">
        <v>0.6875</v>
      </c>
      <c r="V77" s="84">
        <v>0.3125</v>
      </c>
      <c r="W77" s="84">
        <v>0.6875</v>
      </c>
      <c r="X77" s="84">
        <v>0.3125</v>
      </c>
      <c r="Y77" s="84">
        <v>0.6875</v>
      </c>
      <c r="Z77" s="84">
        <v>0.3125</v>
      </c>
      <c r="AA77" s="84">
        <v>0.6875</v>
      </c>
      <c r="AB77" s="81" t="s">
        <v>143</v>
      </c>
      <c r="AC77" s="81" t="s">
        <v>43</v>
      </c>
      <c r="AD77" s="83">
        <v>13.25</v>
      </c>
      <c r="AE77" s="83">
        <v>150</v>
      </c>
      <c r="AF77" s="85"/>
      <c r="AG77" s="85"/>
    </row>
    <row r="78" spans="1:33" x14ac:dyDescent="0.2">
      <c r="A78" s="81" t="s">
        <v>6887</v>
      </c>
      <c r="B78" s="86" t="s">
        <v>2</v>
      </c>
      <c r="C78" s="81" t="s">
        <v>61</v>
      </c>
      <c r="D78" s="82" t="s">
        <v>85</v>
      </c>
      <c r="E78" s="87">
        <v>0</v>
      </c>
      <c r="F78" s="87">
        <v>150</v>
      </c>
      <c r="G78" s="87">
        <v>0</v>
      </c>
      <c r="H78" s="83">
        <v>230</v>
      </c>
      <c r="I78" s="83">
        <v>100</v>
      </c>
      <c r="J78" s="81" t="s">
        <v>33</v>
      </c>
      <c r="K78" s="82" t="s">
        <v>39</v>
      </c>
      <c r="L78" s="81" t="s">
        <v>36</v>
      </c>
      <c r="M78" s="83">
        <v>35</v>
      </c>
      <c r="N78" s="84">
        <v>0.3125</v>
      </c>
      <c r="O78" s="84">
        <v>0.6875</v>
      </c>
      <c r="P78" s="84">
        <v>0.3125</v>
      </c>
      <c r="Q78" s="84">
        <v>0.52083333333333304</v>
      </c>
      <c r="R78" s="84">
        <v>0.3125</v>
      </c>
      <c r="S78" s="84">
        <v>0.6875</v>
      </c>
      <c r="T78" s="84">
        <v>0.3125</v>
      </c>
      <c r="U78" s="84">
        <v>0.6875</v>
      </c>
      <c r="V78" s="84">
        <v>0.3125</v>
      </c>
      <c r="W78" s="84">
        <v>0.6875</v>
      </c>
      <c r="X78" s="84">
        <v>0.3125</v>
      </c>
      <c r="Y78" s="84">
        <v>0.6875</v>
      </c>
      <c r="Z78" s="84">
        <v>0.3125</v>
      </c>
      <c r="AA78" s="84">
        <v>0.6875</v>
      </c>
      <c r="AB78" s="81" t="s">
        <v>143</v>
      </c>
      <c r="AC78" s="81" t="s">
        <v>43</v>
      </c>
      <c r="AD78" s="83">
        <v>13.25</v>
      </c>
      <c r="AE78" s="83">
        <v>150</v>
      </c>
      <c r="AF78" s="85"/>
      <c r="AG78" s="85"/>
    </row>
    <row r="79" spans="1:33" x14ac:dyDescent="0.2">
      <c r="A79" s="88" t="s">
        <v>7518</v>
      </c>
      <c r="B79" s="86" t="s">
        <v>2</v>
      </c>
      <c r="C79" s="81" t="s">
        <v>61</v>
      </c>
      <c r="D79" s="82" t="s">
        <v>85</v>
      </c>
      <c r="E79" s="87">
        <v>0</v>
      </c>
      <c r="F79" s="87">
        <v>150</v>
      </c>
      <c r="G79" s="87">
        <v>0</v>
      </c>
      <c r="H79" s="83">
        <v>230</v>
      </c>
      <c r="I79" s="83">
        <v>100</v>
      </c>
      <c r="J79" s="81" t="s">
        <v>33</v>
      </c>
      <c r="K79" s="82" t="s">
        <v>39</v>
      </c>
      <c r="L79" s="81" t="s">
        <v>36</v>
      </c>
      <c r="M79" s="83">
        <v>35</v>
      </c>
      <c r="N79" s="84">
        <v>0.3125</v>
      </c>
      <c r="O79" s="84">
        <v>0.6875</v>
      </c>
      <c r="P79" s="84">
        <v>0.3125</v>
      </c>
      <c r="Q79" s="84">
        <v>0.52083333333333304</v>
      </c>
      <c r="R79" s="84">
        <v>0.3125</v>
      </c>
      <c r="S79" s="84">
        <v>0.6875</v>
      </c>
      <c r="T79" s="84">
        <v>0.3125</v>
      </c>
      <c r="U79" s="84">
        <v>0.6875</v>
      </c>
      <c r="V79" s="84">
        <v>0.3125</v>
      </c>
      <c r="W79" s="84">
        <v>0.6875</v>
      </c>
      <c r="X79" s="84">
        <v>0.3125</v>
      </c>
      <c r="Y79" s="84">
        <v>0.6875</v>
      </c>
      <c r="Z79" s="84">
        <v>0.3125</v>
      </c>
      <c r="AA79" s="84">
        <v>0.6875</v>
      </c>
      <c r="AB79" s="81" t="s">
        <v>143</v>
      </c>
      <c r="AC79" s="81" t="s">
        <v>43</v>
      </c>
      <c r="AD79" s="83">
        <v>13.25</v>
      </c>
      <c r="AE79" s="83">
        <v>150</v>
      </c>
      <c r="AF79" s="85"/>
      <c r="AG79" s="85"/>
    </row>
    <row r="80" spans="1:33" x14ac:dyDescent="0.2">
      <c r="A80" s="88" t="s">
        <v>7551</v>
      </c>
      <c r="B80" s="86" t="s">
        <v>2</v>
      </c>
      <c r="C80" s="81" t="s">
        <v>61</v>
      </c>
      <c r="D80" s="82" t="s">
        <v>85</v>
      </c>
      <c r="E80" s="87">
        <v>0</v>
      </c>
      <c r="F80" s="87">
        <v>150</v>
      </c>
      <c r="G80" s="87">
        <v>0</v>
      </c>
      <c r="H80" s="83">
        <v>230</v>
      </c>
      <c r="I80" s="83">
        <v>100</v>
      </c>
      <c r="J80" s="81" t="s">
        <v>33</v>
      </c>
      <c r="K80" s="82" t="s">
        <v>39</v>
      </c>
      <c r="L80" s="81" t="s">
        <v>36</v>
      </c>
      <c r="M80" s="83">
        <v>35</v>
      </c>
      <c r="N80" s="84">
        <v>0.3125</v>
      </c>
      <c r="O80" s="84">
        <v>0.6875</v>
      </c>
      <c r="P80" s="84">
        <v>0.3125</v>
      </c>
      <c r="Q80" s="84">
        <v>0.52083333333333304</v>
      </c>
      <c r="R80" s="84">
        <v>0.3125</v>
      </c>
      <c r="S80" s="84">
        <v>0.6875</v>
      </c>
      <c r="T80" s="84">
        <v>0.3125</v>
      </c>
      <c r="U80" s="84">
        <v>0.6875</v>
      </c>
      <c r="V80" s="84">
        <v>0.3125</v>
      </c>
      <c r="W80" s="84">
        <v>0.6875</v>
      </c>
      <c r="X80" s="84">
        <v>0.3125</v>
      </c>
      <c r="Y80" s="84">
        <v>0.6875</v>
      </c>
      <c r="Z80" s="84">
        <v>0.3125</v>
      </c>
      <c r="AA80" s="84">
        <v>0.6875</v>
      </c>
      <c r="AB80" s="81" t="s">
        <v>143</v>
      </c>
      <c r="AC80" s="81" t="s">
        <v>43</v>
      </c>
      <c r="AD80" s="83">
        <v>13.25</v>
      </c>
      <c r="AE80" s="83">
        <v>150</v>
      </c>
      <c r="AF80" s="85"/>
      <c r="AG80" s="85"/>
    </row>
    <row r="81" spans="1:33" x14ac:dyDescent="0.2">
      <c r="A81" s="88" t="s">
        <v>7552</v>
      </c>
      <c r="B81" s="86" t="s">
        <v>2</v>
      </c>
      <c r="C81" s="81" t="s">
        <v>61</v>
      </c>
      <c r="D81" s="82" t="s">
        <v>85</v>
      </c>
      <c r="E81" s="87">
        <v>0</v>
      </c>
      <c r="F81" s="87">
        <v>150</v>
      </c>
      <c r="G81" s="87">
        <v>0</v>
      </c>
      <c r="H81" s="83">
        <v>230</v>
      </c>
      <c r="I81" s="83">
        <v>100</v>
      </c>
      <c r="J81" s="81" t="s">
        <v>33</v>
      </c>
      <c r="K81" s="82" t="s">
        <v>39</v>
      </c>
      <c r="L81" s="81" t="s">
        <v>36</v>
      </c>
      <c r="M81" s="83">
        <v>35</v>
      </c>
      <c r="N81" s="84">
        <v>0.3125</v>
      </c>
      <c r="O81" s="84">
        <v>0.6875</v>
      </c>
      <c r="P81" s="84">
        <v>0.3125</v>
      </c>
      <c r="Q81" s="84">
        <v>0.52083333333333304</v>
      </c>
      <c r="R81" s="84">
        <v>0.3125</v>
      </c>
      <c r="S81" s="84">
        <v>0.6875</v>
      </c>
      <c r="T81" s="84">
        <v>0.3125</v>
      </c>
      <c r="U81" s="84">
        <v>0.6875</v>
      </c>
      <c r="V81" s="84">
        <v>0.3125</v>
      </c>
      <c r="W81" s="84">
        <v>0.6875</v>
      </c>
      <c r="X81" s="84">
        <v>0.3125</v>
      </c>
      <c r="Y81" s="84">
        <v>0.6875</v>
      </c>
      <c r="Z81" s="84">
        <v>0.3125</v>
      </c>
      <c r="AA81" s="84">
        <v>0.6875</v>
      </c>
      <c r="AB81" s="81" t="s">
        <v>143</v>
      </c>
      <c r="AC81" s="81" t="s">
        <v>43</v>
      </c>
      <c r="AD81" s="83">
        <v>13.25</v>
      </c>
      <c r="AE81" s="83">
        <v>150</v>
      </c>
      <c r="AF81" s="85"/>
      <c r="AG81" s="85"/>
    </row>
    <row r="82" spans="1:33" x14ac:dyDescent="0.2">
      <c r="A82" s="81" t="s">
        <v>6831</v>
      </c>
      <c r="B82" s="86" t="s">
        <v>2</v>
      </c>
      <c r="C82" s="81" t="s">
        <v>62</v>
      </c>
      <c r="D82" s="82" t="s">
        <v>85</v>
      </c>
      <c r="E82" s="87">
        <v>0</v>
      </c>
      <c r="F82" s="87">
        <v>150</v>
      </c>
      <c r="G82" s="87">
        <v>0</v>
      </c>
      <c r="H82" s="83">
        <v>200</v>
      </c>
      <c r="I82" s="83">
        <v>100</v>
      </c>
      <c r="J82" s="81" t="s">
        <v>33</v>
      </c>
      <c r="K82" s="82" t="s">
        <v>39</v>
      </c>
      <c r="L82" s="81" t="s">
        <v>36</v>
      </c>
      <c r="M82" s="83">
        <v>35</v>
      </c>
      <c r="N82" s="84">
        <v>0.3125</v>
      </c>
      <c r="O82" s="84">
        <v>0.6875</v>
      </c>
      <c r="P82" s="84">
        <v>0.3125</v>
      </c>
      <c r="Q82" s="84">
        <v>0.52083333333333304</v>
      </c>
      <c r="R82" s="84">
        <v>0.3125</v>
      </c>
      <c r="S82" s="84">
        <v>0.6875</v>
      </c>
      <c r="T82" s="84">
        <v>0.3125</v>
      </c>
      <c r="U82" s="84">
        <v>0.6875</v>
      </c>
      <c r="V82" s="84">
        <v>0.3125</v>
      </c>
      <c r="W82" s="84">
        <v>0.6875</v>
      </c>
      <c r="X82" s="84">
        <v>0.3125</v>
      </c>
      <c r="Y82" s="84">
        <v>0.6875</v>
      </c>
      <c r="Z82" s="84">
        <v>0.3125</v>
      </c>
      <c r="AA82" s="84">
        <v>0.6875</v>
      </c>
      <c r="AB82" s="81">
        <v>0</v>
      </c>
      <c r="AC82" s="81" t="s">
        <v>43</v>
      </c>
      <c r="AD82" s="83">
        <v>13.25</v>
      </c>
      <c r="AE82" s="83">
        <v>150</v>
      </c>
      <c r="AF82" s="85"/>
      <c r="AG82" s="85"/>
    </row>
    <row r="83" spans="1:33" x14ac:dyDescent="0.2">
      <c r="A83" s="88" t="s">
        <v>6982</v>
      </c>
      <c r="B83" s="86" t="s">
        <v>2</v>
      </c>
      <c r="C83" s="81" t="s">
        <v>62</v>
      </c>
      <c r="D83" s="82" t="s">
        <v>85</v>
      </c>
      <c r="E83" s="87">
        <v>0</v>
      </c>
      <c r="F83" s="87">
        <v>150</v>
      </c>
      <c r="G83" s="87">
        <v>0</v>
      </c>
      <c r="H83" s="83">
        <v>200</v>
      </c>
      <c r="I83" s="83">
        <v>100</v>
      </c>
      <c r="J83" s="81" t="s">
        <v>33</v>
      </c>
      <c r="K83" s="82" t="s">
        <v>39</v>
      </c>
      <c r="L83" s="81" t="s">
        <v>36</v>
      </c>
      <c r="M83" s="83">
        <v>35</v>
      </c>
      <c r="N83" s="84">
        <v>0.3125</v>
      </c>
      <c r="O83" s="84">
        <v>0.6875</v>
      </c>
      <c r="P83" s="84">
        <v>0.3125</v>
      </c>
      <c r="Q83" s="84">
        <v>0.52083333333333304</v>
      </c>
      <c r="R83" s="84">
        <v>0.3125</v>
      </c>
      <c r="S83" s="84">
        <v>0.6875</v>
      </c>
      <c r="T83" s="84">
        <v>0.3125</v>
      </c>
      <c r="U83" s="84">
        <v>0.6875</v>
      </c>
      <c r="V83" s="84">
        <v>0.3125</v>
      </c>
      <c r="W83" s="84">
        <v>0.6875</v>
      </c>
      <c r="X83" s="84">
        <v>0.3125</v>
      </c>
      <c r="Y83" s="84">
        <v>0.6875</v>
      </c>
      <c r="Z83" s="84">
        <v>0.3125</v>
      </c>
      <c r="AA83" s="84">
        <v>0.6875</v>
      </c>
      <c r="AB83" s="81">
        <v>0</v>
      </c>
      <c r="AC83" s="81" t="s">
        <v>43</v>
      </c>
      <c r="AD83" s="83">
        <v>13.25</v>
      </c>
      <c r="AE83" s="83">
        <v>150</v>
      </c>
      <c r="AF83" s="85"/>
      <c r="AG83" s="85"/>
    </row>
    <row r="84" spans="1:33" x14ac:dyDescent="0.2">
      <c r="A84" s="81" t="s">
        <v>6763</v>
      </c>
      <c r="B84" s="86" t="s">
        <v>2</v>
      </c>
      <c r="C84" s="86" t="s">
        <v>62</v>
      </c>
      <c r="D84" s="89" t="s">
        <v>85</v>
      </c>
      <c r="E84" s="87">
        <v>0</v>
      </c>
      <c r="F84" s="87">
        <v>150</v>
      </c>
      <c r="G84" s="87">
        <v>0</v>
      </c>
      <c r="H84" s="83">
        <v>200</v>
      </c>
      <c r="I84" s="83">
        <v>100</v>
      </c>
      <c r="J84" s="81" t="s">
        <v>33</v>
      </c>
      <c r="K84" s="82" t="s">
        <v>39</v>
      </c>
      <c r="L84" s="81" t="s">
        <v>36</v>
      </c>
      <c r="M84" s="83">
        <v>35</v>
      </c>
      <c r="N84" s="84">
        <v>0.3125</v>
      </c>
      <c r="O84" s="84">
        <v>0.6875</v>
      </c>
      <c r="P84" s="84">
        <v>0.3125</v>
      </c>
      <c r="Q84" s="84">
        <v>0.52083333333333304</v>
      </c>
      <c r="R84" s="84">
        <v>0.3125</v>
      </c>
      <c r="S84" s="84">
        <v>0.6875</v>
      </c>
      <c r="T84" s="84">
        <v>0.3125</v>
      </c>
      <c r="U84" s="84">
        <v>0.6875</v>
      </c>
      <c r="V84" s="84">
        <v>0.3125</v>
      </c>
      <c r="W84" s="84">
        <v>0.6875</v>
      </c>
      <c r="X84" s="84">
        <v>0.3125</v>
      </c>
      <c r="Y84" s="84">
        <v>0.6875</v>
      </c>
      <c r="Z84" s="84">
        <v>0.3125</v>
      </c>
      <c r="AA84" s="84">
        <v>0.6875</v>
      </c>
      <c r="AB84" s="81">
        <v>0</v>
      </c>
      <c r="AC84" s="81" t="s">
        <v>43</v>
      </c>
      <c r="AD84" s="83">
        <v>13.25</v>
      </c>
      <c r="AE84" s="83">
        <v>150</v>
      </c>
      <c r="AF84" s="85"/>
      <c r="AG84" s="85"/>
    </row>
    <row r="85" spans="1:33" x14ac:dyDescent="0.2">
      <c r="A85" s="81" t="s">
        <v>6807</v>
      </c>
      <c r="B85" s="86" t="s">
        <v>2</v>
      </c>
      <c r="C85" s="81" t="s">
        <v>62</v>
      </c>
      <c r="D85" s="82" t="s">
        <v>85</v>
      </c>
      <c r="E85" s="87">
        <v>0</v>
      </c>
      <c r="F85" s="87">
        <v>150</v>
      </c>
      <c r="G85" s="87">
        <v>0</v>
      </c>
      <c r="H85" s="83">
        <v>200</v>
      </c>
      <c r="I85" s="83">
        <v>100</v>
      </c>
      <c r="J85" s="81" t="s">
        <v>33</v>
      </c>
      <c r="K85" s="82" t="s">
        <v>39</v>
      </c>
      <c r="L85" s="81" t="s">
        <v>36</v>
      </c>
      <c r="M85" s="83">
        <v>35</v>
      </c>
      <c r="N85" s="84">
        <v>0.3125</v>
      </c>
      <c r="O85" s="84">
        <v>0.6875</v>
      </c>
      <c r="P85" s="84">
        <v>0.3125</v>
      </c>
      <c r="Q85" s="84">
        <v>0.52083333333333304</v>
      </c>
      <c r="R85" s="84">
        <v>0.3125</v>
      </c>
      <c r="S85" s="84">
        <v>0.6875</v>
      </c>
      <c r="T85" s="84">
        <v>0.3125</v>
      </c>
      <c r="U85" s="84">
        <v>0.6875</v>
      </c>
      <c r="V85" s="84">
        <v>0.3125</v>
      </c>
      <c r="W85" s="84">
        <v>0.6875</v>
      </c>
      <c r="X85" s="84">
        <v>0.3125</v>
      </c>
      <c r="Y85" s="84">
        <v>0.6875</v>
      </c>
      <c r="Z85" s="84">
        <v>0.3125</v>
      </c>
      <c r="AA85" s="84">
        <v>0.6875</v>
      </c>
      <c r="AB85" s="81">
        <v>0</v>
      </c>
      <c r="AC85" s="81" t="s">
        <v>43</v>
      </c>
      <c r="AD85" s="83">
        <v>13.25</v>
      </c>
      <c r="AE85" s="83">
        <v>150</v>
      </c>
      <c r="AF85" s="85"/>
      <c r="AG85" s="85"/>
    </row>
    <row r="86" spans="1:33" x14ac:dyDescent="0.2">
      <c r="A86" s="81" t="s">
        <v>6799</v>
      </c>
      <c r="B86" s="81" t="s">
        <v>2</v>
      </c>
      <c r="C86" s="81" t="s">
        <v>62</v>
      </c>
      <c r="D86" s="82" t="s">
        <v>85</v>
      </c>
      <c r="E86" s="83">
        <v>0</v>
      </c>
      <c r="F86" s="83">
        <v>150</v>
      </c>
      <c r="G86" s="83">
        <v>0</v>
      </c>
      <c r="H86" s="83">
        <v>200</v>
      </c>
      <c r="I86" s="83">
        <v>100</v>
      </c>
      <c r="J86" s="81" t="s">
        <v>33</v>
      </c>
      <c r="K86" s="82" t="s">
        <v>39</v>
      </c>
      <c r="L86" s="81" t="s">
        <v>36</v>
      </c>
      <c r="M86" s="83">
        <v>35</v>
      </c>
      <c r="N86" s="84">
        <v>0.3125</v>
      </c>
      <c r="O86" s="84">
        <v>0.6875</v>
      </c>
      <c r="P86" s="84">
        <v>0.3125</v>
      </c>
      <c r="Q86" s="84">
        <v>0.52083333333333304</v>
      </c>
      <c r="R86" s="84">
        <v>0.3125</v>
      </c>
      <c r="S86" s="84">
        <v>0.6875</v>
      </c>
      <c r="T86" s="84">
        <v>0.3125</v>
      </c>
      <c r="U86" s="84">
        <v>0.6875</v>
      </c>
      <c r="V86" s="84">
        <v>0.3125</v>
      </c>
      <c r="W86" s="84">
        <v>0.6875</v>
      </c>
      <c r="X86" s="84">
        <v>0.3125</v>
      </c>
      <c r="Y86" s="84">
        <v>0.6875</v>
      </c>
      <c r="Z86" s="84">
        <v>0.3125</v>
      </c>
      <c r="AA86" s="84">
        <v>0.6875</v>
      </c>
      <c r="AB86" s="81">
        <v>0</v>
      </c>
      <c r="AC86" s="81" t="s">
        <v>43</v>
      </c>
      <c r="AD86" s="83">
        <v>13.25</v>
      </c>
      <c r="AE86" s="83">
        <v>150</v>
      </c>
      <c r="AF86" s="85"/>
      <c r="AG86" s="85"/>
    </row>
    <row r="87" spans="1:33" x14ac:dyDescent="0.2">
      <c r="A87" s="81" t="s">
        <v>6726</v>
      </c>
      <c r="B87" s="86" t="s">
        <v>2</v>
      </c>
      <c r="C87" s="81" t="s">
        <v>62</v>
      </c>
      <c r="D87" s="82" t="s">
        <v>85</v>
      </c>
      <c r="E87" s="87">
        <v>0</v>
      </c>
      <c r="F87" s="87">
        <v>150</v>
      </c>
      <c r="G87" s="87">
        <v>0</v>
      </c>
      <c r="H87" s="83">
        <v>200</v>
      </c>
      <c r="I87" s="83">
        <v>100</v>
      </c>
      <c r="J87" s="81" t="s">
        <v>33</v>
      </c>
      <c r="K87" s="82" t="s">
        <v>39</v>
      </c>
      <c r="L87" s="81" t="s">
        <v>36</v>
      </c>
      <c r="M87" s="83">
        <v>35</v>
      </c>
      <c r="N87" s="84">
        <v>0.3125</v>
      </c>
      <c r="O87" s="84">
        <v>0.6875</v>
      </c>
      <c r="P87" s="84">
        <v>0.3125</v>
      </c>
      <c r="Q87" s="84">
        <v>0.52083333333333304</v>
      </c>
      <c r="R87" s="84">
        <v>0.3125</v>
      </c>
      <c r="S87" s="84">
        <v>0.6875</v>
      </c>
      <c r="T87" s="84">
        <v>0.3125</v>
      </c>
      <c r="U87" s="84">
        <v>0.6875</v>
      </c>
      <c r="V87" s="84">
        <v>0.3125</v>
      </c>
      <c r="W87" s="84">
        <v>0.6875</v>
      </c>
      <c r="X87" s="84">
        <v>0.3125</v>
      </c>
      <c r="Y87" s="84">
        <v>0.6875</v>
      </c>
      <c r="Z87" s="84">
        <v>0.3125</v>
      </c>
      <c r="AA87" s="84">
        <v>0.6875</v>
      </c>
      <c r="AB87" s="81">
        <v>0</v>
      </c>
      <c r="AC87" s="81" t="s">
        <v>43</v>
      </c>
      <c r="AD87" s="83">
        <v>13.25</v>
      </c>
      <c r="AE87" s="83">
        <v>150</v>
      </c>
      <c r="AF87" s="85"/>
      <c r="AG87" s="85"/>
    </row>
    <row r="88" spans="1:33" x14ac:dyDescent="0.2">
      <c r="A88" s="81" t="s">
        <v>6926</v>
      </c>
      <c r="B88" s="86" t="s">
        <v>2</v>
      </c>
      <c r="C88" s="81" t="s">
        <v>62</v>
      </c>
      <c r="D88" s="82" t="s">
        <v>85</v>
      </c>
      <c r="E88" s="87">
        <v>0</v>
      </c>
      <c r="F88" s="87">
        <v>150</v>
      </c>
      <c r="G88" s="87">
        <v>0</v>
      </c>
      <c r="H88" s="83">
        <v>200</v>
      </c>
      <c r="I88" s="83">
        <v>100</v>
      </c>
      <c r="J88" s="81" t="s">
        <v>33</v>
      </c>
      <c r="K88" s="82" t="s">
        <v>39</v>
      </c>
      <c r="L88" s="81" t="s">
        <v>36</v>
      </c>
      <c r="M88" s="83">
        <v>35</v>
      </c>
      <c r="N88" s="84">
        <v>0.3125</v>
      </c>
      <c r="O88" s="84">
        <v>0.6875</v>
      </c>
      <c r="P88" s="84">
        <v>0.3125</v>
      </c>
      <c r="Q88" s="84">
        <v>0.52083333333333304</v>
      </c>
      <c r="R88" s="84">
        <v>0.3125</v>
      </c>
      <c r="S88" s="84">
        <v>0.6875</v>
      </c>
      <c r="T88" s="84">
        <v>0.3125</v>
      </c>
      <c r="U88" s="84">
        <v>0.6875</v>
      </c>
      <c r="V88" s="84">
        <v>0.3125</v>
      </c>
      <c r="W88" s="84">
        <v>0.6875</v>
      </c>
      <c r="X88" s="84">
        <v>0.3125</v>
      </c>
      <c r="Y88" s="84">
        <v>0.6875</v>
      </c>
      <c r="Z88" s="84">
        <v>0.3125</v>
      </c>
      <c r="AA88" s="84">
        <v>0.6875</v>
      </c>
      <c r="AB88" s="81">
        <v>0</v>
      </c>
      <c r="AC88" s="81" t="s">
        <v>43</v>
      </c>
      <c r="AD88" s="83">
        <v>13.25</v>
      </c>
      <c r="AE88" s="83">
        <v>150</v>
      </c>
      <c r="AF88" s="85"/>
      <c r="AG88" s="85"/>
    </row>
    <row r="89" spans="1:33" x14ac:dyDescent="0.2">
      <c r="A89" s="81" t="s">
        <v>6821</v>
      </c>
      <c r="B89" s="81" t="s">
        <v>2</v>
      </c>
      <c r="C89" s="81" t="s">
        <v>62</v>
      </c>
      <c r="D89" s="82" t="s">
        <v>85</v>
      </c>
      <c r="E89" s="83">
        <v>0</v>
      </c>
      <c r="F89" s="83">
        <v>150</v>
      </c>
      <c r="G89" s="83">
        <v>0</v>
      </c>
      <c r="H89" s="83">
        <v>200</v>
      </c>
      <c r="I89" s="83">
        <v>100</v>
      </c>
      <c r="J89" s="81" t="s">
        <v>33</v>
      </c>
      <c r="K89" s="82" t="s">
        <v>39</v>
      </c>
      <c r="L89" s="81" t="s">
        <v>36</v>
      </c>
      <c r="M89" s="83">
        <v>35</v>
      </c>
      <c r="N89" s="84">
        <v>0.3125</v>
      </c>
      <c r="O89" s="84">
        <v>0.6875</v>
      </c>
      <c r="P89" s="84">
        <v>0.3125</v>
      </c>
      <c r="Q89" s="84">
        <v>0.52083333333333304</v>
      </c>
      <c r="R89" s="84">
        <v>0.3125</v>
      </c>
      <c r="S89" s="84">
        <v>0.6875</v>
      </c>
      <c r="T89" s="84">
        <v>0.3125</v>
      </c>
      <c r="U89" s="84">
        <v>0.6875</v>
      </c>
      <c r="V89" s="84">
        <v>0.3125</v>
      </c>
      <c r="W89" s="84">
        <v>0.6875</v>
      </c>
      <c r="X89" s="84">
        <v>0.3125</v>
      </c>
      <c r="Y89" s="84">
        <v>0.6875</v>
      </c>
      <c r="Z89" s="84">
        <v>0.3125</v>
      </c>
      <c r="AA89" s="84">
        <v>0.6875</v>
      </c>
      <c r="AB89" s="81">
        <v>0</v>
      </c>
      <c r="AC89" s="81" t="s">
        <v>43</v>
      </c>
      <c r="AD89" s="83">
        <v>13.25</v>
      </c>
      <c r="AE89" s="83">
        <v>150</v>
      </c>
      <c r="AF89" s="85"/>
      <c r="AG89" s="85"/>
    </row>
    <row r="90" spans="1:33" x14ac:dyDescent="0.2">
      <c r="A90" s="88" t="s">
        <v>7858</v>
      </c>
      <c r="B90" s="81" t="s">
        <v>2</v>
      </c>
      <c r="C90" s="81" t="s">
        <v>62</v>
      </c>
      <c r="D90" s="82" t="s">
        <v>85</v>
      </c>
      <c r="E90" s="83">
        <v>0</v>
      </c>
      <c r="F90" s="83">
        <v>150</v>
      </c>
      <c r="G90" s="83">
        <v>0</v>
      </c>
      <c r="H90" s="83">
        <v>200</v>
      </c>
      <c r="I90" s="83">
        <v>100</v>
      </c>
      <c r="J90" s="81" t="s">
        <v>33</v>
      </c>
      <c r="K90" s="82" t="s">
        <v>39</v>
      </c>
      <c r="L90" s="81" t="s">
        <v>36</v>
      </c>
      <c r="M90" s="83">
        <v>35</v>
      </c>
      <c r="N90" s="84">
        <v>0.3125</v>
      </c>
      <c r="O90" s="84">
        <v>0.6875</v>
      </c>
      <c r="P90" s="84">
        <v>0.3125</v>
      </c>
      <c r="Q90" s="84">
        <v>0.52083333333333304</v>
      </c>
      <c r="R90" s="84">
        <v>0.3125</v>
      </c>
      <c r="S90" s="84">
        <v>0.6875</v>
      </c>
      <c r="T90" s="84">
        <v>0.3125</v>
      </c>
      <c r="U90" s="84">
        <v>0.6875</v>
      </c>
      <c r="V90" s="84">
        <v>0.3125</v>
      </c>
      <c r="W90" s="84">
        <v>0.6875</v>
      </c>
      <c r="X90" s="84">
        <v>0.3125</v>
      </c>
      <c r="Y90" s="84">
        <v>0.6875</v>
      </c>
      <c r="Z90" s="84">
        <v>0.3125</v>
      </c>
      <c r="AA90" s="84">
        <v>0.6875</v>
      </c>
      <c r="AB90" s="81">
        <v>0</v>
      </c>
      <c r="AC90" s="81" t="s">
        <v>43</v>
      </c>
      <c r="AD90" s="83">
        <v>13.25</v>
      </c>
      <c r="AE90" s="83">
        <v>150</v>
      </c>
      <c r="AF90" s="85"/>
      <c r="AG90" s="85"/>
    </row>
    <row r="91" spans="1:33" x14ac:dyDescent="0.2">
      <c r="A91" s="88" t="s">
        <v>6983</v>
      </c>
      <c r="B91" s="81" t="s">
        <v>2</v>
      </c>
      <c r="C91" s="81" t="s">
        <v>6</v>
      </c>
      <c r="D91" s="82" t="s">
        <v>22</v>
      </c>
      <c r="E91" s="83">
        <f>+F91*6</f>
        <v>900</v>
      </c>
      <c r="F91" s="83">
        <f>1050/7</f>
        <v>150</v>
      </c>
      <c r="G91" s="83">
        <v>250</v>
      </c>
      <c r="H91" s="83">
        <v>0</v>
      </c>
      <c r="I91" s="83">
        <v>0</v>
      </c>
      <c r="J91" s="81" t="s">
        <v>32</v>
      </c>
      <c r="K91" s="82" t="s">
        <v>39</v>
      </c>
      <c r="L91" s="81" t="s">
        <v>35</v>
      </c>
      <c r="M91" s="83">
        <v>35</v>
      </c>
      <c r="N91" s="84">
        <v>0.3125</v>
      </c>
      <c r="O91" s="84">
        <v>0.6875</v>
      </c>
      <c r="P91" s="84">
        <v>0.3125</v>
      </c>
      <c r="Q91" s="84">
        <v>0.52083333333333304</v>
      </c>
      <c r="R91" s="84">
        <v>0.3125</v>
      </c>
      <c r="S91" s="84">
        <v>0.6875</v>
      </c>
      <c r="T91" s="84">
        <v>0.3125</v>
      </c>
      <c r="U91" s="84">
        <v>0.6875</v>
      </c>
      <c r="V91" s="84">
        <v>0.3125</v>
      </c>
      <c r="W91" s="84">
        <v>0.6875</v>
      </c>
      <c r="X91" s="84">
        <v>0.3125</v>
      </c>
      <c r="Y91" s="84">
        <v>0.6875</v>
      </c>
      <c r="Z91" s="84">
        <v>0.3125</v>
      </c>
      <c r="AA91" s="84">
        <v>0.6875</v>
      </c>
      <c r="AB91" s="81" t="s">
        <v>65</v>
      </c>
      <c r="AC91" s="81" t="s">
        <v>43</v>
      </c>
      <c r="AD91" s="83">
        <v>13.25</v>
      </c>
      <c r="AE91" s="83">
        <v>135.71428571428572</v>
      </c>
      <c r="AF91" s="85"/>
      <c r="AG91" s="85"/>
    </row>
    <row r="92" spans="1:33" x14ac:dyDescent="0.2">
      <c r="A92" s="81" t="s">
        <v>6728</v>
      </c>
      <c r="B92" s="81" t="s">
        <v>2</v>
      </c>
      <c r="C92" s="81" t="s">
        <v>6</v>
      </c>
      <c r="D92" s="82" t="s">
        <v>22</v>
      </c>
      <c r="E92" s="83">
        <f>+F92*6</f>
        <v>900</v>
      </c>
      <c r="F92" s="83">
        <f>1050/7</f>
        <v>150</v>
      </c>
      <c r="G92" s="83">
        <v>250</v>
      </c>
      <c r="H92" s="83">
        <v>0</v>
      </c>
      <c r="I92" s="83">
        <v>0</v>
      </c>
      <c r="J92" s="81" t="s">
        <v>32</v>
      </c>
      <c r="K92" s="82" t="s">
        <v>39</v>
      </c>
      <c r="L92" s="81" t="s">
        <v>35</v>
      </c>
      <c r="M92" s="83">
        <v>35</v>
      </c>
      <c r="N92" s="84">
        <v>0.3125</v>
      </c>
      <c r="O92" s="84">
        <v>0.6875</v>
      </c>
      <c r="P92" s="84">
        <v>0.3125</v>
      </c>
      <c r="Q92" s="84">
        <v>0.52083333333333304</v>
      </c>
      <c r="R92" s="84">
        <v>0.3125</v>
      </c>
      <c r="S92" s="84">
        <v>0.6875</v>
      </c>
      <c r="T92" s="84">
        <v>0.3125</v>
      </c>
      <c r="U92" s="84">
        <v>0.6875</v>
      </c>
      <c r="V92" s="84">
        <v>0.3125</v>
      </c>
      <c r="W92" s="84">
        <v>0.6875</v>
      </c>
      <c r="X92" s="84">
        <v>0.3125</v>
      </c>
      <c r="Y92" s="84">
        <v>0.6875</v>
      </c>
      <c r="Z92" s="84">
        <v>0.3125</v>
      </c>
      <c r="AA92" s="84">
        <v>0.6875</v>
      </c>
      <c r="AB92" s="81" t="s">
        <v>65</v>
      </c>
      <c r="AC92" s="81" t="s">
        <v>43</v>
      </c>
      <c r="AD92" s="83">
        <v>13.25</v>
      </c>
      <c r="AE92" s="83">
        <v>135.71428571428572</v>
      </c>
      <c r="AF92" s="85"/>
      <c r="AG92" s="85"/>
    </row>
    <row r="93" spans="1:33" x14ac:dyDescent="0.2">
      <c r="A93" s="81" t="s">
        <v>6724</v>
      </c>
      <c r="B93" s="81" t="s">
        <v>2</v>
      </c>
      <c r="C93" s="81" t="s">
        <v>6</v>
      </c>
      <c r="D93" s="82" t="s">
        <v>22</v>
      </c>
      <c r="E93" s="83">
        <f>+F93*6</f>
        <v>900</v>
      </c>
      <c r="F93" s="83">
        <f>1050/7</f>
        <v>150</v>
      </c>
      <c r="G93" s="83">
        <v>250</v>
      </c>
      <c r="H93" s="83">
        <v>0</v>
      </c>
      <c r="I93" s="83">
        <v>0</v>
      </c>
      <c r="J93" s="81" t="s">
        <v>32</v>
      </c>
      <c r="K93" s="82" t="s">
        <v>39</v>
      </c>
      <c r="L93" s="81" t="s">
        <v>35</v>
      </c>
      <c r="M93" s="83">
        <v>35</v>
      </c>
      <c r="N93" s="84">
        <v>0.3125</v>
      </c>
      <c r="O93" s="84">
        <v>0.6875</v>
      </c>
      <c r="P93" s="84">
        <v>0.3125</v>
      </c>
      <c r="Q93" s="84">
        <v>0.52083333333333304</v>
      </c>
      <c r="R93" s="84">
        <v>0.3125</v>
      </c>
      <c r="S93" s="84">
        <v>0.6875</v>
      </c>
      <c r="T93" s="84">
        <v>0.3125</v>
      </c>
      <c r="U93" s="84">
        <v>0.6875</v>
      </c>
      <c r="V93" s="84">
        <v>0.3125</v>
      </c>
      <c r="W93" s="84">
        <v>0.6875</v>
      </c>
      <c r="X93" s="84">
        <v>0.3125</v>
      </c>
      <c r="Y93" s="84">
        <v>0.6875</v>
      </c>
      <c r="Z93" s="84">
        <v>0.3125</v>
      </c>
      <c r="AA93" s="84">
        <v>0.6875</v>
      </c>
      <c r="AB93" s="81" t="s">
        <v>65</v>
      </c>
      <c r="AC93" s="81" t="s">
        <v>43</v>
      </c>
      <c r="AD93" s="83">
        <v>13.25</v>
      </c>
      <c r="AE93" s="83">
        <v>135.71428571428572</v>
      </c>
      <c r="AF93" s="85"/>
      <c r="AG93" s="85"/>
    </row>
    <row r="94" spans="1:33" x14ac:dyDescent="0.2">
      <c r="A94" s="81" t="s">
        <v>6802</v>
      </c>
      <c r="B94" s="81" t="s">
        <v>2</v>
      </c>
      <c r="C94" s="81" t="s">
        <v>6</v>
      </c>
      <c r="D94" s="82" t="s">
        <v>22</v>
      </c>
      <c r="E94" s="83">
        <f>+F94*6</f>
        <v>900</v>
      </c>
      <c r="F94" s="83">
        <f>1050/7</f>
        <v>150</v>
      </c>
      <c r="G94" s="83">
        <v>250</v>
      </c>
      <c r="H94" s="83">
        <v>0</v>
      </c>
      <c r="I94" s="83">
        <v>0</v>
      </c>
      <c r="J94" s="81" t="s">
        <v>32</v>
      </c>
      <c r="K94" s="82" t="s">
        <v>39</v>
      </c>
      <c r="L94" s="81" t="s">
        <v>35</v>
      </c>
      <c r="M94" s="83">
        <v>35</v>
      </c>
      <c r="N94" s="84">
        <v>0.3125</v>
      </c>
      <c r="O94" s="84">
        <v>0.6875</v>
      </c>
      <c r="P94" s="84">
        <v>0.3125</v>
      </c>
      <c r="Q94" s="84">
        <v>0.52083333333333304</v>
      </c>
      <c r="R94" s="84">
        <v>0.3125</v>
      </c>
      <c r="S94" s="84">
        <v>0.6875</v>
      </c>
      <c r="T94" s="84">
        <v>0.3125</v>
      </c>
      <c r="U94" s="84">
        <v>0.6875</v>
      </c>
      <c r="V94" s="84">
        <v>0.3125</v>
      </c>
      <c r="W94" s="84">
        <v>0.6875</v>
      </c>
      <c r="X94" s="84">
        <v>0.3125</v>
      </c>
      <c r="Y94" s="84">
        <v>0.6875</v>
      </c>
      <c r="Z94" s="84">
        <v>0.3125</v>
      </c>
      <c r="AA94" s="84">
        <v>0.6875</v>
      </c>
      <c r="AB94" s="81" t="s">
        <v>65</v>
      </c>
      <c r="AC94" s="81" t="s">
        <v>43</v>
      </c>
      <c r="AD94" s="83">
        <v>13.25</v>
      </c>
      <c r="AE94" s="83">
        <v>135.71428571428572</v>
      </c>
      <c r="AF94" s="85"/>
      <c r="AG94" s="85"/>
    </row>
    <row r="95" spans="1:33" x14ac:dyDescent="0.2">
      <c r="A95" s="81" t="s">
        <v>6741</v>
      </c>
      <c r="B95" s="81" t="s">
        <v>2</v>
      </c>
      <c r="C95" s="81" t="s">
        <v>6</v>
      </c>
      <c r="D95" s="82" t="s">
        <v>22</v>
      </c>
      <c r="E95" s="83">
        <f>+F95*6</f>
        <v>900</v>
      </c>
      <c r="F95" s="83">
        <f>1050/7</f>
        <v>150</v>
      </c>
      <c r="G95" s="83">
        <v>250</v>
      </c>
      <c r="H95" s="83">
        <v>0</v>
      </c>
      <c r="I95" s="83">
        <v>0</v>
      </c>
      <c r="J95" s="81" t="s">
        <v>32</v>
      </c>
      <c r="K95" s="82" t="s">
        <v>39</v>
      </c>
      <c r="L95" s="81" t="s">
        <v>35</v>
      </c>
      <c r="M95" s="83">
        <v>35</v>
      </c>
      <c r="N95" s="84">
        <v>0.3125</v>
      </c>
      <c r="O95" s="84">
        <v>0.6875</v>
      </c>
      <c r="P95" s="84">
        <v>0.3125</v>
      </c>
      <c r="Q95" s="84">
        <v>0.52083333333333304</v>
      </c>
      <c r="R95" s="84">
        <v>0.3125</v>
      </c>
      <c r="S95" s="84">
        <v>0.6875</v>
      </c>
      <c r="T95" s="84">
        <v>0.3125</v>
      </c>
      <c r="U95" s="84">
        <v>0.6875</v>
      </c>
      <c r="V95" s="84">
        <v>0.3125</v>
      </c>
      <c r="W95" s="84">
        <v>0.6875</v>
      </c>
      <c r="X95" s="84">
        <v>0.3125</v>
      </c>
      <c r="Y95" s="84">
        <v>0.6875</v>
      </c>
      <c r="Z95" s="84">
        <v>0.3125</v>
      </c>
      <c r="AA95" s="84">
        <v>0.6875</v>
      </c>
      <c r="AB95" s="81" t="s">
        <v>65</v>
      </c>
      <c r="AC95" s="81" t="s">
        <v>43</v>
      </c>
      <c r="AD95" s="83">
        <v>13.25</v>
      </c>
      <c r="AE95" s="83">
        <v>135.71428571428572</v>
      </c>
      <c r="AF95" s="85"/>
      <c r="AG95" s="85"/>
    </row>
    <row r="96" spans="1:33" x14ac:dyDescent="0.2">
      <c r="A96" s="88" t="s">
        <v>6984</v>
      </c>
      <c r="B96" s="86" t="s">
        <v>2</v>
      </c>
      <c r="C96" s="81" t="s">
        <v>5864</v>
      </c>
      <c r="D96" s="82" t="s">
        <v>85</v>
      </c>
      <c r="E96" s="87">
        <v>0</v>
      </c>
      <c r="F96" s="87">
        <v>127.24</v>
      </c>
      <c r="G96" s="87">
        <v>0</v>
      </c>
      <c r="H96" s="83">
        <v>200</v>
      </c>
      <c r="I96" s="83">
        <v>50</v>
      </c>
      <c r="J96" s="81" t="s">
        <v>32</v>
      </c>
      <c r="K96" s="82" t="s">
        <v>39</v>
      </c>
      <c r="L96" s="81" t="s">
        <v>35</v>
      </c>
      <c r="M96" s="83">
        <v>35</v>
      </c>
      <c r="N96" s="84">
        <v>0.3125</v>
      </c>
      <c r="O96" s="84">
        <v>0.6875</v>
      </c>
      <c r="P96" s="84">
        <v>0.3125</v>
      </c>
      <c r="Q96" s="84">
        <v>0.52083333333333304</v>
      </c>
      <c r="R96" s="84">
        <v>0.3125</v>
      </c>
      <c r="S96" s="84">
        <v>0.6875</v>
      </c>
      <c r="T96" s="84">
        <v>0.3125</v>
      </c>
      <c r="U96" s="84">
        <v>0.6875</v>
      </c>
      <c r="V96" s="84">
        <v>0.3125</v>
      </c>
      <c r="W96" s="84">
        <v>0.6875</v>
      </c>
      <c r="X96" s="84">
        <v>0.3125</v>
      </c>
      <c r="Y96" s="84">
        <v>0.6875</v>
      </c>
      <c r="Z96" s="84">
        <v>0.3125</v>
      </c>
      <c r="AA96" s="84">
        <v>0.6875</v>
      </c>
      <c r="AB96" s="81" t="s">
        <v>65</v>
      </c>
      <c r="AC96" s="81" t="s">
        <v>43</v>
      </c>
      <c r="AD96" s="83">
        <v>13.25</v>
      </c>
      <c r="AE96" s="83">
        <v>127.24</v>
      </c>
      <c r="AF96" s="85"/>
      <c r="AG96" s="85"/>
    </row>
    <row r="97" spans="1:33" x14ac:dyDescent="0.2">
      <c r="A97" s="81" t="s">
        <v>6841</v>
      </c>
      <c r="B97" s="81" t="s">
        <v>2</v>
      </c>
      <c r="C97" s="81" t="s">
        <v>5864</v>
      </c>
      <c r="D97" s="82" t="s">
        <v>85</v>
      </c>
      <c r="E97" s="83">
        <v>0</v>
      </c>
      <c r="F97" s="83">
        <v>127.24</v>
      </c>
      <c r="G97" s="83">
        <v>0</v>
      </c>
      <c r="H97" s="83">
        <v>200</v>
      </c>
      <c r="I97" s="83">
        <v>50</v>
      </c>
      <c r="J97" s="81" t="s">
        <v>32</v>
      </c>
      <c r="K97" s="82" t="s">
        <v>39</v>
      </c>
      <c r="L97" s="81" t="s">
        <v>35</v>
      </c>
      <c r="M97" s="83">
        <v>35</v>
      </c>
      <c r="N97" s="84">
        <v>0.3125</v>
      </c>
      <c r="O97" s="84">
        <v>0.6875</v>
      </c>
      <c r="P97" s="84">
        <v>0.3125</v>
      </c>
      <c r="Q97" s="84">
        <v>0.52083333333333304</v>
      </c>
      <c r="R97" s="84">
        <v>0.3125</v>
      </c>
      <c r="S97" s="84">
        <v>0.6875</v>
      </c>
      <c r="T97" s="84">
        <v>0.3125</v>
      </c>
      <c r="U97" s="84">
        <v>0.6875</v>
      </c>
      <c r="V97" s="84">
        <v>0.3125</v>
      </c>
      <c r="W97" s="84">
        <v>0.6875</v>
      </c>
      <c r="X97" s="84">
        <v>0.3125</v>
      </c>
      <c r="Y97" s="84">
        <v>0.6875</v>
      </c>
      <c r="Z97" s="84">
        <v>0.3125</v>
      </c>
      <c r="AA97" s="84">
        <v>0.6875</v>
      </c>
      <c r="AB97" s="81" t="s">
        <v>65</v>
      </c>
      <c r="AC97" s="81" t="s">
        <v>43</v>
      </c>
      <c r="AD97" s="83">
        <v>13.25</v>
      </c>
      <c r="AE97" s="83">
        <v>127.24</v>
      </c>
      <c r="AF97" s="85"/>
      <c r="AG97" s="85"/>
    </row>
    <row r="98" spans="1:33" x14ac:dyDescent="0.2">
      <c r="A98" s="81" t="s">
        <v>6784</v>
      </c>
      <c r="B98" s="81" t="s">
        <v>2</v>
      </c>
      <c r="C98" s="81" t="s">
        <v>5800</v>
      </c>
      <c r="D98" s="82" t="s">
        <v>22</v>
      </c>
      <c r="E98" s="83">
        <f>+F98*6</f>
        <v>840</v>
      </c>
      <c r="F98" s="83">
        <f>980/7</f>
        <v>140</v>
      </c>
      <c r="G98" s="83">
        <v>220</v>
      </c>
      <c r="H98" s="83">
        <v>0</v>
      </c>
      <c r="I98" s="83">
        <v>0</v>
      </c>
      <c r="J98" s="81" t="s">
        <v>32</v>
      </c>
      <c r="K98" s="82" t="s">
        <v>39</v>
      </c>
      <c r="L98" s="81" t="s">
        <v>35</v>
      </c>
      <c r="M98" s="83">
        <v>35</v>
      </c>
      <c r="N98" s="84">
        <v>0.3125</v>
      </c>
      <c r="O98" s="84">
        <v>0.6875</v>
      </c>
      <c r="P98" s="84">
        <v>0.3125</v>
      </c>
      <c r="Q98" s="84">
        <v>0.52083333333333304</v>
      </c>
      <c r="R98" s="84">
        <v>0.3125</v>
      </c>
      <c r="S98" s="84">
        <v>0.6875</v>
      </c>
      <c r="T98" s="84">
        <v>0.3125</v>
      </c>
      <c r="U98" s="84">
        <v>0.6875</v>
      </c>
      <c r="V98" s="84">
        <v>0.3125</v>
      </c>
      <c r="W98" s="84">
        <v>0.6875</v>
      </c>
      <c r="X98" s="84">
        <v>0.3125</v>
      </c>
      <c r="Y98" s="84">
        <v>0.6875</v>
      </c>
      <c r="Z98" s="84">
        <v>0.3125</v>
      </c>
      <c r="AA98" s="84">
        <v>0.6875</v>
      </c>
      <c r="AB98" s="81" t="s">
        <v>65</v>
      </c>
      <c r="AC98" s="81" t="s">
        <v>43</v>
      </c>
      <c r="AD98" s="83">
        <v>13.25</v>
      </c>
      <c r="AE98" s="83">
        <v>135.71428571428572</v>
      </c>
      <c r="AF98" s="85"/>
      <c r="AG98" s="85"/>
    </row>
    <row r="99" spans="1:33" x14ac:dyDescent="0.2">
      <c r="A99" s="81" t="s">
        <v>6901</v>
      </c>
      <c r="B99" s="81" t="s">
        <v>2</v>
      </c>
      <c r="C99" s="81" t="s">
        <v>5800</v>
      </c>
      <c r="D99" s="82" t="s">
        <v>22</v>
      </c>
      <c r="E99" s="83">
        <f>+F99*6</f>
        <v>840</v>
      </c>
      <c r="F99" s="83">
        <f>980/7</f>
        <v>140</v>
      </c>
      <c r="G99" s="83">
        <v>220</v>
      </c>
      <c r="H99" s="83">
        <v>0</v>
      </c>
      <c r="I99" s="83">
        <v>0</v>
      </c>
      <c r="J99" s="81" t="s">
        <v>32</v>
      </c>
      <c r="K99" s="82" t="s">
        <v>39</v>
      </c>
      <c r="L99" s="81" t="s">
        <v>35</v>
      </c>
      <c r="M99" s="83">
        <v>35</v>
      </c>
      <c r="N99" s="84">
        <v>0.3125</v>
      </c>
      <c r="O99" s="84">
        <v>0.6875</v>
      </c>
      <c r="P99" s="84">
        <v>0.3125</v>
      </c>
      <c r="Q99" s="84">
        <v>0.52083333333333304</v>
      </c>
      <c r="R99" s="84">
        <v>0.3125</v>
      </c>
      <c r="S99" s="84">
        <v>0.6875</v>
      </c>
      <c r="T99" s="84">
        <v>0.3125</v>
      </c>
      <c r="U99" s="84">
        <v>0.6875</v>
      </c>
      <c r="V99" s="84">
        <v>0.3125</v>
      </c>
      <c r="W99" s="84">
        <v>0.6875</v>
      </c>
      <c r="X99" s="84">
        <v>0.3125</v>
      </c>
      <c r="Y99" s="84">
        <v>0.6875</v>
      </c>
      <c r="Z99" s="84">
        <v>0.3125</v>
      </c>
      <c r="AA99" s="84">
        <v>0.6875</v>
      </c>
      <c r="AB99" s="81" t="s">
        <v>65</v>
      </c>
      <c r="AC99" s="81" t="s">
        <v>43</v>
      </c>
      <c r="AD99" s="83">
        <v>13.25</v>
      </c>
      <c r="AE99" s="83">
        <v>135.71428571428572</v>
      </c>
      <c r="AF99" s="85"/>
      <c r="AG99" s="85"/>
    </row>
    <row r="100" spans="1:33" x14ac:dyDescent="0.2">
      <c r="A100" s="88" t="s">
        <v>6997</v>
      </c>
      <c r="B100" s="81" t="s">
        <v>2</v>
      </c>
      <c r="C100" s="81" t="s">
        <v>5800</v>
      </c>
      <c r="D100" s="82" t="s">
        <v>22</v>
      </c>
      <c r="E100" s="83">
        <f>+F100*6</f>
        <v>840</v>
      </c>
      <c r="F100" s="83">
        <f>980/7</f>
        <v>140</v>
      </c>
      <c r="G100" s="83">
        <v>220</v>
      </c>
      <c r="H100" s="83">
        <v>0</v>
      </c>
      <c r="I100" s="83">
        <v>0</v>
      </c>
      <c r="J100" s="81" t="s">
        <v>32</v>
      </c>
      <c r="K100" s="82" t="s">
        <v>39</v>
      </c>
      <c r="L100" s="81" t="s">
        <v>35</v>
      </c>
      <c r="M100" s="83">
        <v>35</v>
      </c>
      <c r="N100" s="84">
        <v>0.3125</v>
      </c>
      <c r="O100" s="84">
        <v>0.6875</v>
      </c>
      <c r="P100" s="84">
        <v>0.3125</v>
      </c>
      <c r="Q100" s="84">
        <v>0.52083333333333304</v>
      </c>
      <c r="R100" s="84">
        <v>0.3125</v>
      </c>
      <c r="S100" s="84">
        <v>0.6875</v>
      </c>
      <c r="T100" s="84">
        <v>0.3125</v>
      </c>
      <c r="U100" s="84">
        <v>0.6875</v>
      </c>
      <c r="V100" s="84">
        <v>0.3125</v>
      </c>
      <c r="W100" s="84">
        <v>0.6875</v>
      </c>
      <c r="X100" s="84">
        <v>0.3125</v>
      </c>
      <c r="Y100" s="84">
        <v>0.6875</v>
      </c>
      <c r="Z100" s="84">
        <v>0.3125</v>
      </c>
      <c r="AA100" s="84">
        <v>0.6875</v>
      </c>
      <c r="AB100" s="81" t="s">
        <v>65</v>
      </c>
      <c r="AC100" s="81" t="s">
        <v>43</v>
      </c>
      <c r="AD100" s="83">
        <v>13.25</v>
      </c>
      <c r="AE100" s="83">
        <v>135.71428571428572</v>
      </c>
      <c r="AF100" s="85"/>
      <c r="AG100" s="85"/>
    </row>
    <row r="101" spans="1:33" x14ac:dyDescent="0.2">
      <c r="A101" s="81" t="s">
        <v>6860</v>
      </c>
      <c r="B101" s="81" t="s">
        <v>9</v>
      </c>
      <c r="C101" s="81" t="s">
        <v>3681</v>
      </c>
      <c r="D101" s="82" t="s">
        <v>22</v>
      </c>
      <c r="E101" s="83">
        <v>900</v>
      </c>
      <c r="F101" s="83">
        <v>150</v>
      </c>
      <c r="G101" s="83">
        <v>300</v>
      </c>
      <c r="H101" s="83">
        <v>0</v>
      </c>
      <c r="I101" s="83">
        <v>0</v>
      </c>
      <c r="J101" s="81" t="s">
        <v>32</v>
      </c>
      <c r="K101" s="82" t="s">
        <v>39</v>
      </c>
      <c r="L101" s="81" t="s">
        <v>35</v>
      </c>
      <c r="M101" s="83">
        <v>35</v>
      </c>
      <c r="N101" s="84">
        <v>0.3125</v>
      </c>
      <c r="O101" s="84">
        <v>0.6875</v>
      </c>
      <c r="P101" s="84">
        <v>0.3125</v>
      </c>
      <c r="Q101" s="84">
        <v>0.52083333333333304</v>
      </c>
      <c r="R101" s="84">
        <v>0.3125</v>
      </c>
      <c r="S101" s="84">
        <v>0.6875</v>
      </c>
      <c r="T101" s="84">
        <v>0.3125</v>
      </c>
      <c r="U101" s="84">
        <v>0.6875</v>
      </c>
      <c r="V101" s="84">
        <v>0.3125</v>
      </c>
      <c r="W101" s="84">
        <v>0.6875</v>
      </c>
      <c r="X101" s="84">
        <v>0.3125</v>
      </c>
      <c r="Y101" s="84">
        <v>0.6875</v>
      </c>
      <c r="Z101" s="84">
        <v>0.3125</v>
      </c>
      <c r="AA101" s="84">
        <v>0.6875</v>
      </c>
      <c r="AB101" s="81" t="s">
        <v>65</v>
      </c>
      <c r="AC101" s="81" t="s">
        <v>43</v>
      </c>
      <c r="AD101" s="83">
        <v>13.25</v>
      </c>
      <c r="AE101" s="83">
        <v>150</v>
      </c>
      <c r="AF101" s="85"/>
      <c r="AG101" s="85"/>
    </row>
    <row r="102" spans="1:33" x14ac:dyDescent="0.2">
      <c r="A102" s="81" t="s">
        <v>6786</v>
      </c>
      <c r="B102" s="81" t="s">
        <v>9</v>
      </c>
      <c r="C102" s="81" t="s">
        <v>3680</v>
      </c>
      <c r="D102" s="82" t="s">
        <v>22</v>
      </c>
      <c r="E102" s="83">
        <v>831.42857142857156</v>
      </c>
      <c r="F102" s="83">
        <v>138.57142857142858</v>
      </c>
      <c r="G102" s="83">
        <v>300</v>
      </c>
      <c r="H102" s="83">
        <v>0</v>
      </c>
      <c r="I102" s="83">
        <v>0</v>
      </c>
      <c r="J102" s="81" t="s">
        <v>32</v>
      </c>
      <c r="K102" s="82" t="s">
        <v>39</v>
      </c>
      <c r="L102" s="81" t="s">
        <v>35</v>
      </c>
      <c r="M102" s="83">
        <v>35</v>
      </c>
      <c r="N102" s="84">
        <v>0.3125</v>
      </c>
      <c r="O102" s="84">
        <v>0.6875</v>
      </c>
      <c r="P102" s="84">
        <v>0.3125</v>
      </c>
      <c r="Q102" s="84">
        <v>0.52083333333333304</v>
      </c>
      <c r="R102" s="84">
        <v>0.3125</v>
      </c>
      <c r="S102" s="84">
        <v>0.6875</v>
      </c>
      <c r="T102" s="84">
        <v>0.3125</v>
      </c>
      <c r="U102" s="84">
        <v>0.6875</v>
      </c>
      <c r="V102" s="84">
        <v>0.3125</v>
      </c>
      <c r="W102" s="84">
        <v>0.6875</v>
      </c>
      <c r="X102" s="84">
        <v>0.3125</v>
      </c>
      <c r="Y102" s="84">
        <v>0.6875</v>
      </c>
      <c r="Z102" s="84">
        <v>0.3125</v>
      </c>
      <c r="AA102" s="84">
        <v>0.6875</v>
      </c>
      <c r="AB102" s="81" t="s">
        <v>65</v>
      </c>
      <c r="AC102" s="81" t="s">
        <v>43</v>
      </c>
      <c r="AD102" s="83">
        <v>13.25</v>
      </c>
      <c r="AE102" s="83">
        <v>138.57142857142858</v>
      </c>
      <c r="AF102" s="85"/>
      <c r="AG102" s="85"/>
    </row>
    <row r="103" spans="1:33" x14ac:dyDescent="0.2">
      <c r="A103" s="81" t="s">
        <v>6754</v>
      </c>
      <c r="B103" s="86" t="s">
        <v>2</v>
      </c>
      <c r="C103" s="86" t="s">
        <v>0</v>
      </c>
      <c r="D103" s="82" t="s">
        <v>22</v>
      </c>
      <c r="E103" s="87">
        <v>1928.5714285714287</v>
      </c>
      <c r="F103" s="87">
        <v>321.42857142857144</v>
      </c>
      <c r="G103" s="87">
        <v>250</v>
      </c>
      <c r="H103" s="83">
        <v>0</v>
      </c>
      <c r="I103" s="83">
        <v>0</v>
      </c>
      <c r="J103" s="81" t="s">
        <v>32</v>
      </c>
      <c r="K103" s="82" t="s">
        <v>39</v>
      </c>
      <c r="L103" s="81" t="s">
        <v>35</v>
      </c>
      <c r="M103" s="83">
        <v>35</v>
      </c>
      <c r="N103" s="84">
        <v>0.3125</v>
      </c>
      <c r="O103" s="84">
        <v>0.6875</v>
      </c>
      <c r="P103" s="84">
        <v>0.3125</v>
      </c>
      <c r="Q103" s="84">
        <v>0.52083333333333337</v>
      </c>
      <c r="R103" s="84">
        <v>0.3125</v>
      </c>
      <c r="S103" s="84">
        <v>0.6875</v>
      </c>
      <c r="T103" s="84">
        <v>0.3125</v>
      </c>
      <c r="U103" s="84">
        <v>0.6875</v>
      </c>
      <c r="V103" s="84">
        <v>0.3125</v>
      </c>
      <c r="W103" s="84">
        <v>0.6875</v>
      </c>
      <c r="X103" s="84">
        <v>0.3125</v>
      </c>
      <c r="Y103" s="84">
        <v>0.6875</v>
      </c>
      <c r="Z103" s="84">
        <v>0.3125</v>
      </c>
      <c r="AA103" s="84">
        <v>0.6875</v>
      </c>
      <c r="AB103" s="81" t="s">
        <v>65</v>
      </c>
      <c r="AC103" s="81" t="s">
        <v>43</v>
      </c>
      <c r="AD103" s="83">
        <v>13.25</v>
      </c>
      <c r="AE103" s="83">
        <v>321.42857142857144</v>
      </c>
      <c r="AF103" s="85"/>
      <c r="AG103" s="85"/>
    </row>
    <row r="104" spans="1:33" x14ac:dyDescent="0.2">
      <c r="A104" s="88" t="s">
        <v>7558</v>
      </c>
      <c r="B104" s="88" t="s">
        <v>149</v>
      </c>
      <c r="C104" s="88" t="s">
        <v>7559</v>
      </c>
      <c r="D104" s="89" t="s">
        <v>22</v>
      </c>
      <c r="E104" s="83">
        <f>+F104*6</f>
        <v>1028.5714285714284</v>
      </c>
      <c r="F104" s="83">
        <v>171.42857142857142</v>
      </c>
      <c r="G104" s="83">
        <v>0</v>
      </c>
      <c r="H104" s="83">
        <v>200</v>
      </c>
      <c r="I104" s="83">
        <v>100</v>
      </c>
      <c r="J104" s="88" t="s">
        <v>32</v>
      </c>
      <c r="K104" s="82" t="s">
        <v>39</v>
      </c>
      <c r="L104" s="81" t="s">
        <v>36</v>
      </c>
      <c r="M104" s="83">
        <v>35</v>
      </c>
      <c r="N104" s="84">
        <v>0.3125</v>
      </c>
      <c r="O104" s="84">
        <v>0.6875</v>
      </c>
      <c r="P104" s="84">
        <v>0.3125</v>
      </c>
      <c r="Q104" s="84">
        <v>0.52083333333333304</v>
      </c>
      <c r="R104" s="84">
        <v>0.3125</v>
      </c>
      <c r="S104" s="84">
        <v>0.6875</v>
      </c>
      <c r="T104" s="84">
        <v>0.3125</v>
      </c>
      <c r="U104" s="84">
        <v>0.6875</v>
      </c>
      <c r="V104" s="84">
        <v>0.3125</v>
      </c>
      <c r="W104" s="84">
        <v>0.6875</v>
      </c>
      <c r="X104" s="84">
        <v>0.3125</v>
      </c>
      <c r="Y104" s="84">
        <v>0.6875</v>
      </c>
      <c r="Z104" s="84">
        <v>0.3125</v>
      </c>
      <c r="AA104" s="84">
        <v>0.6875</v>
      </c>
      <c r="AB104" s="81">
        <v>0</v>
      </c>
      <c r="AC104" s="81" t="s">
        <v>43</v>
      </c>
      <c r="AD104" s="83">
        <v>13.25</v>
      </c>
      <c r="AE104" s="83">
        <v>150</v>
      </c>
      <c r="AF104" s="85"/>
      <c r="AG104" s="85"/>
    </row>
    <row r="105" spans="1:33" x14ac:dyDescent="0.2">
      <c r="A105" s="81" t="s">
        <v>6857</v>
      </c>
      <c r="B105" s="81" t="s">
        <v>2</v>
      </c>
      <c r="C105" s="81" t="s">
        <v>61</v>
      </c>
      <c r="D105" s="82" t="s">
        <v>85</v>
      </c>
      <c r="E105" s="83">
        <v>0</v>
      </c>
      <c r="F105" s="83">
        <v>150</v>
      </c>
      <c r="G105" s="83">
        <v>0</v>
      </c>
      <c r="H105" s="83">
        <v>230</v>
      </c>
      <c r="I105" s="83">
        <v>100</v>
      </c>
      <c r="J105" s="81" t="s">
        <v>33</v>
      </c>
      <c r="K105" s="82" t="s">
        <v>39</v>
      </c>
      <c r="L105" s="81" t="s">
        <v>36</v>
      </c>
      <c r="M105" s="83">
        <v>35</v>
      </c>
      <c r="N105" s="84">
        <v>0.3125</v>
      </c>
      <c r="O105" s="84">
        <v>0.6875</v>
      </c>
      <c r="P105" s="84">
        <v>0.3125</v>
      </c>
      <c r="Q105" s="84">
        <v>0.52083333333333304</v>
      </c>
      <c r="R105" s="84">
        <v>0.3125</v>
      </c>
      <c r="S105" s="84">
        <v>0.6875</v>
      </c>
      <c r="T105" s="84">
        <v>0.3125</v>
      </c>
      <c r="U105" s="84">
        <v>0.6875</v>
      </c>
      <c r="V105" s="84">
        <v>0.3125</v>
      </c>
      <c r="W105" s="84">
        <v>0.6875</v>
      </c>
      <c r="X105" s="84">
        <v>0.3125</v>
      </c>
      <c r="Y105" s="84">
        <v>0.6875</v>
      </c>
      <c r="Z105" s="84">
        <v>0.3125</v>
      </c>
      <c r="AA105" s="84">
        <v>0.6875</v>
      </c>
      <c r="AB105" s="81" t="s">
        <v>143</v>
      </c>
      <c r="AC105" s="81" t="s">
        <v>43</v>
      </c>
      <c r="AD105" s="83">
        <v>13.25</v>
      </c>
      <c r="AE105" s="83">
        <v>150</v>
      </c>
      <c r="AF105" s="85"/>
      <c r="AG105" s="85"/>
    </row>
    <row r="106" spans="1:33" x14ac:dyDescent="0.2">
      <c r="A106" s="81" t="s">
        <v>6875</v>
      </c>
      <c r="B106" s="81" t="s">
        <v>2</v>
      </c>
      <c r="C106" s="81" t="s">
        <v>61</v>
      </c>
      <c r="D106" s="82" t="s">
        <v>85</v>
      </c>
      <c r="E106" s="83">
        <v>0</v>
      </c>
      <c r="F106" s="83">
        <v>150</v>
      </c>
      <c r="G106" s="83">
        <v>0</v>
      </c>
      <c r="H106" s="83">
        <v>230</v>
      </c>
      <c r="I106" s="83">
        <v>100</v>
      </c>
      <c r="J106" s="81" t="s">
        <v>33</v>
      </c>
      <c r="K106" s="82" t="s">
        <v>39</v>
      </c>
      <c r="L106" s="81" t="s">
        <v>36</v>
      </c>
      <c r="M106" s="83">
        <v>35</v>
      </c>
      <c r="N106" s="84">
        <v>0.3125</v>
      </c>
      <c r="O106" s="84">
        <v>0.6875</v>
      </c>
      <c r="P106" s="84">
        <v>0.3125</v>
      </c>
      <c r="Q106" s="84">
        <v>0.52083333333333304</v>
      </c>
      <c r="R106" s="84">
        <v>0.3125</v>
      </c>
      <c r="S106" s="84">
        <v>0.6875</v>
      </c>
      <c r="T106" s="84">
        <v>0.3125</v>
      </c>
      <c r="U106" s="84">
        <v>0.6875</v>
      </c>
      <c r="V106" s="84">
        <v>0.3125</v>
      </c>
      <c r="W106" s="84">
        <v>0.6875</v>
      </c>
      <c r="X106" s="84">
        <v>0.3125</v>
      </c>
      <c r="Y106" s="84">
        <v>0.6875</v>
      </c>
      <c r="Z106" s="84">
        <v>0.3125</v>
      </c>
      <c r="AA106" s="84">
        <v>0.6875</v>
      </c>
      <c r="AB106" s="81" t="s">
        <v>143</v>
      </c>
      <c r="AC106" s="81" t="s">
        <v>43</v>
      </c>
      <c r="AD106" s="83">
        <v>13.25</v>
      </c>
      <c r="AE106" s="83">
        <v>150</v>
      </c>
      <c r="AF106" s="85"/>
      <c r="AG106" s="85"/>
    </row>
    <row r="107" spans="1:33" x14ac:dyDescent="0.2">
      <c r="A107" s="88" t="s">
        <v>6979</v>
      </c>
      <c r="B107" s="81" t="s">
        <v>2</v>
      </c>
      <c r="C107" s="81" t="s">
        <v>61</v>
      </c>
      <c r="D107" s="82" t="s">
        <v>85</v>
      </c>
      <c r="E107" s="83">
        <v>0</v>
      </c>
      <c r="F107" s="83">
        <v>150</v>
      </c>
      <c r="G107" s="83">
        <v>0</v>
      </c>
      <c r="H107" s="83">
        <v>230</v>
      </c>
      <c r="I107" s="83">
        <v>100</v>
      </c>
      <c r="J107" s="81" t="s">
        <v>33</v>
      </c>
      <c r="K107" s="82" t="s">
        <v>39</v>
      </c>
      <c r="L107" s="81" t="s">
        <v>36</v>
      </c>
      <c r="M107" s="83">
        <v>35</v>
      </c>
      <c r="N107" s="84">
        <v>0.3125</v>
      </c>
      <c r="O107" s="84">
        <v>0.6875</v>
      </c>
      <c r="P107" s="84">
        <v>0.3125</v>
      </c>
      <c r="Q107" s="84">
        <v>0.52083333333333304</v>
      </c>
      <c r="R107" s="84">
        <v>0.3125</v>
      </c>
      <c r="S107" s="84">
        <v>0.6875</v>
      </c>
      <c r="T107" s="84">
        <v>0.3125</v>
      </c>
      <c r="U107" s="84">
        <v>0.6875</v>
      </c>
      <c r="V107" s="84">
        <v>0.3125</v>
      </c>
      <c r="W107" s="84">
        <v>0.6875</v>
      </c>
      <c r="X107" s="84">
        <v>0.3125</v>
      </c>
      <c r="Y107" s="84">
        <v>0.6875</v>
      </c>
      <c r="Z107" s="84">
        <v>0.3125</v>
      </c>
      <c r="AA107" s="84">
        <v>0.6875</v>
      </c>
      <c r="AB107" s="81" t="s">
        <v>143</v>
      </c>
      <c r="AC107" s="81" t="s">
        <v>43</v>
      </c>
      <c r="AD107" s="83">
        <v>13.25</v>
      </c>
      <c r="AE107" s="83">
        <v>150</v>
      </c>
      <c r="AF107" s="85"/>
      <c r="AG107" s="85"/>
    </row>
    <row r="108" spans="1:33" x14ac:dyDescent="0.2">
      <c r="A108" s="81" t="s">
        <v>6956</v>
      </c>
      <c r="B108" s="81" t="s">
        <v>2</v>
      </c>
      <c r="C108" s="81" t="s">
        <v>61</v>
      </c>
      <c r="D108" s="82" t="s">
        <v>85</v>
      </c>
      <c r="E108" s="83">
        <v>0</v>
      </c>
      <c r="F108" s="83">
        <v>150</v>
      </c>
      <c r="G108" s="83">
        <v>0</v>
      </c>
      <c r="H108" s="83">
        <v>230</v>
      </c>
      <c r="I108" s="83">
        <v>100</v>
      </c>
      <c r="J108" s="81" t="s">
        <v>33</v>
      </c>
      <c r="K108" s="82" t="s">
        <v>39</v>
      </c>
      <c r="L108" s="81" t="s">
        <v>36</v>
      </c>
      <c r="M108" s="83">
        <v>35</v>
      </c>
      <c r="N108" s="84">
        <v>0.3125</v>
      </c>
      <c r="O108" s="84">
        <v>0.6875</v>
      </c>
      <c r="P108" s="84">
        <v>0.3125</v>
      </c>
      <c r="Q108" s="84">
        <v>0.52083333333333304</v>
      </c>
      <c r="R108" s="84">
        <v>0.3125</v>
      </c>
      <c r="S108" s="84">
        <v>0.6875</v>
      </c>
      <c r="T108" s="84">
        <v>0.3125</v>
      </c>
      <c r="U108" s="84">
        <v>0.6875</v>
      </c>
      <c r="V108" s="84">
        <v>0.3125</v>
      </c>
      <c r="W108" s="84">
        <v>0.6875</v>
      </c>
      <c r="X108" s="84">
        <v>0.3125</v>
      </c>
      <c r="Y108" s="84">
        <v>0.6875</v>
      </c>
      <c r="Z108" s="84">
        <v>0.3125</v>
      </c>
      <c r="AA108" s="84">
        <v>0.6875</v>
      </c>
      <c r="AB108" s="81" t="s">
        <v>143</v>
      </c>
      <c r="AC108" s="81" t="s">
        <v>43</v>
      </c>
      <c r="AD108" s="83">
        <v>13.25</v>
      </c>
      <c r="AE108" s="83">
        <v>150</v>
      </c>
      <c r="AF108" s="85"/>
      <c r="AG108" s="85"/>
    </row>
    <row r="109" spans="1:33" x14ac:dyDescent="0.2">
      <c r="A109" s="81" t="s">
        <v>6812</v>
      </c>
      <c r="B109" s="86" t="s">
        <v>2</v>
      </c>
      <c r="C109" s="81" t="s">
        <v>61</v>
      </c>
      <c r="D109" s="82" t="s">
        <v>85</v>
      </c>
      <c r="E109" s="87">
        <v>0</v>
      </c>
      <c r="F109" s="87">
        <v>150</v>
      </c>
      <c r="G109" s="87">
        <v>0</v>
      </c>
      <c r="H109" s="83">
        <v>230</v>
      </c>
      <c r="I109" s="83">
        <v>100</v>
      </c>
      <c r="J109" s="81" t="s">
        <v>33</v>
      </c>
      <c r="K109" s="82" t="s">
        <v>39</v>
      </c>
      <c r="L109" s="81" t="s">
        <v>36</v>
      </c>
      <c r="M109" s="83">
        <v>35</v>
      </c>
      <c r="N109" s="84">
        <v>0.3125</v>
      </c>
      <c r="O109" s="84">
        <v>0.6875</v>
      </c>
      <c r="P109" s="84">
        <v>0.3125</v>
      </c>
      <c r="Q109" s="84">
        <v>0.52083333333333304</v>
      </c>
      <c r="R109" s="84">
        <v>0.3125</v>
      </c>
      <c r="S109" s="84">
        <v>0.6875</v>
      </c>
      <c r="T109" s="84">
        <v>0.3125</v>
      </c>
      <c r="U109" s="84">
        <v>0.6875</v>
      </c>
      <c r="V109" s="84">
        <v>0.3125</v>
      </c>
      <c r="W109" s="84">
        <v>0.6875</v>
      </c>
      <c r="X109" s="84">
        <v>0.3125</v>
      </c>
      <c r="Y109" s="84">
        <v>0.6875</v>
      </c>
      <c r="Z109" s="84">
        <v>0.3125</v>
      </c>
      <c r="AA109" s="84">
        <v>0.6875</v>
      </c>
      <c r="AB109" s="81" t="s">
        <v>143</v>
      </c>
      <c r="AC109" s="81" t="s">
        <v>43</v>
      </c>
      <c r="AD109" s="83">
        <v>13.25</v>
      </c>
      <c r="AE109" s="83">
        <v>150</v>
      </c>
      <c r="AF109" s="85"/>
      <c r="AG109" s="85"/>
    </row>
    <row r="110" spans="1:33" x14ac:dyDescent="0.2">
      <c r="A110" s="81" t="s">
        <v>6883</v>
      </c>
      <c r="B110" s="81" t="s">
        <v>2</v>
      </c>
      <c r="C110" s="81" t="s">
        <v>61</v>
      </c>
      <c r="D110" s="82" t="s">
        <v>85</v>
      </c>
      <c r="E110" s="83">
        <v>0</v>
      </c>
      <c r="F110" s="83">
        <v>150</v>
      </c>
      <c r="G110" s="83">
        <v>0</v>
      </c>
      <c r="H110" s="83">
        <v>230</v>
      </c>
      <c r="I110" s="83">
        <v>100</v>
      </c>
      <c r="J110" s="81" t="s">
        <v>33</v>
      </c>
      <c r="K110" s="82" t="s">
        <v>39</v>
      </c>
      <c r="L110" s="81" t="s">
        <v>36</v>
      </c>
      <c r="M110" s="83">
        <v>35</v>
      </c>
      <c r="N110" s="84">
        <v>0.3125</v>
      </c>
      <c r="O110" s="84">
        <v>0.6875</v>
      </c>
      <c r="P110" s="84">
        <v>0.3125</v>
      </c>
      <c r="Q110" s="84">
        <v>0.52083333333333304</v>
      </c>
      <c r="R110" s="84">
        <v>0.3125</v>
      </c>
      <c r="S110" s="84">
        <v>0.6875</v>
      </c>
      <c r="T110" s="84">
        <v>0.3125</v>
      </c>
      <c r="U110" s="84">
        <v>0.6875</v>
      </c>
      <c r="V110" s="84">
        <v>0.3125</v>
      </c>
      <c r="W110" s="84">
        <v>0.6875</v>
      </c>
      <c r="X110" s="84">
        <v>0.3125</v>
      </c>
      <c r="Y110" s="84">
        <v>0.6875</v>
      </c>
      <c r="Z110" s="84">
        <v>0.3125</v>
      </c>
      <c r="AA110" s="84">
        <v>0.6875</v>
      </c>
      <c r="AB110" s="81" t="s">
        <v>143</v>
      </c>
      <c r="AC110" s="81" t="s">
        <v>43</v>
      </c>
      <c r="AD110" s="83">
        <v>13.25</v>
      </c>
      <c r="AE110" s="83">
        <v>150</v>
      </c>
      <c r="AF110" s="85"/>
      <c r="AG110" s="85"/>
    </row>
    <row r="111" spans="1:33" x14ac:dyDescent="0.2">
      <c r="A111" s="81" t="s">
        <v>6769</v>
      </c>
      <c r="B111" s="86" t="s">
        <v>2</v>
      </c>
      <c r="C111" s="81" t="s">
        <v>61</v>
      </c>
      <c r="D111" s="82" t="s">
        <v>85</v>
      </c>
      <c r="E111" s="87">
        <v>0</v>
      </c>
      <c r="F111" s="87">
        <v>150</v>
      </c>
      <c r="G111" s="87">
        <v>0</v>
      </c>
      <c r="H111" s="83">
        <v>230</v>
      </c>
      <c r="I111" s="83">
        <v>100</v>
      </c>
      <c r="J111" s="81" t="s">
        <v>33</v>
      </c>
      <c r="K111" s="82" t="s">
        <v>39</v>
      </c>
      <c r="L111" s="81" t="s">
        <v>36</v>
      </c>
      <c r="M111" s="83">
        <v>35</v>
      </c>
      <c r="N111" s="84">
        <v>0.3125</v>
      </c>
      <c r="O111" s="84">
        <v>0.6875</v>
      </c>
      <c r="P111" s="84">
        <v>0.3125</v>
      </c>
      <c r="Q111" s="84">
        <v>0.52083333333333304</v>
      </c>
      <c r="R111" s="84">
        <v>0.3125</v>
      </c>
      <c r="S111" s="84">
        <v>0.6875</v>
      </c>
      <c r="T111" s="84">
        <v>0.3125</v>
      </c>
      <c r="U111" s="84">
        <v>0.6875</v>
      </c>
      <c r="V111" s="84">
        <v>0.3125</v>
      </c>
      <c r="W111" s="84">
        <v>0.6875</v>
      </c>
      <c r="X111" s="84">
        <v>0.3125</v>
      </c>
      <c r="Y111" s="84">
        <v>0.6875</v>
      </c>
      <c r="Z111" s="84">
        <v>0.3125</v>
      </c>
      <c r="AA111" s="84">
        <v>0.6875</v>
      </c>
      <c r="AB111" s="81" t="s">
        <v>143</v>
      </c>
      <c r="AC111" s="81" t="s">
        <v>43</v>
      </c>
      <c r="AD111" s="83">
        <v>13.25</v>
      </c>
      <c r="AE111" s="83">
        <v>150</v>
      </c>
      <c r="AF111" s="85"/>
      <c r="AG111" s="85"/>
    </row>
    <row r="112" spans="1:33" x14ac:dyDescent="0.2">
      <c r="A112" s="81" t="s">
        <v>6767</v>
      </c>
      <c r="B112" s="81" t="s">
        <v>2</v>
      </c>
      <c r="C112" s="81" t="s">
        <v>61</v>
      </c>
      <c r="D112" s="82" t="s">
        <v>85</v>
      </c>
      <c r="E112" s="83">
        <v>0</v>
      </c>
      <c r="F112" s="83">
        <v>150</v>
      </c>
      <c r="G112" s="83">
        <v>0</v>
      </c>
      <c r="H112" s="83">
        <v>230</v>
      </c>
      <c r="I112" s="83">
        <v>100</v>
      </c>
      <c r="J112" s="81" t="s">
        <v>33</v>
      </c>
      <c r="K112" s="82" t="s">
        <v>39</v>
      </c>
      <c r="L112" s="81" t="s">
        <v>36</v>
      </c>
      <c r="M112" s="83">
        <v>35</v>
      </c>
      <c r="N112" s="84">
        <v>0.3125</v>
      </c>
      <c r="O112" s="84">
        <v>0.6875</v>
      </c>
      <c r="P112" s="84">
        <v>0.3125</v>
      </c>
      <c r="Q112" s="84">
        <v>0.52083333333333304</v>
      </c>
      <c r="R112" s="84">
        <v>0.3125</v>
      </c>
      <c r="S112" s="84">
        <v>0.6875</v>
      </c>
      <c r="T112" s="84">
        <v>0.3125</v>
      </c>
      <c r="U112" s="84">
        <v>0.6875</v>
      </c>
      <c r="V112" s="84">
        <v>0.3125</v>
      </c>
      <c r="W112" s="84">
        <v>0.6875</v>
      </c>
      <c r="X112" s="84">
        <v>0.3125</v>
      </c>
      <c r="Y112" s="84">
        <v>0.6875</v>
      </c>
      <c r="Z112" s="84">
        <v>0.3125</v>
      </c>
      <c r="AA112" s="84">
        <v>0.6875</v>
      </c>
      <c r="AB112" s="81" t="s">
        <v>143</v>
      </c>
      <c r="AC112" s="81" t="s">
        <v>43</v>
      </c>
      <c r="AD112" s="83">
        <v>13.25</v>
      </c>
      <c r="AE112" s="83">
        <v>150</v>
      </c>
      <c r="AF112" s="85"/>
      <c r="AG112" s="85"/>
    </row>
    <row r="113" spans="1:33" x14ac:dyDescent="0.2">
      <c r="A113" s="81" t="s">
        <v>6766</v>
      </c>
      <c r="B113" s="81" t="s">
        <v>2</v>
      </c>
      <c r="C113" s="81" t="s">
        <v>61</v>
      </c>
      <c r="D113" s="82" t="s">
        <v>85</v>
      </c>
      <c r="E113" s="83">
        <v>0</v>
      </c>
      <c r="F113" s="83">
        <v>150</v>
      </c>
      <c r="G113" s="83">
        <v>0</v>
      </c>
      <c r="H113" s="83">
        <v>230</v>
      </c>
      <c r="I113" s="83">
        <v>100</v>
      </c>
      <c r="J113" s="81" t="s">
        <v>33</v>
      </c>
      <c r="K113" s="82" t="s">
        <v>39</v>
      </c>
      <c r="L113" s="81" t="s">
        <v>36</v>
      </c>
      <c r="M113" s="83">
        <v>35</v>
      </c>
      <c r="N113" s="84">
        <v>0.3125</v>
      </c>
      <c r="O113" s="84">
        <v>0.6875</v>
      </c>
      <c r="P113" s="84">
        <v>0.3125</v>
      </c>
      <c r="Q113" s="84">
        <v>0.52083333333333304</v>
      </c>
      <c r="R113" s="84">
        <v>0.3125</v>
      </c>
      <c r="S113" s="84">
        <v>0.6875</v>
      </c>
      <c r="T113" s="84">
        <v>0.3125</v>
      </c>
      <c r="U113" s="84">
        <v>0.6875</v>
      </c>
      <c r="V113" s="84">
        <v>0.3125</v>
      </c>
      <c r="W113" s="84">
        <v>0.6875</v>
      </c>
      <c r="X113" s="84">
        <v>0.3125</v>
      </c>
      <c r="Y113" s="84">
        <v>0.6875</v>
      </c>
      <c r="Z113" s="84">
        <v>0.3125</v>
      </c>
      <c r="AA113" s="84">
        <v>0.6875</v>
      </c>
      <c r="AB113" s="81" t="s">
        <v>143</v>
      </c>
      <c r="AC113" s="81" t="s">
        <v>43</v>
      </c>
      <c r="AD113" s="83">
        <v>13.25</v>
      </c>
      <c r="AE113" s="83">
        <v>150</v>
      </c>
      <c r="AF113" s="85"/>
      <c r="AG113" s="85"/>
    </row>
    <row r="114" spans="1:33" x14ac:dyDescent="0.2">
      <c r="A114" s="81" t="s">
        <v>6749</v>
      </c>
      <c r="B114" s="81" t="s">
        <v>2</v>
      </c>
      <c r="C114" s="81" t="s">
        <v>61</v>
      </c>
      <c r="D114" s="82" t="s">
        <v>85</v>
      </c>
      <c r="E114" s="83">
        <v>0</v>
      </c>
      <c r="F114" s="83">
        <v>150</v>
      </c>
      <c r="G114" s="83">
        <v>0</v>
      </c>
      <c r="H114" s="83">
        <v>230</v>
      </c>
      <c r="I114" s="83">
        <v>100</v>
      </c>
      <c r="J114" s="81" t="s">
        <v>33</v>
      </c>
      <c r="K114" s="82" t="s">
        <v>39</v>
      </c>
      <c r="L114" s="81" t="s">
        <v>36</v>
      </c>
      <c r="M114" s="83">
        <v>35</v>
      </c>
      <c r="N114" s="84">
        <v>0.3125</v>
      </c>
      <c r="O114" s="84">
        <v>0.6875</v>
      </c>
      <c r="P114" s="84">
        <v>0.3125</v>
      </c>
      <c r="Q114" s="84">
        <v>0.52083333333333304</v>
      </c>
      <c r="R114" s="84">
        <v>0.3125</v>
      </c>
      <c r="S114" s="84">
        <v>0.6875</v>
      </c>
      <c r="T114" s="84">
        <v>0.3125</v>
      </c>
      <c r="U114" s="84">
        <v>0.6875</v>
      </c>
      <c r="V114" s="84">
        <v>0.3125</v>
      </c>
      <c r="W114" s="84">
        <v>0.6875</v>
      </c>
      <c r="X114" s="84">
        <v>0.3125</v>
      </c>
      <c r="Y114" s="84">
        <v>0.6875</v>
      </c>
      <c r="Z114" s="84">
        <v>0.3125</v>
      </c>
      <c r="AA114" s="84">
        <v>0.6875</v>
      </c>
      <c r="AB114" s="81" t="s">
        <v>143</v>
      </c>
      <c r="AC114" s="81" t="s">
        <v>43</v>
      </c>
      <c r="AD114" s="83">
        <v>13.25</v>
      </c>
      <c r="AE114" s="83">
        <v>150</v>
      </c>
      <c r="AF114" s="85"/>
      <c r="AG114" s="85"/>
    </row>
    <row r="115" spans="1:33" x14ac:dyDescent="0.2">
      <c r="A115" s="88" t="s">
        <v>6980</v>
      </c>
      <c r="B115" s="81" t="s">
        <v>2</v>
      </c>
      <c r="C115" s="81" t="s">
        <v>61</v>
      </c>
      <c r="D115" s="82" t="s">
        <v>85</v>
      </c>
      <c r="E115" s="83">
        <v>0</v>
      </c>
      <c r="F115" s="83">
        <v>150</v>
      </c>
      <c r="G115" s="83">
        <v>0</v>
      </c>
      <c r="H115" s="83">
        <v>230</v>
      </c>
      <c r="I115" s="83">
        <v>100</v>
      </c>
      <c r="J115" s="81" t="s">
        <v>33</v>
      </c>
      <c r="K115" s="82" t="s">
        <v>39</v>
      </c>
      <c r="L115" s="81" t="s">
        <v>36</v>
      </c>
      <c r="M115" s="83">
        <v>35</v>
      </c>
      <c r="N115" s="84">
        <v>0.3125</v>
      </c>
      <c r="O115" s="84">
        <v>0.6875</v>
      </c>
      <c r="P115" s="84">
        <v>0.3125</v>
      </c>
      <c r="Q115" s="84">
        <v>0.52083333333333304</v>
      </c>
      <c r="R115" s="84">
        <v>0.3125</v>
      </c>
      <c r="S115" s="84">
        <v>0.6875</v>
      </c>
      <c r="T115" s="84">
        <v>0.3125</v>
      </c>
      <c r="U115" s="84">
        <v>0.6875</v>
      </c>
      <c r="V115" s="84">
        <v>0.3125</v>
      </c>
      <c r="W115" s="84">
        <v>0.6875</v>
      </c>
      <c r="X115" s="84">
        <v>0.3125</v>
      </c>
      <c r="Y115" s="84">
        <v>0.6875</v>
      </c>
      <c r="Z115" s="84">
        <v>0.3125</v>
      </c>
      <c r="AA115" s="84">
        <v>0.6875</v>
      </c>
      <c r="AB115" s="81" t="s">
        <v>143</v>
      </c>
      <c r="AC115" s="81" t="s">
        <v>43</v>
      </c>
      <c r="AD115" s="83">
        <v>13.25</v>
      </c>
      <c r="AE115" s="83">
        <v>150</v>
      </c>
      <c r="AF115" s="85"/>
      <c r="AG115" s="85"/>
    </row>
    <row r="116" spans="1:33" x14ac:dyDescent="0.2">
      <c r="A116" s="88" t="s">
        <v>6981</v>
      </c>
      <c r="B116" s="81" t="s">
        <v>2</v>
      </c>
      <c r="C116" s="81" t="s">
        <v>61</v>
      </c>
      <c r="D116" s="82" t="s">
        <v>85</v>
      </c>
      <c r="E116" s="83">
        <v>0</v>
      </c>
      <c r="F116" s="83">
        <v>150</v>
      </c>
      <c r="G116" s="83">
        <v>0</v>
      </c>
      <c r="H116" s="83">
        <v>230</v>
      </c>
      <c r="I116" s="83">
        <v>100</v>
      </c>
      <c r="J116" s="81" t="s">
        <v>33</v>
      </c>
      <c r="K116" s="82" t="s">
        <v>39</v>
      </c>
      <c r="L116" s="81" t="s">
        <v>36</v>
      </c>
      <c r="M116" s="83">
        <v>35</v>
      </c>
      <c r="N116" s="84">
        <v>0.3125</v>
      </c>
      <c r="O116" s="84">
        <v>0.6875</v>
      </c>
      <c r="P116" s="84">
        <v>0.3125</v>
      </c>
      <c r="Q116" s="84">
        <v>0.52083333333333304</v>
      </c>
      <c r="R116" s="84">
        <v>0.3125</v>
      </c>
      <c r="S116" s="84">
        <v>0.6875</v>
      </c>
      <c r="T116" s="84">
        <v>0.3125</v>
      </c>
      <c r="U116" s="84">
        <v>0.6875</v>
      </c>
      <c r="V116" s="84">
        <v>0.3125</v>
      </c>
      <c r="W116" s="84">
        <v>0.6875</v>
      </c>
      <c r="X116" s="84">
        <v>0.3125</v>
      </c>
      <c r="Y116" s="84">
        <v>0.6875</v>
      </c>
      <c r="Z116" s="84">
        <v>0.3125</v>
      </c>
      <c r="AA116" s="84">
        <v>0.6875</v>
      </c>
      <c r="AB116" s="81" t="s">
        <v>143</v>
      </c>
      <c r="AC116" s="81" t="s">
        <v>43</v>
      </c>
      <c r="AD116" s="83">
        <v>13.25</v>
      </c>
      <c r="AE116" s="83">
        <v>150</v>
      </c>
      <c r="AF116" s="85"/>
      <c r="AG116" s="85"/>
    </row>
    <row r="117" spans="1:33" x14ac:dyDescent="0.2">
      <c r="A117" s="81" t="s">
        <v>6946</v>
      </c>
      <c r="B117" s="81" t="s">
        <v>2</v>
      </c>
      <c r="C117" s="81" t="s">
        <v>61</v>
      </c>
      <c r="D117" s="82" t="s">
        <v>85</v>
      </c>
      <c r="E117" s="83">
        <v>0</v>
      </c>
      <c r="F117" s="83">
        <v>150</v>
      </c>
      <c r="G117" s="83">
        <v>0</v>
      </c>
      <c r="H117" s="83">
        <v>230</v>
      </c>
      <c r="I117" s="83">
        <v>100</v>
      </c>
      <c r="J117" s="81" t="s">
        <v>33</v>
      </c>
      <c r="K117" s="82" t="s">
        <v>39</v>
      </c>
      <c r="L117" s="81" t="s">
        <v>36</v>
      </c>
      <c r="M117" s="83">
        <v>35</v>
      </c>
      <c r="N117" s="84">
        <v>0.3125</v>
      </c>
      <c r="O117" s="84">
        <v>0.6875</v>
      </c>
      <c r="P117" s="84">
        <v>0.3125</v>
      </c>
      <c r="Q117" s="84">
        <v>0.52083333333333304</v>
      </c>
      <c r="R117" s="84">
        <v>0.3125</v>
      </c>
      <c r="S117" s="84">
        <v>0.6875</v>
      </c>
      <c r="T117" s="84">
        <v>0.3125</v>
      </c>
      <c r="U117" s="84">
        <v>0.6875</v>
      </c>
      <c r="V117" s="84">
        <v>0.3125</v>
      </c>
      <c r="W117" s="84">
        <v>0.6875</v>
      </c>
      <c r="X117" s="84">
        <v>0.3125</v>
      </c>
      <c r="Y117" s="84">
        <v>0.6875</v>
      </c>
      <c r="Z117" s="84">
        <v>0.3125</v>
      </c>
      <c r="AA117" s="84">
        <v>0.6875</v>
      </c>
      <c r="AB117" s="81" t="s">
        <v>143</v>
      </c>
      <c r="AC117" s="81" t="s">
        <v>43</v>
      </c>
      <c r="AD117" s="83">
        <v>13.25</v>
      </c>
      <c r="AE117" s="83">
        <v>150</v>
      </c>
      <c r="AF117" s="85"/>
      <c r="AG117" s="85"/>
    </row>
    <row r="118" spans="1:33" x14ac:dyDescent="0.2">
      <c r="A118" s="81" t="s">
        <v>6738</v>
      </c>
      <c r="B118" s="81" t="s">
        <v>2</v>
      </c>
      <c r="C118" s="81" t="s">
        <v>61</v>
      </c>
      <c r="D118" s="82" t="s">
        <v>85</v>
      </c>
      <c r="E118" s="83">
        <v>0</v>
      </c>
      <c r="F118" s="83">
        <v>150</v>
      </c>
      <c r="G118" s="83">
        <v>0</v>
      </c>
      <c r="H118" s="83">
        <v>230</v>
      </c>
      <c r="I118" s="83">
        <v>100</v>
      </c>
      <c r="J118" s="81" t="s">
        <v>33</v>
      </c>
      <c r="K118" s="82" t="s">
        <v>39</v>
      </c>
      <c r="L118" s="81" t="s">
        <v>36</v>
      </c>
      <c r="M118" s="83">
        <v>35</v>
      </c>
      <c r="N118" s="84">
        <v>0.3125</v>
      </c>
      <c r="O118" s="84">
        <v>0.6875</v>
      </c>
      <c r="P118" s="84">
        <v>0.3125</v>
      </c>
      <c r="Q118" s="84">
        <v>0.52083333333333304</v>
      </c>
      <c r="R118" s="84">
        <v>0.3125</v>
      </c>
      <c r="S118" s="84">
        <v>0.6875</v>
      </c>
      <c r="T118" s="84">
        <v>0.3125</v>
      </c>
      <c r="U118" s="84">
        <v>0.6875</v>
      </c>
      <c r="V118" s="84">
        <v>0.3125</v>
      </c>
      <c r="W118" s="84">
        <v>0.6875</v>
      </c>
      <c r="X118" s="84">
        <v>0.3125</v>
      </c>
      <c r="Y118" s="84">
        <v>0.6875</v>
      </c>
      <c r="Z118" s="84">
        <v>0.3125</v>
      </c>
      <c r="AA118" s="84">
        <v>0.6875</v>
      </c>
      <c r="AB118" s="81" t="s">
        <v>143</v>
      </c>
      <c r="AC118" s="81" t="s">
        <v>43</v>
      </c>
      <c r="AD118" s="83">
        <v>13.25</v>
      </c>
      <c r="AE118" s="83">
        <v>150</v>
      </c>
      <c r="AF118" s="85"/>
      <c r="AG118" s="85"/>
    </row>
    <row r="119" spans="1:33" x14ac:dyDescent="0.2">
      <c r="A119" s="81" t="s">
        <v>6852</v>
      </c>
      <c r="B119" s="81" t="s">
        <v>2</v>
      </c>
      <c r="C119" s="81" t="s">
        <v>61</v>
      </c>
      <c r="D119" s="82" t="s">
        <v>85</v>
      </c>
      <c r="E119" s="83">
        <v>0</v>
      </c>
      <c r="F119" s="83">
        <v>150</v>
      </c>
      <c r="G119" s="83">
        <v>0</v>
      </c>
      <c r="H119" s="83">
        <v>230</v>
      </c>
      <c r="I119" s="83">
        <v>100</v>
      </c>
      <c r="J119" s="81" t="s">
        <v>33</v>
      </c>
      <c r="K119" s="82" t="s">
        <v>39</v>
      </c>
      <c r="L119" s="81" t="s">
        <v>36</v>
      </c>
      <c r="M119" s="83">
        <v>35</v>
      </c>
      <c r="N119" s="84">
        <v>0.3125</v>
      </c>
      <c r="O119" s="84">
        <v>0.6875</v>
      </c>
      <c r="P119" s="84">
        <v>0.3125</v>
      </c>
      <c r="Q119" s="84">
        <v>0.52083333333333304</v>
      </c>
      <c r="R119" s="84">
        <v>0.3125</v>
      </c>
      <c r="S119" s="84">
        <v>0.6875</v>
      </c>
      <c r="T119" s="84">
        <v>0.3125</v>
      </c>
      <c r="U119" s="84">
        <v>0.6875</v>
      </c>
      <c r="V119" s="84">
        <v>0.3125</v>
      </c>
      <c r="W119" s="84">
        <v>0.6875</v>
      </c>
      <c r="X119" s="84">
        <v>0.3125</v>
      </c>
      <c r="Y119" s="84">
        <v>0.6875</v>
      </c>
      <c r="Z119" s="84">
        <v>0.3125</v>
      </c>
      <c r="AA119" s="84">
        <v>0.6875</v>
      </c>
      <c r="AB119" s="81" t="s">
        <v>143</v>
      </c>
      <c r="AC119" s="81" t="s">
        <v>43</v>
      </c>
      <c r="AD119" s="83">
        <v>13.25</v>
      </c>
      <c r="AE119" s="83">
        <v>150</v>
      </c>
      <c r="AF119" s="85"/>
      <c r="AG119" s="85"/>
    </row>
    <row r="120" spans="1:33" x14ac:dyDescent="0.2">
      <c r="A120" s="81" t="s">
        <v>6891</v>
      </c>
      <c r="B120" s="81" t="s">
        <v>2</v>
      </c>
      <c r="C120" s="81" t="s">
        <v>61</v>
      </c>
      <c r="D120" s="82" t="s">
        <v>85</v>
      </c>
      <c r="E120" s="83">
        <v>0</v>
      </c>
      <c r="F120" s="83">
        <v>150</v>
      </c>
      <c r="G120" s="83">
        <v>0</v>
      </c>
      <c r="H120" s="83">
        <v>230</v>
      </c>
      <c r="I120" s="83">
        <v>100</v>
      </c>
      <c r="J120" s="81" t="s">
        <v>33</v>
      </c>
      <c r="K120" s="82" t="s">
        <v>39</v>
      </c>
      <c r="L120" s="81" t="s">
        <v>36</v>
      </c>
      <c r="M120" s="83">
        <v>35</v>
      </c>
      <c r="N120" s="84">
        <v>0.3125</v>
      </c>
      <c r="O120" s="84">
        <v>0.6875</v>
      </c>
      <c r="P120" s="84">
        <v>0.3125</v>
      </c>
      <c r="Q120" s="84">
        <v>0.52083333333333304</v>
      </c>
      <c r="R120" s="84">
        <v>0.3125</v>
      </c>
      <c r="S120" s="84">
        <v>0.6875</v>
      </c>
      <c r="T120" s="84">
        <v>0.3125</v>
      </c>
      <c r="U120" s="84">
        <v>0.6875</v>
      </c>
      <c r="V120" s="84">
        <v>0.3125</v>
      </c>
      <c r="W120" s="84">
        <v>0.6875</v>
      </c>
      <c r="X120" s="84">
        <v>0.3125</v>
      </c>
      <c r="Y120" s="84">
        <v>0.6875</v>
      </c>
      <c r="Z120" s="84">
        <v>0.3125</v>
      </c>
      <c r="AA120" s="84">
        <v>0.6875</v>
      </c>
      <c r="AB120" s="81" t="s">
        <v>143</v>
      </c>
      <c r="AC120" s="81" t="s">
        <v>43</v>
      </c>
      <c r="AD120" s="83">
        <v>13.25</v>
      </c>
      <c r="AE120" s="83">
        <v>150</v>
      </c>
      <c r="AF120" s="85"/>
      <c r="AG120" s="85"/>
    </row>
    <row r="121" spans="1:33" x14ac:dyDescent="0.2">
      <c r="A121" s="81" t="s">
        <v>6746</v>
      </c>
      <c r="B121" s="81" t="s">
        <v>2</v>
      </c>
      <c r="C121" s="81" t="s">
        <v>61</v>
      </c>
      <c r="D121" s="82" t="s">
        <v>85</v>
      </c>
      <c r="E121" s="83">
        <v>0</v>
      </c>
      <c r="F121" s="83">
        <v>150</v>
      </c>
      <c r="G121" s="83">
        <v>0</v>
      </c>
      <c r="H121" s="83">
        <v>230</v>
      </c>
      <c r="I121" s="83">
        <v>100</v>
      </c>
      <c r="J121" s="81" t="s">
        <v>33</v>
      </c>
      <c r="K121" s="82" t="s">
        <v>39</v>
      </c>
      <c r="L121" s="81" t="s">
        <v>36</v>
      </c>
      <c r="M121" s="83">
        <v>35</v>
      </c>
      <c r="N121" s="84">
        <v>0.3125</v>
      </c>
      <c r="O121" s="84">
        <v>0.6875</v>
      </c>
      <c r="P121" s="84">
        <v>0.3125</v>
      </c>
      <c r="Q121" s="84">
        <v>0.52083333333333304</v>
      </c>
      <c r="R121" s="84">
        <v>0.3125</v>
      </c>
      <c r="S121" s="84">
        <v>0.6875</v>
      </c>
      <c r="T121" s="84">
        <v>0.3125</v>
      </c>
      <c r="U121" s="84">
        <v>0.6875</v>
      </c>
      <c r="V121" s="84">
        <v>0.3125</v>
      </c>
      <c r="W121" s="84">
        <v>0.6875</v>
      </c>
      <c r="X121" s="84">
        <v>0.3125</v>
      </c>
      <c r="Y121" s="84">
        <v>0.6875</v>
      </c>
      <c r="Z121" s="84">
        <v>0.3125</v>
      </c>
      <c r="AA121" s="84">
        <v>0.6875</v>
      </c>
      <c r="AB121" s="81" t="s">
        <v>143</v>
      </c>
      <c r="AC121" s="81" t="s">
        <v>43</v>
      </c>
      <c r="AD121" s="83">
        <v>13.25</v>
      </c>
      <c r="AE121" s="83">
        <v>150</v>
      </c>
      <c r="AF121" s="85"/>
      <c r="AG121" s="85"/>
    </row>
    <row r="122" spans="1:33" x14ac:dyDescent="0.2">
      <c r="A122" s="81" t="s">
        <v>6732</v>
      </c>
      <c r="B122" s="86" t="s">
        <v>2</v>
      </c>
      <c r="C122" s="81" t="s">
        <v>61</v>
      </c>
      <c r="D122" s="82" t="s">
        <v>85</v>
      </c>
      <c r="E122" s="87">
        <v>0</v>
      </c>
      <c r="F122" s="87">
        <v>150</v>
      </c>
      <c r="G122" s="87">
        <v>0</v>
      </c>
      <c r="H122" s="83">
        <v>230</v>
      </c>
      <c r="I122" s="83">
        <v>100</v>
      </c>
      <c r="J122" s="81" t="s">
        <v>33</v>
      </c>
      <c r="K122" s="82" t="s">
        <v>39</v>
      </c>
      <c r="L122" s="81" t="s">
        <v>36</v>
      </c>
      <c r="M122" s="83">
        <v>35</v>
      </c>
      <c r="N122" s="84">
        <v>0.3125</v>
      </c>
      <c r="O122" s="84">
        <v>0.6875</v>
      </c>
      <c r="P122" s="84">
        <v>0.3125</v>
      </c>
      <c r="Q122" s="84">
        <v>0.52083333333333304</v>
      </c>
      <c r="R122" s="84">
        <v>0.3125</v>
      </c>
      <c r="S122" s="84">
        <v>0.6875</v>
      </c>
      <c r="T122" s="84">
        <v>0.3125</v>
      </c>
      <c r="U122" s="84">
        <v>0.6875</v>
      </c>
      <c r="V122" s="84">
        <v>0.3125</v>
      </c>
      <c r="W122" s="84">
        <v>0.6875</v>
      </c>
      <c r="X122" s="84">
        <v>0.3125</v>
      </c>
      <c r="Y122" s="84">
        <v>0.6875</v>
      </c>
      <c r="Z122" s="84">
        <v>0.3125</v>
      </c>
      <c r="AA122" s="84">
        <v>0.6875</v>
      </c>
      <c r="AB122" s="81" t="s">
        <v>143</v>
      </c>
      <c r="AC122" s="81" t="s">
        <v>43</v>
      </c>
      <c r="AD122" s="83">
        <v>13.25</v>
      </c>
      <c r="AE122" s="83">
        <v>150</v>
      </c>
      <c r="AF122" s="85"/>
      <c r="AG122" s="85"/>
    </row>
    <row r="123" spans="1:33" x14ac:dyDescent="0.2">
      <c r="A123" s="81" t="s">
        <v>6798</v>
      </c>
      <c r="B123" s="81" t="s">
        <v>2</v>
      </c>
      <c r="C123" s="81" t="s">
        <v>61</v>
      </c>
      <c r="D123" s="82" t="s">
        <v>85</v>
      </c>
      <c r="E123" s="83">
        <v>0</v>
      </c>
      <c r="F123" s="83">
        <v>150</v>
      </c>
      <c r="G123" s="83">
        <v>0</v>
      </c>
      <c r="H123" s="83">
        <v>230</v>
      </c>
      <c r="I123" s="83">
        <v>100</v>
      </c>
      <c r="J123" s="81" t="s">
        <v>33</v>
      </c>
      <c r="K123" s="82" t="s">
        <v>39</v>
      </c>
      <c r="L123" s="81" t="s">
        <v>36</v>
      </c>
      <c r="M123" s="83">
        <v>35</v>
      </c>
      <c r="N123" s="84">
        <v>0.3125</v>
      </c>
      <c r="O123" s="84">
        <v>0.6875</v>
      </c>
      <c r="P123" s="84">
        <v>0.3125</v>
      </c>
      <c r="Q123" s="84">
        <v>0.52083333333333304</v>
      </c>
      <c r="R123" s="84">
        <v>0.3125</v>
      </c>
      <c r="S123" s="84">
        <v>0.6875</v>
      </c>
      <c r="T123" s="84">
        <v>0.3125</v>
      </c>
      <c r="U123" s="84">
        <v>0.6875</v>
      </c>
      <c r="V123" s="84">
        <v>0.3125</v>
      </c>
      <c r="W123" s="84">
        <v>0.6875</v>
      </c>
      <c r="X123" s="84">
        <v>0.3125</v>
      </c>
      <c r="Y123" s="84">
        <v>0.6875</v>
      </c>
      <c r="Z123" s="84">
        <v>0.3125</v>
      </c>
      <c r="AA123" s="84">
        <v>0.6875</v>
      </c>
      <c r="AB123" s="81" t="s">
        <v>143</v>
      </c>
      <c r="AC123" s="81" t="s">
        <v>43</v>
      </c>
      <c r="AD123" s="83">
        <v>13.25</v>
      </c>
      <c r="AE123" s="83">
        <v>150</v>
      </c>
      <c r="AF123" s="85"/>
      <c r="AG123" s="85"/>
    </row>
    <row r="124" spans="1:33" x14ac:dyDescent="0.2">
      <c r="A124" s="81" t="s">
        <v>6804</v>
      </c>
      <c r="B124" s="81" t="s">
        <v>2</v>
      </c>
      <c r="C124" s="81" t="s">
        <v>61</v>
      </c>
      <c r="D124" s="82" t="s">
        <v>85</v>
      </c>
      <c r="E124" s="83">
        <v>0</v>
      </c>
      <c r="F124" s="83">
        <v>150</v>
      </c>
      <c r="G124" s="83">
        <v>0</v>
      </c>
      <c r="H124" s="83">
        <v>230</v>
      </c>
      <c r="I124" s="83">
        <v>100</v>
      </c>
      <c r="J124" s="81" t="s">
        <v>33</v>
      </c>
      <c r="K124" s="82" t="s">
        <v>39</v>
      </c>
      <c r="L124" s="81" t="s">
        <v>36</v>
      </c>
      <c r="M124" s="83">
        <v>35</v>
      </c>
      <c r="N124" s="84">
        <v>0.3125</v>
      </c>
      <c r="O124" s="84">
        <v>0.6875</v>
      </c>
      <c r="P124" s="84">
        <v>0.3125</v>
      </c>
      <c r="Q124" s="84">
        <v>0.52083333333333304</v>
      </c>
      <c r="R124" s="84">
        <v>0.3125</v>
      </c>
      <c r="S124" s="84">
        <v>0.6875</v>
      </c>
      <c r="T124" s="84">
        <v>0.3125</v>
      </c>
      <c r="U124" s="84">
        <v>0.6875</v>
      </c>
      <c r="V124" s="84">
        <v>0.3125</v>
      </c>
      <c r="W124" s="84">
        <v>0.6875</v>
      </c>
      <c r="X124" s="84">
        <v>0.3125</v>
      </c>
      <c r="Y124" s="84">
        <v>0.6875</v>
      </c>
      <c r="Z124" s="84">
        <v>0.3125</v>
      </c>
      <c r="AA124" s="84">
        <v>0.6875</v>
      </c>
      <c r="AB124" s="81" t="s">
        <v>143</v>
      </c>
      <c r="AC124" s="81" t="s">
        <v>43</v>
      </c>
      <c r="AD124" s="83">
        <v>13.25</v>
      </c>
      <c r="AE124" s="83">
        <v>150</v>
      </c>
      <c r="AF124" s="85"/>
      <c r="AG124" s="85"/>
    </row>
    <row r="125" spans="1:33" x14ac:dyDescent="0.2">
      <c r="A125" s="81" t="s">
        <v>6787</v>
      </c>
      <c r="B125" s="81" t="s">
        <v>2</v>
      </c>
      <c r="C125" s="81" t="s">
        <v>61</v>
      </c>
      <c r="D125" s="82" t="s">
        <v>85</v>
      </c>
      <c r="E125" s="83">
        <v>0</v>
      </c>
      <c r="F125" s="83">
        <v>150</v>
      </c>
      <c r="G125" s="83">
        <v>0</v>
      </c>
      <c r="H125" s="83">
        <v>230</v>
      </c>
      <c r="I125" s="83">
        <v>100</v>
      </c>
      <c r="J125" s="81" t="s">
        <v>33</v>
      </c>
      <c r="K125" s="82" t="s">
        <v>39</v>
      </c>
      <c r="L125" s="81" t="s">
        <v>36</v>
      </c>
      <c r="M125" s="83">
        <v>35</v>
      </c>
      <c r="N125" s="84">
        <v>0.3125</v>
      </c>
      <c r="O125" s="84">
        <v>0.6875</v>
      </c>
      <c r="P125" s="84">
        <v>0.3125</v>
      </c>
      <c r="Q125" s="84">
        <v>0.52083333333333304</v>
      </c>
      <c r="R125" s="84">
        <v>0.3125</v>
      </c>
      <c r="S125" s="84">
        <v>0.6875</v>
      </c>
      <c r="T125" s="84">
        <v>0.3125</v>
      </c>
      <c r="U125" s="84">
        <v>0.6875</v>
      </c>
      <c r="V125" s="84">
        <v>0.3125</v>
      </c>
      <c r="W125" s="84">
        <v>0.6875</v>
      </c>
      <c r="X125" s="84">
        <v>0.3125</v>
      </c>
      <c r="Y125" s="84">
        <v>0.6875</v>
      </c>
      <c r="Z125" s="84">
        <v>0.3125</v>
      </c>
      <c r="AA125" s="84">
        <v>0.6875</v>
      </c>
      <c r="AB125" s="81" t="s">
        <v>143</v>
      </c>
      <c r="AC125" s="81" t="s">
        <v>43</v>
      </c>
      <c r="AD125" s="83">
        <v>13.25</v>
      </c>
      <c r="AE125" s="83">
        <v>150</v>
      </c>
      <c r="AF125" s="85"/>
      <c r="AG125" s="85"/>
    </row>
    <row r="126" spans="1:33" x14ac:dyDescent="0.2">
      <c r="A126" s="81" t="s">
        <v>6770</v>
      </c>
      <c r="B126" s="81" t="s">
        <v>2</v>
      </c>
      <c r="C126" s="81" t="s">
        <v>62</v>
      </c>
      <c r="D126" s="82" t="s">
        <v>85</v>
      </c>
      <c r="E126" s="83">
        <v>0</v>
      </c>
      <c r="F126" s="83">
        <v>150</v>
      </c>
      <c r="G126" s="83">
        <v>0</v>
      </c>
      <c r="H126" s="83">
        <v>200</v>
      </c>
      <c r="I126" s="83">
        <v>100</v>
      </c>
      <c r="J126" s="81" t="s">
        <v>33</v>
      </c>
      <c r="K126" s="82" t="s">
        <v>39</v>
      </c>
      <c r="L126" s="81" t="s">
        <v>36</v>
      </c>
      <c r="M126" s="83">
        <v>35</v>
      </c>
      <c r="N126" s="84">
        <v>0.3125</v>
      </c>
      <c r="O126" s="84">
        <v>0.6875</v>
      </c>
      <c r="P126" s="84">
        <v>0.3125</v>
      </c>
      <c r="Q126" s="84">
        <v>0.52083333333333304</v>
      </c>
      <c r="R126" s="84">
        <v>0.3125</v>
      </c>
      <c r="S126" s="84">
        <v>0.6875</v>
      </c>
      <c r="T126" s="84">
        <v>0.3125</v>
      </c>
      <c r="U126" s="84">
        <v>0.6875</v>
      </c>
      <c r="V126" s="84">
        <v>0.3125</v>
      </c>
      <c r="W126" s="84">
        <v>0.6875</v>
      </c>
      <c r="X126" s="84">
        <v>0.3125</v>
      </c>
      <c r="Y126" s="84">
        <v>0.6875</v>
      </c>
      <c r="Z126" s="84">
        <v>0.3125</v>
      </c>
      <c r="AA126" s="84">
        <v>0.6875</v>
      </c>
      <c r="AB126" s="81">
        <v>0</v>
      </c>
      <c r="AC126" s="81" t="s">
        <v>43</v>
      </c>
      <c r="AD126" s="83">
        <v>13.25</v>
      </c>
      <c r="AE126" s="83">
        <v>150</v>
      </c>
      <c r="AF126" s="85"/>
      <c r="AG126" s="85"/>
    </row>
    <row r="127" spans="1:33" x14ac:dyDescent="0.2">
      <c r="A127" s="81" t="s">
        <v>6778</v>
      </c>
      <c r="B127" s="86" t="s">
        <v>2</v>
      </c>
      <c r="C127" s="81" t="s">
        <v>62</v>
      </c>
      <c r="D127" s="82" t="s">
        <v>85</v>
      </c>
      <c r="E127" s="87">
        <v>0</v>
      </c>
      <c r="F127" s="87">
        <v>150</v>
      </c>
      <c r="G127" s="87">
        <v>0</v>
      </c>
      <c r="H127" s="83">
        <v>200</v>
      </c>
      <c r="I127" s="83">
        <v>100</v>
      </c>
      <c r="J127" s="81" t="s">
        <v>33</v>
      </c>
      <c r="K127" s="82" t="s">
        <v>39</v>
      </c>
      <c r="L127" s="81" t="s">
        <v>36</v>
      </c>
      <c r="M127" s="83">
        <v>35</v>
      </c>
      <c r="N127" s="84">
        <v>0.3125</v>
      </c>
      <c r="O127" s="84">
        <v>0.6875</v>
      </c>
      <c r="P127" s="84">
        <v>0.3125</v>
      </c>
      <c r="Q127" s="84">
        <v>0.52083333333333304</v>
      </c>
      <c r="R127" s="84">
        <v>0.3125</v>
      </c>
      <c r="S127" s="84">
        <v>0.6875</v>
      </c>
      <c r="T127" s="84">
        <v>0.3125</v>
      </c>
      <c r="U127" s="84">
        <v>0.6875</v>
      </c>
      <c r="V127" s="84">
        <v>0.3125</v>
      </c>
      <c r="W127" s="84">
        <v>0.6875</v>
      </c>
      <c r="X127" s="84">
        <v>0.3125</v>
      </c>
      <c r="Y127" s="84">
        <v>0.6875</v>
      </c>
      <c r="Z127" s="84">
        <v>0.3125</v>
      </c>
      <c r="AA127" s="84">
        <v>0.6875</v>
      </c>
      <c r="AB127" s="81">
        <v>0</v>
      </c>
      <c r="AC127" s="81" t="s">
        <v>43</v>
      </c>
      <c r="AD127" s="83">
        <v>13.25</v>
      </c>
      <c r="AE127" s="83">
        <v>150</v>
      </c>
      <c r="AF127" s="85"/>
      <c r="AG127" s="85"/>
    </row>
    <row r="128" spans="1:33" x14ac:dyDescent="0.2">
      <c r="A128" s="81" t="s">
        <v>6790</v>
      </c>
      <c r="B128" s="81" t="s">
        <v>2</v>
      </c>
      <c r="C128" s="81" t="s">
        <v>62</v>
      </c>
      <c r="D128" s="82" t="s">
        <v>85</v>
      </c>
      <c r="E128" s="83">
        <v>0</v>
      </c>
      <c r="F128" s="83">
        <v>150</v>
      </c>
      <c r="G128" s="83">
        <v>0</v>
      </c>
      <c r="H128" s="83">
        <v>200</v>
      </c>
      <c r="I128" s="83">
        <v>100</v>
      </c>
      <c r="J128" s="81" t="s">
        <v>33</v>
      </c>
      <c r="K128" s="82" t="s">
        <v>39</v>
      </c>
      <c r="L128" s="81" t="s">
        <v>36</v>
      </c>
      <c r="M128" s="83">
        <v>35</v>
      </c>
      <c r="N128" s="84">
        <v>0.3125</v>
      </c>
      <c r="O128" s="84">
        <v>0.6875</v>
      </c>
      <c r="P128" s="84">
        <v>0.3125</v>
      </c>
      <c r="Q128" s="84">
        <v>0.52083333333333304</v>
      </c>
      <c r="R128" s="84">
        <v>0.3125</v>
      </c>
      <c r="S128" s="84">
        <v>0.6875</v>
      </c>
      <c r="T128" s="84">
        <v>0.3125</v>
      </c>
      <c r="U128" s="84">
        <v>0.6875</v>
      </c>
      <c r="V128" s="84">
        <v>0.3125</v>
      </c>
      <c r="W128" s="84">
        <v>0.6875</v>
      </c>
      <c r="X128" s="84">
        <v>0.3125</v>
      </c>
      <c r="Y128" s="84">
        <v>0.6875</v>
      </c>
      <c r="Z128" s="84">
        <v>0.3125</v>
      </c>
      <c r="AA128" s="84">
        <v>0.6875</v>
      </c>
      <c r="AB128" s="81">
        <v>0</v>
      </c>
      <c r="AC128" s="81" t="s">
        <v>43</v>
      </c>
      <c r="AD128" s="83">
        <v>13.25</v>
      </c>
      <c r="AE128" s="83">
        <v>150</v>
      </c>
      <c r="AF128" s="85"/>
      <c r="AG128" s="85"/>
    </row>
    <row r="129" spans="1:33" x14ac:dyDescent="0.2">
      <c r="A129" s="81" t="s">
        <v>6721</v>
      </c>
      <c r="B129" s="81" t="s">
        <v>2</v>
      </c>
      <c r="C129" s="81" t="s">
        <v>62</v>
      </c>
      <c r="D129" s="82" t="s">
        <v>85</v>
      </c>
      <c r="E129" s="83">
        <v>0</v>
      </c>
      <c r="F129" s="83">
        <v>150</v>
      </c>
      <c r="G129" s="83">
        <v>0</v>
      </c>
      <c r="H129" s="83">
        <v>200</v>
      </c>
      <c r="I129" s="83">
        <v>100</v>
      </c>
      <c r="J129" s="81" t="s">
        <v>33</v>
      </c>
      <c r="K129" s="82" t="s">
        <v>39</v>
      </c>
      <c r="L129" s="81" t="s">
        <v>36</v>
      </c>
      <c r="M129" s="83">
        <v>35</v>
      </c>
      <c r="N129" s="84">
        <v>0.3125</v>
      </c>
      <c r="O129" s="84">
        <v>0.6875</v>
      </c>
      <c r="P129" s="84">
        <v>0.3125</v>
      </c>
      <c r="Q129" s="84">
        <v>0.52083333333333304</v>
      </c>
      <c r="R129" s="84">
        <v>0.3125</v>
      </c>
      <c r="S129" s="84">
        <v>0.6875</v>
      </c>
      <c r="T129" s="84">
        <v>0.3125</v>
      </c>
      <c r="U129" s="84">
        <v>0.6875</v>
      </c>
      <c r="V129" s="84">
        <v>0.3125</v>
      </c>
      <c r="W129" s="84">
        <v>0.6875</v>
      </c>
      <c r="X129" s="84">
        <v>0.3125</v>
      </c>
      <c r="Y129" s="84">
        <v>0.6875</v>
      </c>
      <c r="Z129" s="84">
        <v>0.3125</v>
      </c>
      <c r="AA129" s="84">
        <v>0.6875</v>
      </c>
      <c r="AB129" s="81">
        <v>0</v>
      </c>
      <c r="AC129" s="81" t="s">
        <v>43</v>
      </c>
      <c r="AD129" s="83">
        <v>13.25</v>
      </c>
      <c r="AE129" s="83">
        <v>150</v>
      </c>
      <c r="AF129" s="85"/>
      <c r="AG129" s="85"/>
    </row>
    <row r="130" spans="1:33" x14ac:dyDescent="0.2">
      <c r="A130" s="81" t="s">
        <v>6927</v>
      </c>
      <c r="B130" s="86" t="s">
        <v>2</v>
      </c>
      <c r="C130" s="81" t="s">
        <v>62</v>
      </c>
      <c r="D130" s="82" t="s">
        <v>85</v>
      </c>
      <c r="E130" s="87">
        <v>0</v>
      </c>
      <c r="F130" s="87">
        <v>150</v>
      </c>
      <c r="G130" s="87">
        <v>0</v>
      </c>
      <c r="H130" s="83">
        <v>200</v>
      </c>
      <c r="I130" s="83">
        <v>100</v>
      </c>
      <c r="J130" s="81" t="s">
        <v>33</v>
      </c>
      <c r="K130" s="82" t="s">
        <v>39</v>
      </c>
      <c r="L130" s="81" t="s">
        <v>36</v>
      </c>
      <c r="M130" s="83">
        <v>35</v>
      </c>
      <c r="N130" s="84">
        <v>0.3125</v>
      </c>
      <c r="O130" s="84">
        <v>0.6875</v>
      </c>
      <c r="P130" s="84">
        <v>0.3125</v>
      </c>
      <c r="Q130" s="84">
        <v>0.52083333333333304</v>
      </c>
      <c r="R130" s="84">
        <v>0.3125</v>
      </c>
      <c r="S130" s="84">
        <v>0.6875</v>
      </c>
      <c r="T130" s="84">
        <v>0.3125</v>
      </c>
      <c r="U130" s="84">
        <v>0.6875</v>
      </c>
      <c r="V130" s="84">
        <v>0.3125</v>
      </c>
      <c r="W130" s="84">
        <v>0.6875</v>
      </c>
      <c r="X130" s="84">
        <v>0.3125</v>
      </c>
      <c r="Y130" s="84">
        <v>0.6875</v>
      </c>
      <c r="Z130" s="84">
        <v>0.3125</v>
      </c>
      <c r="AA130" s="84">
        <v>0.6875</v>
      </c>
      <c r="AB130" s="81">
        <v>0</v>
      </c>
      <c r="AC130" s="81" t="s">
        <v>43</v>
      </c>
      <c r="AD130" s="83">
        <v>13.25</v>
      </c>
      <c r="AE130" s="83">
        <v>150</v>
      </c>
      <c r="AF130" s="85"/>
      <c r="AG130" s="85"/>
    </row>
    <row r="131" spans="1:33" x14ac:dyDescent="0.2">
      <c r="A131" s="81" t="s">
        <v>6740</v>
      </c>
      <c r="B131" s="81" t="s">
        <v>2</v>
      </c>
      <c r="C131" s="81" t="s">
        <v>62</v>
      </c>
      <c r="D131" s="82" t="s">
        <v>85</v>
      </c>
      <c r="E131" s="83">
        <v>0</v>
      </c>
      <c r="F131" s="83">
        <v>150</v>
      </c>
      <c r="G131" s="83">
        <v>0</v>
      </c>
      <c r="H131" s="83">
        <v>200</v>
      </c>
      <c r="I131" s="83">
        <v>100</v>
      </c>
      <c r="J131" s="81" t="s">
        <v>33</v>
      </c>
      <c r="K131" s="82" t="s">
        <v>39</v>
      </c>
      <c r="L131" s="81" t="s">
        <v>36</v>
      </c>
      <c r="M131" s="83">
        <v>35</v>
      </c>
      <c r="N131" s="84">
        <v>0.3125</v>
      </c>
      <c r="O131" s="84">
        <v>0.6875</v>
      </c>
      <c r="P131" s="84">
        <v>0.3125</v>
      </c>
      <c r="Q131" s="84">
        <v>0.52083333333333304</v>
      </c>
      <c r="R131" s="84">
        <v>0.3125</v>
      </c>
      <c r="S131" s="84">
        <v>0.6875</v>
      </c>
      <c r="T131" s="84">
        <v>0.3125</v>
      </c>
      <c r="U131" s="84">
        <v>0.6875</v>
      </c>
      <c r="V131" s="84">
        <v>0.3125</v>
      </c>
      <c r="W131" s="84">
        <v>0.6875</v>
      </c>
      <c r="X131" s="84">
        <v>0.3125</v>
      </c>
      <c r="Y131" s="84">
        <v>0.6875</v>
      </c>
      <c r="Z131" s="84">
        <v>0.3125</v>
      </c>
      <c r="AA131" s="84">
        <v>0.6875</v>
      </c>
      <c r="AB131" s="81">
        <v>0</v>
      </c>
      <c r="AC131" s="81" t="s">
        <v>43</v>
      </c>
      <c r="AD131" s="83">
        <v>13.25</v>
      </c>
      <c r="AE131" s="83">
        <v>150</v>
      </c>
      <c r="AF131" s="85"/>
      <c r="AG131" s="85"/>
    </row>
    <row r="132" spans="1:33" x14ac:dyDescent="0.2">
      <c r="A132" s="81" t="s">
        <v>6871</v>
      </c>
      <c r="B132" s="81" t="s">
        <v>2</v>
      </c>
      <c r="C132" s="81" t="s">
        <v>62</v>
      </c>
      <c r="D132" s="82" t="s">
        <v>85</v>
      </c>
      <c r="E132" s="83">
        <v>0</v>
      </c>
      <c r="F132" s="83">
        <v>150</v>
      </c>
      <c r="G132" s="83">
        <v>0</v>
      </c>
      <c r="H132" s="83">
        <v>200</v>
      </c>
      <c r="I132" s="83">
        <v>100</v>
      </c>
      <c r="J132" s="81" t="s">
        <v>33</v>
      </c>
      <c r="K132" s="82" t="s">
        <v>39</v>
      </c>
      <c r="L132" s="81" t="s">
        <v>36</v>
      </c>
      <c r="M132" s="83">
        <v>35</v>
      </c>
      <c r="N132" s="84">
        <v>0.3125</v>
      </c>
      <c r="O132" s="84">
        <v>0.6875</v>
      </c>
      <c r="P132" s="84">
        <v>0.3125</v>
      </c>
      <c r="Q132" s="84">
        <v>0.52083333333333304</v>
      </c>
      <c r="R132" s="84">
        <v>0.3125</v>
      </c>
      <c r="S132" s="84">
        <v>0.6875</v>
      </c>
      <c r="T132" s="84">
        <v>0.3125</v>
      </c>
      <c r="U132" s="84">
        <v>0.6875</v>
      </c>
      <c r="V132" s="84">
        <v>0.3125</v>
      </c>
      <c r="W132" s="84">
        <v>0.6875</v>
      </c>
      <c r="X132" s="84">
        <v>0.3125</v>
      </c>
      <c r="Y132" s="84">
        <v>0.6875</v>
      </c>
      <c r="Z132" s="84">
        <v>0.3125</v>
      </c>
      <c r="AA132" s="84">
        <v>0.6875</v>
      </c>
      <c r="AB132" s="81">
        <v>0</v>
      </c>
      <c r="AC132" s="81" t="s">
        <v>43</v>
      </c>
      <c r="AD132" s="83">
        <v>13.25</v>
      </c>
      <c r="AE132" s="83">
        <v>150</v>
      </c>
      <c r="AF132" s="85"/>
      <c r="AG132" s="85"/>
    </row>
    <row r="133" spans="1:33" x14ac:dyDescent="0.2">
      <c r="A133" s="81" t="s">
        <v>6839</v>
      </c>
      <c r="B133" s="81" t="s">
        <v>2</v>
      </c>
      <c r="C133" s="81" t="s">
        <v>62</v>
      </c>
      <c r="D133" s="82" t="s">
        <v>85</v>
      </c>
      <c r="E133" s="83">
        <v>0</v>
      </c>
      <c r="F133" s="83">
        <v>150</v>
      </c>
      <c r="G133" s="83">
        <v>0</v>
      </c>
      <c r="H133" s="83">
        <v>200</v>
      </c>
      <c r="I133" s="83">
        <v>100</v>
      </c>
      <c r="J133" s="81" t="s">
        <v>33</v>
      </c>
      <c r="K133" s="82" t="s">
        <v>39</v>
      </c>
      <c r="L133" s="81" t="s">
        <v>36</v>
      </c>
      <c r="M133" s="83">
        <v>35</v>
      </c>
      <c r="N133" s="84">
        <v>0.3125</v>
      </c>
      <c r="O133" s="84">
        <v>0.6875</v>
      </c>
      <c r="P133" s="84">
        <v>0.3125</v>
      </c>
      <c r="Q133" s="84">
        <v>0.52083333333333304</v>
      </c>
      <c r="R133" s="84">
        <v>0.3125</v>
      </c>
      <c r="S133" s="84">
        <v>0.6875</v>
      </c>
      <c r="T133" s="84">
        <v>0.3125</v>
      </c>
      <c r="U133" s="84">
        <v>0.6875</v>
      </c>
      <c r="V133" s="84">
        <v>0.3125</v>
      </c>
      <c r="W133" s="84">
        <v>0.6875</v>
      </c>
      <c r="X133" s="84">
        <v>0.3125</v>
      </c>
      <c r="Y133" s="84">
        <v>0.6875</v>
      </c>
      <c r="Z133" s="84">
        <v>0.3125</v>
      </c>
      <c r="AA133" s="84">
        <v>0.6875</v>
      </c>
      <c r="AB133" s="81">
        <v>0</v>
      </c>
      <c r="AC133" s="81" t="s">
        <v>43</v>
      </c>
      <c r="AD133" s="83">
        <v>13.25</v>
      </c>
      <c r="AE133" s="83">
        <v>150</v>
      </c>
      <c r="AF133" s="85"/>
      <c r="AG133" s="85"/>
    </row>
    <row r="134" spans="1:33" x14ac:dyDescent="0.2">
      <c r="A134" s="81" t="s">
        <v>6896</v>
      </c>
      <c r="B134" s="81" t="s">
        <v>2</v>
      </c>
      <c r="C134" s="81" t="s">
        <v>6</v>
      </c>
      <c r="D134" s="82" t="s">
        <v>22</v>
      </c>
      <c r="E134" s="83">
        <f>+F134*6</f>
        <v>900</v>
      </c>
      <c r="F134" s="83">
        <f>1050/7</f>
        <v>150</v>
      </c>
      <c r="G134" s="83">
        <v>250</v>
      </c>
      <c r="H134" s="83">
        <v>0</v>
      </c>
      <c r="I134" s="83">
        <v>0</v>
      </c>
      <c r="J134" s="81" t="s">
        <v>32</v>
      </c>
      <c r="K134" s="82" t="s">
        <v>39</v>
      </c>
      <c r="L134" s="81" t="s">
        <v>35</v>
      </c>
      <c r="M134" s="83">
        <v>35</v>
      </c>
      <c r="N134" s="84">
        <v>0.3125</v>
      </c>
      <c r="O134" s="84">
        <v>0.6875</v>
      </c>
      <c r="P134" s="84">
        <v>0.3125</v>
      </c>
      <c r="Q134" s="84">
        <v>0.52083333333333304</v>
      </c>
      <c r="R134" s="84">
        <v>0.3125</v>
      </c>
      <c r="S134" s="84">
        <v>0.6875</v>
      </c>
      <c r="T134" s="84">
        <v>0.3125</v>
      </c>
      <c r="U134" s="84">
        <v>0.6875</v>
      </c>
      <c r="V134" s="84">
        <v>0.3125</v>
      </c>
      <c r="W134" s="84">
        <v>0.6875</v>
      </c>
      <c r="X134" s="84">
        <v>0.3125</v>
      </c>
      <c r="Y134" s="84">
        <v>0.6875</v>
      </c>
      <c r="Z134" s="84">
        <v>0.3125</v>
      </c>
      <c r="AA134" s="84">
        <v>0.6875</v>
      </c>
      <c r="AB134" s="81" t="s">
        <v>65</v>
      </c>
      <c r="AC134" s="81" t="s">
        <v>43</v>
      </c>
      <c r="AD134" s="83">
        <v>13.25</v>
      </c>
      <c r="AE134" s="83">
        <v>135.71428571428572</v>
      </c>
      <c r="AF134" s="85"/>
      <c r="AG134" s="85"/>
    </row>
    <row r="135" spans="1:33" x14ac:dyDescent="0.2">
      <c r="A135" s="81" t="s">
        <v>6898</v>
      </c>
      <c r="B135" s="81" t="s">
        <v>2</v>
      </c>
      <c r="C135" s="81" t="s">
        <v>6</v>
      </c>
      <c r="D135" s="82" t="s">
        <v>22</v>
      </c>
      <c r="E135" s="83">
        <f>+F135*6</f>
        <v>900</v>
      </c>
      <c r="F135" s="83">
        <f>1050/7</f>
        <v>150</v>
      </c>
      <c r="G135" s="83">
        <v>250</v>
      </c>
      <c r="H135" s="83">
        <v>0</v>
      </c>
      <c r="I135" s="83">
        <v>0</v>
      </c>
      <c r="J135" s="81" t="s">
        <v>32</v>
      </c>
      <c r="K135" s="82" t="s">
        <v>39</v>
      </c>
      <c r="L135" s="81" t="s">
        <v>35</v>
      </c>
      <c r="M135" s="83">
        <v>35</v>
      </c>
      <c r="N135" s="84">
        <v>0.3125</v>
      </c>
      <c r="O135" s="84">
        <v>0.6875</v>
      </c>
      <c r="P135" s="84">
        <v>0.3125</v>
      </c>
      <c r="Q135" s="84">
        <v>0.52083333333333304</v>
      </c>
      <c r="R135" s="84">
        <v>0.3125</v>
      </c>
      <c r="S135" s="84">
        <v>0.6875</v>
      </c>
      <c r="T135" s="84">
        <v>0.3125</v>
      </c>
      <c r="U135" s="84">
        <v>0.6875</v>
      </c>
      <c r="V135" s="84">
        <v>0.3125</v>
      </c>
      <c r="W135" s="84">
        <v>0.6875</v>
      </c>
      <c r="X135" s="84">
        <v>0.3125</v>
      </c>
      <c r="Y135" s="84">
        <v>0.6875</v>
      </c>
      <c r="Z135" s="84">
        <v>0.3125</v>
      </c>
      <c r="AA135" s="84">
        <v>0.6875</v>
      </c>
      <c r="AB135" s="81" t="s">
        <v>65</v>
      </c>
      <c r="AC135" s="81" t="s">
        <v>43</v>
      </c>
      <c r="AD135" s="83">
        <v>13.25</v>
      </c>
      <c r="AE135" s="83">
        <v>135.71428571428572</v>
      </c>
      <c r="AF135" s="85"/>
      <c r="AG135" s="85"/>
    </row>
    <row r="136" spans="1:33" x14ac:dyDescent="0.2">
      <c r="A136" s="88" t="s">
        <v>7205</v>
      </c>
      <c r="B136" s="81" t="s">
        <v>2</v>
      </c>
      <c r="C136" s="81" t="s">
        <v>6</v>
      </c>
      <c r="D136" s="82" t="s">
        <v>22</v>
      </c>
      <c r="E136" s="83">
        <f>+F136*6</f>
        <v>900</v>
      </c>
      <c r="F136" s="83">
        <f>1050/7</f>
        <v>150</v>
      </c>
      <c r="G136" s="83">
        <v>250</v>
      </c>
      <c r="H136" s="83">
        <v>0</v>
      </c>
      <c r="I136" s="83">
        <v>0</v>
      </c>
      <c r="J136" s="81" t="s">
        <v>32</v>
      </c>
      <c r="K136" s="82" t="s">
        <v>39</v>
      </c>
      <c r="L136" s="81" t="s">
        <v>35</v>
      </c>
      <c r="M136" s="83">
        <v>35</v>
      </c>
      <c r="N136" s="84">
        <v>0.3125</v>
      </c>
      <c r="O136" s="84">
        <v>0.6875</v>
      </c>
      <c r="P136" s="84">
        <v>0.3125</v>
      </c>
      <c r="Q136" s="84">
        <v>0.52083333333333304</v>
      </c>
      <c r="R136" s="84">
        <v>0.3125</v>
      </c>
      <c r="S136" s="84">
        <v>0.6875</v>
      </c>
      <c r="T136" s="84">
        <v>0.3125</v>
      </c>
      <c r="U136" s="84">
        <v>0.6875</v>
      </c>
      <c r="V136" s="84">
        <v>0.3125</v>
      </c>
      <c r="W136" s="84">
        <v>0.6875</v>
      </c>
      <c r="X136" s="84">
        <v>0.3125</v>
      </c>
      <c r="Y136" s="84">
        <v>0.6875</v>
      </c>
      <c r="Z136" s="84">
        <v>0.3125</v>
      </c>
      <c r="AA136" s="84">
        <v>0.6875</v>
      </c>
      <c r="AB136" s="81" t="s">
        <v>65</v>
      </c>
      <c r="AC136" s="81" t="s">
        <v>43</v>
      </c>
      <c r="AD136" s="83">
        <v>13.25</v>
      </c>
      <c r="AE136" s="83">
        <v>135.71428571428572</v>
      </c>
      <c r="AF136" s="85"/>
      <c r="AG136" s="85"/>
    </row>
    <row r="137" spans="1:33" x14ac:dyDescent="0.2">
      <c r="A137" s="88" t="s">
        <v>7240</v>
      </c>
      <c r="B137" s="81" t="s">
        <v>2</v>
      </c>
      <c r="C137" s="81" t="s">
        <v>6</v>
      </c>
      <c r="D137" s="82" t="s">
        <v>22</v>
      </c>
      <c r="E137" s="83">
        <f>+F137*6</f>
        <v>900</v>
      </c>
      <c r="F137" s="83">
        <f>1050/7</f>
        <v>150</v>
      </c>
      <c r="G137" s="83">
        <v>250</v>
      </c>
      <c r="H137" s="83">
        <v>0</v>
      </c>
      <c r="I137" s="83">
        <v>0</v>
      </c>
      <c r="J137" s="81" t="s">
        <v>32</v>
      </c>
      <c r="K137" s="82" t="s">
        <v>39</v>
      </c>
      <c r="L137" s="81" t="s">
        <v>35</v>
      </c>
      <c r="M137" s="83">
        <v>35</v>
      </c>
      <c r="N137" s="84">
        <v>0.3125</v>
      </c>
      <c r="O137" s="84">
        <v>0.6875</v>
      </c>
      <c r="P137" s="84">
        <v>0.3125</v>
      </c>
      <c r="Q137" s="84">
        <v>0.52083333333333304</v>
      </c>
      <c r="R137" s="84">
        <v>0.3125</v>
      </c>
      <c r="S137" s="84">
        <v>0.6875</v>
      </c>
      <c r="T137" s="84">
        <v>0.3125</v>
      </c>
      <c r="U137" s="84">
        <v>0.6875</v>
      </c>
      <c r="V137" s="84">
        <v>0.3125</v>
      </c>
      <c r="W137" s="84">
        <v>0.6875</v>
      </c>
      <c r="X137" s="84">
        <v>0.3125</v>
      </c>
      <c r="Y137" s="84">
        <v>0.6875</v>
      </c>
      <c r="Z137" s="84">
        <v>0.3125</v>
      </c>
      <c r="AA137" s="84">
        <v>0.6875</v>
      </c>
      <c r="AB137" s="81" t="s">
        <v>65</v>
      </c>
      <c r="AC137" s="81" t="s">
        <v>43</v>
      </c>
      <c r="AD137" s="83">
        <v>13.25</v>
      </c>
      <c r="AE137" s="83">
        <v>135.71428571428572</v>
      </c>
      <c r="AF137" s="85"/>
      <c r="AG137" s="85"/>
    </row>
    <row r="138" spans="1:33" x14ac:dyDescent="0.2">
      <c r="A138" s="81" t="s">
        <v>6771</v>
      </c>
      <c r="B138" s="81" t="s">
        <v>2</v>
      </c>
      <c r="C138" s="81" t="s">
        <v>5864</v>
      </c>
      <c r="D138" s="82" t="s">
        <v>85</v>
      </c>
      <c r="E138" s="83">
        <v>0</v>
      </c>
      <c r="F138" s="83">
        <v>127.24</v>
      </c>
      <c r="G138" s="83">
        <v>0</v>
      </c>
      <c r="H138" s="83">
        <v>200</v>
      </c>
      <c r="I138" s="83">
        <v>50</v>
      </c>
      <c r="J138" s="81" t="s">
        <v>32</v>
      </c>
      <c r="K138" s="82" t="s">
        <v>39</v>
      </c>
      <c r="L138" s="81" t="s">
        <v>35</v>
      </c>
      <c r="M138" s="83">
        <v>35</v>
      </c>
      <c r="N138" s="84">
        <v>0.3125</v>
      </c>
      <c r="O138" s="84">
        <v>0.6875</v>
      </c>
      <c r="P138" s="84">
        <v>0.3125</v>
      </c>
      <c r="Q138" s="84">
        <v>0.52083333333333304</v>
      </c>
      <c r="R138" s="84">
        <v>0.3125</v>
      </c>
      <c r="S138" s="84">
        <v>0.6875</v>
      </c>
      <c r="T138" s="84">
        <v>0.3125</v>
      </c>
      <c r="U138" s="84">
        <v>0.6875</v>
      </c>
      <c r="V138" s="84">
        <v>0.3125</v>
      </c>
      <c r="W138" s="84">
        <v>0.6875</v>
      </c>
      <c r="X138" s="84">
        <v>0.3125</v>
      </c>
      <c r="Y138" s="84">
        <v>0.6875</v>
      </c>
      <c r="Z138" s="84">
        <v>0.3125</v>
      </c>
      <c r="AA138" s="84">
        <v>0.6875</v>
      </c>
      <c r="AB138" s="81" t="s">
        <v>65</v>
      </c>
      <c r="AC138" s="81" t="s">
        <v>43</v>
      </c>
      <c r="AD138" s="83">
        <v>13.25</v>
      </c>
      <c r="AE138" s="83">
        <v>127.24</v>
      </c>
      <c r="AF138" s="85"/>
      <c r="AG138" s="85"/>
    </row>
    <row r="139" spans="1:33" x14ac:dyDescent="0.2">
      <c r="A139" s="88" t="s">
        <v>6985</v>
      </c>
      <c r="B139" s="81" t="s">
        <v>2</v>
      </c>
      <c r="C139" s="81" t="s">
        <v>5864</v>
      </c>
      <c r="D139" s="82" t="s">
        <v>85</v>
      </c>
      <c r="E139" s="83">
        <v>0</v>
      </c>
      <c r="F139" s="83">
        <v>127.24</v>
      </c>
      <c r="G139" s="83">
        <v>0</v>
      </c>
      <c r="H139" s="83">
        <v>200</v>
      </c>
      <c r="I139" s="83">
        <v>50</v>
      </c>
      <c r="J139" s="81" t="s">
        <v>32</v>
      </c>
      <c r="K139" s="82" t="s">
        <v>39</v>
      </c>
      <c r="L139" s="81" t="s">
        <v>35</v>
      </c>
      <c r="M139" s="83">
        <v>35</v>
      </c>
      <c r="N139" s="84">
        <v>0.3125</v>
      </c>
      <c r="O139" s="84">
        <v>0.6875</v>
      </c>
      <c r="P139" s="84">
        <v>0.3125</v>
      </c>
      <c r="Q139" s="84">
        <v>0.52083333333333304</v>
      </c>
      <c r="R139" s="84">
        <v>0.3125</v>
      </c>
      <c r="S139" s="84">
        <v>0.6875</v>
      </c>
      <c r="T139" s="84">
        <v>0.3125</v>
      </c>
      <c r="U139" s="84">
        <v>0.6875</v>
      </c>
      <c r="V139" s="84">
        <v>0.3125</v>
      </c>
      <c r="W139" s="84">
        <v>0.6875</v>
      </c>
      <c r="X139" s="84">
        <v>0.3125</v>
      </c>
      <c r="Y139" s="84">
        <v>0.6875</v>
      </c>
      <c r="Z139" s="84">
        <v>0.3125</v>
      </c>
      <c r="AA139" s="84">
        <v>0.6875</v>
      </c>
      <c r="AB139" s="81" t="s">
        <v>65</v>
      </c>
      <c r="AC139" s="81" t="s">
        <v>43</v>
      </c>
      <c r="AD139" s="83">
        <v>13.25</v>
      </c>
      <c r="AE139" s="83">
        <v>127.24</v>
      </c>
      <c r="AF139" s="85"/>
      <c r="AG139" s="85"/>
    </row>
    <row r="140" spans="1:33" x14ac:dyDescent="0.2">
      <c r="A140" s="88" t="s">
        <v>7204</v>
      </c>
      <c r="B140" s="81" t="s">
        <v>2</v>
      </c>
      <c r="C140" s="81" t="s">
        <v>5864</v>
      </c>
      <c r="D140" s="82" t="s">
        <v>85</v>
      </c>
      <c r="E140" s="83">
        <v>0</v>
      </c>
      <c r="F140" s="83">
        <v>127.24</v>
      </c>
      <c r="G140" s="83">
        <v>0</v>
      </c>
      <c r="H140" s="83">
        <v>200</v>
      </c>
      <c r="I140" s="83">
        <v>50</v>
      </c>
      <c r="J140" s="81" t="s">
        <v>32</v>
      </c>
      <c r="K140" s="82" t="s">
        <v>39</v>
      </c>
      <c r="L140" s="81" t="s">
        <v>35</v>
      </c>
      <c r="M140" s="83">
        <v>35</v>
      </c>
      <c r="N140" s="84">
        <v>0.3125</v>
      </c>
      <c r="O140" s="84">
        <v>0.6875</v>
      </c>
      <c r="P140" s="84">
        <v>0.3125</v>
      </c>
      <c r="Q140" s="84">
        <v>0.52083333333333304</v>
      </c>
      <c r="R140" s="84">
        <v>0.3125</v>
      </c>
      <c r="S140" s="84">
        <v>0.6875</v>
      </c>
      <c r="T140" s="84">
        <v>0.3125</v>
      </c>
      <c r="U140" s="84">
        <v>0.6875</v>
      </c>
      <c r="V140" s="84">
        <v>0.3125</v>
      </c>
      <c r="W140" s="84">
        <v>0.6875</v>
      </c>
      <c r="X140" s="84">
        <v>0.3125</v>
      </c>
      <c r="Y140" s="84">
        <v>0.6875</v>
      </c>
      <c r="Z140" s="84">
        <v>0.3125</v>
      </c>
      <c r="AA140" s="84">
        <v>0.6875</v>
      </c>
      <c r="AB140" s="81" t="s">
        <v>65</v>
      </c>
      <c r="AC140" s="81" t="s">
        <v>43</v>
      </c>
      <c r="AD140" s="83">
        <v>13.25</v>
      </c>
      <c r="AE140" s="83">
        <v>127.24</v>
      </c>
      <c r="AF140" s="85"/>
      <c r="AG140" s="85"/>
    </row>
    <row r="141" spans="1:33" x14ac:dyDescent="0.2">
      <c r="A141" s="81" t="s">
        <v>6803</v>
      </c>
      <c r="B141" s="81" t="s">
        <v>2</v>
      </c>
      <c r="C141" s="81" t="s">
        <v>5800</v>
      </c>
      <c r="D141" s="82" t="s">
        <v>22</v>
      </c>
      <c r="E141" s="83">
        <f>+F141*6</f>
        <v>840</v>
      </c>
      <c r="F141" s="83">
        <f>980/7</f>
        <v>140</v>
      </c>
      <c r="G141" s="83">
        <v>220</v>
      </c>
      <c r="H141" s="83">
        <v>0</v>
      </c>
      <c r="I141" s="83">
        <v>0</v>
      </c>
      <c r="J141" s="81" t="s">
        <v>32</v>
      </c>
      <c r="K141" s="82" t="s">
        <v>39</v>
      </c>
      <c r="L141" s="81" t="s">
        <v>35</v>
      </c>
      <c r="M141" s="83">
        <v>35</v>
      </c>
      <c r="N141" s="84">
        <v>0.3125</v>
      </c>
      <c r="O141" s="84">
        <v>0.6875</v>
      </c>
      <c r="P141" s="84">
        <v>0.3125</v>
      </c>
      <c r="Q141" s="84">
        <v>0.52083333333333304</v>
      </c>
      <c r="R141" s="84">
        <v>0.3125</v>
      </c>
      <c r="S141" s="84">
        <v>0.6875</v>
      </c>
      <c r="T141" s="84">
        <v>0.3125</v>
      </c>
      <c r="U141" s="84">
        <v>0.6875</v>
      </c>
      <c r="V141" s="84">
        <v>0.3125</v>
      </c>
      <c r="W141" s="84">
        <v>0.6875</v>
      </c>
      <c r="X141" s="84">
        <v>0.3125</v>
      </c>
      <c r="Y141" s="84">
        <v>0.6875</v>
      </c>
      <c r="Z141" s="84">
        <v>0.3125</v>
      </c>
      <c r="AA141" s="84">
        <v>0.6875</v>
      </c>
      <c r="AB141" s="81" t="s">
        <v>65</v>
      </c>
      <c r="AC141" s="81" t="s">
        <v>43</v>
      </c>
      <c r="AD141" s="83">
        <v>13.25</v>
      </c>
      <c r="AE141" s="83">
        <v>135.71428571428572</v>
      </c>
      <c r="AF141" s="85"/>
      <c r="AG141" s="85"/>
    </row>
    <row r="142" spans="1:33" x14ac:dyDescent="0.2">
      <c r="A142" s="81" t="s">
        <v>6752</v>
      </c>
      <c r="B142" s="81" t="s">
        <v>2</v>
      </c>
      <c r="C142" s="81" t="s">
        <v>5800</v>
      </c>
      <c r="D142" s="82" t="s">
        <v>22</v>
      </c>
      <c r="E142" s="83">
        <f>+F142*6</f>
        <v>840</v>
      </c>
      <c r="F142" s="83">
        <f>980/7</f>
        <v>140</v>
      </c>
      <c r="G142" s="83">
        <v>220</v>
      </c>
      <c r="H142" s="83">
        <v>0</v>
      </c>
      <c r="I142" s="83">
        <v>0</v>
      </c>
      <c r="J142" s="81" t="s">
        <v>32</v>
      </c>
      <c r="K142" s="82" t="s">
        <v>39</v>
      </c>
      <c r="L142" s="81" t="s">
        <v>35</v>
      </c>
      <c r="M142" s="83">
        <v>35</v>
      </c>
      <c r="N142" s="84">
        <v>0.3125</v>
      </c>
      <c r="O142" s="84">
        <v>0.6875</v>
      </c>
      <c r="P142" s="84">
        <v>0.3125</v>
      </c>
      <c r="Q142" s="84">
        <v>0.52083333333333304</v>
      </c>
      <c r="R142" s="84">
        <v>0.3125</v>
      </c>
      <c r="S142" s="84">
        <v>0.6875</v>
      </c>
      <c r="T142" s="84">
        <v>0.3125</v>
      </c>
      <c r="U142" s="84">
        <v>0.6875</v>
      </c>
      <c r="V142" s="84">
        <v>0.3125</v>
      </c>
      <c r="W142" s="84">
        <v>0.6875</v>
      </c>
      <c r="X142" s="84">
        <v>0.3125</v>
      </c>
      <c r="Y142" s="84">
        <v>0.6875</v>
      </c>
      <c r="Z142" s="84">
        <v>0.3125</v>
      </c>
      <c r="AA142" s="84">
        <v>0.6875</v>
      </c>
      <c r="AB142" s="81" t="s">
        <v>65</v>
      </c>
      <c r="AC142" s="81" t="s">
        <v>43</v>
      </c>
      <c r="AD142" s="83">
        <v>13.25</v>
      </c>
      <c r="AE142" s="83">
        <v>135.71428571428572</v>
      </c>
      <c r="AF142" s="85"/>
      <c r="AG142" s="85"/>
    </row>
    <row r="143" spans="1:33" x14ac:dyDescent="0.2">
      <c r="A143" s="81" t="s">
        <v>6845</v>
      </c>
      <c r="B143" s="81" t="s">
        <v>2</v>
      </c>
      <c r="C143" s="81" t="s">
        <v>5800</v>
      </c>
      <c r="D143" s="82" t="s">
        <v>22</v>
      </c>
      <c r="E143" s="83">
        <f>+F143*6</f>
        <v>840</v>
      </c>
      <c r="F143" s="83">
        <f>980/7</f>
        <v>140</v>
      </c>
      <c r="G143" s="83">
        <v>220</v>
      </c>
      <c r="H143" s="83">
        <v>0</v>
      </c>
      <c r="I143" s="83">
        <v>0</v>
      </c>
      <c r="J143" s="81" t="s">
        <v>32</v>
      </c>
      <c r="K143" s="82" t="s">
        <v>39</v>
      </c>
      <c r="L143" s="81" t="s">
        <v>35</v>
      </c>
      <c r="M143" s="83">
        <v>35</v>
      </c>
      <c r="N143" s="84">
        <v>0.3125</v>
      </c>
      <c r="O143" s="84">
        <v>0.6875</v>
      </c>
      <c r="P143" s="84">
        <v>0.3125</v>
      </c>
      <c r="Q143" s="84">
        <v>0.52083333333333304</v>
      </c>
      <c r="R143" s="84">
        <v>0.3125</v>
      </c>
      <c r="S143" s="84">
        <v>0.6875</v>
      </c>
      <c r="T143" s="84">
        <v>0.3125</v>
      </c>
      <c r="U143" s="84">
        <v>0.6875</v>
      </c>
      <c r="V143" s="84">
        <v>0.3125</v>
      </c>
      <c r="W143" s="84">
        <v>0.6875</v>
      </c>
      <c r="X143" s="84">
        <v>0.3125</v>
      </c>
      <c r="Y143" s="84">
        <v>0.6875</v>
      </c>
      <c r="Z143" s="84">
        <v>0.3125</v>
      </c>
      <c r="AA143" s="84">
        <v>0.6875</v>
      </c>
      <c r="AB143" s="81" t="s">
        <v>65</v>
      </c>
      <c r="AC143" s="81" t="s">
        <v>43</v>
      </c>
      <c r="AD143" s="83">
        <v>13.25</v>
      </c>
      <c r="AE143" s="83">
        <v>135.71428571428572</v>
      </c>
      <c r="AF143" s="85"/>
      <c r="AG143" s="85"/>
    </row>
    <row r="144" spans="1:33" x14ac:dyDescent="0.2">
      <c r="A144" s="81" t="s">
        <v>6808</v>
      </c>
      <c r="B144" s="81" t="s">
        <v>9</v>
      </c>
      <c r="C144" s="81" t="s">
        <v>3680</v>
      </c>
      <c r="D144" s="82" t="s">
        <v>22</v>
      </c>
      <c r="E144" s="83">
        <v>831.42857142857156</v>
      </c>
      <c r="F144" s="83">
        <v>138.57142857142858</v>
      </c>
      <c r="G144" s="83">
        <v>300</v>
      </c>
      <c r="H144" s="83">
        <v>0</v>
      </c>
      <c r="I144" s="83">
        <v>0</v>
      </c>
      <c r="J144" s="81" t="s">
        <v>32</v>
      </c>
      <c r="K144" s="82" t="s">
        <v>39</v>
      </c>
      <c r="L144" s="81" t="s">
        <v>35</v>
      </c>
      <c r="M144" s="83">
        <v>35</v>
      </c>
      <c r="N144" s="84">
        <v>0.3125</v>
      </c>
      <c r="O144" s="84">
        <v>0.6875</v>
      </c>
      <c r="P144" s="84">
        <v>0.3125</v>
      </c>
      <c r="Q144" s="84">
        <v>0.52083333333333304</v>
      </c>
      <c r="R144" s="84">
        <v>0.3125</v>
      </c>
      <c r="S144" s="84">
        <v>0.6875</v>
      </c>
      <c r="T144" s="84">
        <v>0.3125</v>
      </c>
      <c r="U144" s="84">
        <v>0.6875</v>
      </c>
      <c r="V144" s="84">
        <v>0.3125</v>
      </c>
      <c r="W144" s="84">
        <v>0.6875</v>
      </c>
      <c r="X144" s="84">
        <v>0.3125</v>
      </c>
      <c r="Y144" s="84">
        <v>0.6875</v>
      </c>
      <c r="Z144" s="84">
        <v>0.3125</v>
      </c>
      <c r="AA144" s="84">
        <v>0.6875</v>
      </c>
      <c r="AB144" s="81" t="s">
        <v>65</v>
      </c>
      <c r="AC144" s="81" t="s">
        <v>43</v>
      </c>
      <c r="AD144" s="83">
        <v>13.25</v>
      </c>
      <c r="AE144" s="83">
        <v>138.57142857142858</v>
      </c>
      <c r="AF144" s="85"/>
      <c r="AG144" s="85"/>
    </row>
    <row r="145" spans="1:33" x14ac:dyDescent="0.2">
      <c r="A145" s="81" t="s">
        <v>6823</v>
      </c>
      <c r="B145" s="81" t="s">
        <v>9</v>
      </c>
      <c r="C145" s="81" t="s">
        <v>3680</v>
      </c>
      <c r="D145" s="82" t="s">
        <v>22</v>
      </c>
      <c r="E145" s="83">
        <v>831.42857142857156</v>
      </c>
      <c r="F145" s="83">
        <v>138.57142857142858</v>
      </c>
      <c r="G145" s="83">
        <v>300</v>
      </c>
      <c r="H145" s="83">
        <v>0</v>
      </c>
      <c r="I145" s="83">
        <v>0</v>
      </c>
      <c r="J145" s="81" t="s">
        <v>32</v>
      </c>
      <c r="K145" s="82" t="s">
        <v>39</v>
      </c>
      <c r="L145" s="81" t="s">
        <v>35</v>
      </c>
      <c r="M145" s="83">
        <v>35</v>
      </c>
      <c r="N145" s="84">
        <v>0.3125</v>
      </c>
      <c r="O145" s="84">
        <v>0.6875</v>
      </c>
      <c r="P145" s="84">
        <v>0.3125</v>
      </c>
      <c r="Q145" s="84">
        <v>0.52083333333333304</v>
      </c>
      <c r="R145" s="84">
        <v>0.3125</v>
      </c>
      <c r="S145" s="84">
        <v>0.6875</v>
      </c>
      <c r="T145" s="84">
        <v>0.3125</v>
      </c>
      <c r="U145" s="84">
        <v>0.6875</v>
      </c>
      <c r="V145" s="84">
        <v>0.3125</v>
      </c>
      <c r="W145" s="84">
        <v>0.6875</v>
      </c>
      <c r="X145" s="84">
        <v>0.3125</v>
      </c>
      <c r="Y145" s="84">
        <v>0.6875</v>
      </c>
      <c r="Z145" s="84">
        <v>0.3125</v>
      </c>
      <c r="AA145" s="84">
        <v>0.6875</v>
      </c>
      <c r="AB145" s="81" t="s">
        <v>65</v>
      </c>
      <c r="AC145" s="81" t="s">
        <v>43</v>
      </c>
      <c r="AD145" s="83">
        <v>13.25</v>
      </c>
      <c r="AE145" s="83">
        <v>138.57142857142858</v>
      </c>
      <c r="AF145" s="85"/>
      <c r="AG145" s="85"/>
    </row>
    <row r="146" spans="1:33" x14ac:dyDescent="0.2">
      <c r="A146" s="88" t="s">
        <v>7731</v>
      </c>
      <c r="B146" s="81" t="s">
        <v>2</v>
      </c>
      <c r="C146" s="81" t="s">
        <v>0</v>
      </c>
      <c r="D146" s="82" t="s">
        <v>22</v>
      </c>
      <c r="E146" s="87">
        <v>1271.1428571428571</v>
      </c>
      <c r="F146" s="87">
        <v>211.85714285714286</v>
      </c>
      <c r="G146" s="87">
        <v>250</v>
      </c>
      <c r="H146" s="83">
        <v>0</v>
      </c>
      <c r="I146" s="83">
        <v>0</v>
      </c>
      <c r="J146" s="81" t="s">
        <v>32</v>
      </c>
      <c r="K146" s="82" t="s">
        <v>39</v>
      </c>
      <c r="L146" s="81" t="s">
        <v>35</v>
      </c>
      <c r="M146" s="83">
        <v>35</v>
      </c>
      <c r="N146" s="84">
        <v>0.3125</v>
      </c>
      <c r="O146" s="84">
        <v>0.6875</v>
      </c>
      <c r="P146" s="84">
        <v>0.3125</v>
      </c>
      <c r="Q146" s="84">
        <v>0.52083333333333337</v>
      </c>
      <c r="R146" s="84">
        <v>0.3125</v>
      </c>
      <c r="S146" s="84">
        <v>0.6875</v>
      </c>
      <c r="T146" s="84">
        <v>0.3125</v>
      </c>
      <c r="U146" s="84">
        <v>0.6875</v>
      </c>
      <c r="V146" s="84">
        <v>0.3125</v>
      </c>
      <c r="W146" s="84">
        <v>0.6875</v>
      </c>
      <c r="X146" s="84">
        <v>0.3125</v>
      </c>
      <c r="Y146" s="84">
        <v>0.6875</v>
      </c>
      <c r="Z146" s="84">
        <v>0.3125</v>
      </c>
      <c r="AA146" s="84">
        <v>0.6875</v>
      </c>
      <c r="AB146" s="81" t="s">
        <v>65</v>
      </c>
      <c r="AC146" s="81" t="s">
        <v>43</v>
      </c>
      <c r="AD146" s="83">
        <v>13.25</v>
      </c>
      <c r="AE146" s="83">
        <v>178.57142857142858</v>
      </c>
      <c r="AF146" s="85"/>
      <c r="AG146" s="85"/>
    </row>
    <row r="147" spans="1:33" x14ac:dyDescent="0.2">
      <c r="A147" s="81" t="s">
        <v>6750</v>
      </c>
      <c r="B147" s="81" t="s">
        <v>2</v>
      </c>
      <c r="C147" s="81" t="s">
        <v>0</v>
      </c>
      <c r="D147" s="82" t="s">
        <v>22</v>
      </c>
      <c r="E147" s="83">
        <v>1671.4285714285713</v>
      </c>
      <c r="F147" s="83">
        <v>278.57142857142856</v>
      </c>
      <c r="G147" s="83">
        <v>250</v>
      </c>
      <c r="H147" s="83">
        <v>0</v>
      </c>
      <c r="I147" s="83">
        <v>0</v>
      </c>
      <c r="J147" s="81" t="s">
        <v>32</v>
      </c>
      <c r="K147" s="82" t="s">
        <v>39</v>
      </c>
      <c r="L147" s="81" t="s">
        <v>35</v>
      </c>
      <c r="M147" s="83">
        <v>35</v>
      </c>
      <c r="N147" s="84">
        <v>0.3125</v>
      </c>
      <c r="O147" s="84">
        <v>0.6875</v>
      </c>
      <c r="P147" s="84">
        <v>0.3125</v>
      </c>
      <c r="Q147" s="84">
        <v>0.52083333333333337</v>
      </c>
      <c r="R147" s="84">
        <v>0.3125</v>
      </c>
      <c r="S147" s="84">
        <v>0.6875</v>
      </c>
      <c r="T147" s="84">
        <v>0.3125</v>
      </c>
      <c r="U147" s="84">
        <v>0.6875</v>
      </c>
      <c r="V147" s="84">
        <v>0.3125</v>
      </c>
      <c r="W147" s="84">
        <v>0.6875</v>
      </c>
      <c r="X147" s="84">
        <v>0.3125</v>
      </c>
      <c r="Y147" s="84">
        <v>0.6875</v>
      </c>
      <c r="Z147" s="84">
        <v>0.3125</v>
      </c>
      <c r="AA147" s="84">
        <v>0.6875</v>
      </c>
      <c r="AB147" s="81" t="s">
        <v>65</v>
      </c>
      <c r="AC147" s="81" t="s">
        <v>43</v>
      </c>
      <c r="AD147" s="83">
        <v>13.25</v>
      </c>
      <c r="AE147" s="83">
        <v>278.57142857142856</v>
      </c>
      <c r="AF147" s="85"/>
      <c r="AG147" s="85"/>
    </row>
    <row r="148" spans="1:33" x14ac:dyDescent="0.2">
      <c r="A148" s="88" t="s">
        <v>7623</v>
      </c>
      <c r="B148" s="88" t="s">
        <v>149</v>
      </c>
      <c r="C148" s="88" t="s">
        <v>7559</v>
      </c>
      <c r="D148" s="89" t="s">
        <v>22</v>
      </c>
      <c r="E148" s="83">
        <f>+F148*6</f>
        <v>1028.5714285714284</v>
      </c>
      <c r="F148" s="83">
        <v>171.42857142857142</v>
      </c>
      <c r="G148" s="83">
        <v>0</v>
      </c>
      <c r="H148" s="83">
        <v>200</v>
      </c>
      <c r="I148" s="83">
        <v>100</v>
      </c>
      <c r="J148" s="88" t="s">
        <v>32</v>
      </c>
      <c r="K148" s="82" t="s">
        <v>39</v>
      </c>
      <c r="L148" s="81" t="s">
        <v>36</v>
      </c>
      <c r="M148" s="83">
        <v>35</v>
      </c>
      <c r="N148" s="84">
        <v>0.3125</v>
      </c>
      <c r="O148" s="84">
        <v>0.6875</v>
      </c>
      <c r="P148" s="84">
        <v>0.3125</v>
      </c>
      <c r="Q148" s="84">
        <v>0.52083333333333304</v>
      </c>
      <c r="R148" s="84">
        <v>0.3125</v>
      </c>
      <c r="S148" s="84">
        <v>0.6875</v>
      </c>
      <c r="T148" s="84">
        <v>0.3125</v>
      </c>
      <c r="U148" s="84">
        <v>0.6875</v>
      </c>
      <c r="V148" s="84">
        <v>0.3125</v>
      </c>
      <c r="W148" s="84">
        <v>0.6875</v>
      </c>
      <c r="X148" s="84">
        <v>0.3125</v>
      </c>
      <c r="Y148" s="84">
        <v>0.6875</v>
      </c>
      <c r="Z148" s="84">
        <v>0.3125</v>
      </c>
      <c r="AA148" s="84">
        <v>0.6875</v>
      </c>
      <c r="AB148" s="81">
        <v>0</v>
      </c>
      <c r="AC148" s="81" t="s">
        <v>43</v>
      </c>
      <c r="AD148" s="83">
        <v>13.25</v>
      </c>
      <c r="AE148" s="83">
        <v>150</v>
      </c>
      <c r="AF148" s="85"/>
      <c r="AG148" s="85"/>
    </row>
    <row r="149" spans="1:33" x14ac:dyDescent="0.2">
      <c r="A149" s="81" t="s">
        <v>6795</v>
      </c>
      <c r="B149" s="81" t="s">
        <v>2</v>
      </c>
      <c r="C149" s="81" t="s">
        <v>61</v>
      </c>
      <c r="D149" s="82" t="s">
        <v>85</v>
      </c>
      <c r="E149" s="83">
        <v>0</v>
      </c>
      <c r="F149" s="83">
        <v>150</v>
      </c>
      <c r="G149" s="83">
        <v>0</v>
      </c>
      <c r="H149" s="83">
        <v>230</v>
      </c>
      <c r="I149" s="83">
        <v>100</v>
      </c>
      <c r="J149" s="81" t="s">
        <v>33</v>
      </c>
      <c r="K149" s="82" t="s">
        <v>39</v>
      </c>
      <c r="L149" s="81" t="s">
        <v>36</v>
      </c>
      <c r="M149" s="83">
        <v>35</v>
      </c>
      <c r="N149" s="84">
        <v>0.3125</v>
      </c>
      <c r="O149" s="84">
        <v>0.6875</v>
      </c>
      <c r="P149" s="84">
        <v>0.3125</v>
      </c>
      <c r="Q149" s="84">
        <v>0.52083333333333304</v>
      </c>
      <c r="R149" s="84">
        <v>0.3125</v>
      </c>
      <c r="S149" s="84">
        <v>0.6875</v>
      </c>
      <c r="T149" s="84">
        <v>0.3125</v>
      </c>
      <c r="U149" s="84">
        <v>0.6875</v>
      </c>
      <c r="V149" s="84">
        <v>0.3125</v>
      </c>
      <c r="W149" s="84">
        <v>0.6875</v>
      </c>
      <c r="X149" s="84">
        <v>0.3125</v>
      </c>
      <c r="Y149" s="84">
        <v>0.6875</v>
      </c>
      <c r="Z149" s="84">
        <v>0.3125</v>
      </c>
      <c r="AA149" s="84">
        <v>0.6875</v>
      </c>
      <c r="AB149" s="81" t="s">
        <v>143</v>
      </c>
      <c r="AC149" s="81" t="s">
        <v>43</v>
      </c>
      <c r="AD149" s="83">
        <v>13.25</v>
      </c>
      <c r="AE149" s="83">
        <v>150</v>
      </c>
      <c r="AF149" s="85"/>
      <c r="AG149" s="85"/>
    </row>
    <row r="150" spans="1:33" x14ac:dyDescent="0.2">
      <c r="A150" s="81" t="s">
        <v>6800</v>
      </c>
      <c r="B150" s="86" t="s">
        <v>2</v>
      </c>
      <c r="C150" s="81" t="s">
        <v>61</v>
      </c>
      <c r="D150" s="82" t="s">
        <v>85</v>
      </c>
      <c r="E150" s="87">
        <v>0</v>
      </c>
      <c r="F150" s="87">
        <v>150</v>
      </c>
      <c r="G150" s="87">
        <v>0</v>
      </c>
      <c r="H150" s="83">
        <v>230</v>
      </c>
      <c r="I150" s="83">
        <v>100</v>
      </c>
      <c r="J150" s="81" t="s">
        <v>33</v>
      </c>
      <c r="K150" s="82" t="s">
        <v>39</v>
      </c>
      <c r="L150" s="81" t="s">
        <v>36</v>
      </c>
      <c r="M150" s="83">
        <v>35</v>
      </c>
      <c r="N150" s="84">
        <v>0.3125</v>
      </c>
      <c r="O150" s="84">
        <v>0.6875</v>
      </c>
      <c r="P150" s="84">
        <v>0.3125</v>
      </c>
      <c r="Q150" s="84">
        <v>0.52083333333333304</v>
      </c>
      <c r="R150" s="84">
        <v>0.3125</v>
      </c>
      <c r="S150" s="84">
        <v>0.6875</v>
      </c>
      <c r="T150" s="84">
        <v>0.3125</v>
      </c>
      <c r="U150" s="84">
        <v>0.6875</v>
      </c>
      <c r="V150" s="84">
        <v>0.3125</v>
      </c>
      <c r="W150" s="84">
        <v>0.6875</v>
      </c>
      <c r="X150" s="84">
        <v>0.3125</v>
      </c>
      <c r="Y150" s="84">
        <v>0.6875</v>
      </c>
      <c r="Z150" s="84">
        <v>0.3125</v>
      </c>
      <c r="AA150" s="84">
        <v>0.6875</v>
      </c>
      <c r="AB150" s="81" t="s">
        <v>143</v>
      </c>
      <c r="AC150" s="81" t="s">
        <v>43</v>
      </c>
      <c r="AD150" s="83">
        <v>13.25</v>
      </c>
      <c r="AE150" s="83">
        <v>150</v>
      </c>
      <c r="AF150" s="85"/>
      <c r="AG150" s="85"/>
    </row>
    <row r="151" spans="1:33" x14ac:dyDescent="0.2">
      <c r="A151" s="81" t="s">
        <v>6811</v>
      </c>
      <c r="B151" s="81" t="s">
        <v>2</v>
      </c>
      <c r="C151" s="81" t="s">
        <v>61</v>
      </c>
      <c r="D151" s="82" t="s">
        <v>85</v>
      </c>
      <c r="E151" s="83">
        <v>0</v>
      </c>
      <c r="F151" s="83">
        <v>150</v>
      </c>
      <c r="G151" s="83">
        <v>0</v>
      </c>
      <c r="H151" s="83">
        <v>230</v>
      </c>
      <c r="I151" s="83">
        <v>100</v>
      </c>
      <c r="J151" s="81" t="s">
        <v>33</v>
      </c>
      <c r="K151" s="82" t="s">
        <v>39</v>
      </c>
      <c r="L151" s="81" t="s">
        <v>36</v>
      </c>
      <c r="M151" s="83">
        <v>35</v>
      </c>
      <c r="N151" s="84">
        <v>0.3125</v>
      </c>
      <c r="O151" s="84">
        <v>0.6875</v>
      </c>
      <c r="P151" s="84">
        <v>0.3125</v>
      </c>
      <c r="Q151" s="84">
        <v>0.52083333333333304</v>
      </c>
      <c r="R151" s="84">
        <v>0.3125</v>
      </c>
      <c r="S151" s="84">
        <v>0.6875</v>
      </c>
      <c r="T151" s="84">
        <v>0.3125</v>
      </c>
      <c r="U151" s="84">
        <v>0.6875</v>
      </c>
      <c r="V151" s="84">
        <v>0.3125</v>
      </c>
      <c r="W151" s="84">
        <v>0.6875</v>
      </c>
      <c r="X151" s="84">
        <v>0.3125</v>
      </c>
      <c r="Y151" s="84">
        <v>0.6875</v>
      </c>
      <c r="Z151" s="84">
        <v>0.3125</v>
      </c>
      <c r="AA151" s="84">
        <v>0.6875</v>
      </c>
      <c r="AB151" s="81" t="s">
        <v>143</v>
      </c>
      <c r="AC151" s="81" t="s">
        <v>43</v>
      </c>
      <c r="AD151" s="83">
        <v>13.25</v>
      </c>
      <c r="AE151" s="83">
        <v>150</v>
      </c>
      <c r="AF151" s="85"/>
      <c r="AG151" s="85"/>
    </row>
    <row r="152" spans="1:33" x14ac:dyDescent="0.2">
      <c r="A152" s="81" t="s">
        <v>6806</v>
      </c>
      <c r="B152" s="86" t="s">
        <v>2</v>
      </c>
      <c r="C152" s="81" t="s">
        <v>61</v>
      </c>
      <c r="D152" s="82" t="s">
        <v>85</v>
      </c>
      <c r="E152" s="87">
        <v>0</v>
      </c>
      <c r="F152" s="87">
        <v>150</v>
      </c>
      <c r="G152" s="87">
        <v>0</v>
      </c>
      <c r="H152" s="83">
        <v>230</v>
      </c>
      <c r="I152" s="83">
        <v>100</v>
      </c>
      <c r="J152" s="81" t="s">
        <v>33</v>
      </c>
      <c r="K152" s="82" t="s">
        <v>39</v>
      </c>
      <c r="L152" s="81" t="s">
        <v>36</v>
      </c>
      <c r="M152" s="83">
        <v>35</v>
      </c>
      <c r="N152" s="84">
        <v>0.3125</v>
      </c>
      <c r="O152" s="84">
        <v>0.6875</v>
      </c>
      <c r="P152" s="84">
        <v>0.3125</v>
      </c>
      <c r="Q152" s="84">
        <v>0.52083333333333304</v>
      </c>
      <c r="R152" s="84">
        <v>0.3125</v>
      </c>
      <c r="S152" s="84">
        <v>0.6875</v>
      </c>
      <c r="T152" s="84">
        <v>0.3125</v>
      </c>
      <c r="U152" s="84">
        <v>0.6875</v>
      </c>
      <c r="V152" s="84">
        <v>0.3125</v>
      </c>
      <c r="W152" s="84">
        <v>0.6875</v>
      </c>
      <c r="X152" s="84">
        <v>0.3125</v>
      </c>
      <c r="Y152" s="84">
        <v>0.6875</v>
      </c>
      <c r="Z152" s="84">
        <v>0.3125</v>
      </c>
      <c r="AA152" s="84">
        <v>0.6875</v>
      </c>
      <c r="AB152" s="81" t="s">
        <v>143</v>
      </c>
      <c r="AC152" s="81" t="s">
        <v>43</v>
      </c>
      <c r="AD152" s="83">
        <v>13.25</v>
      </c>
      <c r="AE152" s="83">
        <v>150</v>
      </c>
      <c r="AF152" s="85"/>
      <c r="AG152" s="85"/>
    </row>
    <row r="153" spans="1:33" x14ac:dyDescent="0.2">
      <c r="A153" s="81" t="s">
        <v>6737</v>
      </c>
      <c r="B153" s="86" t="s">
        <v>2</v>
      </c>
      <c r="C153" s="81" t="s">
        <v>61</v>
      </c>
      <c r="D153" s="82" t="s">
        <v>85</v>
      </c>
      <c r="E153" s="87">
        <v>0</v>
      </c>
      <c r="F153" s="87">
        <v>150</v>
      </c>
      <c r="G153" s="87">
        <v>0</v>
      </c>
      <c r="H153" s="83">
        <v>230</v>
      </c>
      <c r="I153" s="83">
        <v>100</v>
      </c>
      <c r="J153" s="81" t="s">
        <v>33</v>
      </c>
      <c r="K153" s="82" t="s">
        <v>39</v>
      </c>
      <c r="L153" s="81" t="s">
        <v>36</v>
      </c>
      <c r="M153" s="83">
        <v>35</v>
      </c>
      <c r="N153" s="84">
        <v>0.3125</v>
      </c>
      <c r="O153" s="84">
        <v>0.6875</v>
      </c>
      <c r="P153" s="84">
        <v>0.3125</v>
      </c>
      <c r="Q153" s="84">
        <v>0.52083333333333304</v>
      </c>
      <c r="R153" s="84">
        <v>0.3125</v>
      </c>
      <c r="S153" s="84">
        <v>0.6875</v>
      </c>
      <c r="T153" s="84">
        <v>0.3125</v>
      </c>
      <c r="U153" s="84">
        <v>0.6875</v>
      </c>
      <c r="V153" s="84">
        <v>0.3125</v>
      </c>
      <c r="W153" s="84">
        <v>0.6875</v>
      </c>
      <c r="X153" s="84">
        <v>0.3125</v>
      </c>
      <c r="Y153" s="84">
        <v>0.6875</v>
      </c>
      <c r="Z153" s="84">
        <v>0.3125</v>
      </c>
      <c r="AA153" s="84">
        <v>0.6875</v>
      </c>
      <c r="AB153" s="81" t="s">
        <v>143</v>
      </c>
      <c r="AC153" s="81" t="s">
        <v>43</v>
      </c>
      <c r="AD153" s="83">
        <v>13.25</v>
      </c>
      <c r="AE153" s="83">
        <v>150</v>
      </c>
      <c r="AF153" s="85"/>
      <c r="AG153" s="85"/>
    </row>
    <row r="154" spans="1:33" x14ac:dyDescent="0.2">
      <c r="A154" s="81" t="s">
        <v>6753</v>
      </c>
      <c r="B154" s="81" t="s">
        <v>2</v>
      </c>
      <c r="C154" s="81" t="s">
        <v>61</v>
      </c>
      <c r="D154" s="82" t="s">
        <v>85</v>
      </c>
      <c r="E154" s="83">
        <v>0</v>
      </c>
      <c r="F154" s="83">
        <v>150</v>
      </c>
      <c r="G154" s="83">
        <v>0</v>
      </c>
      <c r="H154" s="83">
        <v>230</v>
      </c>
      <c r="I154" s="83">
        <v>100</v>
      </c>
      <c r="J154" s="81" t="s">
        <v>33</v>
      </c>
      <c r="K154" s="82" t="s">
        <v>39</v>
      </c>
      <c r="L154" s="81" t="s">
        <v>36</v>
      </c>
      <c r="M154" s="83">
        <v>35</v>
      </c>
      <c r="N154" s="84">
        <v>0.3125</v>
      </c>
      <c r="O154" s="84">
        <v>0.6875</v>
      </c>
      <c r="P154" s="84">
        <v>0.3125</v>
      </c>
      <c r="Q154" s="84">
        <v>0.52083333333333304</v>
      </c>
      <c r="R154" s="84">
        <v>0.3125</v>
      </c>
      <c r="S154" s="84">
        <v>0.6875</v>
      </c>
      <c r="T154" s="84">
        <v>0.3125</v>
      </c>
      <c r="U154" s="84">
        <v>0.6875</v>
      </c>
      <c r="V154" s="84">
        <v>0.3125</v>
      </c>
      <c r="W154" s="84">
        <v>0.6875</v>
      </c>
      <c r="X154" s="84">
        <v>0.3125</v>
      </c>
      <c r="Y154" s="84">
        <v>0.6875</v>
      </c>
      <c r="Z154" s="84">
        <v>0.3125</v>
      </c>
      <c r="AA154" s="84">
        <v>0.6875</v>
      </c>
      <c r="AB154" s="81" t="s">
        <v>143</v>
      </c>
      <c r="AC154" s="81" t="s">
        <v>43</v>
      </c>
      <c r="AD154" s="83">
        <v>13.25</v>
      </c>
      <c r="AE154" s="83">
        <v>150</v>
      </c>
      <c r="AF154" s="85"/>
      <c r="AG154" s="85"/>
    </row>
    <row r="155" spans="1:33" x14ac:dyDescent="0.2">
      <c r="A155" s="88" t="s">
        <v>6986</v>
      </c>
      <c r="B155" s="81" t="s">
        <v>2</v>
      </c>
      <c r="C155" s="81" t="s">
        <v>61</v>
      </c>
      <c r="D155" s="82" t="s">
        <v>85</v>
      </c>
      <c r="E155" s="83">
        <v>0</v>
      </c>
      <c r="F155" s="83">
        <v>150</v>
      </c>
      <c r="G155" s="83">
        <v>0</v>
      </c>
      <c r="H155" s="83">
        <v>230</v>
      </c>
      <c r="I155" s="83">
        <v>100</v>
      </c>
      <c r="J155" s="81" t="s">
        <v>33</v>
      </c>
      <c r="K155" s="82" t="s">
        <v>39</v>
      </c>
      <c r="L155" s="81" t="s">
        <v>36</v>
      </c>
      <c r="M155" s="83">
        <v>35</v>
      </c>
      <c r="N155" s="84">
        <v>0.3125</v>
      </c>
      <c r="O155" s="84">
        <v>0.6875</v>
      </c>
      <c r="P155" s="84">
        <v>0.3125</v>
      </c>
      <c r="Q155" s="84">
        <v>0.52083333333333304</v>
      </c>
      <c r="R155" s="84">
        <v>0.3125</v>
      </c>
      <c r="S155" s="84">
        <v>0.6875</v>
      </c>
      <c r="T155" s="84">
        <v>0.3125</v>
      </c>
      <c r="U155" s="84">
        <v>0.6875</v>
      </c>
      <c r="V155" s="84">
        <v>0.3125</v>
      </c>
      <c r="W155" s="84">
        <v>0.6875</v>
      </c>
      <c r="X155" s="84">
        <v>0.3125</v>
      </c>
      <c r="Y155" s="84">
        <v>0.6875</v>
      </c>
      <c r="Z155" s="84">
        <v>0.3125</v>
      </c>
      <c r="AA155" s="84">
        <v>0.6875</v>
      </c>
      <c r="AB155" s="81" t="s">
        <v>143</v>
      </c>
      <c r="AC155" s="81" t="s">
        <v>43</v>
      </c>
      <c r="AD155" s="83">
        <v>13.25</v>
      </c>
      <c r="AE155" s="83">
        <v>150</v>
      </c>
      <c r="AF155" s="85"/>
      <c r="AG155" s="85"/>
    </row>
    <row r="156" spans="1:33" x14ac:dyDescent="0.2">
      <c r="A156" s="81" t="s">
        <v>6925</v>
      </c>
      <c r="B156" s="81" t="s">
        <v>2</v>
      </c>
      <c r="C156" s="81" t="s">
        <v>61</v>
      </c>
      <c r="D156" s="82" t="s">
        <v>85</v>
      </c>
      <c r="E156" s="83">
        <v>0</v>
      </c>
      <c r="F156" s="83">
        <v>150</v>
      </c>
      <c r="G156" s="83">
        <v>0</v>
      </c>
      <c r="H156" s="83">
        <v>230</v>
      </c>
      <c r="I156" s="83">
        <v>100</v>
      </c>
      <c r="J156" s="81" t="s">
        <v>33</v>
      </c>
      <c r="K156" s="82" t="s">
        <v>39</v>
      </c>
      <c r="L156" s="81" t="s">
        <v>36</v>
      </c>
      <c r="M156" s="83">
        <v>35</v>
      </c>
      <c r="N156" s="84">
        <v>0.3125</v>
      </c>
      <c r="O156" s="84">
        <v>0.6875</v>
      </c>
      <c r="P156" s="84">
        <v>0.3125</v>
      </c>
      <c r="Q156" s="84">
        <v>0.52083333333333304</v>
      </c>
      <c r="R156" s="84">
        <v>0.3125</v>
      </c>
      <c r="S156" s="84">
        <v>0.6875</v>
      </c>
      <c r="T156" s="84">
        <v>0.3125</v>
      </c>
      <c r="U156" s="84">
        <v>0.6875</v>
      </c>
      <c r="V156" s="84">
        <v>0.3125</v>
      </c>
      <c r="W156" s="84">
        <v>0.6875</v>
      </c>
      <c r="X156" s="84">
        <v>0.3125</v>
      </c>
      <c r="Y156" s="84">
        <v>0.6875</v>
      </c>
      <c r="Z156" s="84">
        <v>0.3125</v>
      </c>
      <c r="AA156" s="84">
        <v>0.6875</v>
      </c>
      <c r="AB156" s="81" t="s">
        <v>143</v>
      </c>
      <c r="AC156" s="81" t="s">
        <v>43</v>
      </c>
      <c r="AD156" s="83">
        <v>13.25</v>
      </c>
      <c r="AE156" s="83">
        <v>150</v>
      </c>
      <c r="AF156" s="85"/>
      <c r="AG156" s="85"/>
    </row>
    <row r="157" spans="1:33" x14ac:dyDescent="0.2">
      <c r="A157" s="88" t="s">
        <v>6987</v>
      </c>
      <c r="B157" s="81" t="s">
        <v>2</v>
      </c>
      <c r="C157" s="81" t="s">
        <v>61</v>
      </c>
      <c r="D157" s="82" t="s">
        <v>85</v>
      </c>
      <c r="E157" s="83">
        <v>0</v>
      </c>
      <c r="F157" s="83">
        <v>150</v>
      </c>
      <c r="G157" s="83">
        <v>0</v>
      </c>
      <c r="H157" s="83">
        <v>230</v>
      </c>
      <c r="I157" s="83">
        <v>100</v>
      </c>
      <c r="J157" s="81" t="s">
        <v>33</v>
      </c>
      <c r="K157" s="82" t="s">
        <v>39</v>
      </c>
      <c r="L157" s="81" t="s">
        <v>36</v>
      </c>
      <c r="M157" s="83">
        <v>35</v>
      </c>
      <c r="N157" s="84">
        <v>0.3125</v>
      </c>
      <c r="O157" s="84">
        <v>0.6875</v>
      </c>
      <c r="P157" s="84">
        <v>0.3125</v>
      </c>
      <c r="Q157" s="84">
        <v>0.52083333333333304</v>
      </c>
      <c r="R157" s="84">
        <v>0.3125</v>
      </c>
      <c r="S157" s="84">
        <v>0.6875</v>
      </c>
      <c r="T157" s="84">
        <v>0.3125</v>
      </c>
      <c r="U157" s="84">
        <v>0.6875</v>
      </c>
      <c r="V157" s="84">
        <v>0.3125</v>
      </c>
      <c r="W157" s="84">
        <v>0.6875</v>
      </c>
      <c r="X157" s="84">
        <v>0.3125</v>
      </c>
      <c r="Y157" s="84">
        <v>0.6875</v>
      </c>
      <c r="Z157" s="84">
        <v>0.3125</v>
      </c>
      <c r="AA157" s="84">
        <v>0.6875</v>
      </c>
      <c r="AB157" s="81" t="s">
        <v>143</v>
      </c>
      <c r="AC157" s="81" t="s">
        <v>43</v>
      </c>
      <c r="AD157" s="83">
        <v>13.25</v>
      </c>
      <c r="AE157" s="83">
        <v>150</v>
      </c>
      <c r="AF157" s="85"/>
      <c r="AG157" s="85"/>
    </row>
    <row r="158" spans="1:33" x14ac:dyDescent="0.2">
      <c r="A158" s="81" t="s">
        <v>6882</v>
      </c>
      <c r="B158" s="81" t="s">
        <v>2</v>
      </c>
      <c r="C158" s="81" t="s">
        <v>61</v>
      </c>
      <c r="D158" s="82" t="s">
        <v>85</v>
      </c>
      <c r="E158" s="83">
        <v>0</v>
      </c>
      <c r="F158" s="83">
        <v>150</v>
      </c>
      <c r="G158" s="83">
        <v>0</v>
      </c>
      <c r="H158" s="83">
        <v>230</v>
      </c>
      <c r="I158" s="83">
        <v>100</v>
      </c>
      <c r="J158" s="81" t="s">
        <v>33</v>
      </c>
      <c r="K158" s="82" t="s">
        <v>39</v>
      </c>
      <c r="L158" s="81" t="s">
        <v>36</v>
      </c>
      <c r="M158" s="83">
        <v>35</v>
      </c>
      <c r="N158" s="84">
        <v>0.3125</v>
      </c>
      <c r="O158" s="84">
        <v>0.6875</v>
      </c>
      <c r="P158" s="84">
        <v>0.3125</v>
      </c>
      <c r="Q158" s="84">
        <v>0.52083333333333304</v>
      </c>
      <c r="R158" s="84">
        <v>0.3125</v>
      </c>
      <c r="S158" s="84">
        <v>0.6875</v>
      </c>
      <c r="T158" s="84">
        <v>0.3125</v>
      </c>
      <c r="U158" s="84">
        <v>0.6875</v>
      </c>
      <c r="V158" s="84">
        <v>0.3125</v>
      </c>
      <c r="W158" s="84">
        <v>0.6875</v>
      </c>
      <c r="X158" s="84">
        <v>0.3125</v>
      </c>
      <c r="Y158" s="84">
        <v>0.6875</v>
      </c>
      <c r="Z158" s="84">
        <v>0.3125</v>
      </c>
      <c r="AA158" s="84">
        <v>0.6875</v>
      </c>
      <c r="AB158" s="81" t="s">
        <v>143</v>
      </c>
      <c r="AC158" s="81" t="s">
        <v>43</v>
      </c>
      <c r="AD158" s="83">
        <v>13.25</v>
      </c>
      <c r="AE158" s="83">
        <v>150</v>
      </c>
      <c r="AF158" s="85"/>
      <c r="AG158" s="85"/>
    </row>
    <row r="159" spans="1:33" x14ac:dyDescent="0.2">
      <c r="A159" s="81" t="s">
        <v>6817</v>
      </c>
      <c r="B159" s="86" t="s">
        <v>2</v>
      </c>
      <c r="C159" s="81" t="s">
        <v>61</v>
      </c>
      <c r="D159" s="82" t="s">
        <v>85</v>
      </c>
      <c r="E159" s="87">
        <v>0</v>
      </c>
      <c r="F159" s="87">
        <v>150</v>
      </c>
      <c r="G159" s="87">
        <v>0</v>
      </c>
      <c r="H159" s="83">
        <v>230</v>
      </c>
      <c r="I159" s="83">
        <v>100</v>
      </c>
      <c r="J159" s="81" t="s">
        <v>33</v>
      </c>
      <c r="K159" s="82" t="s">
        <v>39</v>
      </c>
      <c r="L159" s="81" t="s">
        <v>36</v>
      </c>
      <c r="M159" s="83">
        <v>35</v>
      </c>
      <c r="N159" s="84">
        <v>0.3125</v>
      </c>
      <c r="O159" s="84">
        <v>0.6875</v>
      </c>
      <c r="P159" s="84">
        <v>0.3125</v>
      </c>
      <c r="Q159" s="84">
        <v>0.52083333333333304</v>
      </c>
      <c r="R159" s="84">
        <v>0.3125</v>
      </c>
      <c r="S159" s="84">
        <v>0.6875</v>
      </c>
      <c r="T159" s="84">
        <v>0.3125</v>
      </c>
      <c r="U159" s="84">
        <v>0.6875</v>
      </c>
      <c r="V159" s="84">
        <v>0.3125</v>
      </c>
      <c r="W159" s="84">
        <v>0.6875</v>
      </c>
      <c r="X159" s="84">
        <v>0.3125</v>
      </c>
      <c r="Y159" s="84">
        <v>0.6875</v>
      </c>
      <c r="Z159" s="84">
        <v>0.3125</v>
      </c>
      <c r="AA159" s="84">
        <v>0.6875</v>
      </c>
      <c r="AB159" s="81" t="s">
        <v>143</v>
      </c>
      <c r="AC159" s="81" t="s">
        <v>43</v>
      </c>
      <c r="AD159" s="83">
        <v>13.25</v>
      </c>
      <c r="AE159" s="83">
        <v>150</v>
      </c>
      <c r="AF159" s="85"/>
      <c r="AG159" s="85"/>
    </row>
    <row r="160" spans="1:33" x14ac:dyDescent="0.2">
      <c r="A160" s="88" t="s">
        <v>7517</v>
      </c>
      <c r="B160" s="86" t="s">
        <v>2</v>
      </c>
      <c r="C160" s="81" t="s">
        <v>61</v>
      </c>
      <c r="D160" s="82" t="s">
        <v>85</v>
      </c>
      <c r="E160" s="87">
        <v>0</v>
      </c>
      <c r="F160" s="87">
        <v>150</v>
      </c>
      <c r="G160" s="87">
        <v>0</v>
      </c>
      <c r="H160" s="83">
        <v>230</v>
      </c>
      <c r="I160" s="83">
        <v>100</v>
      </c>
      <c r="J160" s="81" t="s">
        <v>33</v>
      </c>
      <c r="K160" s="82" t="s">
        <v>39</v>
      </c>
      <c r="L160" s="81" t="s">
        <v>36</v>
      </c>
      <c r="M160" s="83">
        <v>35</v>
      </c>
      <c r="N160" s="84">
        <v>0.3125</v>
      </c>
      <c r="O160" s="84">
        <v>0.6875</v>
      </c>
      <c r="P160" s="84">
        <v>0.3125</v>
      </c>
      <c r="Q160" s="84">
        <v>0.52083333333333304</v>
      </c>
      <c r="R160" s="84">
        <v>0.3125</v>
      </c>
      <c r="S160" s="84">
        <v>0.6875</v>
      </c>
      <c r="T160" s="84">
        <v>0.3125</v>
      </c>
      <c r="U160" s="84">
        <v>0.6875</v>
      </c>
      <c r="V160" s="84">
        <v>0.3125</v>
      </c>
      <c r="W160" s="84">
        <v>0.6875</v>
      </c>
      <c r="X160" s="84">
        <v>0.3125</v>
      </c>
      <c r="Y160" s="84">
        <v>0.6875</v>
      </c>
      <c r="Z160" s="84">
        <v>0.3125</v>
      </c>
      <c r="AA160" s="84">
        <v>0.6875</v>
      </c>
      <c r="AB160" s="81" t="s">
        <v>143</v>
      </c>
      <c r="AC160" s="81" t="s">
        <v>43</v>
      </c>
      <c r="AD160" s="83">
        <v>13.25</v>
      </c>
      <c r="AE160" s="83">
        <v>150</v>
      </c>
      <c r="AF160" s="85"/>
      <c r="AG160" s="85"/>
    </row>
    <row r="161" spans="1:33" x14ac:dyDescent="0.2">
      <c r="A161" s="81" t="s">
        <v>6856</v>
      </c>
      <c r="B161" s="81" t="s">
        <v>2</v>
      </c>
      <c r="C161" s="81" t="s">
        <v>62</v>
      </c>
      <c r="D161" s="82" t="s">
        <v>85</v>
      </c>
      <c r="E161" s="83">
        <v>0</v>
      </c>
      <c r="F161" s="83">
        <v>150</v>
      </c>
      <c r="G161" s="83">
        <v>0</v>
      </c>
      <c r="H161" s="83">
        <v>200</v>
      </c>
      <c r="I161" s="83">
        <v>100</v>
      </c>
      <c r="J161" s="81" t="s">
        <v>33</v>
      </c>
      <c r="K161" s="82" t="s">
        <v>39</v>
      </c>
      <c r="L161" s="81" t="s">
        <v>36</v>
      </c>
      <c r="M161" s="83">
        <v>35</v>
      </c>
      <c r="N161" s="84">
        <v>0.3125</v>
      </c>
      <c r="O161" s="84">
        <v>0.6875</v>
      </c>
      <c r="P161" s="84">
        <v>0.3125</v>
      </c>
      <c r="Q161" s="84">
        <v>0.52083333333333304</v>
      </c>
      <c r="R161" s="84">
        <v>0.3125</v>
      </c>
      <c r="S161" s="84">
        <v>0.6875</v>
      </c>
      <c r="T161" s="84">
        <v>0.3125</v>
      </c>
      <c r="U161" s="84">
        <v>0.6875</v>
      </c>
      <c r="V161" s="84">
        <v>0.3125</v>
      </c>
      <c r="W161" s="84">
        <v>0.6875</v>
      </c>
      <c r="X161" s="84">
        <v>0.3125</v>
      </c>
      <c r="Y161" s="84">
        <v>0.6875</v>
      </c>
      <c r="Z161" s="84">
        <v>0.3125</v>
      </c>
      <c r="AA161" s="84">
        <v>0.6875</v>
      </c>
      <c r="AB161" s="81">
        <v>0</v>
      </c>
      <c r="AC161" s="81" t="s">
        <v>43</v>
      </c>
      <c r="AD161" s="83">
        <v>13.25</v>
      </c>
      <c r="AE161" s="83">
        <v>150</v>
      </c>
      <c r="AF161" s="85"/>
      <c r="AG161" s="85"/>
    </row>
    <row r="162" spans="1:33" x14ac:dyDescent="0.2">
      <c r="A162" s="81" t="s">
        <v>6809</v>
      </c>
      <c r="B162" s="86" t="s">
        <v>2</v>
      </c>
      <c r="C162" s="81" t="s">
        <v>62</v>
      </c>
      <c r="D162" s="82" t="s">
        <v>85</v>
      </c>
      <c r="E162" s="87">
        <v>0</v>
      </c>
      <c r="F162" s="87">
        <v>150</v>
      </c>
      <c r="G162" s="87">
        <v>0</v>
      </c>
      <c r="H162" s="83">
        <v>200</v>
      </c>
      <c r="I162" s="83">
        <v>100</v>
      </c>
      <c r="J162" s="81" t="s">
        <v>33</v>
      </c>
      <c r="K162" s="82" t="s">
        <v>39</v>
      </c>
      <c r="L162" s="81" t="s">
        <v>36</v>
      </c>
      <c r="M162" s="83">
        <v>35</v>
      </c>
      <c r="N162" s="84">
        <v>0.3125</v>
      </c>
      <c r="O162" s="84">
        <v>0.6875</v>
      </c>
      <c r="P162" s="84">
        <v>0.3125</v>
      </c>
      <c r="Q162" s="84">
        <v>0.52083333333333304</v>
      </c>
      <c r="R162" s="84">
        <v>0.3125</v>
      </c>
      <c r="S162" s="84">
        <v>0.6875</v>
      </c>
      <c r="T162" s="84">
        <v>0.3125</v>
      </c>
      <c r="U162" s="84">
        <v>0.6875</v>
      </c>
      <c r="V162" s="84">
        <v>0.3125</v>
      </c>
      <c r="W162" s="84">
        <v>0.6875</v>
      </c>
      <c r="X162" s="84">
        <v>0.3125</v>
      </c>
      <c r="Y162" s="84">
        <v>0.6875</v>
      </c>
      <c r="Z162" s="84">
        <v>0.3125</v>
      </c>
      <c r="AA162" s="84">
        <v>0.6875</v>
      </c>
      <c r="AB162" s="81">
        <v>0</v>
      </c>
      <c r="AC162" s="81" t="s">
        <v>43</v>
      </c>
      <c r="AD162" s="83">
        <v>13.25</v>
      </c>
      <c r="AE162" s="83">
        <v>150</v>
      </c>
      <c r="AF162" s="85"/>
      <c r="AG162" s="85"/>
    </row>
    <row r="163" spans="1:33" x14ac:dyDescent="0.2">
      <c r="A163" s="81" t="s">
        <v>6855</v>
      </c>
      <c r="B163" s="86" t="s">
        <v>2</v>
      </c>
      <c r="C163" s="81" t="s">
        <v>62</v>
      </c>
      <c r="D163" s="82" t="s">
        <v>85</v>
      </c>
      <c r="E163" s="87">
        <v>0</v>
      </c>
      <c r="F163" s="87">
        <v>150</v>
      </c>
      <c r="G163" s="87">
        <v>0</v>
      </c>
      <c r="H163" s="83">
        <v>200</v>
      </c>
      <c r="I163" s="83">
        <v>100</v>
      </c>
      <c r="J163" s="81" t="s">
        <v>33</v>
      </c>
      <c r="K163" s="82" t="s">
        <v>39</v>
      </c>
      <c r="L163" s="81" t="s">
        <v>36</v>
      </c>
      <c r="M163" s="83">
        <v>35</v>
      </c>
      <c r="N163" s="84">
        <v>0.3125</v>
      </c>
      <c r="O163" s="84">
        <v>0.6875</v>
      </c>
      <c r="P163" s="84">
        <v>0.3125</v>
      </c>
      <c r="Q163" s="84">
        <v>0.52083333333333304</v>
      </c>
      <c r="R163" s="84">
        <v>0.3125</v>
      </c>
      <c r="S163" s="84">
        <v>0.6875</v>
      </c>
      <c r="T163" s="84">
        <v>0.3125</v>
      </c>
      <c r="U163" s="84">
        <v>0.6875</v>
      </c>
      <c r="V163" s="84">
        <v>0.3125</v>
      </c>
      <c r="W163" s="84">
        <v>0.6875</v>
      </c>
      <c r="X163" s="84">
        <v>0.3125</v>
      </c>
      <c r="Y163" s="84">
        <v>0.6875</v>
      </c>
      <c r="Z163" s="84">
        <v>0.3125</v>
      </c>
      <c r="AA163" s="84">
        <v>0.6875</v>
      </c>
      <c r="AB163" s="81">
        <v>0</v>
      </c>
      <c r="AC163" s="81" t="s">
        <v>43</v>
      </c>
      <c r="AD163" s="83">
        <v>13.25</v>
      </c>
      <c r="AE163" s="83">
        <v>150</v>
      </c>
      <c r="AF163" s="85"/>
      <c r="AG163" s="85"/>
    </row>
    <row r="164" spans="1:33" x14ac:dyDescent="0.2">
      <c r="A164" s="81" t="s">
        <v>6826</v>
      </c>
      <c r="B164" s="81" t="s">
        <v>2</v>
      </c>
      <c r="C164" s="81" t="s">
        <v>62</v>
      </c>
      <c r="D164" s="82" t="s">
        <v>85</v>
      </c>
      <c r="E164" s="83">
        <v>0</v>
      </c>
      <c r="F164" s="83">
        <v>150</v>
      </c>
      <c r="G164" s="83">
        <v>0</v>
      </c>
      <c r="H164" s="83">
        <v>200</v>
      </c>
      <c r="I164" s="83">
        <v>100</v>
      </c>
      <c r="J164" s="81" t="s">
        <v>33</v>
      </c>
      <c r="K164" s="82" t="s">
        <v>39</v>
      </c>
      <c r="L164" s="81" t="s">
        <v>36</v>
      </c>
      <c r="M164" s="83">
        <v>35</v>
      </c>
      <c r="N164" s="84">
        <v>0.3125</v>
      </c>
      <c r="O164" s="84">
        <v>0.6875</v>
      </c>
      <c r="P164" s="84">
        <v>0.3125</v>
      </c>
      <c r="Q164" s="84">
        <v>0.52083333333333304</v>
      </c>
      <c r="R164" s="84">
        <v>0.3125</v>
      </c>
      <c r="S164" s="84">
        <v>0.6875</v>
      </c>
      <c r="T164" s="84">
        <v>0.3125</v>
      </c>
      <c r="U164" s="84">
        <v>0.6875</v>
      </c>
      <c r="V164" s="84">
        <v>0.3125</v>
      </c>
      <c r="W164" s="84">
        <v>0.6875</v>
      </c>
      <c r="X164" s="84">
        <v>0.3125</v>
      </c>
      <c r="Y164" s="84">
        <v>0.6875</v>
      </c>
      <c r="Z164" s="84">
        <v>0.3125</v>
      </c>
      <c r="AA164" s="84">
        <v>0.6875</v>
      </c>
      <c r="AB164" s="81">
        <v>0</v>
      </c>
      <c r="AC164" s="81" t="s">
        <v>43</v>
      </c>
      <c r="AD164" s="83">
        <v>13.25</v>
      </c>
      <c r="AE164" s="83">
        <v>150</v>
      </c>
      <c r="AF164" s="85"/>
      <c r="AG164" s="85"/>
    </row>
    <row r="165" spans="1:33" x14ac:dyDescent="0.2">
      <c r="A165" s="88" t="s">
        <v>7234</v>
      </c>
      <c r="B165" s="81" t="s">
        <v>2</v>
      </c>
      <c r="C165" s="81" t="s">
        <v>62</v>
      </c>
      <c r="D165" s="82" t="s">
        <v>85</v>
      </c>
      <c r="E165" s="83">
        <v>0</v>
      </c>
      <c r="F165" s="83">
        <v>150</v>
      </c>
      <c r="G165" s="83">
        <v>0</v>
      </c>
      <c r="H165" s="83">
        <v>200</v>
      </c>
      <c r="I165" s="83">
        <v>100</v>
      </c>
      <c r="J165" s="81" t="s">
        <v>33</v>
      </c>
      <c r="K165" s="82" t="s">
        <v>39</v>
      </c>
      <c r="L165" s="81" t="s">
        <v>36</v>
      </c>
      <c r="M165" s="83">
        <v>35</v>
      </c>
      <c r="N165" s="84">
        <v>0.3125</v>
      </c>
      <c r="O165" s="84">
        <v>0.6875</v>
      </c>
      <c r="P165" s="84">
        <v>0.3125</v>
      </c>
      <c r="Q165" s="84">
        <v>0.52083333333333304</v>
      </c>
      <c r="R165" s="84">
        <v>0.3125</v>
      </c>
      <c r="S165" s="84">
        <v>0.6875</v>
      </c>
      <c r="T165" s="84">
        <v>0.3125</v>
      </c>
      <c r="U165" s="84">
        <v>0.6875</v>
      </c>
      <c r="V165" s="84">
        <v>0.3125</v>
      </c>
      <c r="W165" s="84">
        <v>0.6875</v>
      </c>
      <c r="X165" s="84">
        <v>0.3125</v>
      </c>
      <c r="Y165" s="84">
        <v>0.6875</v>
      </c>
      <c r="Z165" s="84">
        <v>0.3125</v>
      </c>
      <c r="AA165" s="84">
        <v>0.6875</v>
      </c>
      <c r="AB165" s="81">
        <v>0</v>
      </c>
      <c r="AC165" s="81" t="s">
        <v>43</v>
      </c>
      <c r="AD165" s="83">
        <v>13.25</v>
      </c>
      <c r="AE165" s="83">
        <v>150</v>
      </c>
      <c r="AF165" s="85"/>
      <c r="AG165" s="85"/>
    </row>
    <row r="166" spans="1:33" x14ac:dyDescent="0.2">
      <c r="A166" s="81" t="s">
        <v>6899</v>
      </c>
      <c r="B166" s="81" t="s">
        <v>2</v>
      </c>
      <c r="C166" s="81" t="s">
        <v>6</v>
      </c>
      <c r="D166" s="82" t="s">
        <v>22</v>
      </c>
      <c r="E166" s="83">
        <f>+F166*6</f>
        <v>900</v>
      </c>
      <c r="F166" s="83">
        <f>1050/7</f>
        <v>150</v>
      </c>
      <c r="G166" s="83">
        <v>250</v>
      </c>
      <c r="H166" s="83">
        <v>0</v>
      </c>
      <c r="I166" s="83">
        <v>0</v>
      </c>
      <c r="J166" s="81" t="s">
        <v>32</v>
      </c>
      <c r="K166" s="82" t="s">
        <v>39</v>
      </c>
      <c r="L166" s="81" t="s">
        <v>35</v>
      </c>
      <c r="M166" s="83">
        <v>35</v>
      </c>
      <c r="N166" s="84">
        <v>0.3125</v>
      </c>
      <c r="O166" s="84">
        <v>0.6875</v>
      </c>
      <c r="P166" s="84">
        <v>0.3125</v>
      </c>
      <c r="Q166" s="84">
        <v>0.52083333333333304</v>
      </c>
      <c r="R166" s="84">
        <v>0.3125</v>
      </c>
      <c r="S166" s="84">
        <v>0.6875</v>
      </c>
      <c r="T166" s="84">
        <v>0.3125</v>
      </c>
      <c r="U166" s="84">
        <v>0.6875</v>
      </c>
      <c r="V166" s="84">
        <v>0.3125</v>
      </c>
      <c r="W166" s="84">
        <v>0.6875</v>
      </c>
      <c r="X166" s="84">
        <v>0.3125</v>
      </c>
      <c r="Y166" s="84">
        <v>0.6875</v>
      </c>
      <c r="Z166" s="84">
        <v>0.3125</v>
      </c>
      <c r="AA166" s="84">
        <v>0.6875</v>
      </c>
      <c r="AB166" s="81" t="s">
        <v>65</v>
      </c>
      <c r="AC166" s="81" t="s">
        <v>43</v>
      </c>
      <c r="AD166" s="83">
        <v>13.25</v>
      </c>
      <c r="AE166" s="83">
        <v>135.71428571428572</v>
      </c>
      <c r="AF166" s="85"/>
      <c r="AG166" s="85"/>
    </row>
    <row r="167" spans="1:33" x14ac:dyDescent="0.2">
      <c r="A167" s="81" t="s">
        <v>6922</v>
      </c>
      <c r="B167" s="81" t="s">
        <v>2</v>
      </c>
      <c r="C167" s="81" t="s">
        <v>6</v>
      </c>
      <c r="D167" s="82" t="s">
        <v>22</v>
      </c>
      <c r="E167" s="83">
        <f>+F167*6</f>
        <v>900</v>
      </c>
      <c r="F167" s="83">
        <f>1050/7</f>
        <v>150</v>
      </c>
      <c r="G167" s="83">
        <v>250</v>
      </c>
      <c r="H167" s="83">
        <v>0</v>
      </c>
      <c r="I167" s="83">
        <v>0</v>
      </c>
      <c r="J167" s="81" t="s">
        <v>32</v>
      </c>
      <c r="K167" s="82" t="s">
        <v>39</v>
      </c>
      <c r="L167" s="81" t="s">
        <v>35</v>
      </c>
      <c r="M167" s="83">
        <v>35</v>
      </c>
      <c r="N167" s="84">
        <v>0.3125</v>
      </c>
      <c r="O167" s="84">
        <v>0.6875</v>
      </c>
      <c r="P167" s="84">
        <v>0.3125</v>
      </c>
      <c r="Q167" s="84">
        <v>0.52083333333333304</v>
      </c>
      <c r="R167" s="84">
        <v>0.3125</v>
      </c>
      <c r="S167" s="84">
        <v>0.6875</v>
      </c>
      <c r="T167" s="84">
        <v>0.3125</v>
      </c>
      <c r="U167" s="84">
        <v>0.6875</v>
      </c>
      <c r="V167" s="84">
        <v>0.3125</v>
      </c>
      <c r="W167" s="84">
        <v>0.6875</v>
      </c>
      <c r="X167" s="84">
        <v>0.3125</v>
      </c>
      <c r="Y167" s="84">
        <v>0.6875</v>
      </c>
      <c r="Z167" s="84">
        <v>0.3125</v>
      </c>
      <c r="AA167" s="84">
        <v>0.6875</v>
      </c>
      <c r="AB167" s="81" t="s">
        <v>65</v>
      </c>
      <c r="AC167" s="81" t="s">
        <v>43</v>
      </c>
      <c r="AD167" s="83">
        <v>13.25</v>
      </c>
      <c r="AE167" s="83">
        <v>135.71428571428572</v>
      </c>
      <c r="AF167" s="85"/>
      <c r="AG167" s="85"/>
    </row>
    <row r="168" spans="1:33" x14ac:dyDescent="0.2">
      <c r="A168" s="88" t="s">
        <v>7679</v>
      </c>
      <c r="B168" s="81" t="s">
        <v>2</v>
      </c>
      <c r="C168" s="81" t="s">
        <v>6</v>
      </c>
      <c r="D168" s="82" t="s">
        <v>22</v>
      </c>
      <c r="E168" s="83">
        <f>+F168*6</f>
        <v>900</v>
      </c>
      <c r="F168" s="83">
        <f>1050/7</f>
        <v>150</v>
      </c>
      <c r="G168" s="83">
        <v>250</v>
      </c>
      <c r="H168" s="83">
        <v>0</v>
      </c>
      <c r="I168" s="83">
        <v>0</v>
      </c>
      <c r="J168" s="81" t="s">
        <v>32</v>
      </c>
      <c r="K168" s="82" t="s">
        <v>39</v>
      </c>
      <c r="L168" s="81" t="s">
        <v>35</v>
      </c>
      <c r="M168" s="83">
        <v>35</v>
      </c>
      <c r="N168" s="84">
        <v>0.3125</v>
      </c>
      <c r="O168" s="84">
        <v>0.6875</v>
      </c>
      <c r="P168" s="84">
        <v>0.3125</v>
      </c>
      <c r="Q168" s="84">
        <v>0.52083333333333304</v>
      </c>
      <c r="R168" s="84">
        <v>0.3125</v>
      </c>
      <c r="S168" s="84">
        <v>0.6875</v>
      </c>
      <c r="T168" s="84">
        <v>0.3125</v>
      </c>
      <c r="U168" s="84">
        <v>0.6875</v>
      </c>
      <c r="V168" s="84">
        <v>0.3125</v>
      </c>
      <c r="W168" s="84">
        <v>0.6875</v>
      </c>
      <c r="X168" s="84">
        <v>0.3125</v>
      </c>
      <c r="Y168" s="84">
        <v>0.6875</v>
      </c>
      <c r="Z168" s="84">
        <v>0.3125</v>
      </c>
      <c r="AA168" s="84">
        <v>0.6875</v>
      </c>
      <c r="AB168" s="81" t="s">
        <v>65</v>
      </c>
      <c r="AC168" s="81" t="s">
        <v>43</v>
      </c>
      <c r="AD168" s="83">
        <v>13.25</v>
      </c>
      <c r="AE168" s="83">
        <v>135.71428571428572</v>
      </c>
      <c r="AF168" s="85"/>
      <c r="AG168" s="85"/>
    </row>
    <row r="169" spans="1:33" x14ac:dyDescent="0.2">
      <c r="A169" s="81" t="s">
        <v>6919</v>
      </c>
      <c r="B169" s="86" t="s">
        <v>2</v>
      </c>
      <c r="C169" s="81" t="s">
        <v>5800</v>
      </c>
      <c r="D169" s="82" t="s">
        <v>22</v>
      </c>
      <c r="E169" s="83">
        <f>+F169*6</f>
        <v>840</v>
      </c>
      <c r="F169" s="83">
        <f>980/7</f>
        <v>140</v>
      </c>
      <c r="G169" s="87">
        <v>220</v>
      </c>
      <c r="H169" s="83">
        <v>0</v>
      </c>
      <c r="I169" s="83">
        <v>0</v>
      </c>
      <c r="J169" s="81" t="s">
        <v>32</v>
      </c>
      <c r="K169" s="82" t="s">
        <v>39</v>
      </c>
      <c r="L169" s="81" t="s">
        <v>35</v>
      </c>
      <c r="M169" s="83">
        <v>35</v>
      </c>
      <c r="N169" s="84">
        <v>0.3125</v>
      </c>
      <c r="O169" s="84">
        <v>0.6875</v>
      </c>
      <c r="P169" s="84">
        <v>0.3125</v>
      </c>
      <c r="Q169" s="84">
        <v>0.52083333333333304</v>
      </c>
      <c r="R169" s="84">
        <v>0.3125</v>
      </c>
      <c r="S169" s="84">
        <v>0.6875</v>
      </c>
      <c r="T169" s="84">
        <v>0.3125</v>
      </c>
      <c r="U169" s="84">
        <v>0.6875</v>
      </c>
      <c r="V169" s="84">
        <v>0.3125</v>
      </c>
      <c r="W169" s="84">
        <v>0.6875</v>
      </c>
      <c r="X169" s="84">
        <v>0.3125</v>
      </c>
      <c r="Y169" s="84">
        <v>0.6875</v>
      </c>
      <c r="Z169" s="84">
        <v>0.3125</v>
      </c>
      <c r="AA169" s="84">
        <v>0.6875</v>
      </c>
      <c r="AB169" s="81" t="s">
        <v>65</v>
      </c>
      <c r="AC169" s="81" t="s">
        <v>43</v>
      </c>
      <c r="AD169" s="83">
        <v>13.25</v>
      </c>
      <c r="AE169" s="83">
        <v>135.71428571428572</v>
      </c>
      <c r="AF169" s="85"/>
      <c r="AG169" s="85"/>
    </row>
    <row r="170" spans="1:33" x14ac:dyDescent="0.2">
      <c r="A170" s="81" t="s">
        <v>6764</v>
      </c>
      <c r="B170" s="81" t="s">
        <v>2</v>
      </c>
      <c r="C170" s="81" t="s">
        <v>5800</v>
      </c>
      <c r="D170" s="82" t="s">
        <v>22</v>
      </c>
      <c r="E170" s="83">
        <f>+F170*6</f>
        <v>840</v>
      </c>
      <c r="F170" s="83">
        <f>980/7</f>
        <v>140</v>
      </c>
      <c r="G170" s="83">
        <v>220</v>
      </c>
      <c r="H170" s="83">
        <v>0</v>
      </c>
      <c r="I170" s="83">
        <v>0</v>
      </c>
      <c r="J170" s="81" t="s">
        <v>32</v>
      </c>
      <c r="K170" s="82" t="s">
        <v>39</v>
      </c>
      <c r="L170" s="81" t="s">
        <v>35</v>
      </c>
      <c r="M170" s="83">
        <v>35</v>
      </c>
      <c r="N170" s="84">
        <v>0.3125</v>
      </c>
      <c r="O170" s="84">
        <v>0.6875</v>
      </c>
      <c r="P170" s="84">
        <v>0.3125</v>
      </c>
      <c r="Q170" s="84">
        <v>0.52083333333333304</v>
      </c>
      <c r="R170" s="84">
        <v>0.3125</v>
      </c>
      <c r="S170" s="84">
        <v>0.6875</v>
      </c>
      <c r="T170" s="84">
        <v>0.3125</v>
      </c>
      <c r="U170" s="84">
        <v>0.6875</v>
      </c>
      <c r="V170" s="84">
        <v>0.3125</v>
      </c>
      <c r="W170" s="84">
        <v>0.6875</v>
      </c>
      <c r="X170" s="84">
        <v>0.3125</v>
      </c>
      <c r="Y170" s="84">
        <v>0.6875</v>
      </c>
      <c r="Z170" s="84">
        <v>0.3125</v>
      </c>
      <c r="AA170" s="84">
        <v>0.6875</v>
      </c>
      <c r="AB170" s="81" t="s">
        <v>65</v>
      </c>
      <c r="AC170" s="81" t="s">
        <v>43</v>
      </c>
      <c r="AD170" s="83">
        <v>13.25</v>
      </c>
      <c r="AE170" s="83">
        <v>135.71428571428572</v>
      </c>
      <c r="AF170" s="85"/>
      <c r="AG170" s="85"/>
    </row>
    <row r="171" spans="1:33" x14ac:dyDescent="0.2">
      <c r="A171" s="81" t="s">
        <v>6742</v>
      </c>
      <c r="B171" s="81" t="s">
        <v>9</v>
      </c>
      <c r="C171" s="81" t="s">
        <v>3681</v>
      </c>
      <c r="D171" s="82" t="s">
        <v>22</v>
      </c>
      <c r="E171" s="83">
        <v>900</v>
      </c>
      <c r="F171" s="83">
        <v>150</v>
      </c>
      <c r="G171" s="83">
        <v>300</v>
      </c>
      <c r="H171" s="83">
        <v>0</v>
      </c>
      <c r="I171" s="83">
        <v>0</v>
      </c>
      <c r="J171" s="81" t="s">
        <v>32</v>
      </c>
      <c r="K171" s="82" t="s">
        <v>39</v>
      </c>
      <c r="L171" s="81" t="s">
        <v>35</v>
      </c>
      <c r="M171" s="83">
        <v>35</v>
      </c>
      <c r="N171" s="84">
        <v>0.3125</v>
      </c>
      <c r="O171" s="84">
        <v>0.6875</v>
      </c>
      <c r="P171" s="84">
        <v>0.3125</v>
      </c>
      <c r="Q171" s="84">
        <v>0.52083333333333304</v>
      </c>
      <c r="R171" s="84">
        <v>0.3125</v>
      </c>
      <c r="S171" s="84">
        <v>0.6875</v>
      </c>
      <c r="T171" s="84">
        <v>0.3125</v>
      </c>
      <c r="U171" s="84">
        <v>0.6875</v>
      </c>
      <c r="V171" s="84">
        <v>0.3125</v>
      </c>
      <c r="W171" s="84">
        <v>0.6875</v>
      </c>
      <c r="X171" s="84">
        <v>0.3125</v>
      </c>
      <c r="Y171" s="84">
        <v>0.6875</v>
      </c>
      <c r="Z171" s="84">
        <v>0.3125</v>
      </c>
      <c r="AA171" s="84">
        <v>0.6875</v>
      </c>
      <c r="AB171" s="81" t="s">
        <v>65</v>
      </c>
      <c r="AC171" s="81" t="s">
        <v>43</v>
      </c>
      <c r="AD171" s="83">
        <v>13.25</v>
      </c>
      <c r="AE171" s="83">
        <v>150</v>
      </c>
      <c r="AF171" s="85"/>
      <c r="AG171" s="85"/>
    </row>
    <row r="172" spans="1:33" x14ac:dyDescent="0.2">
      <c r="A172" s="88" t="s">
        <v>6994</v>
      </c>
      <c r="B172" s="81" t="s">
        <v>9</v>
      </c>
      <c r="C172" s="81" t="s">
        <v>3681</v>
      </c>
      <c r="D172" s="82" t="s">
        <v>22</v>
      </c>
      <c r="E172" s="83">
        <v>900</v>
      </c>
      <c r="F172" s="83">
        <v>150</v>
      </c>
      <c r="G172" s="83">
        <v>300</v>
      </c>
      <c r="H172" s="83">
        <v>0</v>
      </c>
      <c r="I172" s="83">
        <v>0</v>
      </c>
      <c r="J172" s="81" t="s">
        <v>32</v>
      </c>
      <c r="K172" s="82" t="s">
        <v>39</v>
      </c>
      <c r="L172" s="81" t="s">
        <v>35</v>
      </c>
      <c r="M172" s="83">
        <v>35</v>
      </c>
      <c r="N172" s="84">
        <v>0.3125</v>
      </c>
      <c r="O172" s="84">
        <v>0.6875</v>
      </c>
      <c r="P172" s="84">
        <v>0.3125</v>
      </c>
      <c r="Q172" s="84">
        <v>0.52083333333333304</v>
      </c>
      <c r="R172" s="84">
        <v>0.3125</v>
      </c>
      <c r="S172" s="84">
        <v>0.6875</v>
      </c>
      <c r="T172" s="84">
        <v>0.3125</v>
      </c>
      <c r="U172" s="84">
        <v>0.6875</v>
      </c>
      <c r="V172" s="84">
        <v>0.3125</v>
      </c>
      <c r="W172" s="84">
        <v>0.6875</v>
      </c>
      <c r="X172" s="84">
        <v>0.3125</v>
      </c>
      <c r="Y172" s="84">
        <v>0.6875</v>
      </c>
      <c r="Z172" s="84">
        <v>0.3125</v>
      </c>
      <c r="AA172" s="84">
        <v>0.6875</v>
      </c>
      <c r="AB172" s="81" t="s">
        <v>65</v>
      </c>
      <c r="AC172" s="81" t="s">
        <v>43</v>
      </c>
      <c r="AD172" s="83">
        <v>13.25</v>
      </c>
      <c r="AE172" s="83">
        <v>150</v>
      </c>
      <c r="AF172" s="85"/>
      <c r="AG172" s="85"/>
    </row>
    <row r="173" spans="1:33" x14ac:dyDescent="0.2">
      <c r="A173" s="81" t="s">
        <v>6735</v>
      </c>
      <c r="B173" s="86" t="s">
        <v>2</v>
      </c>
      <c r="C173" s="86" t="s">
        <v>0</v>
      </c>
      <c r="D173" s="82" t="s">
        <v>22</v>
      </c>
      <c r="E173" s="87">
        <v>1928.5714285714287</v>
      </c>
      <c r="F173" s="87">
        <v>321.42857142857144</v>
      </c>
      <c r="G173" s="87">
        <v>250</v>
      </c>
      <c r="H173" s="83">
        <v>0</v>
      </c>
      <c r="I173" s="83">
        <v>0</v>
      </c>
      <c r="J173" s="81" t="s">
        <v>32</v>
      </c>
      <c r="K173" s="82" t="s">
        <v>39</v>
      </c>
      <c r="L173" s="81" t="s">
        <v>35</v>
      </c>
      <c r="M173" s="83">
        <v>35</v>
      </c>
      <c r="N173" s="84">
        <v>0.3125</v>
      </c>
      <c r="O173" s="84">
        <v>0.6875</v>
      </c>
      <c r="P173" s="84">
        <v>0.3125</v>
      </c>
      <c r="Q173" s="84">
        <v>0.52083333333333337</v>
      </c>
      <c r="R173" s="84">
        <v>0.3125</v>
      </c>
      <c r="S173" s="84">
        <v>0.6875</v>
      </c>
      <c r="T173" s="84">
        <v>0.3125</v>
      </c>
      <c r="U173" s="84">
        <v>0.6875</v>
      </c>
      <c r="V173" s="84">
        <v>0.3125</v>
      </c>
      <c r="W173" s="84">
        <v>0.6875</v>
      </c>
      <c r="X173" s="84">
        <v>0.3125</v>
      </c>
      <c r="Y173" s="84">
        <v>0.6875</v>
      </c>
      <c r="Z173" s="84">
        <v>0.3125</v>
      </c>
      <c r="AA173" s="84">
        <v>0.6875</v>
      </c>
      <c r="AB173" s="81" t="s">
        <v>65</v>
      </c>
      <c r="AC173" s="81" t="s">
        <v>43</v>
      </c>
      <c r="AD173" s="83">
        <v>13.25</v>
      </c>
      <c r="AE173" s="83">
        <v>321.42857142857144</v>
      </c>
      <c r="AF173" s="85"/>
      <c r="AG173" s="85"/>
    </row>
    <row r="174" spans="1:33" x14ac:dyDescent="0.2">
      <c r="A174" s="88" t="s">
        <v>7727</v>
      </c>
      <c r="B174" s="86" t="s">
        <v>2</v>
      </c>
      <c r="C174" s="86" t="s">
        <v>0</v>
      </c>
      <c r="D174" s="82" t="s">
        <v>22</v>
      </c>
      <c r="E174" s="2">
        <f t="shared" ref="E174" si="0">+F174*6</f>
        <v>1071.4285714285716</v>
      </c>
      <c r="F174" s="2">
        <f>1250/7</f>
        <v>178.57142857142858</v>
      </c>
      <c r="G174" s="2">
        <v>250</v>
      </c>
      <c r="H174" s="83">
        <v>0</v>
      </c>
      <c r="I174" s="83">
        <v>0</v>
      </c>
      <c r="J174" s="81" t="s">
        <v>32</v>
      </c>
      <c r="K174" s="82" t="s">
        <v>39</v>
      </c>
      <c r="L174" s="81" t="s">
        <v>35</v>
      </c>
      <c r="M174" s="83">
        <v>35</v>
      </c>
      <c r="N174" s="84">
        <v>0.3125</v>
      </c>
      <c r="O174" s="84">
        <v>0.6875</v>
      </c>
      <c r="P174" s="84">
        <v>0.3125</v>
      </c>
      <c r="Q174" s="84">
        <v>0.52083333333333337</v>
      </c>
      <c r="R174" s="84">
        <v>0.3125</v>
      </c>
      <c r="S174" s="84">
        <v>0.6875</v>
      </c>
      <c r="T174" s="84">
        <v>0.3125</v>
      </c>
      <c r="U174" s="84">
        <v>0.6875</v>
      </c>
      <c r="V174" s="84">
        <v>0.3125</v>
      </c>
      <c r="W174" s="84">
        <v>0.6875</v>
      </c>
      <c r="X174" s="84">
        <v>0.3125</v>
      </c>
      <c r="Y174" s="84">
        <v>0.6875</v>
      </c>
      <c r="Z174" s="84">
        <v>0.3125</v>
      </c>
      <c r="AA174" s="84">
        <v>0.6875</v>
      </c>
      <c r="AB174" s="81" t="s">
        <v>65</v>
      </c>
      <c r="AC174" s="81" t="s">
        <v>43</v>
      </c>
      <c r="AD174" s="83">
        <v>13.25</v>
      </c>
      <c r="AE174" s="83">
        <v>321.42857142857144</v>
      </c>
      <c r="AF174" s="85"/>
      <c r="AG174" s="85"/>
    </row>
    <row r="175" spans="1:33" x14ac:dyDescent="0.2">
      <c r="A175" s="88" t="s">
        <v>7624</v>
      </c>
      <c r="B175" s="88" t="s">
        <v>149</v>
      </c>
      <c r="C175" s="88" t="s">
        <v>7559</v>
      </c>
      <c r="D175" s="89" t="s">
        <v>22</v>
      </c>
      <c r="E175" s="83">
        <f>+F175*6</f>
        <v>1028.5714285714284</v>
      </c>
      <c r="F175" s="83">
        <v>171.42857142857142</v>
      </c>
      <c r="G175" s="83">
        <v>0</v>
      </c>
      <c r="H175" s="83">
        <v>200</v>
      </c>
      <c r="I175" s="83">
        <v>100</v>
      </c>
      <c r="J175" s="88" t="s">
        <v>32</v>
      </c>
      <c r="K175" s="82" t="s">
        <v>39</v>
      </c>
      <c r="L175" s="81" t="s">
        <v>36</v>
      </c>
      <c r="M175" s="83">
        <v>35</v>
      </c>
      <c r="N175" s="84">
        <v>0.3125</v>
      </c>
      <c r="O175" s="84">
        <v>0.6875</v>
      </c>
      <c r="P175" s="84">
        <v>0.3125</v>
      </c>
      <c r="Q175" s="84">
        <v>0.52083333333333304</v>
      </c>
      <c r="R175" s="84">
        <v>0.3125</v>
      </c>
      <c r="S175" s="84">
        <v>0.6875</v>
      </c>
      <c r="T175" s="84">
        <v>0.3125</v>
      </c>
      <c r="U175" s="84">
        <v>0.6875</v>
      </c>
      <c r="V175" s="84">
        <v>0.3125</v>
      </c>
      <c r="W175" s="84">
        <v>0.6875</v>
      </c>
      <c r="X175" s="84">
        <v>0.3125</v>
      </c>
      <c r="Y175" s="84">
        <v>0.6875</v>
      </c>
      <c r="Z175" s="84">
        <v>0.3125</v>
      </c>
      <c r="AA175" s="84">
        <v>0.6875</v>
      </c>
      <c r="AB175" s="81">
        <v>0</v>
      </c>
      <c r="AC175" s="81" t="s">
        <v>43</v>
      </c>
      <c r="AD175" s="83">
        <v>13.25</v>
      </c>
      <c r="AE175" s="83">
        <v>150</v>
      </c>
      <c r="AF175" s="85"/>
      <c r="AG175" s="85"/>
    </row>
    <row r="176" spans="1:33" x14ac:dyDescent="0.2">
      <c r="A176" s="81" t="s">
        <v>6861</v>
      </c>
      <c r="B176" s="81" t="s">
        <v>2</v>
      </c>
      <c r="C176" s="81" t="s">
        <v>61</v>
      </c>
      <c r="D176" s="82" t="s">
        <v>85</v>
      </c>
      <c r="E176" s="83">
        <v>0</v>
      </c>
      <c r="F176" s="83">
        <v>150</v>
      </c>
      <c r="G176" s="83">
        <v>0</v>
      </c>
      <c r="H176" s="83">
        <v>230</v>
      </c>
      <c r="I176" s="83">
        <v>100</v>
      </c>
      <c r="J176" s="81" t="s">
        <v>33</v>
      </c>
      <c r="K176" s="82" t="s">
        <v>39</v>
      </c>
      <c r="L176" s="81" t="s">
        <v>36</v>
      </c>
      <c r="M176" s="83">
        <v>35</v>
      </c>
      <c r="N176" s="84">
        <v>0.3125</v>
      </c>
      <c r="O176" s="84">
        <v>0.6875</v>
      </c>
      <c r="P176" s="84">
        <v>0.3125</v>
      </c>
      <c r="Q176" s="84">
        <v>0.52083333333333304</v>
      </c>
      <c r="R176" s="84">
        <v>0.3125</v>
      </c>
      <c r="S176" s="84">
        <v>0.6875</v>
      </c>
      <c r="T176" s="84">
        <v>0.3125</v>
      </c>
      <c r="U176" s="84">
        <v>0.6875</v>
      </c>
      <c r="V176" s="84">
        <v>0.3125</v>
      </c>
      <c r="W176" s="84">
        <v>0.6875</v>
      </c>
      <c r="X176" s="84">
        <v>0.3125</v>
      </c>
      <c r="Y176" s="84">
        <v>0.6875</v>
      </c>
      <c r="Z176" s="84">
        <v>0.3125</v>
      </c>
      <c r="AA176" s="84">
        <v>0.6875</v>
      </c>
      <c r="AB176" s="81" t="s">
        <v>143</v>
      </c>
      <c r="AC176" s="81" t="s">
        <v>43</v>
      </c>
      <c r="AD176" s="83">
        <v>13.25</v>
      </c>
      <c r="AE176" s="83">
        <v>150</v>
      </c>
      <c r="AF176" s="85"/>
      <c r="AG176" s="85"/>
    </row>
    <row r="177" spans="1:33" x14ac:dyDescent="0.2">
      <c r="A177" s="81" t="s">
        <v>6872</v>
      </c>
      <c r="B177" s="81" t="s">
        <v>2</v>
      </c>
      <c r="C177" s="81" t="s">
        <v>61</v>
      </c>
      <c r="D177" s="82" t="s">
        <v>85</v>
      </c>
      <c r="E177" s="83">
        <v>0</v>
      </c>
      <c r="F177" s="83">
        <v>150</v>
      </c>
      <c r="G177" s="83">
        <v>0</v>
      </c>
      <c r="H177" s="83">
        <v>230</v>
      </c>
      <c r="I177" s="83">
        <v>100</v>
      </c>
      <c r="J177" s="81" t="s">
        <v>33</v>
      </c>
      <c r="K177" s="82" t="s">
        <v>39</v>
      </c>
      <c r="L177" s="81" t="s">
        <v>36</v>
      </c>
      <c r="M177" s="83">
        <v>35</v>
      </c>
      <c r="N177" s="84">
        <v>0.3125</v>
      </c>
      <c r="O177" s="84">
        <v>0.6875</v>
      </c>
      <c r="P177" s="84">
        <v>0.3125</v>
      </c>
      <c r="Q177" s="84">
        <v>0.52083333333333304</v>
      </c>
      <c r="R177" s="84">
        <v>0.3125</v>
      </c>
      <c r="S177" s="84">
        <v>0.6875</v>
      </c>
      <c r="T177" s="84">
        <v>0.3125</v>
      </c>
      <c r="U177" s="84">
        <v>0.6875</v>
      </c>
      <c r="V177" s="84">
        <v>0.3125</v>
      </c>
      <c r="W177" s="84">
        <v>0.6875</v>
      </c>
      <c r="X177" s="84">
        <v>0.3125</v>
      </c>
      <c r="Y177" s="84">
        <v>0.6875</v>
      </c>
      <c r="Z177" s="84">
        <v>0.3125</v>
      </c>
      <c r="AA177" s="84">
        <v>0.6875</v>
      </c>
      <c r="AB177" s="81" t="s">
        <v>143</v>
      </c>
      <c r="AC177" s="81" t="s">
        <v>43</v>
      </c>
      <c r="AD177" s="83">
        <v>13.25</v>
      </c>
      <c r="AE177" s="83">
        <v>150</v>
      </c>
      <c r="AF177" s="85"/>
      <c r="AG177" s="85"/>
    </row>
    <row r="178" spans="1:33" x14ac:dyDescent="0.2">
      <c r="A178" s="81" t="s">
        <v>6734</v>
      </c>
      <c r="B178" s="86" t="s">
        <v>2</v>
      </c>
      <c r="C178" s="81" t="s">
        <v>61</v>
      </c>
      <c r="D178" s="82" t="s">
        <v>85</v>
      </c>
      <c r="E178" s="87">
        <v>0</v>
      </c>
      <c r="F178" s="87">
        <v>150</v>
      </c>
      <c r="G178" s="87">
        <v>0</v>
      </c>
      <c r="H178" s="83">
        <v>230</v>
      </c>
      <c r="I178" s="83">
        <v>100</v>
      </c>
      <c r="J178" s="81" t="s">
        <v>33</v>
      </c>
      <c r="K178" s="82" t="s">
        <v>39</v>
      </c>
      <c r="L178" s="81" t="s">
        <v>36</v>
      </c>
      <c r="M178" s="83">
        <v>35</v>
      </c>
      <c r="N178" s="84">
        <v>0.3125</v>
      </c>
      <c r="O178" s="84">
        <v>0.6875</v>
      </c>
      <c r="P178" s="84">
        <v>0.3125</v>
      </c>
      <c r="Q178" s="84">
        <v>0.52083333333333304</v>
      </c>
      <c r="R178" s="84">
        <v>0.3125</v>
      </c>
      <c r="S178" s="84">
        <v>0.6875</v>
      </c>
      <c r="T178" s="84">
        <v>0.3125</v>
      </c>
      <c r="U178" s="84">
        <v>0.6875</v>
      </c>
      <c r="V178" s="84">
        <v>0.3125</v>
      </c>
      <c r="W178" s="84">
        <v>0.6875</v>
      </c>
      <c r="X178" s="84">
        <v>0.3125</v>
      </c>
      <c r="Y178" s="84">
        <v>0.6875</v>
      </c>
      <c r="Z178" s="84">
        <v>0.3125</v>
      </c>
      <c r="AA178" s="84">
        <v>0.6875</v>
      </c>
      <c r="AB178" s="81" t="s">
        <v>143</v>
      </c>
      <c r="AC178" s="81" t="s">
        <v>43</v>
      </c>
      <c r="AD178" s="83">
        <v>13.25</v>
      </c>
      <c r="AE178" s="83">
        <v>150</v>
      </c>
      <c r="AF178" s="85"/>
      <c r="AG178" s="85"/>
    </row>
    <row r="179" spans="1:33" x14ac:dyDescent="0.2">
      <c r="A179" s="81" t="s">
        <v>6844</v>
      </c>
      <c r="B179" s="81" t="s">
        <v>2</v>
      </c>
      <c r="C179" s="81" t="s">
        <v>61</v>
      </c>
      <c r="D179" s="82" t="s">
        <v>85</v>
      </c>
      <c r="E179" s="83">
        <v>0</v>
      </c>
      <c r="F179" s="83">
        <v>150</v>
      </c>
      <c r="G179" s="83">
        <v>0</v>
      </c>
      <c r="H179" s="83">
        <v>230</v>
      </c>
      <c r="I179" s="83">
        <v>100</v>
      </c>
      <c r="J179" s="81" t="s">
        <v>33</v>
      </c>
      <c r="K179" s="82" t="s">
        <v>39</v>
      </c>
      <c r="L179" s="81" t="s">
        <v>36</v>
      </c>
      <c r="M179" s="83">
        <v>35</v>
      </c>
      <c r="N179" s="84">
        <v>0.3125</v>
      </c>
      <c r="O179" s="84">
        <v>0.6875</v>
      </c>
      <c r="P179" s="84">
        <v>0.3125</v>
      </c>
      <c r="Q179" s="84">
        <v>0.52083333333333304</v>
      </c>
      <c r="R179" s="84">
        <v>0.3125</v>
      </c>
      <c r="S179" s="84">
        <v>0.6875</v>
      </c>
      <c r="T179" s="84">
        <v>0.3125</v>
      </c>
      <c r="U179" s="84">
        <v>0.6875</v>
      </c>
      <c r="V179" s="84">
        <v>0.3125</v>
      </c>
      <c r="W179" s="84">
        <v>0.6875</v>
      </c>
      <c r="X179" s="84">
        <v>0.3125</v>
      </c>
      <c r="Y179" s="84">
        <v>0.6875</v>
      </c>
      <c r="Z179" s="84">
        <v>0.3125</v>
      </c>
      <c r="AA179" s="84">
        <v>0.6875</v>
      </c>
      <c r="AB179" s="81" t="s">
        <v>143</v>
      </c>
      <c r="AC179" s="81" t="s">
        <v>43</v>
      </c>
      <c r="AD179" s="83">
        <v>13.25</v>
      </c>
      <c r="AE179" s="83">
        <v>150</v>
      </c>
      <c r="AF179" s="85"/>
      <c r="AG179" s="85"/>
    </row>
    <row r="180" spans="1:33" x14ac:dyDescent="0.2">
      <c r="A180" s="81" t="s">
        <v>6743</v>
      </c>
      <c r="B180" s="81" t="s">
        <v>2</v>
      </c>
      <c r="C180" s="81" t="s">
        <v>61</v>
      </c>
      <c r="D180" s="82" t="s">
        <v>85</v>
      </c>
      <c r="E180" s="83">
        <v>0</v>
      </c>
      <c r="F180" s="83">
        <v>150</v>
      </c>
      <c r="G180" s="83">
        <v>0</v>
      </c>
      <c r="H180" s="83">
        <v>230</v>
      </c>
      <c r="I180" s="83">
        <v>100</v>
      </c>
      <c r="J180" s="81" t="s">
        <v>33</v>
      </c>
      <c r="K180" s="82" t="s">
        <v>39</v>
      </c>
      <c r="L180" s="81" t="s">
        <v>36</v>
      </c>
      <c r="M180" s="83">
        <v>35</v>
      </c>
      <c r="N180" s="84">
        <v>0.3125</v>
      </c>
      <c r="O180" s="84">
        <v>0.6875</v>
      </c>
      <c r="P180" s="84">
        <v>0.3125</v>
      </c>
      <c r="Q180" s="84">
        <v>0.52083333333333304</v>
      </c>
      <c r="R180" s="84">
        <v>0.3125</v>
      </c>
      <c r="S180" s="84">
        <v>0.6875</v>
      </c>
      <c r="T180" s="84">
        <v>0.3125</v>
      </c>
      <c r="U180" s="84">
        <v>0.6875</v>
      </c>
      <c r="V180" s="84">
        <v>0.3125</v>
      </c>
      <c r="W180" s="84">
        <v>0.6875</v>
      </c>
      <c r="X180" s="84">
        <v>0.3125</v>
      </c>
      <c r="Y180" s="84">
        <v>0.6875</v>
      </c>
      <c r="Z180" s="84">
        <v>0.3125</v>
      </c>
      <c r="AA180" s="84">
        <v>0.6875</v>
      </c>
      <c r="AB180" s="81" t="s">
        <v>143</v>
      </c>
      <c r="AC180" s="81" t="s">
        <v>43</v>
      </c>
      <c r="AD180" s="83">
        <v>13.25</v>
      </c>
      <c r="AE180" s="83">
        <v>150</v>
      </c>
      <c r="AF180" s="85"/>
      <c r="AG180" s="85"/>
    </row>
    <row r="181" spans="1:33" x14ac:dyDescent="0.2">
      <c r="A181" s="81" t="s">
        <v>6911</v>
      </c>
      <c r="B181" s="81" t="s">
        <v>2</v>
      </c>
      <c r="C181" s="81" t="s">
        <v>61</v>
      </c>
      <c r="D181" s="82" t="s">
        <v>85</v>
      </c>
      <c r="E181" s="83">
        <v>0</v>
      </c>
      <c r="F181" s="83">
        <v>150</v>
      </c>
      <c r="G181" s="83">
        <v>0</v>
      </c>
      <c r="H181" s="83">
        <v>230</v>
      </c>
      <c r="I181" s="83">
        <v>100</v>
      </c>
      <c r="J181" s="81" t="s">
        <v>33</v>
      </c>
      <c r="K181" s="82" t="s">
        <v>39</v>
      </c>
      <c r="L181" s="81" t="s">
        <v>36</v>
      </c>
      <c r="M181" s="83">
        <v>35</v>
      </c>
      <c r="N181" s="84">
        <v>0.3125</v>
      </c>
      <c r="O181" s="84">
        <v>0.6875</v>
      </c>
      <c r="P181" s="84">
        <v>0.3125</v>
      </c>
      <c r="Q181" s="84">
        <v>0.52083333333333304</v>
      </c>
      <c r="R181" s="84">
        <v>0.3125</v>
      </c>
      <c r="S181" s="84">
        <v>0.6875</v>
      </c>
      <c r="T181" s="84">
        <v>0.3125</v>
      </c>
      <c r="U181" s="84">
        <v>0.6875</v>
      </c>
      <c r="V181" s="84">
        <v>0.3125</v>
      </c>
      <c r="W181" s="84">
        <v>0.6875</v>
      </c>
      <c r="X181" s="84">
        <v>0.3125</v>
      </c>
      <c r="Y181" s="84">
        <v>0.6875</v>
      </c>
      <c r="Z181" s="84">
        <v>0.3125</v>
      </c>
      <c r="AA181" s="84">
        <v>0.6875</v>
      </c>
      <c r="AB181" s="81" t="s">
        <v>143</v>
      </c>
      <c r="AC181" s="81" t="s">
        <v>43</v>
      </c>
      <c r="AD181" s="83">
        <v>13.25</v>
      </c>
      <c r="AE181" s="83">
        <v>150</v>
      </c>
      <c r="AF181" s="85"/>
      <c r="AG181" s="85"/>
    </row>
    <row r="182" spans="1:33" x14ac:dyDescent="0.2">
      <c r="A182" s="81" t="s">
        <v>6850</v>
      </c>
      <c r="B182" s="86" t="s">
        <v>2</v>
      </c>
      <c r="C182" s="81" t="s">
        <v>61</v>
      </c>
      <c r="D182" s="82" t="s">
        <v>85</v>
      </c>
      <c r="E182" s="87">
        <v>0</v>
      </c>
      <c r="F182" s="87">
        <v>150</v>
      </c>
      <c r="G182" s="87">
        <v>0</v>
      </c>
      <c r="H182" s="83">
        <v>230</v>
      </c>
      <c r="I182" s="83">
        <v>100</v>
      </c>
      <c r="J182" s="81" t="s">
        <v>33</v>
      </c>
      <c r="K182" s="82" t="s">
        <v>39</v>
      </c>
      <c r="L182" s="81" t="s">
        <v>36</v>
      </c>
      <c r="M182" s="83">
        <v>35</v>
      </c>
      <c r="N182" s="84">
        <v>0.3125</v>
      </c>
      <c r="O182" s="84">
        <v>0.6875</v>
      </c>
      <c r="P182" s="84">
        <v>0.3125</v>
      </c>
      <c r="Q182" s="84">
        <v>0.52083333333333304</v>
      </c>
      <c r="R182" s="84">
        <v>0.3125</v>
      </c>
      <c r="S182" s="84">
        <v>0.6875</v>
      </c>
      <c r="T182" s="84">
        <v>0.3125</v>
      </c>
      <c r="U182" s="84">
        <v>0.6875</v>
      </c>
      <c r="V182" s="84">
        <v>0.3125</v>
      </c>
      <c r="W182" s="84">
        <v>0.6875</v>
      </c>
      <c r="X182" s="84">
        <v>0.3125</v>
      </c>
      <c r="Y182" s="84">
        <v>0.6875</v>
      </c>
      <c r="Z182" s="84">
        <v>0.3125</v>
      </c>
      <c r="AA182" s="84">
        <v>0.6875</v>
      </c>
      <c r="AB182" s="81" t="s">
        <v>143</v>
      </c>
      <c r="AC182" s="81" t="s">
        <v>43</v>
      </c>
      <c r="AD182" s="83">
        <v>13.25</v>
      </c>
      <c r="AE182" s="83">
        <v>150</v>
      </c>
      <c r="AF182" s="85"/>
      <c r="AG182" s="85"/>
    </row>
    <row r="183" spans="1:33" x14ac:dyDescent="0.2">
      <c r="A183" s="81" t="s">
        <v>6939</v>
      </c>
      <c r="B183" s="81" t="s">
        <v>2</v>
      </c>
      <c r="C183" s="81" t="s">
        <v>61</v>
      </c>
      <c r="D183" s="82" t="s">
        <v>85</v>
      </c>
      <c r="E183" s="83">
        <v>0</v>
      </c>
      <c r="F183" s="83">
        <v>150</v>
      </c>
      <c r="G183" s="83">
        <v>0</v>
      </c>
      <c r="H183" s="83">
        <v>230</v>
      </c>
      <c r="I183" s="83">
        <v>100</v>
      </c>
      <c r="J183" s="81" t="s">
        <v>33</v>
      </c>
      <c r="K183" s="82" t="s">
        <v>39</v>
      </c>
      <c r="L183" s="81" t="s">
        <v>36</v>
      </c>
      <c r="M183" s="83">
        <v>35</v>
      </c>
      <c r="N183" s="84">
        <v>0.3125</v>
      </c>
      <c r="O183" s="84">
        <v>0.6875</v>
      </c>
      <c r="P183" s="84">
        <v>0.3125</v>
      </c>
      <c r="Q183" s="84">
        <v>0.52083333333333304</v>
      </c>
      <c r="R183" s="84">
        <v>0.3125</v>
      </c>
      <c r="S183" s="84">
        <v>0.6875</v>
      </c>
      <c r="T183" s="84">
        <v>0.3125</v>
      </c>
      <c r="U183" s="84">
        <v>0.6875</v>
      </c>
      <c r="V183" s="84">
        <v>0.3125</v>
      </c>
      <c r="W183" s="84">
        <v>0.6875</v>
      </c>
      <c r="X183" s="84">
        <v>0.3125</v>
      </c>
      <c r="Y183" s="84">
        <v>0.6875</v>
      </c>
      <c r="Z183" s="84">
        <v>0.3125</v>
      </c>
      <c r="AA183" s="84">
        <v>0.6875</v>
      </c>
      <c r="AB183" s="81" t="s">
        <v>143</v>
      </c>
      <c r="AC183" s="81" t="s">
        <v>43</v>
      </c>
      <c r="AD183" s="83">
        <v>13.25</v>
      </c>
      <c r="AE183" s="83">
        <v>150</v>
      </c>
      <c r="AF183" s="85"/>
      <c r="AG183" s="85"/>
    </row>
    <row r="184" spans="1:33" x14ac:dyDescent="0.2">
      <c r="A184" s="81" t="s">
        <v>6863</v>
      </c>
      <c r="B184" s="81" t="s">
        <v>2</v>
      </c>
      <c r="C184" s="81" t="s">
        <v>61</v>
      </c>
      <c r="D184" s="82" t="s">
        <v>85</v>
      </c>
      <c r="E184" s="83">
        <v>0</v>
      </c>
      <c r="F184" s="83">
        <v>150</v>
      </c>
      <c r="G184" s="83">
        <v>0</v>
      </c>
      <c r="H184" s="83">
        <v>230</v>
      </c>
      <c r="I184" s="83">
        <v>100</v>
      </c>
      <c r="J184" s="81" t="s">
        <v>33</v>
      </c>
      <c r="K184" s="82" t="s">
        <v>39</v>
      </c>
      <c r="L184" s="81" t="s">
        <v>36</v>
      </c>
      <c r="M184" s="83">
        <v>35</v>
      </c>
      <c r="N184" s="84">
        <v>0.3125</v>
      </c>
      <c r="O184" s="84">
        <v>0.6875</v>
      </c>
      <c r="P184" s="84">
        <v>0.3125</v>
      </c>
      <c r="Q184" s="84">
        <v>0.52083333333333304</v>
      </c>
      <c r="R184" s="84">
        <v>0.3125</v>
      </c>
      <c r="S184" s="84">
        <v>0.6875</v>
      </c>
      <c r="T184" s="84">
        <v>0.3125</v>
      </c>
      <c r="U184" s="84">
        <v>0.6875</v>
      </c>
      <c r="V184" s="84">
        <v>0.3125</v>
      </c>
      <c r="W184" s="84">
        <v>0.6875</v>
      </c>
      <c r="X184" s="84">
        <v>0.3125</v>
      </c>
      <c r="Y184" s="84">
        <v>0.6875</v>
      </c>
      <c r="Z184" s="84">
        <v>0.3125</v>
      </c>
      <c r="AA184" s="84">
        <v>0.6875</v>
      </c>
      <c r="AB184" s="81" t="s">
        <v>143</v>
      </c>
      <c r="AC184" s="81" t="s">
        <v>43</v>
      </c>
      <c r="AD184" s="83">
        <v>13.25</v>
      </c>
      <c r="AE184" s="83">
        <v>150</v>
      </c>
      <c r="AF184" s="85"/>
      <c r="AG184" s="85"/>
    </row>
    <row r="185" spans="1:33" x14ac:dyDescent="0.2">
      <c r="A185" s="81" t="s">
        <v>6885</v>
      </c>
      <c r="B185" s="81" t="s">
        <v>2</v>
      </c>
      <c r="C185" s="81" t="s">
        <v>61</v>
      </c>
      <c r="D185" s="82" t="s">
        <v>85</v>
      </c>
      <c r="E185" s="83">
        <v>0</v>
      </c>
      <c r="F185" s="83">
        <v>150</v>
      </c>
      <c r="G185" s="83">
        <v>0</v>
      </c>
      <c r="H185" s="83">
        <v>230</v>
      </c>
      <c r="I185" s="83">
        <v>100</v>
      </c>
      <c r="J185" s="81" t="s">
        <v>33</v>
      </c>
      <c r="K185" s="82" t="s">
        <v>39</v>
      </c>
      <c r="L185" s="81" t="s">
        <v>36</v>
      </c>
      <c r="M185" s="83">
        <v>35</v>
      </c>
      <c r="N185" s="84">
        <v>0.3125</v>
      </c>
      <c r="O185" s="84">
        <v>0.6875</v>
      </c>
      <c r="P185" s="84">
        <v>0.3125</v>
      </c>
      <c r="Q185" s="84">
        <v>0.52083333333333304</v>
      </c>
      <c r="R185" s="84">
        <v>0.3125</v>
      </c>
      <c r="S185" s="84">
        <v>0.6875</v>
      </c>
      <c r="T185" s="84">
        <v>0.3125</v>
      </c>
      <c r="U185" s="84">
        <v>0.6875</v>
      </c>
      <c r="V185" s="84">
        <v>0.3125</v>
      </c>
      <c r="W185" s="84">
        <v>0.6875</v>
      </c>
      <c r="X185" s="84">
        <v>0.3125</v>
      </c>
      <c r="Y185" s="84">
        <v>0.6875</v>
      </c>
      <c r="Z185" s="84">
        <v>0.3125</v>
      </c>
      <c r="AA185" s="84">
        <v>0.6875</v>
      </c>
      <c r="AB185" s="81" t="s">
        <v>143</v>
      </c>
      <c r="AC185" s="81" t="s">
        <v>43</v>
      </c>
      <c r="AD185" s="83">
        <v>13.25</v>
      </c>
      <c r="AE185" s="83">
        <v>150</v>
      </c>
      <c r="AF185" s="85"/>
      <c r="AG185" s="85"/>
    </row>
    <row r="186" spans="1:33" x14ac:dyDescent="0.2">
      <c r="A186" s="81" t="s">
        <v>6940</v>
      </c>
      <c r="B186" s="81" t="s">
        <v>2</v>
      </c>
      <c r="C186" s="81" t="s">
        <v>61</v>
      </c>
      <c r="D186" s="82" t="s">
        <v>85</v>
      </c>
      <c r="E186" s="83">
        <v>0</v>
      </c>
      <c r="F186" s="83">
        <v>150</v>
      </c>
      <c r="G186" s="83">
        <v>0</v>
      </c>
      <c r="H186" s="83">
        <v>230</v>
      </c>
      <c r="I186" s="83">
        <v>100</v>
      </c>
      <c r="J186" s="81" t="s">
        <v>33</v>
      </c>
      <c r="K186" s="82" t="s">
        <v>39</v>
      </c>
      <c r="L186" s="81" t="s">
        <v>36</v>
      </c>
      <c r="M186" s="83">
        <v>35</v>
      </c>
      <c r="N186" s="84">
        <v>0.3125</v>
      </c>
      <c r="O186" s="84">
        <v>0.6875</v>
      </c>
      <c r="P186" s="84">
        <v>0.3125</v>
      </c>
      <c r="Q186" s="84">
        <v>0.52083333333333304</v>
      </c>
      <c r="R186" s="84">
        <v>0.3125</v>
      </c>
      <c r="S186" s="84">
        <v>0.6875</v>
      </c>
      <c r="T186" s="84">
        <v>0.3125</v>
      </c>
      <c r="U186" s="84">
        <v>0.6875</v>
      </c>
      <c r="V186" s="84">
        <v>0.3125</v>
      </c>
      <c r="W186" s="84">
        <v>0.6875</v>
      </c>
      <c r="X186" s="84">
        <v>0.3125</v>
      </c>
      <c r="Y186" s="84">
        <v>0.6875</v>
      </c>
      <c r="Z186" s="84">
        <v>0.3125</v>
      </c>
      <c r="AA186" s="84">
        <v>0.6875</v>
      </c>
      <c r="AB186" s="81" t="s">
        <v>143</v>
      </c>
      <c r="AC186" s="81" t="s">
        <v>43</v>
      </c>
      <c r="AD186" s="83">
        <v>13.25</v>
      </c>
      <c r="AE186" s="83">
        <v>150</v>
      </c>
      <c r="AF186" s="85"/>
      <c r="AG186" s="85"/>
    </row>
    <row r="187" spans="1:33" x14ac:dyDescent="0.2">
      <c r="A187" s="81" t="s">
        <v>6810</v>
      </c>
      <c r="B187" s="81" t="s">
        <v>2</v>
      </c>
      <c r="C187" s="81" t="s">
        <v>61</v>
      </c>
      <c r="D187" s="82" t="s">
        <v>85</v>
      </c>
      <c r="E187" s="83">
        <v>0</v>
      </c>
      <c r="F187" s="83">
        <v>150</v>
      </c>
      <c r="G187" s="83">
        <v>0</v>
      </c>
      <c r="H187" s="83">
        <v>230</v>
      </c>
      <c r="I187" s="83">
        <v>100</v>
      </c>
      <c r="J187" s="81" t="s">
        <v>33</v>
      </c>
      <c r="K187" s="82" t="s">
        <v>39</v>
      </c>
      <c r="L187" s="81" t="s">
        <v>36</v>
      </c>
      <c r="M187" s="83">
        <v>35</v>
      </c>
      <c r="N187" s="84">
        <v>0.3125</v>
      </c>
      <c r="O187" s="84">
        <v>0.6875</v>
      </c>
      <c r="P187" s="84">
        <v>0.3125</v>
      </c>
      <c r="Q187" s="84">
        <v>0.52083333333333304</v>
      </c>
      <c r="R187" s="84">
        <v>0.3125</v>
      </c>
      <c r="S187" s="84">
        <v>0.6875</v>
      </c>
      <c r="T187" s="84">
        <v>0.3125</v>
      </c>
      <c r="U187" s="84">
        <v>0.6875</v>
      </c>
      <c r="V187" s="84">
        <v>0.3125</v>
      </c>
      <c r="W187" s="84">
        <v>0.6875</v>
      </c>
      <c r="X187" s="84">
        <v>0.3125</v>
      </c>
      <c r="Y187" s="84">
        <v>0.6875</v>
      </c>
      <c r="Z187" s="84">
        <v>0.3125</v>
      </c>
      <c r="AA187" s="84">
        <v>0.6875</v>
      </c>
      <c r="AB187" s="81" t="s">
        <v>143</v>
      </c>
      <c r="AC187" s="81" t="s">
        <v>43</v>
      </c>
      <c r="AD187" s="83">
        <v>13.25</v>
      </c>
      <c r="AE187" s="83">
        <v>150</v>
      </c>
      <c r="AF187" s="85"/>
      <c r="AG187" s="85"/>
    </row>
    <row r="188" spans="1:33" x14ac:dyDescent="0.2">
      <c r="A188" s="88" t="s">
        <v>6789</v>
      </c>
      <c r="B188" s="81" t="s">
        <v>2</v>
      </c>
      <c r="C188" s="81" t="s">
        <v>61</v>
      </c>
      <c r="D188" s="82" t="s">
        <v>85</v>
      </c>
      <c r="E188" s="83">
        <v>0</v>
      </c>
      <c r="F188" s="83">
        <v>150</v>
      </c>
      <c r="G188" s="83">
        <v>0</v>
      </c>
      <c r="H188" s="83">
        <v>230</v>
      </c>
      <c r="I188" s="83">
        <v>100</v>
      </c>
      <c r="J188" s="81" t="s">
        <v>33</v>
      </c>
      <c r="K188" s="82" t="s">
        <v>39</v>
      </c>
      <c r="L188" s="81" t="s">
        <v>36</v>
      </c>
      <c r="M188" s="83">
        <v>35</v>
      </c>
      <c r="N188" s="84">
        <v>0.3125</v>
      </c>
      <c r="O188" s="84">
        <v>0.6875</v>
      </c>
      <c r="P188" s="84">
        <v>0.3125</v>
      </c>
      <c r="Q188" s="84">
        <v>0.52083333333333304</v>
      </c>
      <c r="R188" s="84">
        <v>0.3125</v>
      </c>
      <c r="S188" s="84">
        <v>0.6875</v>
      </c>
      <c r="T188" s="84">
        <v>0.3125</v>
      </c>
      <c r="U188" s="84">
        <v>0.6875</v>
      </c>
      <c r="V188" s="84">
        <v>0.3125</v>
      </c>
      <c r="W188" s="84">
        <v>0.6875</v>
      </c>
      <c r="X188" s="84">
        <v>0.3125</v>
      </c>
      <c r="Y188" s="84">
        <v>0.6875</v>
      </c>
      <c r="Z188" s="84">
        <v>0.3125</v>
      </c>
      <c r="AA188" s="84">
        <v>0.6875</v>
      </c>
      <c r="AB188" s="81" t="s">
        <v>143</v>
      </c>
      <c r="AC188" s="81" t="s">
        <v>43</v>
      </c>
      <c r="AD188" s="83">
        <v>13.25</v>
      </c>
      <c r="AE188" s="83">
        <v>150</v>
      </c>
      <c r="AF188" s="85"/>
      <c r="AG188" s="85"/>
    </row>
    <row r="189" spans="1:33" x14ac:dyDescent="0.2">
      <c r="A189" s="81" t="s">
        <v>6888</v>
      </c>
      <c r="B189" s="81" t="s">
        <v>2</v>
      </c>
      <c r="C189" s="81" t="s">
        <v>61</v>
      </c>
      <c r="D189" s="82" t="s">
        <v>85</v>
      </c>
      <c r="E189" s="83">
        <v>0</v>
      </c>
      <c r="F189" s="83">
        <v>150</v>
      </c>
      <c r="G189" s="83">
        <v>0</v>
      </c>
      <c r="H189" s="83">
        <v>230</v>
      </c>
      <c r="I189" s="83">
        <v>100</v>
      </c>
      <c r="J189" s="81" t="s">
        <v>33</v>
      </c>
      <c r="K189" s="82" t="s">
        <v>39</v>
      </c>
      <c r="L189" s="81" t="s">
        <v>36</v>
      </c>
      <c r="M189" s="83">
        <v>35</v>
      </c>
      <c r="N189" s="84">
        <v>0.3125</v>
      </c>
      <c r="O189" s="84">
        <v>0.6875</v>
      </c>
      <c r="P189" s="84">
        <v>0.3125</v>
      </c>
      <c r="Q189" s="84">
        <v>0.52083333333333304</v>
      </c>
      <c r="R189" s="84">
        <v>0.3125</v>
      </c>
      <c r="S189" s="84">
        <v>0.6875</v>
      </c>
      <c r="T189" s="84">
        <v>0.3125</v>
      </c>
      <c r="U189" s="84">
        <v>0.6875</v>
      </c>
      <c r="V189" s="84">
        <v>0.3125</v>
      </c>
      <c r="W189" s="84">
        <v>0.6875</v>
      </c>
      <c r="X189" s="84">
        <v>0.3125</v>
      </c>
      <c r="Y189" s="84">
        <v>0.6875</v>
      </c>
      <c r="Z189" s="84">
        <v>0.3125</v>
      </c>
      <c r="AA189" s="84">
        <v>0.6875</v>
      </c>
      <c r="AB189" s="81" t="s">
        <v>143</v>
      </c>
      <c r="AC189" s="81" t="s">
        <v>43</v>
      </c>
      <c r="AD189" s="83">
        <v>13.25</v>
      </c>
      <c r="AE189" s="83">
        <v>150</v>
      </c>
      <c r="AF189" s="85"/>
      <c r="AG189" s="85"/>
    </row>
    <row r="190" spans="1:33" x14ac:dyDescent="0.2">
      <c r="A190" s="81" t="s">
        <v>6840</v>
      </c>
      <c r="B190" s="81" t="s">
        <v>2</v>
      </c>
      <c r="C190" s="81" t="s">
        <v>62</v>
      </c>
      <c r="D190" s="82" t="s">
        <v>85</v>
      </c>
      <c r="E190" s="83">
        <v>0</v>
      </c>
      <c r="F190" s="83">
        <v>150</v>
      </c>
      <c r="G190" s="83">
        <v>0</v>
      </c>
      <c r="H190" s="83">
        <v>200</v>
      </c>
      <c r="I190" s="83">
        <v>100</v>
      </c>
      <c r="J190" s="81" t="s">
        <v>33</v>
      </c>
      <c r="K190" s="82" t="s">
        <v>39</v>
      </c>
      <c r="L190" s="81" t="s">
        <v>36</v>
      </c>
      <c r="M190" s="83">
        <v>35</v>
      </c>
      <c r="N190" s="84">
        <v>0.3125</v>
      </c>
      <c r="O190" s="84">
        <v>0.6875</v>
      </c>
      <c r="P190" s="84">
        <v>0.3125</v>
      </c>
      <c r="Q190" s="84">
        <v>0.52083333333333304</v>
      </c>
      <c r="R190" s="84">
        <v>0.3125</v>
      </c>
      <c r="S190" s="84">
        <v>0.6875</v>
      </c>
      <c r="T190" s="84">
        <v>0.3125</v>
      </c>
      <c r="U190" s="84">
        <v>0.6875</v>
      </c>
      <c r="V190" s="84">
        <v>0.3125</v>
      </c>
      <c r="W190" s="84">
        <v>0.6875</v>
      </c>
      <c r="X190" s="84">
        <v>0.3125</v>
      </c>
      <c r="Y190" s="84">
        <v>0.6875</v>
      </c>
      <c r="Z190" s="84">
        <v>0.3125</v>
      </c>
      <c r="AA190" s="84">
        <v>0.6875</v>
      </c>
      <c r="AB190" s="81">
        <v>0</v>
      </c>
      <c r="AC190" s="81" t="s">
        <v>43</v>
      </c>
      <c r="AD190" s="83">
        <v>13.25</v>
      </c>
      <c r="AE190" s="83">
        <v>150</v>
      </c>
      <c r="AF190" s="85"/>
      <c r="AG190" s="85"/>
    </row>
    <row r="191" spans="1:33" x14ac:dyDescent="0.2">
      <c r="A191" s="88" t="s">
        <v>6988</v>
      </c>
      <c r="B191" s="81" t="s">
        <v>2</v>
      </c>
      <c r="C191" s="81" t="s">
        <v>62</v>
      </c>
      <c r="D191" s="82" t="s">
        <v>85</v>
      </c>
      <c r="E191" s="83">
        <v>0</v>
      </c>
      <c r="F191" s="83">
        <v>150</v>
      </c>
      <c r="G191" s="83">
        <v>0</v>
      </c>
      <c r="H191" s="83">
        <v>200</v>
      </c>
      <c r="I191" s="83">
        <v>100</v>
      </c>
      <c r="J191" s="81" t="s">
        <v>33</v>
      </c>
      <c r="K191" s="82" t="s">
        <v>39</v>
      </c>
      <c r="L191" s="81" t="s">
        <v>36</v>
      </c>
      <c r="M191" s="83">
        <v>35</v>
      </c>
      <c r="N191" s="84">
        <v>0.3125</v>
      </c>
      <c r="O191" s="84">
        <v>0.6875</v>
      </c>
      <c r="P191" s="84">
        <v>0.3125</v>
      </c>
      <c r="Q191" s="84">
        <v>0.52083333333333304</v>
      </c>
      <c r="R191" s="84">
        <v>0.3125</v>
      </c>
      <c r="S191" s="84">
        <v>0.6875</v>
      </c>
      <c r="T191" s="84">
        <v>0.3125</v>
      </c>
      <c r="U191" s="84">
        <v>0.6875</v>
      </c>
      <c r="V191" s="84">
        <v>0.3125</v>
      </c>
      <c r="W191" s="84">
        <v>0.6875</v>
      </c>
      <c r="X191" s="84">
        <v>0.3125</v>
      </c>
      <c r="Y191" s="84">
        <v>0.6875</v>
      </c>
      <c r="Z191" s="84">
        <v>0.3125</v>
      </c>
      <c r="AA191" s="84">
        <v>0.6875</v>
      </c>
      <c r="AB191" s="81">
        <v>0</v>
      </c>
      <c r="AC191" s="81" t="s">
        <v>43</v>
      </c>
      <c r="AD191" s="83">
        <v>13.25</v>
      </c>
      <c r="AE191" s="83">
        <v>150</v>
      </c>
      <c r="AF191" s="85"/>
      <c r="AG191" s="85"/>
    </row>
    <row r="192" spans="1:33" x14ac:dyDescent="0.2">
      <c r="A192" s="81" t="s">
        <v>6924</v>
      </c>
      <c r="B192" s="81" t="s">
        <v>2</v>
      </c>
      <c r="C192" s="81" t="s">
        <v>62</v>
      </c>
      <c r="D192" s="82" t="s">
        <v>85</v>
      </c>
      <c r="E192" s="83">
        <v>0</v>
      </c>
      <c r="F192" s="83">
        <v>150</v>
      </c>
      <c r="G192" s="83">
        <v>0</v>
      </c>
      <c r="H192" s="83">
        <v>200</v>
      </c>
      <c r="I192" s="83">
        <v>100</v>
      </c>
      <c r="J192" s="81" t="s">
        <v>33</v>
      </c>
      <c r="K192" s="82" t="s">
        <v>39</v>
      </c>
      <c r="L192" s="81" t="s">
        <v>36</v>
      </c>
      <c r="M192" s="83">
        <v>35</v>
      </c>
      <c r="N192" s="84">
        <v>0.3125</v>
      </c>
      <c r="O192" s="84">
        <v>0.6875</v>
      </c>
      <c r="P192" s="84">
        <v>0.3125</v>
      </c>
      <c r="Q192" s="84">
        <v>0.52083333333333304</v>
      </c>
      <c r="R192" s="84">
        <v>0.3125</v>
      </c>
      <c r="S192" s="84">
        <v>0.6875</v>
      </c>
      <c r="T192" s="84">
        <v>0.3125</v>
      </c>
      <c r="U192" s="84">
        <v>0.6875</v>
      </c>
      <c r="V192" s="84">
        <v>0.3125</v>
      </c>
      <c r="W192" s="84">
        <v>0.6875</v>
      </c>
      <c r="X192" s="84">
        <v>0.3125</v>
      </c>
      <c r="Y192" s="84">
        <v>0.6875</v>
      </c>
      <c r="Z192" s="84">
        <v>0.3125</v>
      </c>
      <c r="AA192" s="84">
        <v>0.6875</v>
      </c>
      <c r="AB192" s="81">
        <v>0</v>
      </c>
      <c r="AC192" s="81" t="s">
        <v>43</v>
      </c>
      <c r="AD192" s="83">
        <v>13.25</v>
      </c>
      <c r="AE192" s="83">
        <v>150</v>
      </c>
      <c r="AF192" s="85"/>
      <c r="AG192" s="85"/>
    </row>
    <row r="193" spans="1:33" x14ac:dyDescent="0.2">
      <c r="A193" s="81" t="s">
        <v>6894</v>
      </c>
      <c r="B193" s="86" t="s">
        <v>2</v>
      </c>
      <c r="C193" s="81" t="s">
        <v>62</v>
      </c>
      <c r="D193" s="82" t="s">
        <v>85</v>
      </c>
      <c r="E193" s="87">
        <v>0</v>
      </c>
      <c r="F193" s="87">
        <v>150</v>
      </c>
      <c r="G193" s="87">
        <v>0</v>
      </c>
      <c r="H193" s="83">
        <v>200</v>
      </c>
      <c r="I193" s="83">
        <v>100</v>
      </c>
      <c r="J193" s="81" t="s">
        <v>33</v>
      </c>
      <c r="K193" s="82" t="s">
        <v>39</v>
      </c>
      <c r="L193" s="81" t="s">
        <v>36</v>
      </c>
      <c r="M193" s="83">
        <v>35</v>
      </c>
      <c r="N193" s="84">
        <v>0.3125</v>
      </c>
      <c r="O193" s="84">
        <v>0.6875</v>
      </c>
      <c r="P193" s="84">
        <v>0.3125</v>
      </c>
      <c r="Q193" s="84">
        <v>0.52083333333333304</v>
      </c>
      <c r="R193" s="84">
        <v>0.3125</v>
      </c>
      <c r="S193" s="84">
        <v>0.6875</v>
      </c>
      <c r="T193" s="84">
        <v>0.3125</v>
      </c>
      <c r="U193" s="84">
        <v>0.6875</v>
      </c>
      <c r="V193" s="84">
        <v>0.3125</v>
      </c>
      <c r="W193" s="84">
        <v>0.6875</v>
      </c>
      <c r="X193" s="84">
        <v>0.3125</v>
      </c>
      <c r="Y193" s="84">
        <v>0.6875</v>
      </c>
      <c r="Z193" s="84">
        <v>0.3125</v>
      </c>
      <c r="AA193" s="84">
        <v>0.6875</v>
      </c>
      <c r="AB193" s="81">
        <v>0</v>
      </c>
      <c r="AC193" s="81" t="s">
        <v>43</v>
      </c>
      <c r="AD193" s="83">
        <v>13.25</v>
      </c>
      <c r="AE193" s="83">
        <v>150</v>
      </c>
      <c r="AF193" s="85"/>
      <c r="AG193" s="85"/>
    </row>
    <row r="194" spans="1:33" x14ac:dyDescent="0.2">
      <c r="A194" s="81" t="s">
        <v>6722</v>
      </c>
      <c r="B194" s="86" t="s">
        <v>2</v>
      </c>
      <c r="C194" s="81" t="s">
        <v>62</v>
      </c>
      <c r="D194" s="82" t="s">
        <v>85</v>
      </c>
      <c r="E194" s="87">
        <v>0</v>
      </c>
      <c r="F194" s="87">
        <v>150</v>
      </c>
      <c r="G194" s="87">
        <v>0</v>
      </c>
      <c r="H194" s="87">
        <v>200</v>
      </c>
      <c r="I194" s="87">
        <v>100</v>
      </c>
      <c r="J194" s="81" t="s">
        <v>33</v>
      </c>
      <c r="K194" s="82" t="s">
        <v>39</v>
      </c>
      <c r="L194" s="81" t="s">
        <v>36</v>
      </c>
      <c r="M194" s="83">
        <v>35</v>
      </c>
      <c r="N194" s="84">
        <v>0.3125</v>
      </c>
      <c r="O194" s="84">
        <v>0.6875</v>
      </c>
      <c r="P194" s="84">
        <v>0.3125</v>
      </c>
      <c r="Q194" s="84">
        <v>0.52083333333333304</v>
      </c>
      <c r="R194" s="84">
        <v>0.3125</v>
      </c>
      <c r="S194" s="84">
        <v>0.6875</v>
      </c>
      <c r="T194" s="84">
        <v>0.3125</v>
      </c>
      <c r="U194" s="84">
        <v>0.6875</v>
      </c>
      <c r="V194" s="84">
        <v>0.3125</v>
      </c>
      <c r="W194" s="84">
        <v>0.6875</v>
      </c>
      <c r="X194" s="84">
        <v>0.3125</v>
      </c>
      <c r="Y194" s="84">
        <v>0.6875</v>
      </c>
      <c r="Z194" s="84">
        <v>0.3125</v>
      </c>
      <c r="AA194" s="84">
        <v>0.6875</v>
      </c>
      <c r="AB194" s="81">
        <v>0</v>
      </c>
      <c r="AC194" s="81" t="s">
        <v>43</v>
      </c>
      <c r="AD194" s="83">
        <v>13.25</v>
      </c>
      <c r="AE194" s="83">
        <v>150</v>
      </c>
      <c r="AF194" s="85"/>
      <c r="AG194" s="85"/>
    </row>
    <row r="195" spans="1:33" x14ac:dyDescent="0.2">
      <c r="A195" s="81" t="s">
        <v>6892</v>
      </c>
      <c r="B195" s="81" t="s">
        <v>2</v>
      </c>
      <c r="C195" s="81" t="s">
        <v>6</v>
      </c>
      <c r="D195" s="82" t="s">
        <v>22</v>
      </c>
      <c r="E195" s="83">
        <f>+F195*6</f>
        <v>900</v>
      </c>
      <c r="F195" s="83">
        <f>1050/7</f>
        <v>150</v>
      </c>
      <c r="G195" s="83">
        <v>250</v>
      </c>
      <c r="H195" s="83">
        <v>0</v>
      </c>
      <c r="I195" s="83">
        <v>0</v>
      </c>
      <c r="J195" s="81" t="s">
        <v>32</v>
      </c>
      <c r="K195" s="82" t="s">
        <v>39</v>
      </c>
      <c r="L195" s="81" t="s">
        <v>35</v>
      </c>
      <c r="M195" s="83">
        <v>35</v>
      </c>
      <c r="N195" s="84">
        <v>0.3125</v>
      </c>
      <c r="O195" s="84">
        <v>0.6875</v>
      </c>
      <c r="P195" s="84">
        <v>0.3125</v>
      </c>
      <c r="Q195" s="84">
        <v>0.52083333333333304</v>
      </c>
      <c r="R195" s="84">
        <v>0.3125</v>
      </c>
      <c r="S195" s="84">
        <v>0.6875</v>
      </c>
      <c r="T195" s="84">
        <v>0.3125</v>
      </c>
      <c r="U195" s="84">
        <v>0.6875</v>
      </c>
      <c r="V195" s="84">
        <v>0.3125</v>
      </c>
      <c r="W195" s="84">
        <v>0.6875</v>
      </c>
      <c r="X195" s="84">
        <v>0.3125</v>
      </c>
      <c r="Y195" s="84">
        <v>0.6875</v>
      </c>
      <c r="Z195" s="84">
        <v>0.3125</v>
      </c>
      <c r="AA195" s="84">
        <v>0.6875</v>
      </c>
      <c r="AB195" s="81" t="s">
        <v>65</v>
      </c>
      <c r="AC195" s="81" t="s">
        <v>43</v>
      </c>
      <c r="AD195" s="83">
        <v>13.25</v>
      </c>
      <c r="AE195" s="83">
        <v>135.71428571428572</v>
      </c>
      <c r="AF195" s="85"/>
      <c r="AG195" s="85"/>
    </row>
    <row r="196" spans="1:33" x14ac:dyDescent="0.2">
      <c r="A196" s="81" t="s">
        <v>6923</v>
      </c>
      <c r="B196" s="81" t="s">
        <v>2</v>
      </c>
      <c r="C196" s="81" t="s">
        <v>6</v>
      </c>
      <c r="D196" s="82" t="s">
        <v>22</v>
      </c>
      <c r="E196" s="83">
        <f>+F196*6</f>
        <v>900</v>
      </c>
      <c r="F196" s="83">
        <f>1050/7</f>
        <v>150</v>
      </c>
      <c r="G196" s="83">
        <v>250</v>
      </c>
      <c r="H196" s="83">
        <v>0</v>
      </c>
      <c r="I196" s="83">
        <v>0</v>
      </c>
      <c r="J196" s="81" t="s">
        <v>32</v>
      </c>
      <c r="K196" s="82" t="s">
        <v>39</v>
      </c>
      <c r="L196" s="81" t="s">
        <v>35</v>
      </c>
      <c r="M196" s="83">
        <v>35</v>
      </c>
      <c r="N196" s="84">
        <v>0.3125</v>
      </c>
      <c r="O196" s="84">
        <v>0.6875</v>
      </c>
      <c r="P196" s="84">
        <v>0.3125</v>
      </c>
      <c r="Q196" s="84">
        <v>0.52083333333333304</v>
      </c>
      <c r="R196" s="84">
        <v>0.3125</v>
      </c>
      <c r="S196" s="84">
        <v>0.6875</v>
      </c>
      <c r="T196" s="84">
        <v>0.3125</v>
      </c>
      <c r="U196" s="84">
        <v>0.6875</v>
      </c>
      <c r="V196" s="84">
        <v>0.3125</v>
      </c>
      <c r="W196" s="84">
        <v>0.6875</v>
      </c>
      <c r="X196" s="84">
        <v>0.3125</v>
      </c>
      <c r="Y196" s="84">
        <v>0.6875</v>
      </c>
      <c r="Z196" s="84">
        <v>0.3125</v>
      </c>
      <c r="AA196" s="84">
        <v>0.6875</v>
      </c>
      <c r="AB196" s="81" t="s">
        <v>65</v>
      </c>
      <c r="AC196" s="81" t="s">
        <v>43</v>
      </c>
      <c r="AD196" s="83">
        <v>13.25</v>
      </c>
      <c r="AE196" s="83">
        <v>135.71428571428572</v>
      </c>
      <c r="AF196" s="85"/>
      <c r="AG196" s="85"/>
    </row>
    <row r="197" spans="1:33" x14ac:dyDescent="0.2">
      <c r="A197" s="81" t="s">
        <v>6921</v>
      </c>
      <c r="B197" s="81" t="s">
        <v>2</v>
      </c>
      <c r="C197" s="81" t="s">
        <v>5864</v>
      </c>
      <c r="D197" s="82" t="s">
        <v>85</v>
      </c>
      <c r="E197" s="83">
        <v>0</v>
      </c>
      <c r="F197" s="83">
        <v>127.24</v>
      </c>
      <c r="G197" s="83">
        <v>0</v>
      </c>
      <c r="H197" s="83">
        <v>200</v>
      </c>
      <c r="I197" s="83">
        <v>50</v>
      </c>
      <c r="J197" s="81" t="s">
        <v>32</v>
      </c>
      <c r="K197" s="82" t="s">
        <v>39</v>
      </c>
      <c r="L197" s="81" t="s">
        <v>35</v>
      </c>
      <c r="M197" s="83">
        <v>35</v>
      </c>
      <c r="N197" s="84">
        <v>0.3125</v>
      </c>
      <c r="O197" s="84">
        <v>0.6875</v>
      </c>
      <c r="P197" s="84">
        <v>0.3125</v>
      </c>
      <c r="Q197" s="84">
        <v>0.52083333333333304</v>
      </c>
      <c r="R197" s="84">
        <v>0.3125</v>
      </c>
      <c r="S197" s="84">
        <v>0.6875</v>
      </c>
      <c r="T197" s="84">
        <v>0.3125</v>
      </c>
      <c r="U197" s="84">
        <v>0.6875</v>
      </c>
      <c r="V197" s="84">
        <v>0.3125</v>
      </c>
      <c r="W197" s="84">
        <v>0.6875</v>
      </c>
      <c r="X197" s="84">
        <v>0.3125</v>
      </c>
      <c r="Y197" s="84">
        <v>0.6875</v>
      </c>
      <c r="Z197" s="84">
        <v>0.3125</v>
      </c>
      <c r="AA197" s="84">
        <v>0.6875</v>
      </c>
      <c r="AB197" s="81" t="s">
        <v>65</v>
      </c>
      <c r="AC197" s="81" t="s">
        <v>43</v>
      </c>
      <c r="AD197" s="83">
        <v>13.25</v>
      </c>
      <c r="AE197" s="83">
        <v>127.24</v>
      </c>
      <c r="AF197" s="85"/>
      <c r="AG197" s="85"/>
    </row>
    <row r="198" spans="1:33" x14ac:dyDescent="0.2">
      <c r="A198" s="81" t="s">
        <v>6938</v>
      </c>
      <c r="B198" s="81" t="s">
        <v>2</v>
      </c>
      <c r="C198" s="81" t="s">
        <v>5864</v>
      </c>
      <c r="D198" s="82" t="s">
        <v>85</v>
      </c>
      <c r="E198" s="83">
        <v>0</v>
      </c>
      <c r="F198" s="83">
        <v>127.24</v>
      </c>
      <c r="G198" s="83">
        <v>0</v>
      </c>
      <c r="H198" s="83">
        <v>200</v>
      </c>
      <c r="I198" s="83">
        <v>50</v>
      </c>
      <c r="J198" s="81" t="s">
        <v>32</v>
      </c>
      <c r="K198" s="82" t="s">
        <v>39</v>
      </c>
      <c r="L198" s="81" t="s">
        <v>35</v>
      </c>
      <c r="M198" s="83">
        <v>35</v>
      </c>
      <c r="N198" s="84">
        <v>0.3125</v>
      </c>
      <c r="O198" s="84">
        <v>0.6875</v>
      </c>
      <c r="P198" s="84">
        <v>0.3125</v>
      </c>
      <c r="Q198" s="84">
        <v>0.52083333333333304</v>
      </c>
      <c r="R198" s="84">
        <v>0.3125</v>
      </c>
      <c r="S198" s="84">
        <v>0.6875</v>
      </c>
      <c r="T198" s="84">
        <v>0.3125</v>
      </c>
      <c r="U198" s="84">
        <v>0.6875</v>
      </c>
      <c r="V198" s="84">
        <v>0.3125</v>
      </c>
      <c r="W198" s="84">
        <v>0.6875</v>
      </c>
      <c r="X198" s="84">
        <v>0.3125</v>
      </c>
      <c r="Y198" s="84">
        <v>0.6875</v>
      </c>
      <c r="Z198" s="84">
        <v>0.3125</v>
      </c>
      <c r="AA198" s="84">
        <v>0.6875</v>
      </c>
      <c r="AB198" s="81" t="s">
        <v>65</v>
      </c>
      <c r="AC198" s="81" t="s">
        <v>43</v>
      </c>
      <c r="AD198" s="83">
        <v>13.25</v>
      </c>
      <c r="AE198" s="83">
        <v>127.24</v>
      </c>
      <c r="AF198" s="85"/>
      <c r="AG198" s="85"/>
    </row>
    <row r="199" spans="1:33" x14ac:dyDescent="0.2">
      <c r="A199" s="88" t="s">
        <v>6995</v>
      </c>
      <c r="B199" s="81" t="s">
        <v>2</v>
      </c>
      <c r="C199" s="81" t="s">
        <v>5800</v>
      </c>
      <c r="D199" s="82" t="s">
        <v>22</v>
      </c>
      <c r="E199" s="83">
        <f>+F199*6</f>
        <v>840</v>
      </c>
      <c r="F199" s="83">
        <f>980/7</f>
        <v>140</v>
      </c>
      <c r="G199" s="83">
        <v>220</v>
      </c>
      <c r="H199" s="83">
        <v>0</v>
      </c>
      <c r="I199" s="83">
        <v>0</v>
      </c>
      <c r="J199" s="81" t="s">
        <v>32</v>
      </c>
      <c r="K199" s="82" t="s">
        <v>39</v>
      </c>
      <c r="L199" s="81" t="s">
        <v>35</v>
      </c>
      <c r="M199" s="83">
        <v>35</v>
      </c>
      <c r="N199" s="84">
        <v>0.3125</v>
      </c>
      <c r="O199" s="84">
        <v>0.6875</v>
      </c>
      <c r="P199" s="84">
        <v>0.3125</v>
      </c>
      <c r="Q199" s="84">
        <v>0.52083333333333304</v>
      </c>
      <c r="R199" s="84">
        <v>0.3125</v>
      </c>
      <c r="S199" s="84">
        <v>0.6875</v>
      </c>
      <c r="T199" s="84">
        <v>0.3125</v>
      </c>
      <c r="U199" s="84">
        <v>0.6875</v>
      </c>
      <c r="V199" s="84">
        <v>0.3125</v>
      </c>
      <c r="W199" s="84">
        <v>0.6875</v>
      </c>
      <c r="X199" s="84">
        <v>0.3125</v>
      </c>
      <c r="Y199" s="84">
        <v>0.6875</v>
      </c>
      <c r="Z199" s="84">
        <v>0.3125</v>
      </c>
      <c r="AA199" s="84">
        <v>0.6875</v>
      </c>
      <c r="AB199" s="81" t="s">
        <v>65</v>
      </c>
      <c r="AC199" s="81" t="s">
        <v>43</v>
      </c>
      <c r="AD199" s="83">
        <v>13.25</v>
      </c>
      <c r="AE199" s="83">
        <v>135.71428571428572</v>
      </c>
      <c r="AF199" s="85"/>
      <c r="AG199" s="85"/>
    </row>
    <row r="200" spans="1:33" x14ac:dyDescent="0.2">
      <c r="A200" s="88" t="s">
        <v>6996</v>
      </c>
      <c r="B200" s="81" t="s">
        <v>2</v>
      </c>
      <c r="C200" s="81" t="s">
        <v>5800</v>
      </c>
      <c r="D200" s="82" t="s">
        <v>22</v>
      </c>
      <c r="E200" s="83">
        <f>+F200*6</f>
        <v>840</v>
      </c>
      <c r="F200" s="83">
        <f>980/7</f>
        <v>140</v>
      </c>
      <c r="G200" s="83">
        <v>220</v>
      </c>
      <c r="H200" s="83">
        <v>0</v>
      </c>
      <c r="I200" s="83">
        <v>0</v>
      </c>
      <c r="J200" s="81" t="s">
        <v>32</v>
      </c>
      <c r="K200" s="82" t="s">
        <v>39</v>
      </c>
      <c r="L200" s="81" t="s">
        <v>35</v>
      </c>
      <c r="M200" s="83">
        <v>35</v>
      </c>
      <c r="N200" s="84">
        <v>0.3125</v>
      </c>
      <c r="O200" s="84">
        <v>0.6875</v>
      </c>
      <c r="P200" s="84">
        <v>0.3125</v>
      </c>
      <c r="Q200" s="84">
        <v>0.52083333333333304</v>
      </c>
      <c r="R200" s="84">
        <v>0.3125</v>
      </c>
      <c r="S200" s="84">
        <v>0.6875</v>
      </c>
      <c r="T200" s="84">
        <v>0.3125</v>
      </c>
      <c r="U200" s="84">
        <v>0.6875</v>
      </c>
      <c r="V200" s="84">
        <v>0.3125</v>
      </c>
      <c r="W200" s="84">
        <v>0.6875</v>
      </c>
      <c r="X200" s="84">
        <v>0.3125</v>
      </c>
      <c r="Y200" s="84">
        <v>0.6875</v>
      </c>
      <c r="Z200" s="84">
        <v>0.3125</v>
      </c>
      <c r="AA200" s="84">
        <v>0.6875</v>
      </c>
      <c r="AB200" s="81" t="s">
        <v>65</v>
      </c>
      <c r="AC200" s="81" t="s">
        <v>43</v>
      </c>
      <c r="AD200" s="83">
        <v>13.25</v>
      </c>
      <c r="AE200" s="83">
        <v>135.71428571428572</v>
      </c>
      <c r="AF200" s="85"/>
      <c r="AG200" s="85"/>
    </row>
    <row r="201" spans="1:33" x14ac:dyDescent="0.2">
      <c r="A201" s="81" t="s">
        <v>6827</v>
      </c>
      <c r="B201" s="81" t="s">
        <v>9</v>
      </c>
      <c r="C201" s="88" t="s">
        <v>3680</v>
      </c>
      <c r="D201" s="82" t="s">
        <v>22</v>
      </c>
      <c r="E201" s="83">
        <v>831.42857142857156</v>
      </c>
      <c r="F201" s="83">
        <v>138.57142857142858</v>
      </c>
      <c r="G201" s="83">
        <v>300</v>
      </c>
      <c r="H201" s="83">
        <v>0</v>
      </c>
      <c r="I201" s="83">
        <v>0</v>
      </c>
      <c r="J201" s="81" t="s">
        <v>32</v>
      </c>
      <c r="K201" s="82" t="s">
        <v>39</v>
      </c>
      <c r="L201" s="81" t="s">
        <v>35</v>
      </c>
      <c r="M201" s="83">
        <v>35</v>
      </c>
      <c r="N201" s="84">
        <v>0.3125</v>
      </c>
      <c r="O201" s="84">
        <v>0.6875</v>
      </c>
      <c r="P201" s="84">
        <v>0.3125</v>
      </c>
      <c r="Q201" s="84">
        <v>0.52083333333333304</v>
      </c>
      <c r="R201" s="84">
        <v>0.3125</v>
      </c>
      <c r="S201" s="84">
        <v>0.6875</v>
      </c>
      <c r="T201" s="84">
        <v>0.3125</v>
      </c>
      <c r="U201" s="84">
        <v>0.6875</v>
      </c>
      <c r="V201" s="84">
        <v>0.3125</v>
      </c>
      <c r="W201" s="84">
        <v>0.6875</v>
      </c>
      <c r="X201" s="84">
        <v>0.3125</v>
      </c>
      <c r="Y201" s="84">
        <v>0.6875</v>
      </c>
      <c r="Z201" s="84">
        <v>0.3125</v>
      </c>
      <c r="AA201" s="84">
        <v>0.6875</v>
      </c>
      <c r="AB201" s="81" t="s">
        <v>65</v>
      </c>
      <c r="AC201" s="81" t="s">
        <v>43</v>
      </c>
      <c r="AD201" s="83">
        <v>13.25</v>
      </c>
      <c r="AE201" s="83">
        <v>125.71428571428571</v>
      </c>
      <c r="AF201" s="85"/>
      <c r="AG201" s="85"/>
    </row>
    <row r="202" spans="1:33" x14ac:dyDescent="0.2">
      <c r="A202" s="81" t="s">
        <v>6725</v>
      </c>
      <c r="B202" s="81" t="s">
        <v>2</v>
      </c>
      <c r="C202" s="81" t="s">
        <v>0</v>
      </c>
      <c r="D202" s="82" t="s">
        <v>22</v>
      </c>
      <c r="E202" s="83">
        <v>1071.4285714285716</v>
      </c>
      <c r="F202" s="83">
        <v>178.57142857142858</v>
      </c>
      <c r="G202" s="83">
        <v>250</v>
      </c>
      <c r="H202" s="83">
        <v>0</v>
      </c>
      <c r="I202" s="83">
        <v>0</v>
      </c>
      <c r="J202" s="81" t="s">
        <v>32</v>
      </c>
      <c r="K202" s="82" t="s">
        <v>39</v>
      </c>
      <c r="L202" s="81" t="s">
        <v>35</v>
      </c>
      <c r="M202" s="83">
        <v>35</v>
      </c>
      <c r="N202" s="84">
        <v>0.3125</v>
      </c>
      <c r="O202" s="84">
        <v>0.6875</v>
      </c>
      <c r="P202" s="84">
        <v>0.3125</v>
      </c>
      <c r="Q202" s="84">
        <v>0.52083333333333337</v>
      </c>
      <c r="R202" s="84">
        <v>0.3125</v>
      </c>
      <c r="S202" s="84">
        <v>0.6875</v>
      </c>
      <c r="T202" s="84">
        <v>0.3125</v>
      </c>
      <c r="U202" s="84">
        <v>0.6875</v>
      </c>
      <c r="V202" s="84">
        <v>0.3125</v>
      </c>
      <c r="W202" s="84">
        <v>0.6875</v>
      </c>
      <c r="X202" s="84">
        <v>0.3125</v>
      </c>
      <c r="Y202" s="84">
        <v>0.6875</v>
      </c>
      <c r="Z202" s="84">
        <v>0.3125</v>
      </c>
      <c r="AA202" s="84">
        <v>0.6875</v>
      </c>
      <c r="AB202" s="81" t="s">
        <v>65</v>
      </c>
      <c r="AC202" s="81" t="s">
        <v>43</v>
      </c>
      <c r="AD202" s="83">
        <v>13.25</v>
      </c>
      <c r="AE202" s="83">
        <v>178.57142857142858</v>
      </c>
      <c r="AF202" s="85"/>
      <c r="AG202" s="85"/>
    </row>
    <row r="203" spans="1:33" x14ac:dyDescent="0.2">
      <c r="A203" s="81" t="s">
        <v>6779</v>
      </c>
      <c r="B203" s="86" t="s">
        <v>2</v>
      </c>
      <c r="C203" s="81" t="s">
        <v>0</v>
      </c>
      <c r="D203" s="82" t="s">
        <v>22</v>
      </c>
      <c r="E203" s="87">
        <v>1271.1428571428571</v>
      </c>
      <c r="F203" s="87">
        <v>211.85714285714286</v>
      </c>
      <c r="G203" s="87">
        <v>250</v>
      </c>
      <c r="H203" s="83">
        <v>0</v>
      </c>
      <c r="I203" s="83">
        <v>0</v>
      </c>
      <c r="J203" s="81" t="s">
        <v>32</v>
      </c>
      <c r="K203" s="82" t="s">
        <v>39</v>
      </c>
      <c r="L203" s="81" t="s">
        <v>35</v>
      </c>
      <c r="M203" s="83">
        <v>35</v>
      </c>
      <c r="N203" s="84">
        <v>0.3125</v>
      </c>
      <c r="O203" s="84">
        <v>0.6875</v>
      </c>
      <c r="P203" s="84">
        <v>0.3125</v>
      </c>
      <c r="Q203" s="84">
        <v>0.52083333333333337</v>
      </c>
      <c r="R203" s="84">
        <v>0.3125</v>
      </c>
      <c r="S203" s="84">
        <v>0.6875</v>
      </c>
      <c r="T203" s="84">
        <v>0.3125</v>
      </c>
      <c r="U203" s="84">
        <v>0.6875</v>
      </c>
      <c r="V203" s="84">
        <v>0.3125</v>
      </c>
      <c r="W203" s="84">
        <v>0.6875</v>
      </c>
      <c r="X203" s="84">
        <v>0.3125</v>
      </c>
      <c r="Y203" s="84">
        <v>0.6875</v>
      </c>
      <c r="Z203" s="84">
        <v>0.3125</v>
      </c>
      <c r="AA203" s="84">
        <v>0.6875</v>
      </c>
      <c r="AB203" s="81" t="s">
        <v>65</v>
      </c>
      <c r="AC203" s="81" t="s">
        <v>43</v>
      </c>
      <c r="AD203" s="83">
        <v>13.25</v>
      </c>
      <c r="AE203" s="83">
        <v>211.85714285714286</v>
      </c>
      <c r="AF203" s="85"/>
      <c r="AG203" s="85"/>
    </row>
    <row r="204" spans="1:33" x14ac:dyDescent="0.2">
      <c r="A204" s="88" t="s">
        <v>7730</v>
      </c>
      <c r="B204" s="86" t="s">
        <v>2</v>
      </c>
      <c r="C204" s="86" t="s">
        <v>0</v>
      </c>
      <c r="D204" s="82" t="s">
        <v>22</v>
      </c>
      <c r="E204" s="87">
        <v>1928.5714285714287</v>
      </c>
      <c r="F204" s="87">
        <v>321.42857142857144</v>
      </c>
      <c r="G204" s="87">
        <v>250</v>
      </c>
      <c r="H204" s="83">
        <v>0</v>
      </c>
      <c r="I204" s="83">
        <v>0</v>
      </c>
      <c r="J204" s="81" t="s">
        <v>32</v>
      </c>
      <c r="K204" s="82" t="s">
        <v>39</v>
      </c>
      <c r="L204" s="81" t="s">
        <v>35</v>
      </c>
      <c r="M204" s="83">
        <v>35</v>
      </c>
      <c r="N204" s="84">
        <v>0.3125</v>
      </c>
      <c r="O204" s="84">
        <v>0.6875</v>
      </c>
      <c r="P204" s="84">
        <v>0.3125</v>
      </c>
      <c r="Q204" s="84">
        <v>0.52083333333333337</v>
      </c>
      <c r="R204" s="84">
        <v>0.3125</v>
      </c>
      <c r="S204" s="84">
        <v>0.6875</v>
      </c>
      <c r="T204" s="84">
        <v>0.3125</v>
      </c>
      <c r="U204" s="84">
        <v>0.6875</v>
      </c>
      <c r="V204" s="84">
        <v>0.3125</v>
      </c>
      <c r="W204" s="84">
        <v>0.6875</v>
      </c>
      <c r="X204" s="84">
        <v>0.3125</v>
      </c>
      <c r="Y204" s="84">
        <v>0.6875</v>
      </c>
      <c r="Z204" s="84">
        <v>0.3125</v>
      </c>
      <c r="AA204" s="84">
        <v>0.6875</v>
      </c>
      <c r="AB204" s="81" t="s">
        <v>65</v>
      </c>
      <c r="AC204" s="81" t="s">
        <v>43</v>
      </c>
      <c r="AD204" s="83">
        <v>13.25</v>
      </c>
      <c r="AE204" s="83">
        <v>321.42857142857144</v>
      </c>
      <c r="AF204" s="85"/>
      <c r="AG204" s="85"/>
    </row>
    <row r="205" spans="1:33" x14ac:dyDescent="0.2">
      <c r="A205" s="88" t="s">
        <v>7625</v>
      </c>
      <c r="B205" s="88" t="s">
        <v>149</v>
      </c>
      <c r="C205" s="88" t="s">
        <v>7559</v>
      </c>
      <c r="D205" s="89" t="s">
        <v>22</v>
      </c>
      <c r="E205" s="83">
        <f>+F205*6</f>
        <v>1028.5714285714284</v>
      </c>
      <c r="F205" s="83">
        <v>171.42857142857142</v>
      </c>
      <c r="G205" s="83">
        <v>0</v>
      </c>
      <c r="H205" s="83">
        <v>200</v>
      </c>
      <c r="I205" s="83">
        <v>100</v>
      </c>
      <c r="J205" s="88" t="s">
        <v>32</v>
      </c>
      <c r="K205" s="82" t="s">
        <v>39</v>
      </c>
      <c r="L205" s="81" t="s">
        <v>36</v>
      </c>
      <c r="M205" s="83">
        <v>35</v>
      </c>
      <c r="N205" s="84">
        <v>0.3125</v>
      </c>
      <c r="O205" s="84">
        <v>0.6875</v>
      </c>
      <c r="P205" s="84">
        <v>0.3125</v>
      </c>
      <c r="Q205" s="84">
        <v>0.52083333333333304</v>
      </c>
      <c r="R205" s="84">
        <v>0.3125</v>
      </c>
      <c r="S205" s="84">
        <v>0.6875</v>
      </c>
      <c r="T205" s="84">
        <v>0.3125</v>
      </c>
      <c r="U205" s="84">
        <v>0.6875</v>
      </c>
      <c r="V205" s="84">
        <v>0.3125</v>
      </c>
      <c r="W205" s="84">
        <v>0.6875</v>
      </c>
      <c r="X205" s="84">
        <v>0.3125</v>
      </c>
      <c r="Y205" s="84">
        <v>0.6875</v>
      </c>
      <c r="Z205" s="84">
        <v>0.3125</v>
      </c>
      <c r="AA205" s="84">
        <v>0.6875</v>
      </c>
      <c r="AB205" s="81">
        <v>0</v>
      </c>
      <c r="AC205" s="81" t="s">
        <v>43</v>
      </c>
      <c r="AD205" s="83">
        <v>13.25</v>
      </c>
      <c r="AE205" s="83">
        <v>150</v>
      </c>
      <c r="AF205" s="85"/>
      <c r="AG205" s="85"/>
    </row>
    <row r="206" spans="1:33" x14ac:dyDescent="0.2">
      <c r="A206" s="88" t="s">
        <v>7077</v>
      </c>
      <c r="B206" s="81" t="s">
        <v>2</v>
      </c>
      <c r="C206" s="81" t="s">
        <v>61</v>
      </c>
      <c r="D206" s="82" t="s">
        <v>85</v>
      </c>
      <c r="E206" s="83">
        <v>0</v>
      </c>
      <c r="F206" s="83">
        <v>150</v>
      </c>
      <c r="G206" s="83">
        <v>0</v>
      </c>
      <c r="H206" s="83">
        <v>230</v>
      </c>
      <c r="I206" s="83">
        <v>100</v>
      </c>
      <c r="J206" s="81" t="s">
        <v>33</v>
      </c>
      <c r="K206" s="82" t="s">
        <v>39</v>
      </c>
      <c r="L206" s="81" t="s">
        <v>36</v>
      </c>
      <c r="M206" s="83">
        <v>35</v>
      </c>
      <c r="N206" s="84">
        <v>0.3125</v>
      </c>
      <c r="O206" s="84">
        <v>0.6875</v>
      </c>
      <c r="P206" s="84">
        <v>0.3125</v>
      </c>
      <c r="Q206" s="84">
        <v>0.52083333333333304</v>
      </c>
      <c r="R206" s="84">
        <v>0.3125</v>
      </c>
      <c r="S206" s="84">
        <v>0.6875</v>
      </c>
      <c r="T206" s="84">
        <v>0.3125</v>
      </c>
      <c r="U206" s="84">
        <v>0.6875</v>
      </c>
      <c r="V206" s="84">
        <v>0.3125</v>
      </c>
      <c r="W206" s="84">
        <v>0.6875</v>
      </c>
      <c r="X206" s="84">
        <v>0.3125</v>
      </c>
      <c r="Y206" s="84">
        <v>0.6875</v>
      </c>
      <c r="Z206" s="84">
        <v>0.3125</v>
      </c>
      <c r="AA206" s="84">
        <v>0.6875</v>
      </c>
      <c r="AB206" s="81" t="s">
        <v>143</v>
      </c>
      <c r="AC206" s="81" t="s">
        <v>43</v>
      </c>
      <c r="AD206" s="83">
        <v>13.25</v>
      </c>
      <c r="AE206" s="83">
        <v>150</v>
      </c>
      <c r="AF206" s="85"/>
      <c r="AG206" s="85"/>
    </row>
    <row r="207" spans="1:33" x14ac:dyDescent="0.2">
      <c r="A207" s="88" t="s">
        <v>7078</v>
      </c>
      <c r="B207" s="81" t="s">
        <v>2</v>
      </c>
      <c r="C207" s="81" t="s">
        <v>61</v>
      </c>
      <c r="D207" s="82" t="s">
        <v>85</v>
      </c>
      <c r="E207" s="83">
        <v>0</v>
      </c>
      <c r="F207" s="83">
        <v>150</v>
      </c>
      <c r="G207" s="83">
        <v>0</v>
      </c>
      <c r="H207" s="83">
        <v>230</v>
      </c>
      <c r="I207" s="83">
        <v>100</v>
      </c>
      <c r="J207" s="81" t="s">
        <v>33</v>
      </c>
      <c r="K207" s="82" t="s">
        <v>39</v>
      </c>
      <c r="L207" s="81" t="s">
        <v>36</v>
      </c>
      <c r="M207" s="83">
        <v>35</v>
      </c>
      <c r="N207" s="84">
        <v>0.3125</v>
      </c>
      <c r="O207" s="84">
        <v>0.6875</v>
      </c>
      <c r="P207" s="84">
        <v>0.3125</v>
      </c>
      <c r="Q207" s="84">
        <v>0.52083333333333304</v>
      </c>
      <c r="R207" s="84">
        <v>0.3125</v>
      </c>
      <c r="S207" s="84">
        <v>0.6875</v>
      </c>
      <c r="T207" s="84">
        <v>0.3125</v>
      </c>
      <c r="U207" s="84">
        <v>0.6875</v>
      </c>
      <c r="V207" s="84">
        <v>0.3125</v>
      </c>
      <c r="W207" s="84">
        <v>0.6875</v>
      </c>
      <c r="X207" s="84">
        <v>0.3125</v>
      </c>
      <c r="Y207" s="84">
        <v>0.6875</v>
      </c>
      <c r="Z207" s="84">
        <v>0.3125</v>
      </c>
      <c r="AA207" s="84">
        <v>0.6875</v>
      </c>
      <c r="AB207" s="81" t="s">
        <v>143</v>
      </c>
      <c r="AC207" s="81" t="s">
        <v>43</v>
      </c>
      <c r="AD207" s="83">
        <v>13.25</v>
      </c>
      <c r="AE207" s="83">
        <v>150</v>
      </c>
      <c r="AF207" s="85"/>
      <c r="AG207" s="85"/>
    </row>
    <row r="208" spans="1:33" x14ac:dyDescent="0.2">
      <c r="A208" s="88" t="s">
        <v>7079</v>
      </c>
      <c r="B208" s="86" t="s">
        <v>2</v>
      </c>
      <c r="C208" s="81" t="s">
        <v>61</v>
      </c>
      <c r="D208" s="82" t="s">
        <v>85</v>
      </c>
      <c r="E208" s="87">
        <v>0</v>
      </c>
      <c r="F208" s="87">
        <v>150</v>
      </c>
      <c r="G208" s="87">
        <v>0</v>
      </c>
      <c r="H208" s="83">
        <v>230</v>
      </c>
      <c r="I208" s="83">
        <v>100</v>
      </c>
      <c r="J208" s="81" t="s">
        <v>33</v>
      </c>
      <c r="K208" s="82" t="s">
        <v>39</v>
      </c>
      <c r="L208" s="81" t="s">
        <v>36</v>
      </c>
      <c r="M208" s="83">
        <v>35</v>
      </c>
      <c r="N208" s="84">
        <v>0.3125</v>
      </c>
      <c r="O208" s="84">
        <v>0.6875</v>
      </c>
      <c r="P208" s="84">
        <v>0.3125</v>
      </c>
      <c r="Q208" s="84">
        <v>0.52083333333333304</v>
      </c>
      <c r="R208" s="84">
        <v>0.3125</v>
      </c>
      <c r="S208" s="84">
        <v>0.6875</v>
      </c>
      <c r="T208" s="84">
        <v>0.3125</v>
      </c>
      <c r="U208" s="84">
        <v>0.6875</v>
      </c>
      <c r="V208" s="84">
        <v>0.3125</v>
      </c>
      <c r="W208" s="84">
        <v>0.6875</v>
      </c>
      <c r="X208" s="84">
        <v>0.3125</v>
      </c>
      <c r="Y208" s="84">
        <v>0.6875</v>
      </c>
      <c r="Z208" s="84">
        <v>0.3125</v>
      </c>
      <c r="AA208" s="84">
        <v>0.6875</v>
      </c>
      <c r="AB208" s="81" t="s">
        <v>143</v>
      </c>
      <c r="AC208" s="81" t="s">
        <v>43</v>
      </c>
      <c r="AD208" s="83">
        <v>13.25</v>
      </c>
      <c r="AE208" s="83">
        <v>150</v>
      </c>
      <c r="AF208" s="85"/>
      <c r="AG208" s="85"/>
    </row>
    <row r="209" spans="1:33" x14ac:dyDescent="0.2">
      <c r="A209" s="88" t="s">
        <v>7084</v>
      </c>
      <c r="B209" s="86" t="s">
        <v>2</v>
      </c>
      <c r="C209" s="81" t="s">
        <v>61</v>
      </c>
      <c r="D209" s="82" t="s">
        <v>85</v>
      </c>
      <c r="E209" s="87">
        <v>0</v>
      </c>
      <c r="F209" s="87">
        <v>150</v>
      </c>
      <c r="G209" s="87">
        <v>0</v>
      </c>
      <c r="H209" s="83">
        <v>230</v>
      </c>
      <c r="I209" s="83">
        <v>100</v>
      </c>
      <c r="J209" s="81" t="s">
        <v>33</v>
      </c>
      <c r="K209" s="82" t="s">
        <v>39</v>
      </c>
      <c r="L209" s="81" t="s">
        <v>36</v>
      </c>
      <c r="M209" s="83">
        <v>35</v>
      </c>
      <c r="N209" s="84">
        <v>0.3125</v>
      </c>
      <c r="O209" s="84">
        <v>0.6875</v>
      </c>
      <c r="P209" s="84">
        <v>0.3125</v>
      </c>
      <c r="Q209" s="84">
        <v>0.52083333333333304</v>
      </c>
      <c r="R209" s="84">
        <v>0.3125</v>
      </c>
      <c r="S209" s="84">
        <v>0.6875</v>
      </c>
      <c r="T209" s="84">
        <v>0.3125</v>
      </c>
      <c r="U209" s="84">
        <v>0.6875</v>
      </c>
      <c r="V209" s="84">
        <v>0.3125</v>
      </c>
      <c r="W209" s="84">
        <v>0.6875</v>
      </c>
      <c r="X209" s="84">
        <v>0.3125</v>
      </c>
      <c r="Y209" s="84">
        <v>0.6875</v>
      </c>
      <c r="Z209" s="84">
        <v>0.3125</v>
      </c>
      <c r="AA209" s="84">
        <v>0.6875</v>
      </c>
      <c r="AB209" s="81" t="s">
        <v>143</v>
      </c>
      <c r="AC209" s="81" t="s">
        <v>43</v>
      </c>
      <c r="AD209" s="83">
        <v>13.25</v>
      </c>
      <c r="AE209" s="83">
        <v>150</v>
      </c>
      <c r="AF209" s="85"/>
      <c r="AG209" s="85"/>
    </row>
    <row r="210" spans="1:33" x14ac:dyDescent="0.2">
      <c r="A210" s="88" t="s">
        <v>7098</v>
      </c>
      <c r="B210" s="86" t="s">
        <v>2</v>
      </c>
      <c r="C210" s="81" t="s">
        <v>61</v>
      </c>
      <c r="D210" s="82" t="s">
        <v>85</v>
      </c>
      <c r="E210" s="87">
        <v>0</v>
      </c>
      <c r="F210" s="87">
        <v>150</v>
      </c>
      <c r="G210" s="87">
        <v>0</v>
      </c>
      <c r="H210" s="83">
        <v>230</v>
      </c>
      <c r="I210" s="83">
        <v>100</v>
      </c>
      <c r="J210" s="81" t="s">
        <v>33</v>
      </c>
      <c r="K210" s="82" t="s">
        <v>39</v>
      </c>
      <c r="L210" s="81" t="s">
        <v>36</v>
      </c>
      <c r="M210" s="83">
        <v>35</v>
      </c>
      <c r="N210" s="84">
        <v>0.3125</v>
      </c>
      <c r="O210" s="84">
        <v>0.6875</v>
      </c>
      <c r="P210" s="84">
        <v>0.3125</v>
      </c>
      <c r="Q210" s="84">
        <v>0.52083333333333304</v>
      </c>
      <c r="R210" s="84">
        <v>0.3125</v>
      </c>
      <c r="S210" s="84">
        <v>0.6875</v>
      </c>
      <c r="T210" s="84">
        <v>0.3125</v>
      </c>
      <c r="U210" s="84">
        <v>0.6875</v>
      </c>
      <c r="V210" s="84">
        <v>0.3125</v>
      </c>
      <c r="W210" s="84">
        <v>0.6875</v>
      </c>
      <c r="X210" s="84">
        <v>0.3125</v>
      </c>
      <c r="Y210" s="84">
        <v>0.6875</v>
      </c>
      <c r="Z210" s="84">
        <v>0.3125</v>
      </c>
      <c r="AA210" s="84">
        <v>0.6875</v>
      </c>
      <c r="AB210" s="81" t="s">
        <v>143</v>
      </c>
      <c r="AC210" s="81" t="s">
        <v>43</v>
      </c>
      <c r="AD210" s="83">
        <v>13.25</v>
      </c>
      <c r="AE210" s="83">
        <v>150</v>
      </c>
      <c r="AF210" s="85"/>
      <c r="AG210" s="85"/>
    </row>
    <row r="211" spans="1:33" x14ac:dyDescent="0.2">
      <c r="A211" s="88" t="s">
        <v>7099</v>
      </c>
      <c r="B211" s="86" t="s">
        <v>2</v>
      </c>
      <c r="C211" s="81" t="s">
        <v>61</v>
      </c>
      <c r="D211" s="82" t="s">
        <v>85</v>
      </c>
      <c r="E211" s="87">
        <v>0</v>
      </c>
      <c r="F211" s="87">
        <v>150</v>
      </c>
      <c r="G211" s="87">
        <v>0</v>
      </c>
      <c r="H211" s="83">
        <v>230</v>
      </c>
      <c r="I211" s="83">
        <v>100</v>
      </c>
      <c r="J211" s="81" t="s">
        <v>33</v>
      </c>
      <c r="K211" s="82" t="s">
        <v>39</v>
      </c>
      <c r="L211" s="81" t="s">
        <v>36</v>
      </c>
      <c r="M211" s="83">
        <v>35</v>
      </c>
      <c r="N211" s="84">
        <v>0.3125</v>
      </c>
      <c r="O211" s="84">
        <v>0.6875</v>
      </c>
      <c r="P211" s="84">
        <v>0.3125</v>
      </c>
      <c r="Q211" s="84">
        <v>0.52083333333333304</v>
      </c>
      <c r="R211" s="84">
        <v>0.3125</v>
      </c>
      <c r="S211" s="84">
        <v>0.6875</v>
      </c>
      <c r="T211" s="84">
        <v>0.3125</v>
      </c>
      <c r="U211" s="84">
        <v>0.6875</v>
      </c>
      <c r="V211" s="84">
        <v>0.3125</v>
      </c>
      <c r="W211" s="84">
        <v>0.6875</v>
      </c>
      <c r="X211" s="84">
        <v>0.3125</v>
      </c>
      <c r="Y211" s="84">
        <v>0.6875</v>
      </c>
      <c r="Z211" s="84">
        <v>0.3125</v>
      </c>
      <c r="AA211" s="84">
        <v>0.6875</v>
      </c>
      <c r="AB211" s="81" t="s">
        <v>143</v>
      </c>
      <c r="AC211" s="81" t="s">
        <v>43</v>
      </c>
      <c r="AD211" s="83">
        <v>13.25</v>
      </c>
      <c r="AE211" s="83">
        <v>150</v>
      </c>
      <c r="AF211" s="85"/>
      <c r="AG211" s="85"/>
    </row>
    <row r="212" spans="1:33" x14ac:dyDescent="0.2">
      <c r="A212" s="88" t="s">
        <v>7100</v>
      </c>
      <c r="B212" s="86" t="s">
        <v>2</v>
      </c>
      <c r="C212" s="81" t="s">
        <v>61</v>
      </c>
      <c r="D212" s="82" t="s">
        <v>85</v>
      </c>
      <c r="E212" s="87">
        <v>0</v>
      </c>
      <c r="F212" s="87">
        <v>150</v>
      </c>
      <c r="G212" s="87">
        <v>0</v>
      </c>
      <c r="H212" s="83">
        <v>230</v>
      </c>
      <c r="I212" s="83">
        <v>100</v>
      </c>
      <c r="J212" s="81" t="s">
        <v>33</v>
      </c>
      <c r="K212" s="82" t="s">
        <v>39</v>
      </c>
      <c r="L212" s="81" t="s">
        <v>36</v>
      </c>
      <c r="M212" s="83">
        <v>35</v>
      </c>
      <c r="N212" s="84">
        <v>0.3125</v>
      </c>
      <c r="O212" s="84">
        <v>0.6875</v>
      </c>
      <c r="P212" s="84">
        <v>0.3125</v>
      </c>
      <c r="Q212" s="84">
        <v>0.52083333333333304</v>
      </c>
      <c r="R212" s="84">
        <v>0.3125</v>
      </c>
      <c r="S212" s="84">
        <v>0.6875</v>
      </c>
      <c r="T212" s="84">
        <v>0.3125</v>
      </c>
      <c r="U212" s="84">
        <v>0.6875</v>
      </c>
      <c r="V212" s="84">
        <v>0.3125</v>
      </c>
      <c r="W212" s="84">
        <v>0.6875</v>
      </c>
      <c r="X212" s="84">
        <v>0.3125</v>
      </c>
      <c r="Y212" s="84">
        <v>0.6875</v>
      </c>
      <c r="Z212" s="84">
        <v>0.3125</v>
      </c>
      <c r="AA212" s="84">
        <v>0.6875</v>
      </c>
      <c r="AB212" s="81" t="s">
        <v>143</v>
      </c>
      <c r="AC212" s="81" t="s">
        <v>43</v>
      </c>
      <c r="AD212" s="83">
        <v>13.25</v>
      </c>
      <c r="AE212" s="83">
        <v>150</v>
      </c>
      <c r="AF212" s="85"/>
      <c r="AG212" s="85"/>
    </row>
    <row r="213" spans="1:33" x14ac:dyDescent="0.2">
      <c r="A213" s="88" t="s">
        <v>7101</v>
      </c>
      <c r="B213" s="86" t="s">
        <v>2</v>
      </c>
      <c r="C213" s="81" t="s">
        <v>61</v>
      </c>
      <c r="D213" s="82" t="s">
        <v>85</v>
      </c>
      <c r="E213" s="87">
        <v>0</v>
      </c>
      <c r="F213" s="87">
        <v>150</v>
      </c>
      <c r="G213" s="87">
        <v>0</v>
      </c>
      <c r="H213" s="83">
        <v>230</v>
      </c>
      <c r="I213" s="83">
        <v>100</v>
      </c>
      <c r="J213" s="81" t="s">
        <v>33</v>
      </c>
      <c r="K213" s="82" t="s">
        <v>39</v>
      </c>
      <c r="L213" s="81" t="s">
        <v>36</v>
      </c>
      <c r="M213" s="83">
        <v>35</v>
      </c>
      <c r="N213" s="84">
        <v>0.3125</v>
      </c>
      <c r="O213" s="84">
        <v>0.6875</v>
      </c>
      <c r="P213" s="84">
        <v>0.3125</v>
      </c>
      <c r="Q213" s="84">
        <v>0.52083333333333304</v>
      </c>
      <c r="R213" s="84">
        <v>0.3125</v>
      </c>
      <c r="S213" s="84">
        <v>0.6875</v>
      </c>
      <c r="T213" s="84">
        <v>0.3125</v>
      </c>
      <c r="U213" s="84">
        <v>0.6875</v>
      </c>
      <c r="V213" s="84">
        <v>0.3125</v>
      </c>
      <c r="W213" s="84">
        <v>0.6875</v>
      </c>
      <c r="X213" s="84">
        <v>0.3125</v>
      </c>
      <c r="Y213" s="84">
        <v>0.6875</v>
      </c>
      <c r="Z213" s="84">
        <v>0.3125</v>
      </c>
      <c r="AA213" s="84">
        <v>0.6875</v>
      </c>
      <c r="AB213" s="81" t="s">
        <v>143</v>
      </c>
      <c r="AC213" s="81" t="s">
        <v>43</v>
      </c>
      <c r="AD213" s="83">
        <v>13.25</v>
      </c>
      <c r="AE213" s="83">
        <v>150</v>
      </c>
      <c r="AF213" s="85"/>
      <c r="AG213" s="85"/>
    </row>
    <row r="214" spans="1:33" x14ac:dyDescent="0.2">
      <c r="A214" s="88" t="s">
        <v>7102</v>
      </c>
      <c r="B214" s="86" t="s">
        <v>2</v>
      </c>
      <c r="C214" s="81" t="s">
        <v>61</v>
      </c>
      <c r="D214" s="82" t="s">
        <v>85</v>
      </c>
      <c r="E214" s="87">
        <v>0</v>
      </c>
      <c r="F214" s="87">
        <v>150</v>
      </c>
      <c r="G214" s="87">
        <v>0</v>
      </c>
      <c r="H214" s="83">
        <v>230</v>
      </c>
      <c r="I214" s="83">
        <v>100</v>
      </c>
      <c r="J214" s="81" t="s">
        <v>33</v>
      </c>
      <c r="K214" s="82" t="s">
        <v>39</v>
      </c>
      <c r="L214" s="81" t="s">
        <v>36</v>
      </c>
      <c r="M214" s="83">
        <v>35</v>
      </c>
      <c r="N214" s="84">
        <v>0.3125</v>
      </c>
      <c r="O214" s="84">
        <v>0.6875</v>
      </c>
      <c r="P214" s="84">
        <v>0.3125</v>
      </c>
      <c r="Q214" s="84">
        <v>0.52083333333333304</v>
      </c>
      <c r="R214" s="84">
        <v>0.3125</v>
      </c>
      <c r="S214" s="84">
        <v>0.6875</v>
      </c>
      <c r="T214" s="84">
        <v>0.3125</v>
      </c>
      <c r="U214" s="84">
        <v>0.6875</v>
      </c>
      <c r="V214" s="84">
        <v>0.3125</v>
      </c>
      <c r="W214" s="84">
        <v>0.6875</v>
      </c>
      <c r="X214" s="84">
        <v>0.3125</v>
      </c>
      <c r="Y214" s="84">
        <v>0.6875</v>
      </c>
      <c r="Z214" s="84">
        <v>0.3125</v>
      </c>
      <c r="AA214" s="84">
        <v>0.6875</v>
      </c>
      <c r="AB214" s="81" t="s">
        <v>143</v>
      </c>
      <c r="AC214" s="81" t="s">
        <v>43</v>
      </c>
      <c r="AD214" s="83">
        <v>13.25</v>
      </c>
      <c r="AE214" s="83">
        <v>150</v>
      </c>
      <c r="AF214" s="85"/>
      <c r="AG214" s="85"/>
    </row>
    <row r="215" spans="1:33" x14ac:dyDescent="0.2">
      <c r="A215" s="88" t="s">
        <v>7103</v>
      </c>
      <c r="B215" s="86" t="s">
        <v>2</v>
      </c>
      <c r="C215" s="81" t="s">
        <v>61</v>
      </c>
      <c r="D215" s="82" t="s">
        <v>85</v>
      </c>
      <c r="E215" s="87">
        <v>0</v>
      </c>
      <c r="F215" s="87">
        <v>150</v>
      </c>
      <c r="G215" s="87">
        <v>0</v>
      </c>
      <c r="H215" s="83">
        <v>230</v>
      </c>
      <c r="I215" s="83">
        <v>100</v>
      </c>
      <c r="J215" s="81" t="s">
        <v>33</v>
      </c>
      <c r="K215" s="82" t="s">
        <v>39</v>
      </c>
      <c r="L215" s="81" t="s">
        <v>36</v>
      </c>
      <c r="M215" s="83">
        <v>35</v>
      </c>
      <c r="N215" s="84">
        <v>0.3125</v>
      </c>
      <c r="O215" s="84">
        <v>0.6875</v>
      </c>
      <c r="P215" s="84">
        <v>0.3125</v>
      </c>
      <c r="Q215" s="84">
        <v>0.52083333333333304</v>
      </c>
      <c r="R215" s="84">
        <v>0.3125</v>
      </c>
      <c r="S215" s="84">
        <v>0.6875</v>
      </c>
      <c r="T215" s="84">
        <v>0.3125</v>
      </c>
      <c r="U215" s="84">
        <v>0.6875</v>
      </c>
      <c r="V215" s="84">
        <v>0.3125</v>
      </c>
      <c r="W215" s="84">
        <v>0.6875</v>
      </c>
      <c r="X215" s="84">
        <v>0.3125</v>
      </c>
      <c r="Y215" s="84">
        <v>0.6875</v>
      </c>
      <c r="Z215" s="84">
        <v>0.3125</v>
      </c>
      <c r="AA215" s="84">
        <v>0.6875</v>
      </c>
      <c r="AB215" s="81" t="s">
        <v>143</v>
      </c>
      <c r="AC215" s="81" t="s">
        <v>43</v>
      </c>
      <c r="AD215" s="83">
        <v>13.25</v>
      </c>
      <c r="AE215" s="83">
        <v>150</v>
      </c>
      <c r="AF215" s="85"/>
      <c r="AG215" s="85"/>
    </row>
    <row r="216" spans="1:33" x14ac:dyDescent="0.2">
      <c r="A216" s="88" t="s">
        <v>7241</v>
      </c>
      <c r="B216" s="86" t="s">
        <v>2</v>
      </c>
      <c r="C216" s="81" t="s">
        <v>61</v>
      </c>
      <c r="D216" s="82" t="s">
        <v>85</v>
      </c>
      <c r="E216" s="87">
        <v>0</v>
      </c>
      <c r="F216" s="87">
        <v>150</v>
      </c>
      <c r="G216" s="87">
        <v>0</v>
      </c>
      <c r="H216" s="83">
        <v>230</v>
      </c>
      <c r="I216" s="83">
        <v>100</v>
      </c>
      <c r="J216" s="81" t="s">
        <v>33</v>
      </c>
      <c r="K216" s="82" t="s">
        <v>39</v>
      </c>
      <c r="L216" s="81" t="s">
        <v>36</v>
      </c>
      <c r="M216" s="83">
        <v>35</v>
      </c>
      <c r="N216" s="84">
        <v>0.3125</v>
      </c>
      <c r="O216" s="84">
        <v>0.6875</v>
      </c>
      <c r="P216" s="84">
        <v>0.3125</v>
      </c>
      <c r="Q216" s="84">
        <v>0.52083333333333304</v>
      </c>
      <c r="R216" s="84">
        <v>0.3125</v>
      </c>
      <c r="S216" s="84">
        <v>0.6875</v>
      </c>
      <c r="T216" s="84">
        <v>0.3125</v>
      </c>
      <c r="U216" s="84">
        <v>0.6875</v>
      </c>
      <c r="V216" s="84">
        <v>0.3125</v>
      </c>
      <c r="W216" s="84">
        <v>0.6875</v>
      </c>
      <c r="X216" s="84">
        <v>0.3125</v>
      </c>
      <c r="Y216" s="84">
        <v>0.6875</v>
      </c>
      <c r="Z216" s="84">
        <v>0.3125</v>
      </c>
      <c r="AA216" s="84">
        <v>0.6875</v>
      </c>
      <c r="AB216" s="81" t="s">
        <v>143</v>
      </c>
      <c r="AC216" s="81" t="s">
        <v>43</v>
      </c>
      <c r="AD216" s="83">
        <v>13.25</v>
      </c>
      <c r="AE216" s="83">
        <v>150</v>
      </c>
      <c r="AF216" s="85"/>
      <c r="AG216" s="85"/>
    </row>
    <row r="217" spans="1:33" x14ac:dyDescent="0.2">
      <c r="A217" s="88" t="s">
        <v>7242</v>
      </c>
      <c r="B217" s="86" t="s">
        <v>2</v>
      </c>
      <c r="C217" s="81" t="s">
        <v>61</v>
      </c>
      <c r="D217" s="82" t="s">
        <v>85</v>
      </c>
      <c r="E217" s="87">
        <v>0</v>
      </c>
      <c r="F217" s="87">
        <v>150</v>
      </c>
      <c r="G217" s="87">
        <v>0</v>
      </c>
      <c r="H217" s="83">
        <v>230</v>
      </c>
      <c r="I217" s="83">
        <v>100</v>
      </c>
      <c r="J217" s="81" t="s">
        <v>33</v>
      </c>
      <c r="K217" s="82" t="s">
        <v>39</v>
      </c>
      <c r="L217" s="81" t="s">
        <v>36</v>
      </c>
      <c r="M217" s="83">
        <v>35</v>
      </c>
      <c r="N217" s="84">
        <v>0.3125</v>
      </c>
      <c r="O217" s="84">
        <v>0.6875</v>
      </c>
      <c r="P217" s="84">
        <v>0.3125</v>
      </c>
      <c r="Q217" s="84">
        <v>0.52083333333333304</v>
      </c>
      <c r="R217" s="84">
        <v>0.3125</v>
      </c>
      <c r="S217" s="84">
        <v>0.6875</v>
      </c>
      <c r="T217" s="84">
        <v>0.3125</v>
      </c>
      <c r="U217" s="84">
        <v>0.6875</v>
      </c>
      <c r="V217" s="84">
        <v>0.3125</v>
      </c>
      <c r="W217" s="84">
        <v>0.6875</v>
      </c>
      <c r="X217" s="84">
        <v>0.3125</v>
      </c>
      <c r="Y217" s="84">
        <v>0.6875</v>
      </c>
      <c r="Z217" s="84">
        <v>0.3125</v>
      </c>
      <c r="AA217" s="84">
        <v>0.6875</v>
      </c>
      <c r="AB217" s="81" t="s">
        <v>143</v>
      </c>
      <c r="AC217" s="81" t="s">
        <v>43</v>
      </c>
      <c r="AD217" s="83">
        <v>13.25</v>
      </c>
      <c r="AE217" s="83">
        <v>150</v>
      </c>
      <c r="AF217" s="85"/>
      <c r="AG217" s="85"/>
    </row>
    <row r="218" spans="1:33" x14ac:dyDescent="0.2">
      <c r="A218" s="88" t="s">
        <v>7243</v>
      </c>
      <c r="B218" s="86" t="s">
        <v>2</v>
      </c>
      <c r="C218" s="81" t="s">
        <v>61</v>
      </c>
      <c r="D218" s="82" t="s">
        <v>85</v>
      </c>
      <c r="E218" s="87">
        <v>0</v>
      </c>
      <c r="F218" s="87">
        <v>150</v>
      </c>
      <c r="G218" s="87">
        <v>0</v>
      </c>
      <c r="H218" s="83">
        <v>230</v>
      </c>
      <c r="I218" s="83">
        <v>100</v>
      </c>
      <c r="J218" s="81" t="s">
        <v>33</v>
      </c>
      <c r="K218" s="82" t="s">
        <v>39</v>
      </c>
      <c r="L218" s="81" t="s">
        <v>36</v>
      </c>
      <c r="M218" s="83">
        <v>35</v>
      </c>
      <c r="N218" s="84">
        <v>0.3125</v>
      </c>
      <c r="O218" s="84">
        <v>0.6875</v>
      </c>
      <c r="P218" s="84">
        <v>0.3125</v>
      </c>
      <c r="Q218" s="84">
        <v>0.52083333333333304</v>
      </c>
      <c r="R218" s="84">
        <v>0.3125</v>
      </c>
      <c r="S218" s="84">
        <v>0.6875</v>
      </c>
      <c r="T218" s="84">
        <v>0.3125</v>
      </c>
      <c r="U218" s="84">
        <v>0.6875</v>
      </c>
      <c r="V218" s="84">
        <v>0.3125</v>
      </c>
      <c r="W218" s="84">
        <v>0.6875</v>
      </c>
      <c r="X218" s="84">
        <v>0.3125</v>
      </c>
      <c r="Y218" s="84">
        <v>0.6875</v>
      </c>
      <c r="Z218" s="84">
        <v>0.3125</v>
      </c>
      <c r="AA218" s="84">
        <v>0.6875</v>
      </c>
      <c r="AB218" s="81" t="s">
        <v>143</v>
      </c>
      <c r="AC218" s="81" t="s">
        <v>43</v>
      </c>
      <c r="AD218" s="83">
        <v>13.25</v>
      </c>
      <c r="AE218" s="83">
        <v>150</v>
      </c>
      <c r="AF218" s="85"/>
      <c r="AG218" s="85"/>
    </row>
    <row r="219" spans="1:33" x14ac:dyDescent="0.2">
      <c r="A219" s="88" t="s">
        <v>7244</v>
      </c>
      <c r="B219" s="86" t="s">
        <v>2</v>
      </c>
      <c r="C219" s="81" t="s">
        <v>61</v>
      </c>
      <c r="D219" s="82" t="s">
        <v>85</v>
      </c>
      <c r="E219" s="87">
        <v>0</v>
      </c>
      <c r="F219" s="87">
        <v>150</v>
      </c>
      <c r="G219" s="87">
        <v>0</v>
      </c>
      <c r="H219" s="83">
        <v>230</v>
      </c>
      <c r="I219" s="83">
        <v>100</v>
      </c>
      <c r="J219" s="81" t="s">
        <v>33</v>
      </c>
      <c r="K219" s="82" t="s">
        <v>39</v>
      </c>
      <c r="L219" s="81" t="s">
        <v>36</v>
      </c>
      <c r="M219" s="83">
        <v>35</v>
      </c>
      <c r="N219" s="84">
        <v>0.3125</v>
      </c>
      <c r="O219" s="84">
        <v>0.6875</v>
      </c>
      <c r="P219" s="84">
        <v>0.3125</v>
      </c>
      <c r="Q219" s="84">
        <v>0.52083333333333304</v>
      </c>
      <c r="R219" s="84">
        <v>0.3125</v>
      </c>
      <c r="S219" s="84">
        <v>0.6875</v>
      </c>
      <c r="T219" s="84">
        <v>0.3125</v>
      </c>
      <c r="U219" s="84">
        <v>0.6875</v>
      </c>
      <c r="V219" s="84">
        <v>0.3125</v>
      </c>
      <c r="W219" s="84">
        <v>0.6875</v>
      </c>
      <c r="X219" s="84">
        <v>0.3125</v>
      </c>
      <c r="Y219" s="84">
        <v>0.6875</v>
      </c>
      <c r="Z219" s="84">
        <v>0.3125</v>
      </c>
      <c r="AA219" s="84">
        <v>0.6875</v>
      </c>
      <c r="AB219" s="81" t="s">
        <v>143</v>
      </c>
      <c r="AC219" s="81" t="s">
        <v>43</v>
      </c>
      <c r="AD219" s="83">
        <v>13.25</v>
      </c>
      <c r="AE219" s="83">
        <v>150</v>
      </c>
      <c r="AF219" s="85"/>
      <c r="AG219" s="85"/>
    </row>
    <row r="220" spans="1:33" x14ac:dyDescent="0.2">
      <c r="A220" s="88" t="s">
        <v>7508</v>
      </c>
      <c r="B220" s="86" t="s">
        <v>2</v>
      </c>
      <c r="C220" s="81" t="s">
        <v>61</v>
      </c>
      <c r="D220" s="82" t="s">
        <v>85</v>
      </c>
      <c r="E220" s="87">
        <v>0</v>
      </c>
      <c r="F220" s="87">
        <v>150</v>
      </c>
      <c r="G220" s="87">
        <v>0</v>
      </c>
      <c r="H220" s="83">
        <v>230</v>
      </c>
      <c r="I220" s="83">
        <v>100</v>
      </c>
      <c r="J220" s="81" t="s">
        <v>33</v>
      </c>
      <c r="K220" s="82" t="s">
        <v>39</v>
      </c>
      <c r="L220" s="81" t="s">
        <v>36</v>
      </c>
      <c r="M220" s="83">
        <v>35</v>
      </c>
      <c r="N220" s="84">
        <v>0.3125</v>
      </c>
      <c r="O220" s="84">
        <v>0.6875</v>
      </c>
      <c r="P220" s="84">
        <v>0.3125</v>
      </c>
      <c r="Q220" s="84">
        <v>0.52083333333333304</v>
      </c>
      <c r="R220" s="84">
        <v>0.3125</v>
      </c>
      <c r="S220" s="84">
        <v>0.6875</v>
      </c>
      <c r="T220" s="84">
        <v>0.3125</v>
      </c>
      <c r="U220" s="84">
        <v>0.6875</v>
      </c>
      <c r="V220" s="84">
        <v>0.3125</v>
      </c>
      <c r="W220" s="84">
        <v>0.6875</v>
      </c>
      <c r="X220" s="84">
        <v>0.3125</v>
      </c>
      <c r="Y220" s="84">
        <v>0.6875</v>
      </c>
      <c r="Z220" s="84">
        <v>0.3125</v>
      </c>
      <c r="AA220" s="84">
        <v>0.6875</v>
      </c>
      <c r="AB220" s="81" t="s">
        <v>143</v>
      </c>
      <c r="AC220" s="81" t="s">
        <v>43</v>
      </c>
      <c r="AD220" s="83">
        <v>13.25</v>
      </c>
      <c r="AE220" s="83">
        <v>150</v>
      </c>
      <c r="AF220" s="85"/>
      <c r="AG220" s="85"/>
    </row>
    <row r="221" spans="1:33" x14ac:dyDescent="0.2">
      <c r="A221" s="88" t="s">
        <v>7080</v>
      </c>
      <c r="B221" s="81" t="s">
        <v>2</v>
      </c>
      <c r="C221" s="81" t="s">
        <v>62</v>
      </c>
      <c r="D221" s="82" t="s">
        <v>85</v>
      </c>
      <c r="E221" s="83">
        <v>0</v>
      </c>
      <c r="F221" s="83">
        <v>150</v>
      </c>
      <c r="G221" s="83">
        <v>0</v>
      </c>
      <c r="H221" s="83">
        <v>200</v>
      </c>
      <c r="I221" s="83">
        <v>100</v>
      </c>
      <c r="J221" s="81" t="s">
        <v>33</v>
      </c>
      <c r="K221" s="82" t="s">
        <v>39</v>
      </c>
      <c r="L221" s="81" t="s">
        <v>36</v>
      </c>
      <c r="M221" s="83">
        <v>35</v>
      </c>
      <c r="N221" s="84">
        <v>0.3125</v>
      </c>
      <c r="O221" s="84">
        <v>0.6875</v>
      </c>
      <c r="P221" s="84">
        <v>0.3125</v>
      </c>
      <c r="Q221" s="84">
        <v>0.52083333333333304</v>
      </c>
      <c r="R221" s="84">
        <v>0.3125</v>
      </c>
      <c r="S221" s="84">
        <v>0.6875</v>
      </c>
      <c r="T221" s="84">
        <v>0.3125</v>
      </c>
      <c r="U221" s="84">
        <v>0.6875</v>
      </c>
      <c r="V221" s="84">
        <v>0.3125</v>
      </c>
      <c r="W221" s="84">
        <v>0.6875</v>
      </c>
      <c r="X221" s="84">
        <v>0.3125</v>
      </c>
      <c r="Y221" s="84">
        <v>0.6875</v>
      </c>
      <c r="Z221" s="84">
        <v>0.3125</v>
      </c>
      <c r="AA221" s="84">
        <v>0.6875</v>
      </c>
      <c r="AB221" s="81">
        <v>0</v>
      </c>
      <c r="AC221" s="81" t="s">
        <v>43</v>
      </c>
      <c r="AD221" s="83">
        <v>13.25</v>
      </c>
      <c r="AE221" s="83">
        <v>150</v>
      </c>
      <c r="AF221" s="85"/>
      <c r="AG221" s="85"/>
    </row>
    <row r="222" spans="1:33" x14ac:dyDescent="0.2">
      <c r="A222" s="88" t="s">
        <v>7081</v>
      </c>
      <c r="B222" s="81" t="s">
        <v>2</v>
      </c>
      <c r="C222" s="81" t="s">
        <v>62</v>
      </c>
      <c r="D222" s="82" t="s">
        <v>85</v>
      </c>
      <c r="E222" s="83">
        <v>0</v>
      </c>
      <c r="F222" s="83">
        <v>150</v>
      </c>
      <c r="G222" s="83">
        <v>0</v>
      </c>
      <c r="H222" s="83">
        <v>200</v>
      </c>
      <c r="I222" s="83">
        <v>100</v>
      </c>
      <c r="J222" s="81" t="s">
        <v>33</v>
      </c>
      <c r="K222" s="82" t="s">
        <v>39</v>
      </c>
      <c r="L222" s="81" t="s">
        <v>36</v>
      </c>
      <c r="M222" s="83">
        <v>35</v>
      </c>
      <c r="N222" s="84">
        <v>0.3125</v>
      </c>
      <c r="O222" s="84">
        <v>0.6875</v>
      </c>
      <c r="P222" s="84">
        <v>0.3125</v>
      </c>
      <c r="Q222" s="84">
        <v>0.52083333333333304</v>
      </c>
      <c r="R222" s="84">
        <v>0.3125</v>
      </c>
      <c r="S222" s="84">
        <v>0.6875</v>
      </c>
      <c r="T222" s="84">
        <v>0.3125</v>
      </c>
      <c r="U222" s="84">
        <v>0.6875</v>
      </c>
      <c r="V222" s="84">
        <v>0.3125</v>
      </c>
      <c r="W222" s="84">
        <v>0.6875</v>
      </c>
      <c r="X222" s="84">
        <v>0.3125</v>
      </c>
      <c r="Y222" s="84">
        <v>0.6875</v>
      </c>
      <c r="Z222" s="84">
        <v>0.3125</v>
      </c>
      <c r="AA222" s="84">
        <v>0.6875</v>
      </c>
      <c r="AB222" s="81">
        <v>0</v>
      </c>
      <c r="AC222" s="81" t="s">
        <v>43</v>
      </c>
      <c r="AD222" s="83">
        <v>13.25</v>
      </c>
      <c r="AE222" s="83">
        <v>150</v>
      </c>
      <c r="AF222" s="85"/>
      <c r="AG222" s="85"/>
    </row>
    <row r="223" spans="1:33" x14ac:dyDescent="0.2">
      <c r="A223" s="88" t="s">
        <v>7082</v>
      </c>
      <c r="B223" s="81" t="s">
        <v>2</v>
      </c>
      <c r="C223" s="81" t="s">
        <v>62</v>
      </c>
      <c r="D223" s="82" t="s">
        <v>85</v>
      </c>
      <c r="E223" s="83">
        <v>0</v>
      </c>
      <c r="F223" s="83">
        <v>150</v>
      </c>
      <c r="G223" s="83">
        <v>0</v>
      </c>
      <c r="H223" s="83">
        <v>200</v>
      </c>
      <c r="I223" s="83">
        <v>100</v>
      </c>
      <c r="J223" s="81" t="s">
        <v>33</v>
      </c>
      <c r="K223" s="82" t="s">
        <v>39</v>
      </c>
      <c r="L223" s="81" t="s">
        <v>36</v>
      </c>
      <c r="M223" s="83">
        <v>35</v>
      </c>
      <c r="N223" s="84">
        <v>0.3125</v>
      </c>
      <c r="O223" s="84">
        <v>0.6875</v>
      </c>
      <c r="P223" s="84">
        <v>0.3125</v>
      </c>
      <c r="Q223" s="84">
        <v>0.52083333333333304</v>
      </c>
      <c r="R223" s="84">
        <v>0.3125</v>
      </c>
      <c r="S223" s="84">
        <v>0.6875</v>
      </c>
      <c r="T223" s="84">
        <v>0.3125</v>
      </c>
      <c r="U223" s="84">
        <v>0.6875</v>
      </c>
      <c r="V223" s="84">
        <v>0.3125</v>
      </c>
      <c r="W223" s="84">
        <v>0.6875</v>
      </c>
      <c r="X223" s="84">
        <v>0.3125</v>
      </c>
      <c r="Y223" s="84">
        <v>0.6875</v>
      </c>
      <c r="Z223" s="84">
        <v>0.3125</v>
      </c>
      <c r="AA223" s="84">
        <v>0.6875</v>
      </c>
      <c r="AB223" s="81">
        <v>0</v>
      </c>
      <c r="AC223" s="81" t="s">
        <v>43</v>
      </c>
      <c r="AD223" s="83">
        <v>13.25</v>
      </c>
      <c r="AE223" s="83">
        <v>150</v>
      </c>
      <c r="AF223" s="85"/>
      <c r="AG223" s="85"/>
    </row>
    <row r="224" spans="1:33" x14ac:dyDescent="0.2">
      <c r="A224" s="88" t="s">
        <v>7232</v>
      </c>
      <c r="B224" s="81" t="s">
        <v>2</v>
      </c>
      <c r="C224" s="81" t="s">
        <v>62</v>
      </c>
      <c r="D224" s="82" t="s">
        <v>85</v>
      </c>
      <c r="E224" s="83">
        <v>0</v>
      </c>
      <c r="F224" s="83">
        <v>150</v>
      </c>
      <c r="G224" s="83">
        <v>0</v>
      </c>
      <c r="H224" s="83">
        <v>200</v>
      </c>
      <c r="I224" s="83">
        <v>100</v>
      </c>
      <c r="J224" s="81" t="s">
        <v>33</v>
      </c>
      <c r="K224" s="82" t="s">
        <v>39</v>
      </c>
      <c r="L224" s="81" t="s">
        <v>36</v>
      </c>
      <c r="M224" s="83">
        <v>35</v>
      </c>
      <c r="N224" s="84">
        <v>0.3125</v>
      </c>
      <c r="O224" s="84">
        <v>0.6875</v>
      </c>
      <c r="P224" s="84">
        <v>0.3125</v>
      </c>
      <c r="Q224" s="84">
        <v>0.52083333333333304</v>
      </c>
      <c r="R224" s="84">
        <v>0.3125</v>
      </c>
      <c r="S224" s="84">
        <v>0.6875</v>
      </c>
      <c r="T224" s="84">
        <v>0.3125</v>
      </c>
      <c r="U224" s="84">
        <v>0.6875</v>
      </c>
      <c r="V224" s="84">
        <v>0.3125</v>
      </c>
      <c r="W224" s="84">
        <v>0.6875</v>
      </c>
      <c r="X224" s="84">
        <v>0.3125</v>
      </c>
      <c r="Y224" s="84">
        <v>0.6875</v>
      </c>
      <c r="Z224" s="84">
        <v>0.3125</v>
      </c>
      <c r="AA224" s="84">
        <v>0.6875</v>
      </c>
      <c r="AB224" s="81">
        <v>0</v>
      </c>
      <c r="AC224" s="81" t="s">
        <v>43</v>
      </c>
      <c r="AD224" s="83">
        <v>13.25</v>
      </c>
      <c r="AE224" s="83">
        <v>150</v>
      </c>
      <c r="AF224" s="85"/>
      <c r="AG224" s="85"/>
    </row>
    <row r="225" spans="1:33" x14ac:dyDescent="0.2">
      <c r="A225" s="88" t="s">
        <v>7233</v>
      </c>
      <c r="B225" s="81" t="s">
        <v>2</v>
      </c>
      <c r="C225" s="81" t="s">
        <v>62</v>
      </c>
      <c r="D225" s="82" t="s">
        <v>85</v>
      </c>
      <c r="E225" s="83">
        <v>0</v>
      </c>
      <c r="F225" s="83">
        <v>150</v>
      </c>
      <c r="G225" s="83">
        <v>0</v>
      </c>
      <c r="H225" s="83">
        <v>200</v>
      </c>
      <c r="I225" s="83">
        <v>100</v>
      </c>
      <c r="J225" s="81" t="s">
        <v>33</v>
      </c>
      <c r="K225" s="82" t="s">
        <v>39</v>
      </c>
      <c r="L225" s="81" t="s">
        <v>36</v>
      </c>
      <c r="M225" s="83">
        <v>35</v>
      </c>
      <c r="N225" s="84">
        <v>0.3125</v>
      </c>
      <c r="O225" s="84">
        <v>0.6875</v>
      </c>
      <c r="P225" s="84">
        <v>0.3125</v>
      </c>
      <c r="Q225" s="84">
        <v>0.52083333333333304</v>
      </c>
      <c r="R225" s="84">
        <v>0.3125</v>
      </c>
      <c r="S225" s="84">
        <v>0.6875</v>
      </c>
      <c r="T225" s="84">
        <v>0.3125</v>
      </c>
      <c r="U225" s="84">
        <v>0.6875</v>
      </c>
      <c r="V225" s="84">
        <v>0.3125</v>
      </c>
      <c r="W225" s="84">
        <v>0.6875</v>
      </c>
      <c r="X225" s="84">
        <v>0.3125</v>
      </c>
      <c r="Y225" s="84">
        <v>0.6875</v>
      </c>
      <c r="Z225" s="84">
        <v>0.3125</v>
      </c>
      <c r="AA225" s="84">
        <v>0.6875</v>
      </c>
      <c r="AB225" s="81">
        <v>0</v>
      </c>
      <c r="AC225" s="81" t="s">
        <v>43</v>
      </c>
      <c r="AD225" s="83">
        <v>13.25</v>
      </c>
      <c r="AE225" s="83">
        <v>150</v>
      </c>
      <c r="AF225" s="85"/>
      <c r="AG225" s="85"/>
    </row>
    <row r="226" spans="1:33" x14ac:dyDescent="0.2">
      <c r="A226" s="88" t="s">
        <v>7236</v>
      </c>
      <c r="B226" s="81" t="s">
        <v>2</v>
      </c>
      <c r="C226" s="81" t="s">
        <v>62</v>
      </c>
      <c r="D226" s="82" t="s">
        <v>85</v>
      </c>
      <c r="E226" s="83">
        <v>0</v>
      </c>
      <c r="F226" s="83">
        <v>150</v>
      </c>
      <c r="G226" s="83">
        <v>0</v>
      </c>
      <c r="H226" s="83">
        <v>200</v>
      </c>
      <c r="I226" s="83">
        <v>100</v>
      </c>
      <c r="J226" s="81" t="s">
        <v>33</v>
      </c>
      <c r="K226" s="82" t="s">
        <v>39</v>
      </c>
      <c r="L226" s="81" t="s">
        <v>36</v>
      </c>
      <c r="M226" s="83">
        <v>35</v>
      </c>
      <c r="N226" s="84">
        <v>0.3125</v>
      </c>
      <c r="O226" s="84">
        <v>0.6875</v>
      </c>
      <c r="P226" s="84">
        <v>0.3125</v>
      </c>
      <c r="Q226" s="84">
        <v>0.52083333333333304</v>
      </c>
      <c r="R226" s="84">
        <v>0.3125</v>
      </c>
      <c r="S226" s="84">
        <v>0.6875</v>
      </c>
      <c r="T226" s="84">
        <v>0.3125</v>
      </c>
      <c r="U226" s="84">
        <v>0.6875</v>
      </c>
      <c r="V226" s="84">
        <v>0.3125</v>
      </c>
      <c r="W226" s="84">
        <v>0.6875</v>
      </c>
      <c r="X226" s="84">
        <v>0.3125</v>
      </c>
      <c r="Y226" s="84">
        <v>0.6875</v>
      </c>
      <c r="Z226" s="84">
        <v>0.3125</v>
      </c>
      <c r="AA226" s="84">
        <v>0.6875</v>
      </c>
      <c r="AB226" s="81">
        <v>0</v>
      </c>
      <c r="AC226" s="81" t="s">
        <v>43</v>
      </c>
      <c r="AD226" s="83">
        <v>13.25</v>
      </c>
      <c r="AE226" s="83">
        <v>150</v>
      </c>
      <c r="AF226" s="85"/>
      <c r="AG226" s="85"/>
    </row>
    <row r="227" spans="1:33" x14ac:dyDescent="0.2">
      <c r="A227" s="88" t="s">
        <v>7104</v>
      </c>
      <c r="B227" s="81" t="s">
        <v>2</v>
      </c>
      <c r="C227" s="81" t="s">
        <v>6</v>
      </c>
      <c r="D227" s="82" t="s">
        <v>22</v>
      </c>
      <c r="E227" s="83">
        <f>+F227*6</f>
        <v>900</v>
      </c>
      <c r="F227" s="83">
        <f>1050/7</f>
        <v>150</v>
      </c>
      <c r="G227" s="83">
        <v>250</v>
      </c>
      <c r="H227" s="83">
        <v>0</v>
      </c>
      <c r="I227" s="83">
        <v>0</v>
      </c>
      <c r="J227" s="81" t="s">
        <v>32</v>
      </c>
      <c r="K227" s="82" t="s">
        <v>39</v>
      </c>
      <c r="L227" s="81" t="s">
        <v>35</v>
      </c>
      <c r="M227" s="83">
        <v>35</v>
      </c>
      <c r="N227" s="84">
        <v>0.3125</v>
      </c>
      <c r="O227" s="84">
        <v>0.6875</v>
      </c>
      <c r="P227" s="84">
        <v>0.3125</v>
      </c>
      <c r="Q227" s="84">
        <v>0.52083333333333304</v>
      </c>
      <c r="R227" s="84">
        <v>0.3125</v>
      </c>
      <c r="S227" s="84">
        <v>0.6875</v>
      </c>
      <c r="T227" s="84">
        <v>0.3125</v>
      </c>
      <c r="U227" s="84">
        <v>0.6875</v>
      </c>
      <c r="V227" s="84">
        <v>0.3125</v>
      </c>
      <c r="W227" s="84">
        <v>0.6875</v>
      </c>
      <c r="X227" s="84">
        <v>0.3125</v>
      </c>
      <c r="Y227" s="84">
        <v>0.6875</v>
      </c>
      <c r="Z227" s="84">
        <v>0.3125</v>
      </c>
      <c r="AA227" s="84">
        <v>0.6875</v>
      </c>
      <c r="AB227" s="81" t="s">
        <v>65</v>
      </c>
      <c r="AC227" s="81" t="s">
        <v>43</v>
      </c>
      <c r="AD227" s="83">
        <v>13.25</v>
      </c>
      <c r="AE227" s="83">
        <v>135.71428571428572</v>
      </c>
      <c r="AF227" s="85"/>
      <c r="AG227" s="85"/>
    </row>
    <row r="228" spans="1:33" x14ac:dyDescent="0.2">
      <c r="A228" s="88" t="s">
        <v>7105</v>
      </c>
      <c r="B228" s="81" t="s">
        <v>2</v>
      </c>
      <c r="C228" s="81" t="s">
        <v>6</v>
      </c>
      <c r="D228" s="82" t="s">
        <v>22</v>
      </c>
      <c r="E228" s="83">
        <f>+F228*6</f>
        <v>900</v>
      </c>
      <c r="F228" s="83">
        <f>1050/7</f>
        <v>150</v>
      </c>
      <c r="G228" s="83">
        <v>250</v>
      </c>
      <c r="H228" s="83">
        <v>0</v>
      </c>
      <c r="I228" s="83">
        <v>0</v>
      </c>
      <c r="J228" s="81" t="s">
        <v>32</v>
      </c>
      <c r="K228" s="82" t="s">
        <v>39</v>
      </c>
      <c r="L228" s="81" t="s">
        <v>35</v>
      </c>
      <c r="M228" s="83">
        <v>35</v>
      </c>
      <c r="N228" s="84">
        <v>0.3125</v>
      </c>
      <c r="O228" s="84">
        <v>0.6875</v>
      </c>
      <c r="P228" s="84">
        <v>0.3125</v>
      </c>
      <c r="Q228" s="84">
        <v>0.52083333333333304</v>
      </c>
      <c r="R228" s="84">
        <v>0.3125</v>
      </c>
      <c r="S228" s="84">
        <v>0.6875</v>
      </c>
      <c r="T228" s="84">
        <v>0.3125</v>
      </c>
      <c r="U228" s="84">
        <v>0.6875</v>
      </c>
      <c r="V228" s="84">
        <v>0.3125</v>
      </c>
      <c r="W228" s="84">
        <v>0.6875</v>
      </c>
      <c r="X228" s="84">
        <v>0.3125</v>
      </c>
      <c r="Y228" s="84">
        <v>0.6875</v>
      </c>
      <c r="Z228" s="84">
        <v>0.3125</v>
      </c>
      <c r="AA228" s="84">
        <v>0.6875</v>
      </c>
      <c r="AB228" s="81" t="s">
        <v>65</v>
      </c>
      <c r="AC228" s="81" t="s">
        <v>43</v>
      </c>
      <c r="AD228" s="83">
        <v>13.25</v>
      </c>
      <c r="AE228" s="83">
        <v>135.71428571428572</v>
      </c>
      <c r="AF228" s="85"/>
      <c r="AG228" s="85"/>
    </row>
    <row r="229" spans="1:33" x14ac:dyDescent="0.2">
      <c r="A229" s="88" t="s">
        <v>7704</v>
      </c>
      <c r="B229" s="81" t="s">
        <v>2</v>
      </c>
      <c r="C229" s="81" t="s">
        <v>6</v>
      </c>
      <c r="D229" s="82" t="s">
        <v>22</v>
      </c>
      <c r="E229" s="83">
        <f>+F229*6</f>
        <v>900</v>
      </c>
      <c r="F229" s="83">
        <f>1050/7</f>
        <v>150</v>
      </c>
      <c r="G229" s="83">
        <v>250</v>
      </c>
      <c r="H229" s="83">
        <v>0</v>
      </c>
      <c r="I229" s="83">
        <v>0</v>
      </c>
      <c r="J229" s="81" t="s">
        <v>32</v>
      </c>
      <c r="K229" s="82" t="s">
        <v>39</v>
      </c>
      <c r="L229" s="81" t="s">
        <v>35</v>
      </c>
      <c r="M229" s="83">
        <v>35</v>
      </c>
      <c r="N229" s="84">
        <v>0.3125</v>
      </c>
      <c r="O229" s="84">
        <v>0.6875</v>
      </c>
      <c r="P229" s="84">
        <v>0.3125</v>
      </c>
      <c r="Q229" s="84">
        <v>0.52083333333333304</v>
      </c>
      <c r="R229" s="84">
        <v>0.3125</v>
      </c>
      <c r="S229" s="84">
        <v>0.6875</v>
      </c>
      <c r="T229" s="84">
        <v>0.3125</v>
      </c>
      <c r="U229" s="84">
        <v>0.6875</v>
      </c>
      <c r="V229" s="84">
        <v>0.3125</v>
      </c>
      <c r="W229" s="84">
        <v>0.6875</v>
      </c>
      <c r="X229" s="84">
        <v>0.3125</v>
      </c>
      <c r="Y229" s="84">
        <v>0.6875</v>
      </c>
      <c r="Z229" s="84">
        <v>0.3125</v>
      </c>
      <c r="AA229" s="84">
        <v>0.6875</v>
      </c>
      <c r="AB229" s="81" t="s">
        <v>65</v>
      </c>
      <c r="AC229" s="81" t="s">
        <v>43</v>
      </c>
      <c r="AD229" s="83">
        <v>13.25</v>
      </c>
      <c r="AE229" s="83">
        <v>135.71428571428572</v>
      </c>
      <c r="AF229" s="85"/>
      <c r="AG229" s="85"/>
    </row>
    <row r="230" spans="1:33" x14ac:dyDescent="0.2">
      <c r="A230" s="88" t="s">
        <v>7106</v>
      </c>
      <c r="B230" s="81" t="s">
        <v>2</v>
      </c>
      <c r="C230" s="81" t="s">
        <v>5864</v>
      </c>
      <c r="D230" s="82" t="s">
        <v>85</v>
      </c>
      <c r="E230" s="83">
        <v>0</v>
      </c>
      <c r="F230" s="83">
        <v>127.24</v>
      </c>
      <c r="G230" s="83">
        <v>0</v>
      </c>
      <c r="H230" s="83">
        <v>200</v>
      </c>
      <c r="I230" s="83">
        <v>50</v>
      </c>
      <c r="J230" s="81" t="s">
        <v>32</v>
      </c>
      <c r="K230" s="82" t="s">
        <v>39</v>
      </c>
      <c r="L230" s="81" t="s">
        <v>35</v>
      </c>
      <c r="M230" s="83">
        <v>35</v>
      </c>
      <c r="N230" s="84">
        <v>0.3125</v>
      </c>
      <c r="O230" s="84">
        <v>0.6875</v>
      </c>
      <c r="P230" s="84">
        <v>0.3125</v>
      </c>
      <c r="Q230" s="84">
        <v>0.52083333333333304</v>
      </c>
      <c r="R230" s="84">
        <v>0.3125</v>
      </c>
      <c r="S230" s="84">
        <v>0.6875</v>
      </c>
      <c r="T230" s="84">
        <v>0.3125</v>
      </c>
      <c r="U230" s="84">
        <v>0.6875</v>
      </c>
      <c r="V230" s="84">
        <v>0.3125</v>
      </c>
      <c r="W230" s="84">
        <v>0.6875</v>
      </c>
      <c r="X230" s="84">
        <v>0.3125</v>
      </c>
      <c r="Y230" s="84">
        <v>0.6875</v>
      </c>
      <c r="Z230" s="84">
        <v>0.3125</v>
      </c>
      <c r="AA230" s="84">
        <v>0.6875</v>
      </c>
      <c r="AB230" s="81" t="s">
        <v>65</v>
      </c>
      <c r="AC230" s="81" t="s">
        <v>43</v>
      </c>
      <c r="AD230" s="83">
        <v>13.25</v>
      </c>
      <c r="AE230" s="83">
        <v>127.24</v>
      </c>
      <c r="AF230" s="85"/>
      <c r="AG230" s="85"/>
    </row>
    <row r="231" spans="1:33" x14ac:dyDescent="0.2">
      <c r="A231" s="88" t="s">
        <v>7107</v>
      </c>
      <c r="B231" s="81" t="s">
        <v>2</v>
      </c>
      <c r="C231" s="81" t="s">
        <v>5864</v>
      </c>
      <c r="D231" s="82" t="s">
        <v>85</v>
      </c>
      <c r="E231" s="83">
        <v>0</v>
      </c>
      <c r="F231" s="83">
        <v>127.24</v>
      </c>
      <c r="G231" s="83">
        <v>0</v>
      </c>
      <c r="H231" s="83">
        <v>200</v>
      </c>
      <c r="I231" s="83">
        <v>50</v>
      </c>
      <c r="J231" s="81" t="s">
        <v>32</v>
      </c>
      <c r="K231" s="82" t="s">
        <v>39</v>
      </c>
      <c r="L231" s="81" t="s">
        <v>35</v>
      </c>
      <c r="M231" s="83">
        <v>35</v>
      </c>
      <c r="N231" s="84">
        <v>0.3125</v>
      </c>
      <c r="O231" s="84">
        <v>0.6875</v>
      </c>
      <c r="P231" s="84">
        <v>0.3125</v>
      </c>
      <c r="Q231" s="84">
        <v>0.52083333333333304</v>
      </c>
      <c r="R231" s="84">
        <v>0.3125</v>
      </c>
      <c r="S231" s="84">
        <v>0.6875</v>
      </c>
      <c r="T231" s="84">
        <v>0.3125</v>
      </c>
      <c r="U231" s="84">
        <v>0.6875</v>
      </c>
      <c r="V231" s="84">
        <v>0.3125</v>
      </c>
      <c r="W231" s="84">
        <v>0.6875</v>
      </c>
      <c r="X231" s="84">
        <v>0.3125</v>
      </c>
      <c r="Y231" s="84">
        <v>0.6875</v>
      </c>
      <c r="Z231" s="84">
        <v>0.3125</v>
      </c>
      <c r="AA231" s="84">
        <v>0.6875</v>
      </c>
      <c r="AB231" s="81" t="s">
        <v>65</v>
      </c>
      <c r="AC231" s="81" t="s">
        <v>43</v>
      </c>
      <c r="AD231" s="83">
        <v>13.25</v>
      </c>
      <c r="AE231" s="83">
        <v>127.24</v>
      </c>
      <c r="AF231" s="85"/>
      <c r="AG231" s="85"/>
    </row>
    <row r="232" spans="1:33" x14ac:dyDescent="0.2">
      <c r="A232" s="88" t="s">
        <v>7108</v>
      </c>
      <c r="B232" s="81" t="s">
        <v>2</v>
      </c>
      <c r="C232" s="81" t="s">
        <v>5800</v>
      </c>
      <c r="D232" s="82" t="s">
        <v>22</v>
      </c>
      <c r="E232" s="83">
        <f>+F232*6</f>
        <v>840</v>
      </c>
      <c r="F232" s="83">
        <f>980/7</f>
        <v>140</v>
      </c>
      <c r="G232" s="83">
        <v>220</v>
      </c>
      <c r="H232" s="83">
        <v>0</v>
      </c>
      <c r="I232" s="83">
        <v>0</v>
      </c>
      <c r="J232" s="81" t="s">
        <v>32</v>
      </c>
      <c r="K232" s="82" t="s">
        <v>39</v>
      </c>
      <c r="L232" s="81" t="s">
        <v>35</v>
      </c>
      <c r="M232" s="83">
        <v>35</v>
      </c>
      <c r="N232" s="84">
        <v>0.3125</v>
      </c>
      <c r="O232" s="84">
        <v>0.6875</v>
      </c>
      <c r="P232" s="84">
        <v>0.3125</v>
      </c>
      <c r="Q232" s="84">
        <v>0.52083333333333304</v>
      </c>
      <c r="R232" s="84">
        <v>0.3125</v>
      </c>
      <c r="S232" s="84">
        <v>0.6875</v>
      </c>
      <c r="T232" s="84">
        <v>0.3125</v>
      </c>
      <c r="U232" s="84">
        <v>0.6875</v>
      </c>
      <c r="V232" s="84">
        <v>0.3125</v>
      </c>
      <c r="W232" s="84">
        <v>0.6875</v>
      </c>
      <c r="X232" s="84">
        <v>0.3125</v>
      </c>
      <c r="Y232" s="84">
        <v>0.6875</v>
      </c>
      <c r="Z232" s="84">
        <v>0.3125</v>
      </c>
      <c r="AA232" s="84">
        <v>0.6875</v>
      </c>
      <c r="AB232" s="81" t="s">
        <v>65</v>
      </c>
      <c r="AC232" s="81" t="s">
        <v>43</v>
      </c>
      <c r="AD232" s="83">
        <v>13.25</v>
      </c>
      <c r="AE232" s="83">
        <v>135.71428571428572</v>
      </c>
      <c r="AF232" s="85"/>
      <c r="AG232" s="85"/>
    </row>
    <row r="233" spans="1:33" x14ac:dyDescent="0.2">
      <c r="A233" s="88" t="s">
        <v>7109</v>
      </c>
      <c r="B233" s="81" t="s">
        <v>2</v>
      </c>
      <c r="C233" s="81" t="s">
        <v>5800</v>
      </c>
      <c r="D233" s="82" t="s">
        <v>22</v>
      </c>
      <c r="E233" s="83">
        <f>+F233*6</f>
        <v>840</v>
      </c>
      <c r="F233" s="83">
        <f>980/7</f>
        <v>140</v>
      </c>
      <c r="G233" s="83">
        <v>220</v>
      </c>
      <c r="H233" s="83">
        <v>0</v>
      </c>
      <c r="I233" s="83">
        <v>0</v>
      </c>
      <c r="J233" s="81" t="s">
        <v>32</v>
      </c>
      <c r="K233" s="82" t="s">
        <v>39</v>
      </c>
      <c r="L233" s="81" t="s">
        <v>35</v>
      </c>
      <c r="M233" s="83">
        <v>35</v>
      </c>
      <c r="N233" s="84">
        <v>0.3125</v>
      </c>
      <c r="O233" s="84">
        <v>0.6875</v>
      </c>
      <c r="P233" s="84">
        <v>0.3125</v>
      </c>
      <c r="Q233" s="84">
        <v>0.52083333333333304</v>
      </c>
      <c r="R233" s="84">
        <v>0.3125</v>
      </c>
      <c r="S233" s="84">
        <v>0.6875</v>
      </c>
      <c r="T233" s="84">
        <v>0.3125</v>
      </c>
      <c r="U233" s="84">
        <v>0.6875</v>
      </c>
      <c r="V233" s="84">
        <v>0.3125</v>
      </c>
      <c r="W233" s="84">
        <v>0.6875</v>
      </c>
      <c r="X233" s="84">
        <v>0.3125</v>
      </c>
      <c r="Y233" s="84">
        <v>0.6875</v>
      </c>
      <c r="Z233" s="84">
        <v>0.3125</v>
      </c>
      <c r="AA233" s="84">
        <v>0.6875</v>
      </c>
      <c r="AB233" s="81" t="s">
        <v>65</v>
      </c>
      <c r="AC233" s="81" t="s">
        <v>43</v>
      </c>
      <c r="AD233" s="83">
        <v>13.25</v>
      </c>
      <c r="AE233" s="83">
        <v>135.71428571428572</v>
      </c>
      <c r="AF233" s="85"/>
      <c r="AG233" s="85"/>
    </row>
    <row r="234" spans="1:33" x14ac:dyDescent="0.2">
      <c r="A234" s="88" t="s">
        <v>7110</v>
      </c>
      <c r="B234" s="81" t="s">
        <v>9</v>
      </c>
      <c r="C234" s="88" t="s">
        <v>3680</v>
      </c>
      <c r="D234" s="82" t="s">
        <v>22</v>
      </c>
      <c r="E234" s="83">
        <v>831.42857142857156</v>
      </c>
      <c r="F234" s="83">
        <v>138.57142857142858</v>
      </c>
      <c r="G234" s="83">
        <v>300</v>
      </c>
      <c r="H234" s="83">
        <v>0</v>
      </c>
      <c r="I234" s="83">
        <v>0</v>
      </c>
      <c r="J234" s="81" t="s">
        <v>32</v>
      </c>
      <c r="K234" s="82" t="s">
        <v>39</v>
      </c>
      <c r="L234" s="81" t="s">
        <v>35</v>
      </c>
      <c r="M234" s="83">
        <v>35</v>
      </c>
      <c r="N234" s="84">
        <v>0.3125</v>
      </c>
      <c r="O234" s="84">
        <v>0.6875</v>
      </c>
      <c r="P234" s="84">
        <v>0.3125</v>
      </c>
      <c r="Q234" s="84">
        <v>0.52083333333333304</v>
      </c>
      <c r="R234" s="84">
        <v>0.3125</v>
      </c>
      <c r="S234" s="84">
        <v>0.6875</v>
      </c>
      <c r="T234" s="84">
        <v>0.3125</v>
      </c>
      <c r="U234" s="84">
        <v>0.6875</v>
      </c>
      <c r="V234" s="84">
        <v>0.3125</v>
      </c>
      <c r="W234" s="84">
        <v>0.6875</v>
      </c>
      <c r="X234" s="84">
        <v>0.3125</v>
      </c>
      <c r="Y234" s="84">
        <v>0.6875</v>
      </c>
      <c r="Z234" s="84">
        <v>0.3125</v>
      </c>
      <c r="AA234" s="84">
        <v>0.6875</v>
      </c>
      <c r="AB234" s="81" t="s">
        <v>65</v>
      </c>
      <c r="AC234" s="81" t="s">
        <v>43</v>
      </c>
      <c r="AD234" s="83">
        <v>13.25</v>
      </c>
      <c r="AE234" s="83">
        <v>125.71428571428571</v>
      </c>
      <c r="AF234" s="85"/>
      <c r="AG234" s="85"/>
    </row>
    <row r="235" spans="1:33" x14ac:dyDescent="0.2">
      <c r="A235" s="88" t="s">
        <v>7729</v>
      </c>
      <c r="B235" s="81" t="s">
        <v>2</v>
      </c>
      <c r="C235" s="81" t="s">
        <v>0</v>
      </c>
      <c r="D235" s="82" t="s">
        <v>22</v>
      </c>
      <c r="E235" s="2">
        <f t="shared" ref="E235" si="1">+F235*6</f>
        <v>1500</v>
      </c>
      <c r="F235" s="2">
        <f>1750/7</f>
        <v>250</v>
      </c>
      <c r="G235" s="2">
        <v>250</v>
      </c>
      <c r="H235" s="83">
        <v>0</v>
      </c>
      <c r="I235" s="83">
        <v>0</v>
      </c>
      <c r="J235" s="81" t="s">
        <v>32</v>
      </c>
      <c r="K235" s="82" t="s">
        <v>39</v>
      </c>
      <c r="L235" s="81" t="s">
        <v>35</v>
      </c>
      <c r="M235" s="83">
        <v>35</v>
      </c>
      <c r="N235" s="84">
        <v>0.3125</v>
      </c>
      <c r="O235" s="84">
        <v>0.6875</v>
      </c>
      <c r="P235" s="84">
        <v>0.3125</v>
      </c>
      <c r="Q235" s="84">
        <v>0.52083333333333337</v>
      </c>
      <c r="R235" s="84">
        <v>0.3125</v>
      </c>
      <c r="S235" s="84">
        <v>0.6875</v>
      </c>
      <c r="T235" s="84">
        <v>0.3125</v>
      </c>
      <c r="U235" s="84">
        <v>0.6875</v>
      </c>
      <c r="V235" s="84">
        <v>0.3125</v>
      </c>
      <c r="W235" s="84">
        <v>0.6875</v>
      </c>
      <c r="X235" s="84">
        <v>0.3125</v>
      </c>
      <c r="Y235" s="84">
        <v>0.6875</v>
      </c>
      <c r="Z235" s="84">
        <v>0.3125</v>
      </c>
      <c r="AA235" s="84">
        <v>0.6875</v>
      </c>
      <c r="AB235" s="81" t="s">
        <v>65</v>
      </c>
      <c r="AC235" s="81" t="s">
        <v>43</v>
      </c>
      <c r="AD235" s="83">
        <v>13.25</v>
      </c>
      <c r="AE235" s="83">
        <v>211.85714285714286</v>
      </c>
      <c r="AF235" s="85"/>
      <c r="AG235" s="85"/>
    </row>
    <row r="236" spans="1:33" x14ac:dyDescent="0.2">
      <c r="A236" s="88" t="s">
        <v>7230</v>
      </c>
      <c r="B236" s="81" t="s">
        <v>2</v>
      </c>
      <c r="C236" s="81" t="s">
        <v>0</v>
      </c>
      <c r="D236" s="82" t="s">
        <v>22</v>
      </c>
      <c r="E236" s="87">
        <v>1271.1428571428571</v>
      </c>
      <c r="F236" s="87">
        <v>211.85714285714286</v>
      </c>
      <c r="G236" s="87">
        <v>250</v>
      </c>
      <c r="H236" s="83">
        <v>0</v>
      </c>
      <c r="I236" s="83">
        <v>0</v>
      </c>
      <c r="J236" s="81" t="s">
        <v>32</v>
      </c>
      <c r="K236" s="82" t="s">
        <v>39</v>
      </c>
      <c r="L236" s="81" t="s">
        <v>35</v>
      </c>
      <c r="M236" s="83">
        <v>35</v>
      </c>
      <c r="N236" s="84">
        <v>0.3125</v>
      </c>
      <c r="O236" s="84">
        <v>0.6875</v>
      </c>
      <c r="P236" s="84">
        <v>0.3125</v>
      </c>
      <c r="Q236" s="84">
        <v>0.52083333333333337</v>
      </c>
      <c r="R236" s="84">
        <v>0.3125</v>
      </c>
      <c r="S236" s="84">
        <v>0.6875</v>
      </c>
      <c r="T236" s="84">
        <v>0.3125</v>
      </c>
      <c r="U236" s="84">
        <v>0.6875</v>
      </c>
      <c r="V236" s="84">
        <v>0.3125</v>
      </c>
      <c r="W236" s="84">
        <v>0.6875</v>
      </c>
      <c r="X236" s="84">
        <v>0.3125</v>
      </c>
      <c r="Y236" s="84">
        <v>0.6875</v>
      </c>
      <c r="Z236" s="84">
        <v>0.3125</v>
      </c>
      <c r="AA236" s="84">
        <v>0.6875</v>
      </c>
      <c r="AB236" s="81" t="s">
        <v>65</v>
      </c>
      <c r="AC236" s="81" t="s">
        <v>43</v>
      </c>
      <c r="AD236" s="83">
        <v>13.25</v>
      </c>
      <c r="AE236" s="83">
        <v>178.57142857142858</v>
      </c>
      <c r="AF236" s="85"/>
      <c r="AG236" s="85"/>
    </row>
    <row r="237" spans="1:33" x14ac:dyDescent="0.2">
      <c r="A237" s="88" t="s">
        <v>7726</v>
      </c>
      <c r="B237" s="81" t="s">
        <v>2</v>
      </c>
      <c r="C237" s="81" t="s">
        <v>0</v>
      </c>
      <c r="D237" s="82" t="s">
        <v>22</v>
      </c>
      <c r="E237" s="2">
        <f t="shared" ref="E237" si="2">+F237*6</f>
        <v>1071.4285714285716</v>
      </c>
      <c r="F237" s="2">
        <f>1250/7</f>
        <v>178.57142857142858</v>
      </c>
      <c r="G237" s="2">
        <v>250</v>
      </c>
      <c r="H237" s="83">
        <v>0</v>
      </c>
      <c r="I237" s="83">
        <v>0</v>
      </c>
      <c r="J237" s="81" t="s">
        <v>32</v>
      </c>
      <c r="K237" s="82" t="s">
        <v>39</v>
      </c>
      <c r="L237" s="81" t="s">
        <v>35</v>
      </c>
      <c r="M237" s="83">
        <v>35</v>
      </c>
      <c r="N237" s="84">
        <v>0.3125</v>
      </c>
      <c r="O237" s="84">
        <v>0.6875</v>
      </c>
      <c r="P237" s="84">
        <v>0.3125</v>
      </c>
      <c r="Q237" s="84">
        <v>0.52083333333333337</v>
      </c>
      <c r="R237" s="84">
        <v>0.3125</v>
      </c>
      <c r="S237" s="84">
        <v>0.6875</v>
      </c>
      <c r="T237" s="84">
        <v>0.3125</v>
      </c>
      <c r="U237" s="84">
        <v>0.6875</v>
      </c>
      <c r="V237" s="84">
        <v>0.3125</v>
      </c>
      <c r="W237" s="84">
        <v>0.6875</v>
      </c>
      <c r="X237" s="84">
        <v>0.3125</v>
      </c>
      <c r="Y237" s="84">
        <v>0.6875</v>
      </c>
      <c r="Z237" s="84">
        <v>0.3125</v>
      </c>
      <c r="AA237" s="84">
        <v>0.6875</v>
      </c>
      <c r="AB237" s="81" t="s">
        <v>65</v>
      </c>
      <c r="AC237" s="81" t="s">
        <v>43</v>
      </c>
      <c r="AD237" s="83">
        <v>13.25</v>
      </c>
      <c r="AE237" s="83">
        <v>178.57142857142858</v>
      </c>
      <c r="AF237" s="85"/>
      <c r="AG237" s="85"/>
    </row>
    <row r="238" spans="1:33" x14ac:dyDescent="0.2">
      <c r="A238" s="88" t="s">
        <v>6941</v>
      </c>
      <c r="B238" s="81" t="s">
        <v>2</v>
      </c>
      <c r="C238" s="81" t="s">
        <v>1</v>
      </c>
      <c r="D238" s="82" t="s">
        <v>22</v>
      </c>
      <c r="E238" s="87">
        <f t="shared" ref="E238:E269" si="3">+F238*6</f>
        <v>985.71428571428567</v>
      </c>
      <c r="F238" s="87">
        <f t="shared" ref="F238:F269" si="4">(1200-G238)/7</f>
        <v>164.28571428571428</v>
      </c>
      <c r="G238" s="83">
        <v>50</v>
      </c>
      <c r="H238" s="83">
        <v>0</v>
      </c>
      <c r="I238" s="83">
        <v>0</v>
      </c>
      <c r="J238" s="81" t="s">
        <v>32</v>
      </c>
      <c r="K238" s="82" t="s">
        <v>39</v>
      </c>
      <c r="L238" s="81" t="s">
        <v>35</v>
      </c>
      <c r="M238" s="83">
        <v>35</v>
      </c>
      <c r="N238" s="84">
        <v>0.3125</v>
      </c>
      <c r="O238" s="84">
        <v>0.6875</v>
      </c>
      <c r="P238" s="84">
        <v>0.3125</v>
      </c>
      <c r="Q238" s="84">
        <v>0.52083333333333304</v>
      </c>
      <c r="R238" s="84">
        <v>0.3125</v>
      </c>
      <c r="S238" s="84">
        <v>0.6875</v>
      </c>
      <c r="T238" s="84">
        <v>0.3125</v>
      </c>
      <c r="U238" s="84">
        <v>0.6875</v>
      </c>
      <c r="V238" s="84">
        <v>0.3125</v>
      </c>
      <c r="W238" s="84">
        <v>0.6875</v>
      </c>
      <c r="X238" s="84">
        <v>0.3125</v>
      </c>
      <c r="Y238" s="84">
        <v>0.6875</v>
      </c>
      <c r="Z238" s="84">
        <v>0.3125</v>
      </c>
      <c r="AA238" s="84">
        <v>0.6875</v>
      </c>
      <c r="AB238" s="81" t="s">
        <v>65</v>
      </c>
      <c r="AC238" s="81" t="s">
        <v>43</v>
      </c>
      <c r="AD238" s="83">
        <v>13.25</v>
      </c>
      <c r="AE238" s="83">
        <v>135.71428571428572</v>
      </c>
      <c r="AF238" s="85"/>
      <c r="AG238" s="85"/>
    </row>
    <row r="239" spans="1:33" x14ac:dyDescent="0.2">
      <c r="A239" s="81" t="s">
        <v>6918</v>
      </c>
      <c r="B239" s="81" t="s">
        <v>2</v>
      </c>
      <c r="C239" s="81" t="s">
        <v>1</v>
      </c>
      <c r="D239" s="82" t="s">
        <v>22</v>
      </c>
      <c r="E239" s="87">
        <f t="shared" si="3"/>
        <v>985.71428571428567</v>
      </c>
      <c r="F239" s="87">
        <f t="shared" si="4"/>
        <v>164.28571428571428</v>
      </c>
      <c r="G239" s="83">
        <v>50</v>
      </c>
      <c r="H239" s="83">
        <v>0</v>
      </c>
      <c r="I239" s="83">
        <v>0</v>
      </c>
      <c r="J239" s="81" t="s">
        <v>32</v>
      </c>
      <c r="K239" s="82" t="s">
        <v>39</v>
      </c>
      <c r="L239" s="81" t="s">
        <v>35</v>
      </c>
      <c r="M239" s="83">
        <v>35</v>
      </c>
      <c r="N239" s="84">
        <v>0.3125</v>
      </c>
      <c r="O239" s="84">
        <v>0.6875</v>
      </c>
      <c r="P239" s="84">
        <v>0.3125</v>
      </c>
      <c r="Q239" s="84">
        <v>0.52083333333333304</v>
      </c>
      <c r="R239" s="84">
        <v>0.3125</v>
      </c>
      <c r="S239" s="84">
        <v>0.6875</v>
      </c>
      <c r="T239" s="84">
        <v>0.3125</v>
      </c>
      <c r="U239" s="84">
        <v>0.6875</v>
      </c>
      <c r="V239" s="84">
        <v>0.3125</v>
      </c>
      <c r="W239" s="84">
        <v>0.6875</v>
      </c>
      <c r="X239" s="84">
        <v>0.3125</v>
      </c>
      <c r="Y239" s="84">
        <v>0.6875</v>
      </c>
      <c r="Z239" s="84">
        <v>0.3125</v>
      </c>
      <c r="AA239" s="84">
        <v>0.6875</v>
      </c>
      <c r="AB239" s="81" t="s">
        <v>65</v>
      </c>
      <c r="AC239" s="81" t="s">
        <v>43</v>
      </c>
      <c r="AD239" s="83">
        <v>13.25</v>
      </c>
      <c r="AE239" s="83">
        <v>135.71428571428572</v>
      </c>
      <c r="AF239" s="85"/>
      <c r="AG239" s="85"/>
    </row>
    <row r="240" spans="1:33" x14ac:dyDescent="0.2">
      <c r="A240" s="81" t="s">
        <v>6942</v>
      </c>
      <c r="B240" s="81" t="s">
        <v>2</v>
      </c>
      <c r="C240" s="81" t="s">
        <v>1</v>
      </c>
      <c r="D240" s="82" t="s">
        <v>22</v>
      </c>
      <c r="E240" s="87">
        <f t="shared" si="3"/>
        <v>985.71428571428567</v>
      </c>
      <c r="F240" s="87">
        <f t="shared" si="4"/>
        <v>164.28571428571428</v>
      </c>
      <c r="G240" s="83">
        <v>50</v>
      </c>
      <c r="H240" s="83">
        <v>0</v>
      </c>
      <c r="I240" s="83">
        <v>0</v>
      </c>
      <c r="J240" s="81" t="s">
        <v>32</v>
      </c>
      <c r="K240" s="82" t="s">
        <v>39</v>
      </c>
      <c r="L240" s="81" t="s">
        <v>35</v>
      </c>
      <c r="M240" s="83">
        <v>35</v>
      </c>
      <c r="N240" s="84">
        <v>0.3125</v>
      </c>
      <c r="O240" s="84">
        <v>0.6875</v>
      </c>
      <c r="P240" s="84">
        <v>0.3125</v>
      </c>
      <c r="Q240" s="84">
        <v>0.52083333333333304</v>
      </c>
      <c r="R240" s="84">
        <v>0.3125</v>
      </c>
      <c r="S240" s="84">
        <v>0.6875</v>
      </c>
      <c r="T240" s="84">
        <v>0.3125</v>
      </c>
      <c r="U240" s="84">
        <v>0.6875</v>
      </c>
      <c r="V240" s="84">
        <v>0.3125</v>
      </c>
      <c r="W240" s="84">
        <v>0.6875</v>
      </c>
      <c r="X240" s="84">
        <v>0.3125</v>
      </c>
      <c r="Y240" s="84">
        <v>0.6875</v>
      </c>
      <c r="Z240" s="84">
        <v>0.3125</v>
      </c>
      <c r="AA240" s="84">
        <v>0.6875</v>
      </c>
      <c r="AB240" s="81" t="s">
        <v>65</v>
      </c>
      <c r="AC240" s="81" t="s">
        <v>43</v>
      </c>
      <c r="AD240" s="83">
        <v>13.25</v>
      </c>
      <c r="AE240" s="83">
        <v>135.71428571428572</v>
      </c>
      <c r="AF240" s="85"/>
      <c r="AG240" s="85"/>
    </row>
    <row r="241" spans="1:33" x14ac:dyDescent="0.2">
      <c r="A241" s="81" t="s">
        <v>6825</v>
      </c>
      <c r="B241" s="81" t="s">
        <v>2</v>
      </c>
      <c r="C241" s="81" t="s">
        <v>1</v>
      </c>
      <c r="D241" s="82" t="s">
        <v>22</v>
      </c>
      <c r="E241" s="87">
        <f t="shared" si="3"/>
        <v>985.71428571428567</v>
      </c>
      <c r="F241" s="87">
        <f t="shared" si="4"/>
        <v>164.28571428571428</v>
      </c>
      <c r="G241" s="83">
        <v>50</v>
      </c>
      <c r="H241" s="83">
        <v>0</v>
      </c>
      <c r="I241" s="83">
        <v>0</v>
      </c>
      <c r="J241" s="81" t="s">
        <v>32</v>
      </c>
      <c r="K241" s="82" t="s">
        <v>39</v>
      </c>
      <c r="L241" s="81" t="s">
        <v>35</v>
      </c>
      <c r="M241" s="83">
        <v>35</v>
      </c>
      <c r="N241" s="84">
        <v>0.3125</v>
      </c>
      <c r="O241" s="84">
        <v>0.6875</v>
      </c>
      <c r="P241" s="84">
        <v>0.3125</v>
      </c>
      <c r="Q241" s="84">
        <v>0.52083333333333304</v>
      </c>
      <c r="R241" s="84">
        <v>0.3125</v>
      </c>
      <c r="S241" s="84">
        <v>0.6875</v>
      </c>
      <c r="T241" s="84">
        <v>0.3125</v>
      </c>
      <c r="U241" s="84">
        <v>0.6875</v>
      </c>
      <c r="V241" s="84">
        <v>0.3125</v>
      </c>
      <c r="W241" s="84">
        <v>0.6875</v>
      </c>
      <c r="X241" s="84">
        <v>0.3125</v>
      </c>
      <c r="Y241" s="84">
        <v>0.6875</v>
      </c>
      <c r="Z241" s="84">
        <v>0.3125</v>
      </c>
      <c r="AA241" s="84">
        <v>0.6875</v>
      </c>
      <c r="AB241" s="81" t="s">
        <v>65</v>
      </c>
      <c r="AC241" s="81" t="s">
        <v>43</v>
      </c>
      <c r="AD241" s="83">
        <v>13.25</v>
      </c>
      <c r="AE241" s="83">
        <v>135.71428571428572</v>
      </c>
      <c r="AF241" s="85"/>
      <c r="AG241" s="85"/>
    </row>
    <row r="242" spans="1:33" x14ac:dyDescent="0.2">
      <c r="A242" s="81" t="s">
        <v>6868</v>
      </c>
      <c r="B242" s="86" t="s">
        <v>2</v>
      </c>
      <c r="C242" s="81" t="s">
        <v>1</v>
      </c>
      <c r="D242" s="82" t="s">
        <v>22</v>
      </c>
      <c r="E242" s="87">
        <f t="shared" si="3"/>
        <v>985.71428571428567</v>
      </c>
      <c r="F242" s="87">
        <f t="shared" si="4"/>
        <v>164.28571428571428</v>
      </c>
      <c r="G242" s="83">
        <v>50</v>
      </c>
      <c r="H242" s="83">
        <v>0</v>
      </c>
      <c r="I242" s="83">
        <v>0</v>
      </c>
      <c r="J242" s="81" t="s">
        <v>32</v>
      </c>
      <c r="K242" s="82" t="s">
        <v>39</v>
      </c>
      <c r="L242" s="81" t="s">
        <v>35</v>
      </c>
      <c r="M242" s="83">
        <v>35</v>
      </c>
      <c r="N242" s="84">
        <v>0.3125</v>
      </c>
      <c r="O242" s="84">
        <v>0.6875</v>
      </c>
      <c r="P242" s="84">
        <v>0.3125</v>
      </c>
      <c r="Q242" s="84">
        <v>0.52083333333333304</v>
      </c>
      <c r="R242" s="84">
        <v>0.3125</v>
      </c>
      <c r="S242" s="84">
        <v>0.6875</v>
      </c>
      <c r="T242" s="84">
        <v>0.3125</v>
      </c>
      <c r="U242" s="84">
        <v>0.6875</v>
      </c>
      <c r="V242" s="84">
        <v>0.3125</v>
      </c>
      <c r="W242" s="84">
        <v>0.6875</v>
      </c>
      <c r="X242" s="84">
        <v>0.3125</v>
      </c>
      <c r="Y242" s="84">
        <v>0.6875</v>
      </c>
      <c r="Z242" s="84">
        <v>0.3125</v>
      </c>
      <c r="AA242" s="84">
        <v>0.6875</v>
      </c>
      <c r="AB242" s="81" t="s">
        <v>65</v>
      </c>
      <c r="AC242" s="81" t="s">
        <v>43</v>
      </c>
      <c r="AD242" s="83">
        <v>13.25</v>
      </c>
      <c r="AE242" s="83">
        <v>135.71428571428572</v>
      </c>
      <c r="AF242" s="85"/>
      <c r="AG242" s="85"/>
    </row>
    <row r="243" spans="1:33" x14ac:dyDescent="0.2">
      <c r="A243" s="81" t="s">
        <v>6943</v>
      </c>
      <c r="B243" s="81" t="s">
        <v>2</v>
      </c>
      <c r="C243" s="81" t="s">
        <v>1</v>
      </c>
      <c r="D243" s="82" t="s">
        <v>22</v>
      </c>
      <c r="E243" s="87">
        <f t="shared" si="3"/>
        <v>985.71428571428567</v>
      </c>
      <c r="F243" s="87">
        <f t="shared" si="4"/>
        <v>164.28571428571428</v>
      </c>
      <c r="G243" s="83">
        <v>50</v>
      </c>
      <c r="H243" s="83">
        <v>0</v>
      </c>
      <c r="I243" s="83">
        <v>0</v>
      </c>
      <c r="J243" s="81" t="s">
        <v>32</v>
      </c>
      <c r="K243" s="82" t="s">
        <v>39</v>
      </c>
      <c r="L243" s="81" t="s">
        <v>35</v>
      </c>
      <c r="M243" s="83">
        <v>35</v>
      </c>
      <c r="N243" s="84">
        <v>0.3125</v>
      </c>
      <c r="O243" s="84">
        <v>0.6875</v>
      </c>
      <c r="P243" s="84">
        <v>0.3125</v>
      </c>
      <c r="Q243" s="84">
        <v>0.52083333333333304</v>
      </c>
      <c r="R243" s="84">
        <v>0.3125</v>
      </c>
      <c r="S243" s="84">
        <v>0.6875</v>
      </c>
      <c r="T243" s="84">
        <v>0.3125</v>
      </c>
      <c r="U243" s="84">
        <v>0.6875</v>
      </c>
      <c r="V243" s="84">
        <v>0.3125</v>
      </c>
      <c r="W243" s="84">
        <v>0.6875</v>
      </c>
      <c r="X243" s="84">
        <v>0.3125</v>
      </c>
      <c r="Y243" s="84">
        <v>0.6875</v>
      </c>
      <c r="Z243" s="84">
        <v>0.3125</v>
      </c>
      <c r="AA243" s="84">
        <v>0.6875</v>
      </c>
      <c r="AB243" s="81" t="s">
        <v>65</v>
      </c>
      <c r="AC243" s="81" t="s">
        <v>43</v>
      </c>
      <c r="AD243" s="83">
        <v>13.25</v>
      </c>
      <c r="AE243" s="83">
        <v>135.71428571428572</v>
      </c>
      <c r="AF243" s="85"/>
      <c r="AG243" s="85"/>
    </row>
    <row r="244" spans="1:33" x14ac:dyDescent="0.2">
      <c r="A244" s="81" t="s">
        <v>6944</v>
      </c>
      <c r="B244" s="81" t="s">
        <v>2</v>
      </c>
      <c r="C244" s="81" t="s">
        <v>1</v>
      </c>
      <c r="D244" s="82" t="s">
        <v>22</v>
      </c>
      <c r="E244" s="87">
        <f t="shared" si="3"/>
        <v>985.71428571428567</v>
      </c>
      <c r="F244" s="87">
        <f t="shared" si="4"/>
        <v>164.28571428571428</v>
      </c>
      <c r="G244" s="83">
        <v>50</v>
      </c>
      <c r="H244" s="83">
        <v>0</v>
      </c>
      <c r="I244" s="83">
        <v>0</v>
      </c>
      <c r="J244" s="81" t="s">
        <v>32</v>
      </c>
      <c r="K244" s="82" t="s">
        <v>39</v>
      </c>
      <c r="L244" s="81" t="s">
        <v>35</v>
      </c>
      <c r="M244" s="83">
        <v>35</v>
      </c>
      <c r="N244" s="84">
        <v>0.3125</v>
      </c>
      <c r="O244" s="84">
        <v>0.6875</v>
      </c>
      <c r="P244" s="84">
        <v>0.3125</v>
      </c>
      <c r="Q244" s="84">
        <v>0.52083333333333304</v>
      </c>
      <c r="R244" s="84">
        <v>0.3125</v>
      </c>
      <c r="S244" s="84">
        <v>0.6875</v>
      </c>
      <c r="T244" s="84">
        <v>0.3125</v>
      </c>
      <c r="U244" s="84">
        <v>0.6875</v>
      </c>
      <c r="V244" s="84">
        <v>0.3125</v>
      </c>
      <c r="W244" s="84">
        <v>0.6875</v>
      </c>
      <c r="X244" s="84">
        <v>0.3125</v>
      </c>
      <c r="Y244" s="84">
        <v>0.6875</v>
      </c>
      <c r="Z244" s="84">
        <v>0.3125</v>
      </c>
      <c r="AA244" s="84">
        <v>0.6875</v>
      </c>
      <c r="AB244" s="81" t="s">
        <v>65</v>
      </c>
      <c r="AC244" s="81" t="s">
        <v>43</v>
      </c>
      <c r="AD244" s="83">
        <v>13.25</v>
      </c>
      <c r="AE244" s="83">
        <v>135.71428571428572</v>
      </c>
      <c r="AF244" s="85"/>
      <c r="AG244" s="85"/>
    </row>
    <row r="245" spans="1:33" x14ac:dyDescent="0.2">
      <c r="A245" s="81" t="s">
        <v>6884</v>
      </c>
      <c r="B245" s="81" t="s">
        <v>2</v>
      </c>
      <c r="C245" s="81" t="s">
        <v>1</v>
      </c>
      <c r="D245" s="82" t="s">
        <v>22</v>
      </c>
      <c r="E245" s="87">
        <f t="shared" si="3"/>
        <v>985.71428571428567</v>
      </c>
      <c r="F245" s="87">
        <f t="shared" si="4"/>
        <v>164.28571428571428</v>
      </c>
      <c r="G245" s="83">
        <v>50</v>
      </c>
      <c r="H245" s="83">
        <v>0</v>
      </c>
      <c r="I245" s="83">
        <v>0</v>
      </c>
      <c r="J245" s="81" t="s">
        <v>32</v>
      </c>
      <c r="K245" s="82" t="s">
        <v>39</v>
      </c>
      <c r="L245" s="81" t="s">
        <v>35</v>
      </c>
      <c r="M245" s="83">
        <v>35</v>
      </c>
      <c r="N245" s="84">
        <v>0.3125</v>
      </c>
      <c r="O245" s="84">
        <v>0.6875</v>
      </c>
      <c r="P245" s="84">
        <v>0.3125</v>
      </c>
      <c r="Q245" s="84">
        <v>0.52083333333333304</v>
      </c>
      <c r="R245" s="84">
        <v>0.3125</v>
      </c>
      <c r="S245" s="84">
        <v>0.6875</v>
      </c>
      <c r="T245" s="84">
        <v>0.3125</v>
      </c>
      <c r="U245" s="84">
        <v>0.6875</v>
      </c>
      <c r="V245" s="84">
        <v>0.3125</v>
      </c>
      <c r="W245" s="84">
        <v>0.6875</v>
      </c>
      <c r="X245" s="84">
        <v>0.3125</v>
      </c>
      <c r="Y245" s="84">
        <v>0.6875</v>
      </c>
      <c r="Z245" s="84">
        <v>0.3125</v>
      </c>
      <c r="AA245" s="84">
        <v>0.6875</v>
      </c>
      <c r="AB245" s="81" t="s">
        <v>65</v>
      </c>
      <c r="AC245" s="81" t="s">
        <v>43</v>
      </c>
      <c r="AD245" s="83">
        <v>13.25</v>
      </c>
      <c r="AE245" s="83">
        <v>135.71428571428572</v>
      </c>
      <c r="AF245" s="85"/>
      <c r="AG245" s="85"/>
    </row>
    <row r="246" spans="1:33" x14ac:dyDescent="0.2">
      <c r="A246" s="81" t="s">
        <v>6945</v>
      </c>
      <c r="B246" s="81" t="s">
        <v>2</v>
      </c>
      <c r="C246" s="81" t="s">
        <v>1</v>
      </c>
      <c r="D246" s="82" t="s">
        <v>22</v>
      </c>
      <c r="E246" s="87">
        <f t="shared" si="3"/>
        <v>985.71428571428567</v>
      </c>
      <c r="F246" s="87">
        <f t="shared" si="4"/>
        <v>164.28571428571428</v>
      </c>
      <c r="G246" s="83">
        <v>50</v>
      </c>
      <c r="H246" s="83">
        <v>0</v>
      </c>
      <c r="I246" s="83">
        <v>0</v>
      </c>
      <c r="J246" s="81" t="s">
        <v>32</v>
      </c>
      <c r="K246" s="82" t="s">
        <v>39</v>
      </c>
      <c r="L246" s="81" t="s">
        <v>35</v>
      </c>
      <c r="M246" s="83">
        <v>35</v>
      </c>
      <c r="N246" s="84">
        <v>0.3125</v>
      </c>
      <c r="O246" s="84">
        <v>0.6875</v>
      </c>
      <c r="P246" s="84">
        <v>0.3125</v>
      </c>
      <c r="Q246" s="84">
        <v>0.52083333333333304</v>
      </c>
      <c r="R246" s="84">
        <v>0.3125</v>
      </c>
      <c r="S246" s="84">
        <v>0.6875</v>
      </c>
      <c r="T246" s="84">
        <v>0.3125</v>
      </c>
      <c r="U246" s="84">
        <v>0.6875</v>
      </c>
      <c r="V246" s="84">
        <v>0.3125</v>
      </c>
      <c r="W246" s="84">
        <v>0.6875</v>
      </c>
      <c r="X246" s="84">
        <v>0.3125</v>
      </c>
      <c r="Y246" s="84">
        <v>0.6875</v>
      </c>
      <c r="Z246" s="84">
        <v>0.3125</v>
      </c>
      <c r="AA246" s="84">
        <v>0.6875</v>
      </c>
      <c r="AB246" s="81" t="s">
        <v>65</v>
      </c>
      <c r="AC246" s="81" t="s">
        <v>43</v>
      </c>
      <c r="AD246" s="83">
        <v>13.25</v>
      </c>
      <c r="AE246" s="83">
        <v>135.71428571428572</v>
      </c>
      <c r="AF246" s="85"/>
      <c r="AG246" s="85"/>
    </row>
    <row r="247" spans="1:33" x14ac:dyDescent="0.2">
      <c r="A247" s="88" t="s">
        <v>6952</v>
      </c>
      <c r="B247" s="81" t="s">
        <v>2</v>
      </c>
      <c r="C247" s="81" t="s">
        <v>1</v>
      </c>
      <c r="D247" s="82" t="s">
        <v>22</v>
      </c>
      <c r="E247" s="87">
        <f t="shared" si="3"/>
        <v>985.71428571428567</v>
      </c>
      <c r="F247" s="87">
        <f t="shared" si="4"/>
        <v>164.28571428571428</v>
      </c>
      <c r="G247" s="83">
        <v>50</v>
      </c>
      <c r="H247" s="83">
        <v>0</v>
      </c>
      <c r="I247" s="83">
        <v>0</v>
      </c>
      <c r="J247" s="81" t="s">
        <v>32</v>
      </c>
      <c r="K247" s="82" t="s">
        <v>39</v>
      </c>
      <c r="L247" s="81" t="s">
        <v>35</v>
      </c>
      <c r="M247" s="83">
        <v>35</v>
      </c>
      <c r="N247" s="84">
        <v>0.3125</v>
      </c>
      <c r="O247" s="84">
        <v>0.6875</v>
      </c>
      <c r="P247" s="84">
        <v>0.3125</v>
      </c>
      <c r="Q247" s="84">
        <v>0.52083333333333304</v>
      </c>
      <c r="R247" s="84">
        <v>0.3125</v>
      </c>
      <c r="S247" s="84">
        <v>0.6875</v>
      </c>
      <c r="T247" s="84">
        <v>0.3125</v>
      </c>
      <c r="U247" s="84">
        <v>0.6875</v>
      </c>
      <c r="V247" s="84">
        <v>0.3125</v>
      </c>
      <c r="W247" s="84">
        <v>0.6875</v>
      </c>
      <c r="X247" s="84">
        <v>0.3125</v>
      </c>
      <c r="Y247" s="84">
        <v>0.6875</v>
      </c>
      <c r="Z247" s="84">
        <v>0.3125</v>
      </c>
      <c r="AA247" s="84">
        <v>0.6875</v>
      </c>
      <c r="AB247" s="81" t="s">
        <v>65</v>
      </c>
      <c r="AC247" s="81" t="s">
        <v>43</v>
      </c>
      <c r="AD247" s="83">
        <v>13.25</v>
      </c>
      <c r="AE247" s="83">
        <v>135.71428571428572</v>
      </c>
      <c r="AF247" s="85"/>
      <c r="AG247" s="85"/>
    </row>
    <row r="248" spans="1:33" x14ac:dyDescent="0.2">
      <c r="A248" s="88" t="s">
        <v>6953</v>
      </c>
      <c r="B248" s="81" t="s">
        <v>2</v>
      </c>
      <c r="C248" s="81" t="s">
        <v>1</v>
      </c>
      <c r="D248" s="82" t="s">
        <v>22</v>
      </c>
      <c r="E248" s="87">
        <f t="shared" si="3"/>
        <v>985.71428571428567</v>
      </c>
      <c r="F248" s="87">
        <f t="shared" si="4"/>
        <v>164.28571428571428</v>
      </c>
      <c r="G248" s="83">
        <v>50</v>
      </c>
      <c r="H248" s="83">
        <v>0</v>
      </c>
      <c r="I248" s="83">
        <v>0</v>
      </c>
      <c r="J248" s="81" t="s">
        <v>32</v>
      </c>
      <c r="K248" s="82" t="s">
        <v>39</v>
      </c>
      <c r="L248" s="81" t="s">
        <v>35</v>
      </c>
      <c r="M248" s="83">
        <v>35</v>
      </c>
      <c r="N248" s="84">
        <v>0.3125</v>
      </c>
      <c r="O248" s="84">
        <v>0.6875</v>
      </c>
      <c r="P248" s="84">
        <v>0.3125</v>
      </c>
      <c r="Q248" s="84">
        <v>0.52083333333333304</v>
      </c>
      <c r="R248" s="84">
        <v>0.3125</v>
      </c>
      <c r="S248" s="84">
        <v>0.6875</v>
      </c>
      <c r="T248" s="84">
        <v>0.3125</v>
      </c>
      <c r="U248" s="84">
        <v>0.6875</v>
      </c>
      <c r="V248" s="84">
        <v>0.3125</v>
      </c>
      <c r="W248" s="84">
        <v>0.6875</v>
      </c>
      <c r="X248" s="84">
        <v>0.3125</v>
      </c>
      <c r="Y248" s="84">
        <v>0.6875</v>
      </c>
      <c r="Z248" s="84">
        <v>0.3125</v>
      </c>
      <c r="AA248" s="84">
        <v>0.6875</v>
      </c>
      <c r="AB248" s="81" t="s">
        <v>65</v>
      </c>
      <c r="AC248" s="81" t="s">
        <v>43</v>
      </c>
      <c r="AD248" s="83">
        <v>13.25</v>
      </c>
      <c r="AE248" s="83">
        <v>135.71428571428572</v>
      </c>
      <c r="AF248" s="85"/>
      <c r="AG248" s="85"/>
    </row>
    <row r="249" spans="1:33" x14ac:dyDescent="0.2">
      <c r="A249" s="88" t="s">
        <v>6954</v>
      </c>
      <c r="B249" s="81" t="s">
        <v>2</v>
      </c>
      <c r="C249" s="81" t="s">
        <v>1</v>
      </c>
      <c r="D249" s="82" t="s">
        <v>22</v>
      </c>
      <c r="E249" s="87">
        <f t="shared" si="3"/>
        <v>985.71428571428567</v>
      </c>
      <c r="F249" s="87">
        <f t="shared" si="4"/>
        <v>164.28571428571428</v>
      </c>
      <c r="G249" s="83">
        <v>50</v>
      </c>
      <c r="H249" s="83">
        <v>0</v>
      </c>
      <c r="I249" s="83">
        <v>0</v>
      </c>
      <c r="J249" s="81" t="s">
        <v>32</v>
      </c>
      <c r="K249" s="82" t="s">
        <v>39</v>
      </c>
      <c r="L249" s="81" t="s">
        <v>35</v>
      </c>
      <c r="M249" s="83">
        <v>35</v>
      </c>
      <c r="N249" s="84">
        <v>0.3125</v>
      </c>
      <c r="O249" s="84">
        <v>0.6875</v>
      </c>
      <c r="P249" s="84">
        <v>0.3125</v>
      </c>
      <c r="Q249" s="84">
        <v>0.52083333333333304</v>
      </c>
      <c r="R249" s="84">
        <v>0.3125</v>
      </c>
      <c r="S249" s="84">
        <v>0.6875</v>
      </c>
      <c r="T249" s="84">
        <v>0.3125</v>
      </c>
      <c r="U249" s="84">
        <v>0.6875</v>
      </c>
      <c r="V249" s="84">
        <v>0.3125</v>
      </c>
      <c r="W249" s="84">
        <v>0.6875</v>
      </c>
      <c r="X249" s="84">
        <v>0.3125</v>
      </c>
      <c r="Y249" s="84">
        <v>0.6875</v>
      </c>
      <c r="Z249" s="84">
        <v>0.3125</v>
      </c>
      <c r="AA249" s="84">
        <v>0.6875</v>
      </c>
      <c r="AB249" s="81" t="s">
        <v>65</v>
      </c>
      <c r="AC249" s="81" t="s">
        <v>43</v>
      </c>
      <c r="AD249" s="83">
        <v>13.25</v>
      </c>
      <c r="AE249" s="83">
        <v>135.71428571428572</v>
      </c>
      <c r="AF249" s="85"/>
      <c r="AG249" s="85"/>
    </row>
    <row r="250" spans="1:33" x14ac:dyDescent="0.2">
      <c r="A250" s="88" t="s">
        <v>6955</v>
      </c>
      <c r="B250" s="81" t="s">
        <v>2</v>
      </c>
      <c r="C250" s="81" t="s">
        <v>1</v>
      </c>
      <c r="D250" s="82" t="s">
        <v>22</v>
      </c>
      <c r="E250" s="87">
        <f t="shared" si="3"/>
        <v>985.71428571428567</v>
      </c>
      <c r="F250" s="87">
        <f t="shared" si="4"/>
        <v>164.28571428571428</v>
      </c>
      <c r="G250" s="83">
        <v>50</v>
      </c>
      <c r="H250" s="83">
        <v>0</v>
      </c>
      <c r="I250" s="83">
        <v>0</v>
      </c>
      <c r="J250" s="81" t="s">
        <v>32</v>
      </c>
      <c r="K250" s="82" t="s">
        <v>39</v>
      </c>
      <c r="L250" s="81" t="s">
        <v>35</v>
      </c>
      <c r="M250" s="83">
        <v>35</v>
      </c>
      <c r="N250" s="84">
        <v>0.3125</v>
      </c>
      <c r="O250" s="84">
        <v>0.6875</v>
      </c>
      <c r="P250" s="84">
        <v>0.3125</v>
      </c>
      <c r="Q250" s="84">
        <v>0.52083333333333304</v>
      </c>
      <c r="R250" s="84">
        <v>0.3125</v>
      </c>
      <c r="S250" s="84">
        <v>0.6875</v>
      </c>
      <c r="T250" s="84">
        <v>0.3125</v>
      </c>
      <c r="U250" s="84">
        <v>0.6875</v>
      </c>
      <c r="V250" s="84">
        <v>0.3125</v>
      </c>
      <c r="W250" s="84">
        <v>0.6875</v>
      </c>
      <c r="X250" s="84">
        <v>0.3125</v>
      </c>
      <c r="Y250" s="84">
        <v>0.6875</v>
      </c>
      <c r="Z250" s="84">
        <v>0.3125</v>
      </c>
      <c r="AA250" s="84">
        <v>0.6875</v>
      </c>
      <c r="AB250" s="81" t="s">
        <v>65</v>
      </c>
      <c r="AC250" s="81" t="s">
        <v>43</v>
      </c>
      <c r="AD250" s="83">
        <v>13.25</v>
      </c>
      <c r="AE250" s="83">
        <v>135.71428571428572</v>
      </c>
      <c r="AF250" s="85"/>
      <c r="AG250" s="85"/>
    </row>
    <row r="251" spans="1:33" x14ac:dyDescent="0.2">
      <c r="A251" s="88" t="s">
        <v>6998</v>
      </c>
      <c r="B251" s="81" t="s">
        <v>2</v>
      </c>
      <c r="C251" s="81" t="s">
        <v>1</v>
      </c>
      <c r="D251" s="82" t="s">
        <v>22</v>
      </c>
      <c r="E251" s="87">
        <f t="shared" si="3"/>
        <v>985.71428571428567</v>
      </c>
      <c r="F251" s="87">
        <f t="shared" si="4"/>
        <v>164.28571428571428</v>
      </c>
      <c r="G251" s="83">
        <v>50</v>
      </c>
      <c r="H251" s="83">
        <v>0</v>
      </c>
      <c r="I251" s="83">
        <v>0</v>
      </c>
      <c r="J251" s="81" t="s">
        <v>32</v>
      </c>
      <c r="K251" s="82" t="s">
        <v>39</v>
      </c>
      <c r="L251" s="81" t="s">
        <v>35</v>
      </c>
      <c r="M251" s="83">
        <v>35</v>
      </c>
      <c r="N251" s="84">
        <v>0.3125</v>
      </c>
      <c r="O251" s="84">
        <v>0.6875</v>
      </c>
      <c r="P251" s="84">
        <v>0.3125</v>
      </c>
      <c r="Q251" s="84">
        <v>0.52083333333333304</v>
      </c>
      <c r="R251" s="84">
        <v>0.3125</v>
      </c>
      <c r="S251" s="84">
        <v>0.6875</v>
      </c>
      <c r="T251" s="84">
        <v>0.3125</v>
      </c>
      <c r="U251" s="84">
        <v>0.6875</v>
      </c>
      <c r="V251" s="84">
        <v>0.3125</v>
      </c>
      <c r="W251" s="84">
        <v>0.6875</v>
      </c>
      <c r="X251" s="84">
        <v>0.3125</v>
      </c>
      <c r="Y251" s="84">
        <v>0.6875</v>
      </c>
      <c r="Z251" s="84">
        <v>0.3125</v>
      </c>
      <c r="AA251" s="84">
        <v>0.6875</v>
      </c>
      <c r="AB251" s="81" t="s">
        <v>65</v>
      </c>
      <c r="AC251" s="81" t="s">
        <v>43</v>
      </c>
      <c r="AD251" s="83">
        <v>13.25</v>
      </c>
      <c r="AE251" s="83">
        <v>135.71428571428572</v>
      </c>
      <c r="AF251" s="85"/>
      <c r="AG251" s="85"/>
    </row>
    <row r="252" spans="1:33" x14ac:dyDescent="0.2">
      <c r="A252" s="88" t="s">
        <v>6999</v>
      </c>
      <c r="B252" s="81" t="s">
        <v>2</v>
      </c>
      <c r="C252" s="81" t="s">
        <v>1</v>
      </c>
      <c r="D252" s="82" t="s">
        <v>22</v>
      </c>
      <c r="E252" s="87">
        <f t="shared" si="3"/>
        <v>985.71428571428567</v>
      </c>
      <c r="F252" s="87">
        <f t="shared" si="4"/>
        <v>164.28571428571428</v>
      </c>
      <c r="G252" s="83">
        <v>50</v>
      </c>
      <c r="H252" s="83">
        <v>0</v>
      </c>
      <c r="I252" s="83">
        <v>0</v>
      </c>
      <c r="J252" s="81" t="s">
        <v>32</v>
      </c>
      <c r="K252" s="82" t="s">
        <v>39</v>
      </c>
      <c r="L252" s="81" t="s">
        <v>35</v>
      </c>
      <c r="M252" s="83">
        <v>35</v>
      </c>
      <c r="N252" s="84">
        <v>0.3125</v>
      </c>
      <c r="O252" s="84">
        <v>0.6875</v>
      </c>
      <c r="P252" s="84">
        <v>0.3125</v>
      </c>
      <c r="Q252" s="84">
        <v>0.52083333333333304</v>
      </c>
      <c r="R252" s="84">
        <v>0.3125</v>
      </c>
      <c r="S252" s="84">
        <v>0.6875</v>
      </c>
      <c r="T252" s="84">
        <v>0.3125</v>
      </c>
      <c r="U252" s="84">
        <v>0.6875</v>
      </c>
      <c r="V252" s="84">
        <v>0.3125</v>
      </c>
      <c r="W252" s="84">
        <v>0.6875</v>
      </c>
      <c r="X252" s="84">
        <v>0.3125</v>
      </c>
      <c r="Y252" s="84">
        <v>0.6875</v>
      </c>
      <c r="Z252" s="84">
        <v>0.3125</v>
      </c>
      <c r="AA252" s="84">
        <v>0.6875</v>
      </c>
      <c r="AB252" s="81" t="s">
        <v>65</v>
      </c>
      <c r="AC252" s="81" t="s">
        <v>43</v>
      </c>
      <c r="AD252" s="83">
        <v>13.25</v>
      </c>
      <c r="AE252" s="83">
        <v>135.71428571428572</v>
      </c>
      <c r="AF252" s="85"/>
      <c r="AG252" s="85"/>
    </row>
    <row r="253" spans="1:33" x14ac:dyDescent="0.2">
      <c r="A253" s="88" t="s">
        <v>7000</v>
      </c>
      <c r="B253" s="81" t="s">
        <v>2</v>
      </c>
      <c r="C253" s="81" t="s">
        <v>1</v>
      </c>
      <c r="D253" s="82" t="s">
        <v>22</v>
      </c>
      <c r="E253" s="87">
        <f t="shared" si="3"/>
        <v>985.71428571428567</v>
      </c>
      <c r="F253" s="87">
        <f t="shared" si="4"/>
        <v>164.28571428571428</v>
      </c>
      <c r="G253" s="83">
        <v>50</v>
      </c>
      <c r="H253" s="83">
        <v>0</v>
      </c>
      <c r="I253" s="83">
        <v>0</v>
      </c>
      <c r="J253" s="81" t="s">
        <v>32</v>
      </c>
      <c r="K253" s="82" t="s">
        <v>39</v>
      </c>
      <c r="L253" s="81" t="s">
        <v>35</v>
      </c>
      <c r="M253" s="83">
        <v>35</v>
      </c>
      <c r="N253" s="84">
        <v>0.3125</v>
      </c>
      <c r="O253" s="84">
        <v>0.6875</v>
      </c>
      <c r="P253" s="84">
        <v>0.3125</v>
      </c>
      <c r="Q253" s="84">
        <v>0.52083333333333304</v>
      </c>
      <c r="R253" s="84">
        <v>0.3125</v>
      </c>
      <c r="S253" s="84">
        <v>0.6875</v>
      </c>
      <c r="T253" s="84">
        <v>0.3125</v>
      </c>
      <c r="U253" s="84">
        <v>0.6875</v>
      </c>
      <c r="V253" s="84">
        <v>0.3125</v>
      </c>
      <c r="W253" s="84">
        <v>0.6875</v>
      </c>
      <c r="X253" s="84">
        <v>0.3125</v>
      </c>
      <c r="Y253" s="84">
        <v>0.6875</v>
      </c>
      <c r="Z253" s="84">
        <v>0.3125</v>
      </c>
      <c r="AA253" s="84">
        <v>0.6875</v>
      </c>
      <c r="AB253" s="81" t="s">
        <v>65</v>
      </c>
      <c r="AC253" s="81" t="s">
        <v>43</v>
      </c>
      <c r="AD253" s="83">
        <v>13.25</v>
      </c>
      <c r="AE253" s="83">
        <v>135.71428571428572</v>
      </c>
      <c r="AF253" s="85"/>
      <c r="AG253" s="85"/>
    </row>
    <row r="254" spans="1:33" x14ac:dyDescent="0.2">
      <c r="A254" s="88" t="s">
        <v>7001</v>
      </c>
      <c r="B254" s="81" t="s">
        <v>2</v>
      </c>
      <c r="C254" s="81" t="s">
        <v>1</v>
      </c>
      <c r="D254" s="82" t="s">
        <v>22</v>
      </c>
      <c r="E254" s="87">
        <f t="shared" si="3"/>
        <v>985.71428571428567</v>
      </c>
      <c r="F254" s="87">
        <f t="shared" si="4"/>
        <v>164.28571428571428</v>
      </c>
      <c r="G254" s="83">
        <v>50</v>
      </c>
      <c r="H254" s="83">
        <v>0</v>
      </c>
      <c r="I254" s="83">
        <v>0</v>
      </c>
      <c r="J254" s="81" t="s">
        <v>32</v>
      </c>
      <c r="K254" s="82" t="s">
        <v>39</v>
      </c>
      <c r="L254" s="81" t="s">
        <v>35</v>
      </c>
      <c r="M254" s="83">
        <v>35</v>
      </c>
      <c r="N254" s="84">
        <v>0.3125</v>
      </c>
      <c r="O254" s="84">
        <v>0.6875</v>
      </c>
      <c r="P254" s="84">
        <v>0.3125</v>
      </c>
      <c r="Q254" s="84">
        <v>0.52083333333333304</v>
      </c>
      <c r="R254" s="84">
        <v>0.3125</v>
      </c>
      <c r="S254" s="84">
        <v>0.6875</v>
      </c>
      <c r="T254" s="84">
        <v>0.3125</v>
      </c>
      <c r="U254" s="84">
        <v>0.6875</v>
      </c>
      <c r="V254" s="84">
        <v>0.3125</v>
      </c>
      <c r="W254" s="84">
        <v>0.6875</v>
      </c>
      <c r="X254" s="84">
        <v>0.3125</v>
      </c>
      <c r="Y254" s="84">
        <v>0.6875</v>
      </c>
      <c r="Z254" s="84">
        <v>0.3125</v>
      </c>
      <c r="AA254" s="84">
        <v>0.6875</v>
      </c>
      <c r="AB254" s="81" t="s">
        <v>65</v>
      </c>
      <c r="AC254" s="81" t="s">
        <v>43</v>
      </c>
      <c r="AD254" s="83">
        <v>13.25</v>
      </c>
      <c r="AE254" s="83">
        <v>135.71428571428572</v>
      </c>
      <c r="AF254" s="85"/>
      <c r="AG254" s="85"/>
    </row>
    <row r="255" spans="1:33" x14ac:dyDescent="0.2">
      <c r="A255" s="88" t="s">
        <v>7002</v>
      </c>
      <c r="B255" s="81" t="s">
        <v>2</v>
      </c>
      <c r="C255" s="81" t="s">
        <v>1</v>
      </c>
      <c r="D255" s="82" t="s">
        <v>22</v>
      </c>
      <c r="E255" s="87">
        <f t="shared" si="3"/>
        <v>985.71428571428567</v>
      </c>
      <c r="F255" s="87">
        <f t="shared" si="4"/>
        <v>164.28571428571428</v>
      </c>
      <c r="G255" s="83">
        <v>50</v>
      </c>
      <c r="H255" s="83">
        <v>0</v>
      </c>
      <c r="I255" s="83">
        <v>0</v>
      </c>
      <c r="J255" s="81" t="s">
        <v>32</v>
      </c>
      <c r="K255" s="82" t="s">
        <v>39</v>
      </c>
      <c r="L255" s="81" t="s">
        <v>35</v>
      </c>
      <c r="M255" s="83">
        <v>35</v>
      </c>
      <c r="N255" s="84">
        <v>0.3125</v>
      </c>
      <c r="O255" s="84">
        <v>0.6875</v>
      </c>
      <c r="P255" s="84">
        <v>0.3125</v>
      </c>
      <c r="Q255" s="84">
        <v>0.52083333333333304</v>
      </c>
      <c r="R255" s="84">
        <v>0.3125</v>
      </c>
      <c r="S255" s="84">
        <v>0.6875</v>
      </c>
      <c r="T255" s="84">
        <v>0.3125</v>
      </c>
      <c r="U255" s="84">
        <v>0.6875</v>
      </c>
      <c r="V255" s="84">
        <v>0.3125</v>
      </c>
      <c r="W255" s="84">
        <v>0.6875</v>
      </c>
      <c r="X255" s="84">
        <v>0.3125</v>
      </c>
      <c r="Y255" s="84">
        <v>0.6875</v>
      </c>
      <c r="Z255" s="84">
        <v>0.3125</v>
      </c>
      <c r="AA255" s="84">
        <v>0.6875</v>
      </c>
      <c r="AB255" s="81" t="s">
        <v>65</v>
      </c>
      <c r="AC255" s="81" t="s">
        <v>43</v>
      </c>
      <c r="AD255" s="83">
        <v>13.25</v>
      </c>
      <c r="AE255" s="83">
        <v>135.71428571428572</v>
      </c>
      <c r="AF255" s="85"/>
      <c r="AG255" s="85"/>
    </row>
    <row r="256" spans="1:33" x14ac:dyDescent="0.2">
      <c r="A256" s="88" t="s">
        <v>7003</v>
      </c>
      <c r="B256" s="81" t="s">
        <v>2</v>
      </c>
      <c r="C256" s="81" t="s">
        <v>1</v>
      </c>
      <c r="D256" s="82" t="s">
        <v>22</v>
      </c>
      <c r="E256" s="87">
        <f t="shared" si="3"/>
        <v>985.71428571428567</v>
      </c>
      <c r="F256" s="87">
        <f t="shared" si="4"/>
        <v>164.28571428571428</v>
      </c>
      <c r="G256" s="83">
        <v>50</v>
      </c>
      <c r="H256" s="83">
        <v>0</v>
      </c>
      <c r="I256" s="83">
        <v>0</v>
      </c>
      <c r="J256" s="81" t="s">
        <v>32</v>
      </c>
      <c r="K256" s="82" t="s">
        <v>39</v>
      </c>
      <c r="L256" s="81" t="s">
        <v>35</v>
      </c>
      <c r="M256" s="83">
        <v>35</v>
      </c>
      <c r="N256" s="84">
        <v>0.3125</v>
      </c>
      <c r="O256" s="84">
        <v>0.6875</v>
      </c>
      <c r="P256" s="84">
        <v>0.3125</v>
      </c>
      <c r="Q256" s="84">
        <v>0.52083333333333304</v>
      </c>
      <c r="R256" s="84">
        <v>0.3125</v>
      </c>
      <c r="S256" s="84">
        <v>0.6875</v>
      </c>
      <c r="T256" s="84">
        <v>0.3125</v>
      </c>
      <c r="U256" s="84">
        <v>0.6875</v>
      </c>
      <c r="V256" s="84">
        <v>0.3125</v>
      </c>
      <c r="W256" s="84">
        <v>0.6875</v>
      </c>
      <c r="X256" s="84">
        <v>0.3125</v>
      </c>
      <c r="Y256" s="84">
        <v>0.6875</v>
      </c>
      <c r="Z256" s="84">
        <v>0.3125</v>
      </c>
      <c r="AA256" s="84">
        <v>0.6875</v>
      </c>
      <c r="AB256" s="81" t="s">
        <v>65</v>
      </c>
      <c r="AC256" s="81" t="s">
        <v>43</v>
      </c>
      <c r="AD256" s="83">
        <v>13.25</v>
      </c>
      <c r="AE256" s="83">
        <v>135.71428571428572</v>
      </c>
      <c r="AF256" s="85"/>
      <c r="AG256" s="85"/>
    </row>
    <row r="257" spans="1:33" x14ac:dyDescent="0.2">
      <c r="A257" s="88" t="s">
        <v>7004</v>
      </c>
      <c r="B257" s="81" t="s">
        <v>2</v>
      </c>
      <c r="C257" s="81" t="s">
        <v>1</v>
      </c>
      <c r="D257" s="82" t="s">
        <v>22</v>
      </c>
      <c r="E257" s="87">
        <f t="shared" si="3"/>
        <v>985.71428571428567</v>
      </c>
      <c r="F257" s="87">
        <f t="shared" si="4"/>
        <v>164.28571428571428</v>
      </c>
      <c r="G257" s="83">
        <v>50</v>
      </c>
      <c r="H257" s="83">
        <v>0</v>
      </c>
      <c r="I257" s="83">
        <v>0</v>
      </c>
      <c r="J257" s="81" t="s">
        <v>32</v>
      </c>
      <c r="K257" s="82" t="s">
        <v>39</v>
      </c>
      <c r="L257" s="81" t="s">
        <v>35</v>
      </c>
      <c r="M257" s="83">
        <v>35</v>
      </c>
      <c r="N257" s="84">
        <v>0.3125</v>
      </c>
      <c r="O257" s="84">
        <v>0.6875</v>
      </c>
      <c r="P257" s="84">
        <v>0.3125</v>
      </c>
      <c r="Q257" s="84">
        <v>0.52083333333333304</v>
      </c>
      <c r="R257" s="84">
        <v>0.3125</v>
      </c>
      <c r="S257" s="84">
        <v>0.6875</v>
      </c>
      <c r="T257" s="84">
        <v>0.3125</v>
      </c>
      <c r="U257" s="84">
        <v>0.6875</v>
      </c>
      <c r="V257" s="84">
        <v>0.3125</v>
      </c>
      <c r="W257" s="84">
        <v>0.6875</v>
      </c>
      <c r="X257" s="84">
        <v>0.3125</v>
      </c>
      <c r="Y257" s="84">
        <v>0.6875</v>
      </c>
      <c r="Z257" s="84">
        <v>0.3125</v>
      </c>
      <c r="AA257" s="84">
        <v>0.6875</v>
      </c>
      <c r="AB257" s="81" t="s">
        <v>65</v>
      </c>
      <c r="AC257" s="81" t="s">
        <v>43</v>
      </c>
      <c r="AD257" s="83">
        <v>13.25</v>
      </c>
      <c r="AE257" s="83">
        <v>135.71428571428572</v>
      </c>
      <c r="AF257" s="85"/>
      <c r="AG257" s="85"/>
    </row>
    <row r="258" spans="1:33" x14ac:dyDescent="0.2">
      <c r="A258" s="88" t="s">
        <v>7085</v>
      </c>
      <c r="B258" s="81" t="s">
        <v>2</v>
      </c>
      <c r="C258" s="81" t="s">
        <v>1</v>
      </c>
      <c r="D258" s="82" t="s">
        <v>22</v>
      </c>
      <c r="E258" s="87">
        <f t="shared" si="3"/>
        <v>985.71428571428567</v>
      </c>
      <c r="F258" s="87">
        <f t="shared" si="4"/>
        <v>164.28571428571428</v>
      </c>
      <c r="G258" s="83">
        <v>50</v>
      </c>
      <c r="H258" s="83">
        <v>0</v>
      </c>
      <c r="I258" s="83">
        <v>0</v>
      </c>
      <c r="J258" s="81" t="s">
        <v>32</v>
      </c>
      <c r="K258" s="82" t="s">
        <v>39</v>
      </c>
      <c r="L258" s="81" t="s">
        <v>35</v>
      </c>
      <c r="M258" s="83">
        <v>35</v>
      </c>
      <c r="N258" s="84">
        <v>0.3125</v>
      </c>
      <c r="O258" s="84">
        <v>0.6875</v>
      </c>
      <c r="P258" s="84">
        <v>0.3125</v>
      </c>
      <c r="Q258" s="84">
        <v>0.52083333333333304</v>
      </c>
      <c r="R258" s="84">
        <v>0.3125</v>
      </c>
      <c r="S258" s="84">
        <v>0.6875</v>
      </c>
      <c r="T258" s="84">
        <v>0.3125</v>
      </c>
      <c r="U258" s="84">
        <v>0.6875</v>
      </c>
      <c r="V258" s="84">
        <v>0.3125</v>
      </c>
      <c r="W258" s="84">
        <v>0.6875</v>
      </c>
      <c r="X258" s="84">
        <v>0.3125</v>
      </c>
      <c r="Y258" s="84">
        <v>0.6875</v>
      </c>
      <c r="Z258" s="84">
        <v>0.3125</v>
      </c>
      <c r="AA258" s="84">
        <v>0.6875</v>
      </c>
      <c r="AB258" s="81" t="s">
        <v>65</v>
      </c>
      <c r="AC258" s="81" t="s">
        <v>43</v>
      </c>
      <c r="AD258" s="83">
        <v>13.25</v>
      </c>
      <c r="AE258" s="83">
        <v>135.71428571428572</v>
      </c>
      <c r="AF258" s="85"/>
      <c r="AG258" s="85"/>
    </row>
    <row r="259" spans="1:33" x14ac:dyDescent="0.2">
      <c r="A259" s="88" t="s">
        <v>7086</v>
      </c>
      <c r="B259" s="81" t="s">
        <v>2</v>
      </c>
      <c r="C259" s="81" t="s">
        <v>1</v>
      </c>
      <c r="D259" s="82" t="s">
        <v>22</v>
      </c>
      <c r="E259" s="87">
        <f t="shared" si="3"/>
        <v>985.71428571428567</v>
      </c>
      <c r="F259" s="87">
        <f t="shared" si="4"/>
        <v>164.28571428571428</v>
      </c>
      <c r="G259" s="83">
        <v>50</v>
      </c>
      <c r="H259" s="83">
        <v>0</v>
      </c>
      <c r="I259" s="83">
        <v>0</v>
      </c>
      <c r="J259" s="81" t="s">
        <v>32</v>
      </c>
      <c r="K259" s="82" t="s">
        <v>39</v>
      </c>
      <c r="L259" s="81" t="s">
        <v>35</v>
      </c>
      <c r="M259" s="83">
        <v>35</v>
      </c>
      <c r="N259" s="84">
        <v>0.3125</v>
      </c>
      <c r="O259" s="84">
        <v>0.6875</v>
      </c>
      <c r="P259" s="84">
        <v>0.3125</v>
      </c>
      <c r="Q259" s="84">
        <v>0.52083333333333304</v>
      </c>
      <c r="R259" s="84">
        <v>0.3125</v>
      </c>
      <c r="S259" s="84">
        <v>0.6875</v>
      </c>
      <c r="T259" s="84">
        <v>0.3125</v>
      </c>
      <c r="U259" s="84">
        <v>0.6875</v>
      </c>
      <c r="V259" s="84">
        <v>0.3125</v>
      </c>
      <c r="W259" s="84">
        <v>0.6875</v>
      </c>
      <c r="X259" s="84">
        <v>0.3125</v>
      </c>
      <c r="Y259" s="84">
        <v>0.6875</v>
      </c>
      <c r="Z259" s="84">
        <v>0.3125</v>
      </c>
      <c r="AA259" s="84">
        <v>0.6875</v>
      </c>
      <c r="AB259" s="81" t="s">
        <v>65</v>
      </c>
      <c r="AC259" s="81" t="s">
        <v>43</v>
      </c>
      <c r="AD259" s="83">
        <v>13.25</v>
      </c>
      <c r="AE259" s="83">
        <v>135.71428571428572</v>
      </c>
      <c r="AF259" s="85"/>
      <c r="AG259" s="85"/>
    </row>
    <row r="260" spans="1:33" x14ac:dyDescent="0.2">
      <c r="A260" s="88" t="s">
        <v>7087</v>
      </c>
      <c r="B260" s="81" t="s">
        <v>2</v>
      </c>
      <c r="C260" s="81" t="s">
        <v>1</v>
      </c>
      <c r="D260" s="82" t="s">
        <v>22</v>
      </c>
      <c r="E260" s="87">
        <f t="shared" si="3"/>
        <v>985.71428571428567</v>
      </c>
      <c r="F260" s="87">
        <f t="shared" si="4"/>
        <v>164.28571428571428</v>
      </c>
      <c r="G260" s="83">
        <v>50</v>
      </c>
      <c r="H260" s="83">
        <v>0</v>
      </c>
      <c r="I260" s="83">
        <v>0</v>
      </c>
      <c r="J260" s="81" t="s">
        <v>32</v>
      </c>
      <c r="K260" s="82" t="s">
        <v>39</v>
      </c>
      <c r="L260" s="81" t="s">
        <v>35</v>
      </c>
      <c r="M260" s="83">
        <v>35</v>
      </c>
      <c r="N260" s="84">
        <v>0.3125</v>
      </c>
      <c r="O260" s="84">
        <v>0.6875</v>
      </c>
      <c r="P260" s="84">
        <v>0.3125</v>
      </c>
      <c r="Q260" s="84">
        <v>0.52083333333333304</v>
      </c>
      <c r="R260" s="84">
        <v>0.3125</v>
      </c>
      <c r="S260" s="84">
        <v>0.6875</v>
      </c>
      <c r="T260" s="84">
        <v>0.3125</v>
      </c>
      <c r="U260" s="84">
        <v>0.6875</v>
      </c>
      <c r="V260" s="84">
        <v>0.3125</v>
      </c>
      <c r="W260" s="84">
        <v>0.6875</v>
      </c>
      <c r="X260" s="84">
        <v>0.3125</v>
      </c>
      <c r="Y260" s="84">
        <v>0.6875</v>
      </c>
      <c r="Z260" s="84">
        <v>0.3125</v>
      </c>
      <c r="AA260" s="84">
        <v>0.6875</v>
      </c>
      <c r="AB260" s="81" t="s">
        <v>65</v>
      </c>
      <c r="AC260" s="81" t="s">
        <v>43</v>
      </c>
      <c r="AD260" s="83">
        <v>13.25</v>
      </c>
      <c r="AE260" s="83">
        <v>135.71428571428572</v>
      </c>
      <c r="AF260" s="85"/>
      <c r="AG260" s="85"/>
    </row>
    <row r="261" spans="1:33" x14ac:dyDescent="0.2">
      <c r="A261" s="88" t="s">
        <v>7088</v>
      </c>
      <c r="B261" s="81" t="s">
        <v>2</v>
      </c>
      <c r="C261" s="81" t="s">
        <v>1</v>
      </c>
      <c r="D261" s="82" t="s">
        <v>22</v>
      </c>
      <c r="E261" s="87">
        <f t="shared" si="3"/>
        <v>985.71428571428567</v>
      </c>
      <c r="F261" s="87">
        <f t="shared" si="4"/>
        <v>164.28571428571428</v>
      </c>
      <c r="G261" s="83">
        <v>50</v>
      </c>
      <c r="H261" s="83">
        <v>0</v>
      </c>
      <c r="I261" s="83">
        <v>0</v>
      </c>
      <c r="J261" s="81" t="s">
        <v>32</v>
      </c>
      <c r="K261" s="82" t="s">
        <v>39</v>
      </c>
      <c r="L261" s="81" t="s">
        <v>35</v>
      </c>
      <c r="M261" s="83">
        <v>35</v>
      </c>
      <c r="N261" s="84">
        <v>0.3125</v>
      </c>
      <c r="O261" s="84">
        <v>0.6875</v>
      </c>
      <c r="P261" s="84">
        <v>0.3125</v>
      </c>
      <c r="Q261" s="84">
        <v>0.52083333333333304</v>
      </c>
      <c r="R261" s="84">
        <v>0.3125</v>
      </c>
      <c r="S261" s="84">
        <v>0.6875</v>
      </c>
      <c r="T261" s="84">
        <v>0.3125</v>
      </c>
      <c r="U261" s="84">
        <v>0.6875</v>
      </c>
      <c r="V261" s="84">
        <v>0.3125</v>
      </c>
      <c r="W261" s="84">
        <v>0.6875</v>
      </c>
      <c r="X261" s="84">
        <v>0.3125</v>
      </c>
      <c r="Y261" s="84">
        <v>0.6875</v>
      </c>
      <c r="Z261" s="84">
        <v>0.3125</v>
      </c>
      <c r="AA261" s="84">
        <v>0.6875</v>
      </c>
      <c r="AB261" s="81" t="s">
        <v>65</v>
      </c>
      <c r="AC261" s="81" t="s">
        <v>43</v>
      </c>
      <c r="AD261" s="83">
        <v>13.25</v>
      </c>
      <c r="AE261" s="83">
        <v>135.71428571428572</v>
      </c>
      <c r="AF261" s="85"/>
      <c r="AG261" s="85"/>
    </row>
    <row r="262" spans="1:33" x14ac:dyDescent="0.2">
      <c r="A262" s="88" t="s">
        <v>7089</v>
      </c>
      <c r="B262" s="81" t="s">
        <v>2</v>
      </c>
      <c r="C262" s="81" t="s">
        <v>1</v>
      </c>
      <c r="D262" s="82" t="s">
        <v>22</v>
      </c>
      <c r="E262" s="87">
        <f t="shared" si="3"/>
        <v>985.71428571428567</v>
      </c>
      <c r="F262" s="87">
        <f t="shared" si="4"/>
        <v>164.28571428571428</v>
      </c>
      <c r="G262" s="83">
        <v>50</v>
      </c>
      <c r="H262" s="83">
        <v>0</v>
      </c>
      <c r="I262" s="83">
        <v>0</v>
      </c>
      <c r="J262" s="81" t="s">
        <v>32</v>
      </c>
      <c r="K262" s="82" t="s">
        <v>39</v>
      </c>
      <c r="L262" s="81" t="s">
        <v>35</v>
      </c>
      <c r="M262" s="83">
        <v>35</v>
      </c>
      <c r="N262" s="84">
        <v>0.3125</v>
      </c>
      <c r="O262" s="84">
        <v>0.6875</v>
      </c>
      <c r="P262" s="84">
        <v>0.3125</v>
      </c>
      <c r="Q262" s="84">
        <v>0.52083333333333304</v>
      </c>
      <c r="R262" s="84">
        <v>0.3125</v>
      </c>
      <c r="S262" s="84">
        <v>0.6875</v>
      </c>
      <c r="T262" s="84">
        <v>0.3125</v>
      </c>
      <c r="U262" s="84">
        <v>0.6875</v>
      </c>
      <c r="V262" s="84">
        <v>0.3125</v>
      </c>
      <c r="W262" s="84">
        <v>0.6875</v>
      </c>
      <c r="X262" s="84">
        <v>0.3125</v>
      </c>
      <c r="Y262" s="84">
        <v>0.6875</v>
      </c>
      <c r="Z262" s="84">
        <v>0.3125</v>
      </c>
      <c r="AA262" s="84">
        <v>0.6875</v>
      </c>
      <c r="AB262" s="81" t="s">
        <v>65</v>
      </c>
      <c r="AC262" s="81" t="s">
        <v>43</v>
      </c>
      <c r="AD262" s="83">
        <v>13.25</v>
      </c>
      <c r="AE262" s="83">
        <v>135.71428571428572</v>
      </c>
      <c r="AF262" s="85"/>
      <c r="AG262" s="85"/>
    </row>
    <row r="263" spans="1:33" x14ac:dyDescent="0.2">
      <c r="A263" s="88" t="s">
        <v>7092</v>
      </c>
      <c r="B263" s="81" t="s">
        <v>2</v>
      </c>
      <c r="C263" s="81" t="s">
        <v>1</v>
      </c>
      <c r="D263" s="82" t="s">
        <v>22</v>
      </c>
      <c r="E263" s="87">
        <f t="shared" si="3"/>
        <v>985.71428571428567</v>
      </c>
      <c r="F263" s="87">
        <f t="shared" si="4"/>
        <v>164.28571428571428</v>
      </c>
      <c r="G263" s="83">
        <v>50</v>
      </c>
      <c r="H263" s="83">
        <v>0</v>
      </c>
      <c r="I263" s="83">
        <v>0</v>
      </c>
      <c r="J263" s="81" t="s">
        <v>32</v>
      </c>
      <c r="K263" s="82" t="s">
        <v>39</v>
      </c>
      <c r="L263" s="81" t="s">
        <v>35</v>
      </c>
      <c r="M263" s="83">
        <v>35</v>
      </c>
      <c r="N263" s="84">
        <v>0.3125</v>
      </c>
      <c r="O263" s="84">
        <v>0.6875</v>
      </c>
      <c r="P263" s="84">
        <v>0.3125</v>
      </c>
      <c r="Q263" s="84">
        <v>0.52083333333333304</v>
      </c>
      <c r="R263" s="84">
        <v>0.3125</v>
      </c>
      <c r="S263" s="84">
        <v>0.6875</v>
      </c>
      <c r="T263" s="84">
        <v>0.3125</v>
      </c>
      <c r="U263" s="84">
        <v>0.6875</v>
      </c>
      <c r="V263" s="84">
        <v>0.3125</v>
      </c>
      <c r="W263" s="84">
        <v>0.6875</v>
      </c>
      <c r="X263" s="84">
        <v>0.3125</v>
      </c>
      <c r="Y263" s="84">
        <v>0.6875</v>
      </c>
      <c r="Z263" s="84">
        <v>0.3125</v>
      </c>
      <c r="AA263" s="84">
        <v>0.6875</v>
      </c>
      <c r="AB263" s="81" t="s">
        <v>65</v>
      </c>
      <c r="AC263" s="81" t="s">
        <v>43</v>
      </c>
      <c r="AD263" s="83">
        <v>13.25</v>
      </c>
      <c r="AE263" s="83">
        <v>135.71428571428572</v>
      </c>
      <c r="AF263" s="85"/>
      <c r="AG263" s="85"/>
    </row>
    <row r="264" spans="1:33" x14ac:dyDescent="0.2">
      <c r="A264" s="88" t="s">
        <v>7093</v>
      </c>
      <c r="B264" s="81" t="s">
        <v>2</v>
      </c>
      <c r="C264" s="81" t="s">
        <v>1</v>
      </c>
      <c r="D264" s="82" t="s">
        <v>22</v>
      </c>
      <c r="E264" s="87">
        <f t="shared" si="3"/>
        <v>985.71428571428567</v>
      </c>
      <c r="F264" s="87">
        <f t="shared" si="4"/>
        <v>164.28571428571428</v>
      </c>
      <c r="G264" s="83">
        <v>50</v>
      </c>
      <c r="H264" s="83">
        <v>0</v>
      </c>
      <c r="I264" s="83">
        <v>0</v>
      </c>
      <c r="J264" s="81" t="s">
        <v>32</v>
      </c>
      <c r="K264" s="82" t="s">
        <v>39</v>
      </c>
      <c r="L264" s="81" t="s">
        <v>35</v>
      </c>
      <c r="M264" s="83">
        <v>35</v>
      </c>
      <c r="N264" s="84">
        <v>0.3125</v>
      </c>
      <c r="O264" s="84">
        <v>0.6875</v>
      </c>
      <c r="P264" s="84">
        <v>0.3125</v>
      </c>
      <c r="Q264" s="84">
        <v>0.52083333333333304</v>
      </c>
      <c r="R264" s="84">
        <v>0.3125</v>
      </c>
      <c r="S264" s="84">
        <v>0.6875</v>
      </c>
      <c r="T264" s="84">
        <v>0.3125</v>
      </c>
      <c r="U264" s="84">
        <v>0.6875</v>
      </c>
      <c r="V264" s="84">
        <v>0.3125</v>
      </c>
      <c r="W264" s="84">
        <v>0.6875</v>
      </c>
      <c r="X264" s="84">
        <v>0.3125</v>
      </c>
      <c r="Y264" s="84">
        <v>0.6875</v>
      </c>
      <c r="Z264" s="84">
        <v>0.3125</v>
      </c>
      <c r="AA264" s="84">
        <v>0.6875</v>
      </c>
      <c r="AB264" s="81" t="s">
        <v>65</v>
      </c>
      <c r="AC264" s="81" t="s">
        <v>43</v>
      </c>
      <c r="AD264" s="83">
        <v>13.25</v>
      </c>
      <c r="AE264" s="83">
        <v>135.71428571428572</v>
      </c>
      <c r="AF264" s="85"/>
      <c r="AG264" s="85"/>
    </row>
    <row r="265" spans="1:33" x14ac:dyDescent="0.2">
      <c r="A265" s="88" t="s">
        <v>7097</v>
      </c>
      <c r="B265" s="81" t="s">
        <v>2</v>
      </c>
      <c r="C265" s="81" t="s">
        <v>1</v>
      </c>
      <c r="D265" s="82" t="s">
        <v>22</v>
      </c>
      <c r="E265" s="87">
        <f t="shared" si="3"/>
        <v>985.71428571428567</v>
      </c>
      <c r="F265" s="87">
        <f t="shared" si="4"/>
        <v>164.28571428571428</v>
      </c>
      <c r="G265" s="83">
        <v>50</v>
      </c>
      <c r="H265" s="83">
        <v>0</v>
      </c>
      <c r="I265" s="83">
        <v>0</v>
      </c>
      <c r="J265" s="81" t="s">
        <v>32</v>
      </c>
      <c r="K265" s="82" t="s">
        <v>39</v>
      </c>
      <c r="L265" s="81" t="s">
        <v>35</v>
      </c>
      <c r="M265" s="83">
        <v>35</v>
      </c>
      <c r="N265" s="84">
        <v>0.3125</v>
      </c>
      <c r="O265" s="84">
        <v>0.6875</v>
      </c>
      <c r="P265" s="84">
        <v>0.3125</v>
      </c>
      <c r="Q265" s="84">
        <v>0.52083333333333304</v>
      </c>
      <c r="R265" s="84">
        <v>0.3125</v>
      </c>
      <c r="S265" s="84">
        <v>0.6875</v>
      </c>
      <c r="T265" s="84">
        <v>0.3125</v>
      </c>
      <c r="U265" s="84">
        <v>0.6875</v>
      </c>
      <c r="V265" s="84">
        <v>0.3125</v>
      </c>
      <c r="W265" s="84">
        <v>0.6875</v>
      </c>
      <c r="X265" s="84">
        <v>0.3125</v>
      </c>
      <c r="Y265" s="84">
        <v>0.6875</v>
      </c>
      <c r="Z265" s="84">
        <v>0.3125</v>
      </c>
      <c r="AA265" s="84">
        <v>0.6875</v>
      </c>
      <c r="AB265" s="81" t="s">
        <v>65</v>
      </c>
      <c r="AC265" s="81" t="s">
        <v>43</v>
      </c>
      <c r="AD265" s="83">
        <v>13.25</v>
      </c>
      <c r="AE265" s="83">
        <v>135.71428571428572</v>
      </c>
      <c r="AF265" s="85"/>
      <c r="AG265" s="85"/>
    </row>
    <row r="266" spans="1:33" x14ac:dyDescent="0.2">
      <c r="A266" s="88" t="s">
        <v>7094</v>
      </c>
      <c r="B266" s="81" t="s">
        <v>2</v>
      </c>
      <c r="C266" s="81" t="s">
        <v>1</v>
      </c>
      <c r="D266" s="82" t="s">
        <v>22</v>
      </c>
      <c r="E266" s="87">
        <f t="shared" si="3"/>
        <v>985.71428571428567</v>
      </c>
      <c r="F266" s="87">
        <f t="shared" si="4"/>
        <v>164.28571428571428</v>
      </c>
      <c r="G266" s="83">
        <v>50</v>
      </c>
      <c r="H266" s="83">
        <v>0</v>
      </c>
      <c r="I266" s="83">
        <v>0</v>
      </c>
      <c r="J266" s="81" t="s">
        <v>32</v>
      </c>
      <c r="K266" s="82" t="s">
        <v>39</v>
      </c>
      <c r="L266" s="81" t="s">
        <v>35</v>
      </c>
      <c r="M266" s="83">
        <v>35</v>
      </c>
      <c r="N266" s="84">
        <v>0.3125</v>
      </c>
      <c r="O266" s="84">
        <v>0.6875</v>
      </c>
      <c r="P266" s="84">
        <v>0.3125</v>
      </c>
      <c r="Q266" s="84">
        <v>0.52083333333333304</v>
      </c>
      <c r="R266" s="84">
        <v>0.3125</v>
      </c>
      <c r="S266" s="84">
        <v>0.6875</v>
      </c>
      <c r="T266" s="84">
        <v>0.3125</v>
      </c>
      <c r="U266" s="84">
        <v>0.6875</v>
      </c>
      <c r="V266" s="84">
        <v>0.3125</v>
      </c>
      <c r="W266" s="84">
        <v>0.6875</v>
      </c>
      <c r="X266" s="84">
        <v>0.3125</v>
      </c>
      <c r="Y266" s="84">
        <v>0.6875</v>
      </c>
      <c r="Z266" s="84">
        <v>0.3125</v>
      </c>
      <c r="AA266" s="84">
        <v>0.6875</v>
      </c>
      <c r="AB266" s="81" t="s">
        <v>65</v>
      </c>
      <c r="AC266" s="81" t="s">
        <v>43</v>
      </c>
      <c r="AD266" s="83">
        <v>13.25</v>
      </c>
      <c r="AE266" s="83">
        <v>135.71428571428572</v>
      </c>
      <c r="AF266" s="85"/>
      <c r="AG266" s="85"/>
    </row>
    <row r="267" spans="1:33" x14ac:dyDescent="0.2">
      <c r="A267" s="88" t="s">
        <v>7095</v>
      </c>
      <c r="B267" s="81" t="s">
        <v>2</v>
      </c>
      <c r="C267" s="81" t="s">
        <v>1</v>
      </c>
      <c r="D267" s="82" t="s">
        <v>22</v>
      </c>
      <c r="E267" s="87">
        <f t="shared" si="3"/>
        <v>985.71428571428567</v>
      </c>
      <c r="F267" s="87">
        <f t="shared" si="4"/>
        <v>164.28571428571428</v>
      </c>
      <c r="G267" s="83">
        <v>50</v>
      </c>
      <c r="H267" s="83">
        <v>0</v>
      </c>
      <c r="I267" s="83">
        <v>0</v>
      </c>
      <c r="J267" s="81" t="s">
        <v>32</v>
      </c>
      <c r="K267" s="82" t="s">
        <v>39</v>
      </c>
      <c r="L267" s="81" t="s">
        <v>35</v>
      </c>
      <c r="M267" s="83">
        <v>35</v>
      </c>
      <c r="N267" s="84">
        <v>0.3125</v>
      </c>
      <c r="O267" s="84">
        <v>0.6875</v>
      </c>
      <c r="P267" s="84">
        <v>0.3125</v>
      </c>
      <c r="Q267" s="84">
        <v>0.52083333333333304</v>
      </c>
      <c r="R267" s="84">
        <v>0.3125</v>
      </c>
      <c r="S267" s="84">
        <v>0.6875</v>
      </c>
      <c r="T267" s="84">
        <v>0.3125</v>
      </c>
      <c r="U267" s="84">
        <v>0.6875</v>
      </c>
      <c r="V267" s="84">
        <v>0.3125</v>
      </c>
      <c r="W267" s="84">
        <v>0.6875</v>
      </c>
      <c r="X267" s="84">
        <v>0.3125</v>
      </c>
      <c r="Y267" s="84">
        <v>0.6875</v>
      </c>
      <c r="Z267" s="84">
        <v>0.3125</v>
      </c>
      <c r="AA267" s="84">
        <v>0.6875</v>
      </c>
      <c r="AB267" s="81" t="s">
        <v>65</v>
      </c>
      <c r="AC267" s="81" t="s">
        <v>43</v>
      </c>
      <c r="AD267" s="83">
        <v>13.25</v>
      </c>
      <c r="AE267" s="83">
        <v>135.71428571428572</v>
      </c>
      <c r="AF267" s="85"/>
      <c r="AG267" s="85"/>
    </row>
    <row r="268" spans="1:33" x14ac:dyDescent="0.2">
      <c r="A268" s="88" t="s">
        <v>7090</v>
      </c>
      <c r="B268" s="81" t="s">
        <v>2</v>
      </c>
      <c r="C268" s="81" t="s">
        <v>1</v>
      </c>
      <c r="D268" s="82" t="s">
        <v>22</v>
      </c>
      <c r="E268" s="87">
        <f t="shared" si="3"/>
        <v>985.71428571428567</v>
      </c>
      <c r="F268" s="87">
        <f t="shared" si="4"/>
        <v>164.28571428571428</v>
      </c>
      <c r="G268" s="83">
        <v>50</v>
      </c>
      <c r="H268" s="83">
        <v>0</v>
      </c>
      <c r="I268" s="83">
        <v>0</v>
      </c>
      <c r="J268" s="81" t="s">
        <v>32</v>
      </c>
      <c r="K268" s="82" t="s">
        <v>39</v>
      </c>
      <c r="L268" s="81" t="s">
        <v>35</v>
      </c>
      <c r="M268" s="83">
        <v>35</v>
      </c>
      <c r="N268" s="84">
        <v>0.3125</v>
      </c>
      <c r="O268" s="84">
        <v>0.6875</v>
      </c>
      <c r="P268" s="84">
        <v>0.3125</v>
      </c>
      <c r="Q268" s="84">
        <v>0.52083333333333304</v>
      </c>
      <c r="R268" s="84">
        <v>0.3125</v>
      </c>
      <c r="S268" s="84">
        <v>0.6875</v>
      </c>
      <c r="T268" s="84">
        <v>0.3125</v>
      </c>
      <c r="U268" s="84">
        <v>0.6875</v>
      </c>
      <c r="V268" s="84">
        <v>0.3125</v>
      </c>
      <c r="W268" s="84">
        <v>0.6875</v>
      </c>
      <c r="X268" s="84">
        <v>0.3125</v>
      </c>
      <c r="Y268" s="84">
        <v>0.6875</v>
      </c>
      <c r="Z268" s="84">
        <v>0.3125</v>
      </c>
      <c r="AA268" s="84">
        <v>0.6875</v>
      </c>
      <c r="AB268" s="81" t="s">
        <v>65</v>
      </c>
      <c r="AC268" s="81" t="s">
        <v>43</v>
      </c>
      <c r="AD268" s="83">
        <v>13.25</v>
      </c>
      <c r="AE268" s="83">
        <v>135.71428571428572</v>
      </c>
      <c r="AF268" s="85"/>
      <c r="AG268" s="85"/>
    </row>
    <row r="269" spans="1:33" x14ac:dyDescent="0.2">
      <c r="A269" s="88" t="s">
        <v>7091</v>
      </c>
      <c r="B269" s="81" t="s">
        <v>2</v>
      </c>
      <c r="C269" s="81" t="s">
        <v>1</v>
      </c>
      <c r="D269" s="82" t="s">
        <v>22</v>
      </c>
      <c r="E269" s="87">
        <f t="shared" si="3"/>
        <v>985.71428571428567</v>
      </c>
      <c r="F269" s="87">
        <f t="shared" si="4"/>
        <v>164.28571428571428</v>
      </c>
      <c r="G269" s="83">
        <v>50</v>
      </c>
      <c r="H269" s="83">
        <v>0</v>
      </c>
      <c r="I269" s="83">
        <v>0</v>
      </c>
      <c r="J269" s="81" t="s">
        <v>32</v>
      </c>
      <c r="K269" s="82" t="s">
        <v>39</v>
      </c>
      <c r="L269" s="81" t="s">
        <v>35</v>
      </c>
      <c r="M269" s="83">
        <v>35</v>
      </c>
      <c r="N269" s="84">
        <v>0.3125</v>
      </c>
      <c r="O269" s="84">
        <v>0.6875</v>
      </c>
      <c r="P269" s="84">
        <v>0.3125</v>
      </c>
      <c r="Q269" s="84">
        <v>0.52083333333333304</v>
      </c>
      <c r="R269" s="84">
        <v>0.3125</v>
      </c>
      <c r="S269" s="84">
        <v>0.6875</v>
      </c>
      <c r="T269" s="84">
        <v>0.3125</v>
      </c>
      <c r="U269" s="84">
        <v>0.6875</v>
      </c>
      <c r="V269" s="84">
        <v>0.3125</v>
      </c>
      <c r="W269" s="84">
        <v>0.6875</v>
      </c>
      <c r="X269" s="84">
        <v>0.3125</v>
      </c>
      <c r="Y269" s="84">
        <v>0.6875</v>
      </c>
      <c r="Z269" s="84">
        <v>0.3125</v>
      </c>
      <c r="AA269" s="84">
        <v>0.6875</v>
      </c>
      <c r="AB269" s="81" t="s">
        <v>65</v>
      </c>
      <c r="AC269" s="81" t="s">
        <v>43</v>
      </c>
      <c r="AD269" s="83">
        <v>13.25</v>
      </c>
      <c r="AE269" s="83">
        <v>135.71428571428572</v>
      </c>
      <c r="AF269" s="85"/>
      <c r="AG269" s="85"/>
    </row>
    <row r="270" spans="1:33" x14ac:dyDescent="0.2">
      <c r="A270" s="88" t="s">
        <v>7120</v>
      </c>
      <c r="B270" s="81" t="s">
        <v>2</v>
      </c>
      <c r="C270" s="81" t="s">
        <v>1</v>
      </c>
      <c r="D270" s="82" t="s">
        <v>22</v>
      </c>
      <c r="E270" s="87">
        <f t="shared" ref="E270:E297" si="5">+F270*6</f>
        <v>985.71428571428567</v>
      </c>
      <c r="F270" s="87">
        <f t="shared" ref="F270:F297" si="6">(1200-G270)/7</f>
        <v>164.28571428571428</v>
      </c>
      <c r="G270" s="83">
        <v>50</v>
      </c>
      <c r="H270" s="83">
        <v>0</v>
      </c>
      <c r="I270" s="83">
        <v>0</v>
      </c>
      <c r="J270" s="81" t="s">
        <v>32</v>
      </c>
      <c r="K270" s="82" t="s">
        <v>39</v>
      </c>
      <c r="L270" s="81" t="s">
        <v>35</v>
      </c>
      <c r="M270" s="83">
        <v>35</v>
      </c>
      <c r="N270" s="84">
        <v>0.3125</v>
      </c>
      <c r="O270" s="84">
        <v>0.6875</v>
      </c>
      <c r="P270" s="84">
        <v>0.3125</v>
      </c>
      <c r="Q270" s="84">
        <v>0.52083333333333304</v>
      </c>
      <c r="R270" s="84">
        <v>0.3125</v>
      </c>
      <c r="S270" s="84">
        <v>0.6875</v>
      </c>
      <c r="T270" s="84">
        <v>0.3125</v>
      </c>
      <c r="U270" s="84">
        <v>0.6875</v>
      </c>
      <c r="V270" s="84">
        <v>0.3125</v>
      </c>
      <c r="W270" s="84">
        <v>0.6875</v>
      </c>
      <c r="X270" s="84">
        <v>0.3125</v>
      </c>
      <c r="Y270" s="84">
        <v>0.6875</v>
      </c>
      <c r="Z270" s="84">
        <v>0.3125</v>
      </c>
      <c r="AA270" s="84">
        <v>0.6875</v>
      </c>
      <c r="AB270" s="81" t="s">
        <v>65</v>
      </c>
      <c r="AC270" s="81" t="s">
        <v>43</v>
      </c>
      <c r="AD270" s="83">
        <v>13.25</v>
      </c>
      <c r="AE270" s="83">
        <v>135.71428571428572</v>
      </c>
      <c r="AF270" s="85"/>
      <c r="AG270" s="85"/>
    </row>
    <row r="271" spans="1:33" x14ac:dyDescent="0.2">
      <c r="A271" s="88" t="s">
        <v>7121</v>
      </c>
      <c r="B271" s="81" t="s">
        <v>2</v>
      </c>
      <c r="C271" s="81" t="s">
        <v>1</v>
      </c>
      <c r="D271" s="82" t="s">
        <v>22</v>
      </c>
      <c r="E271" s="87">
        <f t="shared" si="5"/>
        <v>985.71428571428567</v>
      </c>
      <c r="F271" s="87">
        <f t="shared" si="6"/>
        <v>164.28571428571428</v>
      </c>
      <c r="G271" s="83">
        <v>50</v>
      </c>
      <c r="H271" s="83">
        <v>0</v>
      </c>
      <c r="I271" s="83">
        <v>0</v>
      </c>
      <c r="J271" s="81" t="s">
        <v>32</v>
      </c>
      <c r="K271" s="82" t="s">
        <v>39</v>
      </c>
      <c r="L271" s="81" t="s">
        <v>35</v>
      </c>
      <c r="M271" s="83">
        <v>35</v>
      </c>
      <c r="N271" s="84">
        <v>0.3125</v>
      </c>
      <c r="O271" s="84">
        <v>0.6875</v>
      </c>
      <c r="P271" s="84">
        <v>0.3125</v>
      </c>
      <c r="Q271" s="84">
        <v>0.52083333333333304</v>
      </c>
      <c r="R271" s="84">
        <v>0.3125</v>
      </c>
      <c r="S271" s="84">
        <v>0.6875</v>
      </c>
      <c r="T271" s="84">
        <v>0.3125</v>
      </c>
      <c r="U271" s="84">
        <v>0.6875</v>
      </c>
      <c r="V271" s="84">
        <v>0.3125</v>
      </c>
      <c r="W271" s="84">
        <v>0.6875</v>
      </c>
      <c r="X271" s="84">
        <v>0.3125</v>
      </c>
      <c r="Y271" s="84">
        <v>0.6875</v>
      </c>
      <c r="Z271" s="84">
        <v>0.3125</v>
      </c>
      <c r="AA271" s="84">
        <v>0.6875</v>
      </c>
      <c r="AB271" s="81" t="s">
        <v>65</v>
      </c>
      <c r="AC271" s="81" t="s">
        <v>43</v>
      </c>
      <c r="AD271" s="83">
        <v>13.25</v>
      </c>
      <c r="AE271" s="83">
        <v>135.71428571428572</v>
      </c>
      <c r="AF271" s="85"/>
      <c r="AG271" s="85"/>
    </row>
    <row r="272" spans="1:33" x14ac:dyDescent="0.2">
      <c r="A272" s="88" t="s">
        <v>7122</v>
      </c>
      <c r="B272" s="81" t="s">
        <v>2</v>
      </c>
      <c r="C272" s="81" t="s">
        <v>1</v>
      </c>
      <c r="D272" s="82" t="s">
        <v>22</v>
      </c>
      <c r="E272" s="87">
        <f t="shared" si="5"/>
        <v>985.71428571428567</v>
      </c>
      <c r="F272" s="87">
        <f t="shared" si="6"/>
        <v>164.28571428571428</v>
      </c>
      <c r="G272" s="83">
        <v>50</v>
      </c>
      <c r="H272" s="83">
        <v>0</v>
      </c>
      <c r="I272" s="83">
        <v>0</v>
      </c>
      <c r="J272" s="81" t="s">
        <v>32</v>
      </c>
      <c r="K272" s="82" t="s">
        <v>39</v>
      </c>
      <c r="L272" s="81" t="s">
        <v>35</v>
      </c>
      <c r="M272" s="83">
        <v>35</v>
      </c>
      <c r="N272" s="84">
        <v>0.3125</v>
      </c>
      <c r="O272" s="84">
        <v>0.6875</v>
      </c>
      <c r="P272" s="84">
        <v>0.3125</v>
      </c>
      <c r="Q272" s="84">
        <v>0.52083333333333304</v>
      </c>
      <c r="R272" s="84">
        <v>0.3125</v>
      </c>
      <c r="S272" s="84">
        <v>0.6875</v>
      </c>
      <c r="T272" s="84">
        <v>0.3125</v>
      </c>
      <c r="U272" s="84">
        <v>0.6875</v>
      </c>
      <c r="V272" s="84">
        <v>0.3125</v>
      </c>
      <c r="W272" s="84">
        <v>0.6875</v>
      </c>
      <c r="X272" s="84">
        <v>0.3125</v>
      </c>
      <c r="Y272" s="84">
        <v>0.6875</v>
      </c>
      <c r="Z272" s="84">
        <v>0.3125</v>
      </c>
      <c r="AA272" s="84">
        <v>0.6875</v>
      </c>
      <c r="AB272" s="81" t="s">
        <v>65</v>
      </c>
      <c r="AC272" s="81" t="s">
        <v>43</v>
      </c>
      <c r="AD272" s="83">
        <v>13.25</v>
      </c>
      <c r="AE272" s="83">
        <v>135.71428571428572</v>
      </c>
      <c r="AF272" s="85"/>
      <c r="AG272" s="85"/>
    </row>
    <row r="273" spans="1:33" x14ac:dyDescent="0.2">
      <c r="A273" s="88" t="s">
        <v>7161</v>
      </c>
      <c r="B273" s="81" t="s">
        <v>2</v>
      </c>
      <c r="C273" s="81" t="s">
        <v>1</v>
      </c>
      <c r="D273" s="82" t="s">
        <v>22</v>
      </c>
      <c r="E273" s="87">
        <f t="shared" si="5"/>
        <v>985.71428571428567</v>
      </c>
      <c r="F273" s="87">
        <f t="shared" si="6"/>
        <v>164.28571428571428</v>
      </c>
      <c r="G273" s="83">
        <v>50</v>
      </c>
      <c r="H273" s="83">
        <v>0</v>
      </c>
      <c r="I273" s="83">
        <v>0</v>
      </c>
      <c r="J273" s="81" t="s">
        <v>32</v>
      </c>
      <c r="K273" s="82" t="s">
        <v>39</v>
      </c>
      <c r="L273" s="81" t="s">
        <v>35</v>
      </c>
      <c r="M273" s="83">
        <v>35</v>
      </c>
      <c r="N273" s="84">
        <v>0.3125</v>
      </c>
      <c r="O273" s="84">
        <v>0.6875</v>
      </c>
      <c r="P273" s="84">
        <v>0.3125</v>
      </c>
      <c r="Q273" s="84">
        <v>0.52083333333333304</v>
      </c>
      <c r="R273" s="84">
        <v>0.3125</v>
      </c>
      <c r="S273" s="84">
        <v>0.6875</v>
      </c>
      <c r="T273" s="84">
        <v>0.3125</v>
      </c>
      <c r="U273" s="84">
        <v>0.6875</v>
      </c>
      <c r="V273" s="84">
        <v>0.3125</v>
      </c>
      <c r="W273" s="84">
        <v>0.6875</v>
      </c>
      <c r="X273" s="84">
        <v>0.3125</v>
      </c>
      <c r="Y273" s="84">
        <v>0.6875</v>
      </c>
      <c r="Z273" s="84">
        <v>0.3125</v>
      </c>
      <c r="AA273" s="84">
        <v>0.6875</v>
      </c>
      <c r="AB273" s="81" t="s">
        <v>65</v>
      </c>
      <c r="AC273" s="81" t="s">
        <v>43</v>
      </c>
      <c r="AD273" s="83">
        <v>13.25</v>
      </c>
      <c r="AE273" s="83">
        <v>135.71428571428572</v>
      </c>
      <c r="AF273" s="85"/>
      <c r="AG273" s="85"/>
    </row>
    <row r="274" spans="1:33" x14ac:dyDescent="0.2">
      <c r="A274" s="88" t="s">
        <v>7165</v>
      </c>
      <c r="B274" s="81" t="s">
        <v>2</v>
      </c>
      <c r="C274" s="81" t="s">
        <v>1</v>
      </c>
      <c r="D274" s="82" t="s">
        <v>22</v>
      </c>
      <c r="E274" s="87">
        <f t="shared" si="5"/>
        <v>985.71428571428567</v>
      </c>
      <c r="F274" s="87">
        <f t="shared" si="6"/>
        <v>164.28571428571428</v>
      </c>
      <c r="G274" s="83">
        <v>50</v>
      </c>
      <c r="H274" s="83">
        <v>0</v>
      </c>
      <c r="I274" s="83">
        <v>0</v>
      </c>
      <c r="J274" s="81" t="s">
        <v>32</v>
      </c>
      <c r="K274" s="82" t="s">
        <v>39</v>
      </c>
      <c r="L274" s="81" t="s">
        <v>35</v>
      </c>
      <c r="M274" s="83">
        <v>35</v>
      </c>
      <c r="N274" s="84">
        <v>0.3125</v>
      </c>
      <c r="O274" s="84">
        <v>0.6875</v>
      </c>
      <c r="P274" s="84">
        <v>0.3125</v>
      </c>
      <c r="Q274" s="84">
        <v>0.52083333333333304</v>
      </c>
      <c r="R274" s="84">
        <v>0.3125</v>
      </c>
      <c r="S274" s="84">
        <v>0.6875</v>
      </c>
      <c r="T274" s="84">
        <v>0.3125</v>
      </c>
      <c r="U274" s="84">
        <v>0.6875</v>
      </c>
      <c r="V274" s="84">
        <v>0.3125</v>
      </c>
      <c r="W274" s="84">
        <v>0.6875</v>
      </c>
      <c r="X274" s="84">
        <v>0.3125</v>
      </c>
      <c r="Y274" s="84">
        <v>0.6875</v>
      </c>
      <c r="Z274" s="84">
        <v>0.3125</v>
      </c>
      <c r="AA274" s="84">
        <v>0.6875</v>
      </c>
      <c r="AB274" s="81" t="s">
        <v>65</v>
      </c>
      <c r="AC274" s="81" t="s">
        <v>43</v>
      </c>
      <c r="AD274" s="83">
        <v>13.25</v>
      </c>
      <c r="AE274" s="83">
        <v>135.71428571428572</v>
      </c>
      <c r="AF274" s="85"/>
      <c r="AG274" s="85"/>
    </row>
    <row r="275" spans="1:33" x14ac:dyDescent="0.2">
      <c r="A275" s="88" t="s">
        <v>7168</v>
      </c>
      <c r="B275" s="81" t="s">
        <v>2</v>
      </c>
      <c r="C275" s="81" t="s">
        <v>1</v>
      </c>
      <c r="D275" s="82" t="s">
        <v>22</v>
      </c>
      <c r="E275" s="87">
        <f t="shared" si="5"/>
        <v>985.71428571428567</v>
      </c>
      <c r="F275" s="87">
        <f t="shared" si="6"/>
        <v>164.28571428571428</v>
      </c>
      <c r="G275" s="83">
        <v>50</v>
      </c>
      <c r="H275" s="83">
        <v>0</v>
      </c>
      <c r="I275" s="83">
        <v>0</v>
      </c>
      <c r="J275" s="81" t="s">
        <v>32</v>
      </c>
      <c r="K275" s="82" t="s">
        <v>39</v>
      </c>
      <c r="L275" s="81" t="s">
        <v>35</v>
      </c>
      <c r="M275" s="83">
        <v>35</v>
      </c>
      <c r="N275" s="84">
        <v>0.3125</v>
      </c>
      <c r="O275" s="84">
        <v>0.6875</v>
      </c>
      <c r="P275" s="84">
        <v>0.3125</v>
      </c>
      <c r="Q275" s="84">
        <v>0.52083333333333304</v>
      </c>
      <c r="R275" s="84">
        <v>0.3125</v>
      </c>
      <c r="S275" s="84">
        <v>0.6875</v>
      </c>
      <c r="T275" s="84">
        <v>0.3125</v>
      </c>
      <c r="U275" s="84">
        <v>0.6875</v>
      </c>
      <c r="V275" s="84">
        <v>0.3125</v>
      </c>
      <c r="W275" s="84">
        <v>0.6875</v>
      </c>
      <c r="X275" s="84">
        <v>0.3125</v>
      </c>
      <c r="Y275" s="84">
        <v>0.6875</v>
      </c>
      <c r="Z275" s="84">
        <v>0.3125</v>
      </c>
      <c r="AA275" s="84">
        <v>0.6875</v>
      </c>
      <c r="AB275" s="81" t="s">
        <v>65</v>
      </c>
      <c r="AC275" s="81" t="s">
        <v>43</v>
      </c>
      <c r="AD275" s="83">
        <v>13.25</v>
      </c>
      <c r="AE275" s="83">
        <v>135.71428571428572</v>
      </c>
      <c r="AF275" s="85"/>
      <c r="AG275" s="85"/>
    </row>
    <row r="276" spans="1:33" x14ac:dyDescent="0.2">
      <c r="A276" s="88" t="s">
        <v>7169</v>
      </c>
      <c r="B276" s="81" t="s">
        <v>2</v>
      </c>
      <c r="C276" s="81" t="s">
        <v>1</v>
      </c>
      <c r="D276" s="82" t="s">
        <v>22</v>
      </c>
      <c r="E276" s="87">
        <f t="shared" si="5"/>
        <v>985.71428571428567</v>
      </c>
      <c r="F276" s="87">
        <f t="shared" si="6"/>
        <v>164.28571428571428</v>
      </c>
      <c r="G276" s="83">
        <v>50</v>
      </c>
      <c r="H276" s="83">
        <v>0</v>
      </c>
      <c r="I276" s="83">
        <v>0</v>
      </c>
      <c r="J276" s="81" t="s">
        <v>32</v>
      </c>
      <c r="K276" s="82" t="s">
        <v>39</v>
      </c>
      <c r="L276" s="81" t="s">
        <v>35</v>
      </c>
      <c r="M276" s="83">
        <v>35</v>
      </c>
      <c r="N276" s="84">
        <v>0.3125</v>
      </c>
      <c r="O276" s="84">
        <v>0.6875</v>
      </c>
      <c r="P276" s="84">
        <v>0.3125</v>
      </c>
      <c r="Q276" s="84">
        <v>0.52083333333333304</v>
      </c>
      <c r="R276" s="84">
        <v>0.3125</v>
      </c>
      <c r="S276" s="84">
        <v>0.6875</v>
      </c>
      <c r="T276" s="84">
        <v>0.3125</v>
      </c>
      <c r="U276" s="84">
        <v>0.6875</v>
      </c>
      <c r="V276" s="84">
        <v>0.3125</v>
      </c>
      <c r="W276" s="84">
        <v>0.6875</v>
      </c>
      <c r="X276" s="84">
        <v>0.3125</v>
      </c>
      <c r="Y276" s="84">
        <v>0.6875</v>
      </c>
      <c r="Z276" s="84">
        <v>0.3125</v>
      </c>
      <c r="AA276" s="84">
        <v>0.6875</v>
      </c>
      <c r="AB276" s="81" t="s">
        <v>65</v>
      </c>
      <c r="AC276" s="81" t="s">
        <v>43</v>
      </c>
      <c r="AD276" s="83">
        <v>13.25</v>
      </c>
      <c r="AE276" s="83">
        <v>135.71428571428572</v>
      </c>
      <c r="AF276" s="85"/>
      <c r="AG276" s="85"/>
    </row>
    <row r="277" spans="1:33" x14ac:dyDescent="0.2">
      <c r="A277" s="88" t="s">
        <v>7170</v>
      </c>
      <c r="B277" s="81" t="s">
        <v>2</v>
      </c>
      <c r="C277" s="81" t="s">
        <v>1</v>
      </c>
      <c r="D277" s="82" t="s">
        <v>22</v>
      </c>
      <c r="E277" s="87">
        <f t="shared" si="5"/>
        <v>985.71428571428567</v>
      </c>
      <c r="F277" s="87">
        <f t="shared" si="6"/>
        <v>164.28571428571428</v>
      </c>
      <c r="G277" s="83">
        <v>50</v>
      </c>
      <c r="H277" s="83">
        <v>0</v>
      </c>
      <c r="I277" s="83">
        <v>0</v>
      </c>
      <c r="J277" s="81" t="s">
        <v>32</v>
      </c>
      <c r="K277" s="82" t="s">
        <v>39</v>
      </c>
      <c r="L277" s="81" t="s">
        <v>35</v>
      </c>
      <c r="M277" s="83">
        <v>35</v>
      </c>
      <c r="N277" s="84">
        <v>0.3125</v>
      </c>
      <c r="O277" s="84">
        <v>0.6875</v>
      </c>
      <c r="P277" s="84">
        <v>0.3125</v>
      </c>
      <c r="Q277" s="84">
        <v>0.52083333333333304</v>
      </c>
      <c r="R277" s="84">
        <v>0.3125</v>
      </c>
      <c r="S277" s="84">
        <v>0.6875</v>
      </c>
      <c r="T277" s="84">
        <v>0.3125</v>
      </c>
      <c r="U277" s="84">
        <v>0.6875</v>
      </c>
      <c r="V277" s="84">
        <v>0.3125</v>
      </c>
      <c r="W277" s="84">
        <v>0.6875</v>
      </c>
      <c r="X277" s="84">
        <v>0.3125</v>
      </c>
      <c r="Y277" s="84">
        <v>0.6875</v>
      </c>
      <c r="Z277" s="84">
        <v>0.3125</v>
      </c>
      <c r="AA277" s="84">
        <v>0.6875</v>
      </c>
      <c r="AB277" s="81" t="s">
        <v>65</v>
      </c>
      <c r="AC277" s="81" t="s">
        <v>43</v>
      </c>
      <c r="AD277" s="83">
        <v>13.25</v>
      </c>
      <c r="AE277" s="83">
        <v>135.71428571428572</v>
      </c>
      <c r="AF277" s="85"/>
      <c r="AG277" s="85"/>
    </row>
    <row r="278" spans="1:33" x14ac:dyDescent="0.2">
      <c r="A278" s="88" t="s">
        <v>7171</v>
      </c>
      <c r="B278" s="81" t="s">
        <v>2</v>
      </c>
      <c r="C278" s="81" t="s">
        <v>1</v>
      </c>
      <c r="D278" s="82" t="s">
        <v>22</v>
      </c>
      <c r="E278" s="87">
        <f t="shared" si="5"/>
        <v>985.71428571428567</v>
      </c>
      <c r="F278" s="87">
        <f t="shared" si="6"/>
        <v>164.28571428571428</v>
      </c>
      <c r="G278" s="83">
        <v>50</v>
      </c>
      <c r="H278" s="83">
        <v>0</v>
      </c>
      <c r="I278" s="83">
        <v>0</v>
      </c>
      <c r="J278" s="81" t="s">
        <v>32</v>
      </c>
      <c r="K278" s="82" t="s">
        <v>39</v>
      </c>
      <c r="L278" s="81" t="s">
        <v>35</v>
      </c>
      <c r="M278" s="83">
        <v>35</v>
      </c>
      <c r="N278" s="84">
        <v>0.3125</v>
      </c>
      <c r="O278" s="84">
        <v>0.6875</v>
      </c>
      <c r="P278" s="84">
        <v>0.3125</v>
      </c>
      <c r="Q278" s="84">
        <v>0.52083333333333304</v>
      </c>
      <c r="R278" s="84">
        <v>0.3125</v>
      </c>
      <c r="S278" s="84">
        <v>0.6875</v>
      </c>
      <c r="T278" s="84">
        <v>0.3125</v>
      </c>
      <c r="U278" s="84">
        <v>0.6875</v>
      </c>
      <c r="V278" s="84">
        <v>0.3125</v>
      </c>
      <c r="W278" s="84">
        <v>0.6875</v>
      </c>
      <c r="X278" s="84">
        <v>0.3125</v>
      </c>
      <c r="Y278" s="84">
        <v>0.6875</v>
      </c>
      <c r="Z278" s="84">
        <v>0.3125</v>
      </c>
      <c r="AA278" s="84">
        <v>0.6875</v>
      </c>
      <c r="AB278" s="81" t="s">
        <v>65</v>
      </c>
      <c r="AC278" s="81" t="s">
        <v>43</v>
      </c>
      <c r="AD278" s="83">
        <v>13.25</v>
      </c>
      <c r="AE278" s="83">
        <v>135.71428571428572</v>
      </c>
      <c r="AF278" s="85"/>
      <c r="AG278" s="85"/>
    </row>
    <row r="279" spans="1:33" x14ac:dyDescent="0.2">
      <c r="A279" s="88" t="s">
        <v>7172</v>
      </c>
      <c r="B279" s="81" t="s">
        <v>2</v>
      </c>
      <c r="C279" s="81" t="s">
        <v>1</v>
      </c>
      <c r="D279" s="82" t="s">
        <v>22</v>
      </c>
      <c r="E279" s="87">
        <f t="shared" si="5"/>
        <v>985.71428571428567</v>
      </c>
      <c r="F279" s="87">
        <f t="shared" si="6"/>
        <v>164.28571428571428</v>
      </c>
      <c r="G279" s="83">
        <v>50</v>
      </c>
      <c r="H279" s="83">
        <v>0</v>
      </c>
      <c r="I279" s="83">
        <v>0</v>
      </c>
      <c r="J279" s="81" t="s">
        <v>32</v>
      </c>
      <c r="K279" s="82" t="s">
        <v>39</v>
      </c>
      <c r="L279" s="81" t="s">
        <v>35</v>
      </c>
      <c r="M279" s="83">
        <v>35</v>
      </c>
      <c r="N279" s="84">
        <v>0.3125</v>
      </c>
      <c r="O279" s="84">
        <v>0.6875</v>
      </c>
      <c r="P279" s="84">
        <v>0.3125</v>
      </c>
      <c r="Q279" s="84">
        <v>0.52083333333333304</v>
      </c>
      <c r="R279" s="84">
        <v>0.3125</v>
      </c>
      <c r="S279" s="84">
        <v>0.6875</v>
      </c>
      <c r="T279" s="84">
        <v>0.3125</v>
      </c>
      <c r="U279" s="84">
        <v>0.6875</v>
      </c>
      <c r="V279" s="84">
        <v>0.3125</v>
      </c>
      <c r="W279" s="84">
        <v>0.6875</v>
      </c>
      <c r="X279" s="84">
        <v>0.3125</v>
      </c>
      <c r="Y279" s="84">
        <v>0.6875</v>
      </c>
      <c r="Z279" s="84">
        <v>0.3125</v>
      </c>
      <c r="AA279" s="84">
        <v>0.6875</v>
      </c>
      <c r="AB279" s="81" t="s">
        <v>65</v>
      </c>
      <c r="AC279" s="81" t="s">
        <v>43</v>
      </c>
      <c r="AD279" s="83">
        <v>13.25</v>
      </c>
      <c r="AE279" s="83">
        <v>135.71428571428572</v>
      </c>
      <c r="AF279" s="85"/>
      <c r="AG279" s="85"/>
    </row>
    <row r="280" spans="1:33" x14ac:dyDescent="0.2">
      <c r="A280" s="88" t="s">
        <v>7194</v>
      </c>
      <c r="B280" s="81" t="s">
        <v>2</v>
      </c>
      <c r="C280" s="81" t="s">
        <v>1</v>
      </c>
      <c r="D280" s="82" t="s">
        <v>22</v>
      </c>
      <c r="E280" s="87">
        <f t="shared" si="5"/>
        <v>985.71428571428567</v>
      </c>
      <c r="F280" s="87">
        <f t="shared" si="6"/>
        <v>164.28571428571428</v>
      </c>
      <c r="G280" s="83">
        <v>50</v>
      </c>
      <c r="H280" s="83">
        <v>0</v>
      </c>
      <c r="I280" s="83">
        <v>0</v>
      </c>
      <c r="J280" s="81" t="s">
        <v>32</v>
      </c>
      <c r="K280" s="82" t="s">
        <v>39</v>
      </c>
      <c r="L280" s="81" t="s">
        <v>35</v>
      </c>
      <c r="M280" s="83">
        <v>35</v>
      </c>
      <c r="N280" s="84">
        <v>0.3125</v>
      </c>
      <c r="O280" s="84">
        <v>0.6875</v>
      </c>
      <c r="P280" s="84">
        <v>0.3125</v>
      </c>
      <c r="Q280" s="84">
        <v>0.52083333333333304</v>
      </c>
      <c r="R280" s="84">
        <v>0.3125</v>
      </c>
      <c r="S280" s="84">
        <v>0.6875</v>
      </c>
      <c r="T280" s="84">
        <v>0.3125</v>
      </c>
      <c r="U280" s="84">
        <v>0.6875</v>
      </c>
      <c r="V280" s="84">
        <v>0.3125</v>
      </c>
      <c r="W280" s="84">
        <v>0.6875</v>
      </c>
      <c r="X280" s="84">
        <v>0.3125</v>
      </c>
      <c r="Y280" s="84">
        <v>0.6875</v>
      </c>
      <c r="Z280" s="84">
        <v>0.3125</v>
      </c>
      <c r="AA280" s="84">
        <v>0.6875</v>
      </c>
      <c r="AB280" s="81" t="s">
        <v>65</v>
      </c>
      <c r="AC280" s="81" t="s">
        <v>43</v>
      </c>
      <c r="AD280" s="83">
        <v>13.25</v>
      </c>
      <c r="AE280" s="83">
        <v>135.71428571428572</v>
      </c>
      <c r="AF280" s="85"/>
      <c r="AG280" s="85"/>
    </row>
    <row r="281" spans="1:33" x14ac:dyDescent="0.2">
      <c r="A281" s="88" t="s">
        <v>7201</v>
      </c>
      <c r="B281" s="81" t="s">
        <v>2</v>
      </c>
      <c r="C281" s="81" t="s">
        <v>1</v>
      </c>
      <c r="D281" s="82" t="s">
        <v>22</v>
      </c>
      <c r="E281" s="87">
        <f t="shared" si="5"/>
        <v>985.71428571428567</v>
      </c>
      <c r="F281" s="87">
        <f t="shared" si="6"/>
        <v>164.28571428571428</v>
      </c>
      <c r="G281" s="83">
        <v>50</v>
      </c>
      <c r="H281" s="83">
        <v>0</v>
      </c>
      <c r="I281" s="83">
        <v>0</v>
      </c>
      <c r="J281" s="81" t="s">
        <v>32</v>
      </c>
      <c r="K281" s="82" t="s">
        <v>39</v>
      </c>
      <c r="L281" s="81" t="s">
        <v>35</v>
      </c>
      <c r="M281" s="83">
        <v>35</v>
      </c>
      <c r="N281" s="84">
        <v>0.3125</v>
      </c>
      <c r="O281" s="84">
        <v>0.6875</v>
      </c>
      <c r="P281" s="84">
        <v>0.3125</v>
      </c>
      <c r="Q281" s="84">
        <v>0.52083333333333304</v>
      </c>
      <c r="R281" s="84">
        <v>0.3125</v>
      </c>
      <c r="S281" s="84">
        <v>0.6875</v>
      </c>
      <c r="T281" s="84">
        <v>0.3125</v>
      </c>
      <c r="U281" s="84">
        <v>0.6875</v>
      </c>
      <c r="V281" s="84">
        <v>0.3125</v>
      </c>
      <c r="W281" s="84">
        <v>0.6875</v>
      </c>
      <c r="X281" s="84">
        <v>0.3125</v>
      </c>
      <c r="Y281" s="84">
        <v>0.6875</v>
      </c>
      <c r="Z281" s="84">
        <v>0.3125</v>
      </c>
      <c r="AA281" s="84">
        <v>0.6875</v>
      </c>
      <c r="AB281" s="81" t="s">
        <v>65</v>
      </c>
      <c r="AC281" s="81" t="s">
        <v>43</v>
      </c>
      <c r="AD281" s="83">
        <v>13.25</v>
      </c>
      <c r="AE281" s="83">
        <v>135.71428571428572</v>
      </c>
      <c r="AF281" s="85"/>
      <c r="AG281" s="85"/>
    </row>
    <row r="282" spans="1:33" x14ac:dyDescent="0.2">
      <c r="A282" s="88" t="s">
        <v>7231</v>
      </c>
      <c r="B282" s="81" t="s">
        <v>2</v>
      </c>
      <c r="C282" s="81" t="s">
        <v>1</v>
      </c>
      <c r="D282" s="82" t="s">
        <v>22</v>
      </c>
      <c r="E282" s="87">
        <f t="shared" si="5"/>
        <v>985.71428571428567</v>
      </c>
      <c r="F282" s="87">
        <f t="shared" si="6"/>
        <v>164.28571428571428</v>
      </c>
      <c r="G282" s="83">
        <v>50</v>
      </c>
      <c r="H282" s="83">
        <v>0</v>
      </c>
      <c r="I282" s="83">
        <v>0</v>
      </c>
      <c r="J282" s="81" t="s">
        <v>32</v>
      </c>
      <c r="K282" s="82" t="s">
        <v>39</v>
      </c>
      <c r="L282" s="81" t="s">
        <v>35</v>
      </c>
      <c r="M282" s="83">
        <v>35</v>
      </c>
      <c r="N282" s="84">
        <v>0.3125</v>
      </c>
      <c r="O282" s="84">
        <v>0.6875</v>
      </c>
      <c r="P282" s="84">
        <v>0.3125</v>
      </c>
      <c r="Q282" s="84">
        <v>0.52083333333333304</v>
      </c>
      <c r="R282" s="84">
        <v>0.3125</v>
      </c>
      <c r="S282" s="84">
        <v>0.6875</v>
      </c>
      <c r="T282" s="84">
        <v>0.3125</v>
      </c>
      <c r="U282" s="84">
        <v>0.6875</v>
      </c>
      <c r="V282" s="84">
        <v>0.3125</v>
      </c>
      <c r="W282" s="84">
        <v>0.6875</v>
      </c>
      <c r="X282" s="84">
        <v>0.3125</v>
      </c>
      <c r="Y282" s="84">
        <v>0.6875</v>
      </c>
      <c r="Z282" s="84">
        <v>0.3125</v>
      </c>
      <c r="AA282" s="84">
        <v>0.6875</v>
      </c>
      <c r="AB282" s="81" t="s">
        <v>65</v>
      </c>
      <c r="AC282" s="81" t="s">
        <v>43</v>
      </c>
      <c r="AD282" s="83">
        <v>13.25</v>
      </c>
      <c r="AE282" s="83">
        <v>135.71428571428572</v>
      </c>
      <c r="AF282" s="85"/>
      <c r="AG282" s="85"/>
    </row>
    <row r="283" spans="1:33" x14ac:dyDescent="0.2">
      <c r="A283" s="88" t="s">
        <v>7330</v>
      </c>
      <c r="B283" s="81" t="s">
        <v>2</v>
      </c>
      <c r="C283" s="81" t="s">
        <v>1</v>
      </c>
      <c r="D283" s="82" t="s">
        <v>22</v>
      </c>
      <c r="E283" s="87">
        <f t="shared" si="5"/>
        <v>985.71428571428567</v>
      </c>
      <c r="F283" s="87">
        <f t="shared" si="6"/>
        <v>164.28571428571428</v>
      </c>
      <c r="G283" s="83">
        <v>50</v>
      </c>
      <c r="H283" s="83">
        <v>0</v>
      </c>
      <c r="I283" s="83">
        <v>0</v>
      </c>
      <c r="J283" s="81" t="s">
        <v>32</v>
      </c>
      <c r="K283" s="82" t="s">
        <v>39</v>
      </c>
      <c r="L283" s="81" t="s">
        <v>35</v>
      </c>
      <c r="M283" s="83">
        <v>35</v>
      </c>
      <c r="N283" s="84">
        <v>0.3125</v>
      </c>
      <c r="O283" s="84">
        <v>0.6875</v>
      </c>
      <c r="P283" s="84">
        <v>0.3125</v>
      </c>
      <c r="Q283" s="84">
        <v>0.52083333333333304</v>
      </c>
      <c r="R283" s="84">
        <v>0.3125</v>
      </c>
      <c r="S283" s="84">
        <v>0.6875</v>
      </c>
      <c r="T283" s="84">
        <v>0.3125</v>
      </c>
      <c r="U283" s="84">
        <v>0.6875</v>
      </c>
      <c r="V283" s="84">
        <v>0.3125</v>
      </c>
      <c r="W283" s="84">
        <v>0.6875</v>
      </c>
      <c r="X283" s="84">
        <v>0.3125</v>
      </c>
      <c r="Y283" s="84">
        <v>0.6875</v>
      </c>
      <c r="Z283" s="84">
        <v>0.3125</v>
      </c>
      <c r="AA283" s="84">
        <v>0.6875</v>
      </c>
      <c r="AB283" s="81" t="s">
        <v>65</v>
      </c>
      <c r="AC283" s="81" t="s">
        <v>43</v>
      </c>
      <c r="AD283" s="83">
        <v>13.25</v>
      </c>
      <c r="AE283" s="83">
        <v>135.71428571428572</v>
      </c>
      <c r="AF283" s="85"/>
      <c r="AG283" s="85"/>
    </row>
    <row r="284" spans="1:33" x14ac:dyDescent="0.2">
      <c r="A284" s="88" t="s">
        <v>7331</v>
      </c>
      <c r="B284" s="81" t="s">
        <v>2</v>
      </c>
      <c r="C284" s="81" t="s">
        <v>1</v>
      </c>
      <c r="D284" s="82" t="s">
        <v>22</v>
      </c>
      <c r="E284" s="87">
        <f t="shared" si="5"/>
        <v>985.71428571428567</v>
      </c>
      <c r="F284" s="87">
        <f t="shared" si="6"/>
        <v>164.28571428571428</v>
      </c>
      <c r="G284" s="83">
        <v>50</v>
      </c>
      <c r="H284" s="83">
        <v>0</v>
      </c>
      <c r="I284" s="83">
        <v>0</v>
      </c>
      <c r="J284" s="81" t="s">
        <v>32</v>
      </c>
      <c r="K284" s="82" t="s">
        <v>39</v>
      </c>
      <c r="L284" s="81" t="s">
        <v>35</v>
      </c>
      <c r="M284" s="83">
        <v>35</v>
      </c>
      <c r="N284" s="84">
        <v>0.3125</v>
      </c>
      <c r="O284" s="84">
        <v>0.6875</v>
      </c>
      <c r="P284" s="84">
        <v>0.3125</v>
      </c>
      <c r="Q284" s="84">
        <v>0.52083333333333304</v>
      </c>
      <c r="R284" s="84">
        <v>0.3125</v>
      </c>
      <c r="S284" s="84">
        <v>0.6875</v>
      </c>
      <c r="T284" s="84">
        <v>0.3125</v>
      </c>
      <c r="U284" s="84">
        <v>0.6875</v>
      </c>
      <c r="V284" s="84">
        <v>0.3125</v>
      </c>
      <c r="W284" s="84">
        <v>0.6875</v>
      </c>
      <c r="X284" s="84">
        <v>0.3125</v>
      </c>
      <c r="Y284" s="84">
        <v>0.6875</v>
      </c>
      <c r="Z284" s="84">
        <v>0.3125</v>
      </c>
      <c r="AA284" s="84">
        <v>0.6875</v>
      </c>
      <c r="AB284" s="81" t="s">
        <v>65</v>
      </c>
      <c r="AC284" s="81" t="s">
        <v>43</v>
      </c>
      <c r="AD284" s="83">
        <v>13.25</v>
      </c>
      <c r="AE284" s="83">
        <v>135.71428571428572</v>
      </c>
      <c r="AF284" s="85"/>
      <c r="AG284" s="85"/>
    </row>
    <row r="285" spans="1:33" x14ac:dyDescent="0.2">
      <c r="A285" s="88" t="s">
        <v>7332</v>
      </c>
      <c r="B285" s="81" t="s">
        <v>2</v>
      </c>
      <c r="C285" s="81" t="s">
        <v>1</v>
      </c>
      <c r="D285" s="82" t="s">
        <v>22</v>
      </c>
      <c r="E285" s="87">
        <f t="shared" si="5"/>
        <v>985.71428571428567</v>
      </c>
      <c r="F285" s="87">
        <f t="shared" si="6"/>
        <v>164.28571428571428</v>
      </c>
      <c r="G285" s="83">
        <v>50</v>
      </c>
      <c r="H285" s="83">
        <v>0</v>
      </c>
      <c r="I285" s="83">
        <v>0</v>
      </c>
      <c r="J285" s="81" t="s">
        <v>32</v>
      </c>
      <c r="K285" s="82" t="s">
        <v>39</v>
      </c>
      <c r="L285" s="81" t="s">
        <v>35</v>
      </c>
      <c r="M285" s="83">
        <v>35</v>
      </c>
      <c r="N285" s="84">
        <v>0.3125</v>
      </c>
      <c r="O285" s="84">
        <v>0.6875</v>
      </c>
      <c r="P285" s="84">
        <v>0.3125</v>
      </c>
      <c r="Q285" s="84">
        <v>0.52083333333333304</v>
      </c>
      <c r="R285" s="84">
        <v>0.3125</v>
      </c>
      <c r="S285" s="84">
        <v>0.6875</v>
      </c>
      <c r="T285" s="84">
        <v>0.3125</v>
      </c>
      <c r="U285" s="84">
        <v>0.6875</v>
      </c>
      <c r="V285" s="84">
        <v>0.3125</v>
      </c>
      <c r="W285" s="84">
        <v>0.6875</v>
      </c>
      <c r="X285" s="84">
        <v>0.3125</v>
      </c>
      <c r="Y285" s="84">
        <v>0.6875</v>
      </c>
      <c r="Z285" s="84">
        <v>0.3125</v>
      </c>
      <c r="AA285" s="84">
        <v>0.6875</v>
      </c>
      <c r="AB285" s="81" t="s">
        <v>65</v>
      </c>
      <c r="AC285" s="81" t="s">
        <v>43</v>
      </c>
      <c r="AD285" s="83">
        <v>13.25</v>
      </c>
      <c r="AE285" s="83">
        <v>135.71428571428572</v>
      </c>
      <c r="AF285" s="85"/>
      <c r="AG285" s="85"/>
    </row>
    <row r="286" spans="1:33" x14ac:dyDescent="0.2">
      <c r="A286" s="88" t="s">
        <v>7333</v>
      </c>
      <c r="B286" s="81" t="s">
        <v>2</v>
      </c>
      <c r="C286" s="81" t="s">
        <v>1</v>
      </c>
      <c r="D286" s="82" t="s">
        <v>22</v>
      </c>
      <c r="E286" s="87">
        <f t="shared" si="5"/>
        <v>985.71428571428567</v>
      </c>
      <c r="F286" s="87">
        <f t="shared" si="6"/>
        <v>164.28571428571428</v>
      </c>
      <c r="G286" s="83">
        <v>50</v>
      </c>
      <c r="H286" s="83">
        <v>0</v>
      </c>
      <c r="I286" s="83">
        <v>0</v>
      </c>
      <c r="J286" s="81" t="s">
        <v>32</v>
      </c>
      <c r="K286" s="82" t="s">
        <v>39</v>
      </c>
      <c r="L286" s="81" t="s">
        <v>35</v>
      </c>
      <c r="M286" s="83">
        <v>35</v>
      </c>
      <c r="N286" s="84">
        <v>0.3125</v>
      </c>
      <c r="O286" s="84">
        <v>0.6875</v>
      </c>
      <c r="P286" s="84">
        <v>0.3125</v>
      </c>
      <c r="Q286" s="84">
        <v>0.52083333333333304</v>
      </c>
      <c r="R286" s="84">
        <v>0.3125</v>
      </c>
      <c r="S286" s="84">
        <v>0.6875</v>
      </c>
      <c r="T286" s="84">
        <v>0.3125</v>
      </c>
      <c r="U286" s="84">
        <v>0.6875</v>
      </c>
      <c r="V286" s="84">
        <v>0.3125</v>
      </c>
      <c r="W286" s="84">
        <v>0.6875</v>
      </c>
      <c r="X286" s="84">
        <v>0.3125</v>
      </c>
      <c r="Y286" s="84">
        <v>0.6875</v>
      </c>
      <c r="Z286" s="84">
        <v>0.3125</v>
      </c>
      <c r="AA286" s="84">
        <v>0.6875</v>
      </c>
      <c r="AB286" s="81" t="s">
        <v>65</v>
      </c>
      <c r="AC286" s="81" t="s">
        <v>43</v>
      </c>
      <c r="AD286" s="83">
        <v>13.25</v>
      </c>
      <c r="AE286" s="83">
        <v>135.71428571428572</v>
      </c>
      <c r="AF286" s="85"/>
      <c r="AG286" s="85"/>
    </row>
    <row r="287" spans="1:33" x14ac:dyDescent="0.2">
      <c r="A287" s="88" t="s">
        <v>7334</v>
      </c>
      <c r="B287" s="81" t="s">
        <v>2</v>
      </c>
      <c r="C287" s="81" t="s">
        <v>1</v>
      </c>
      <c r="D287" s="82" t="s">
        <v>22</v>
      </c>
      <c r="E287" s="87">
        <f t="shared" si="5"/>
        <v>985.71428571428567</v>
      </c>
      <c r="F287" s="87">
        <f t="shared" si="6"/>
        <v>164.28571428571428</v>
      </c>
      <c r="G287" s="83">
        <v>50</v>
      </c>
      <c r="H287" s="83">
        <v>0</v>
      </c>
      <c r="I287" s="83">
        <v>0</v>
      </c>
      <c r="J287" s="81" t="s">
        <v>32</v>
      </c>
      <c r="K287" s="82" t="s">
        <v>39</v>
      </c>
      <c r="L287" s="81" t="s">
        <v>35</v>
      </c>
      <c r="M287" s="83">
        <v>35</v>
      </c>
      <c r="N287" s="84">
        <v>0.3125</v>
      </c>
      <c r="O287" s="84">
        <v>0.6875</v>
      </c>
      <c r="P287" s="84">
        <v>0.3125</v>
      </c>
      <c r="Q287" s="84">
        <v>0.52083333333333304</v>
      </c>
      <c r="R287" s="84">
        <v>0.3125</v>
      </c>
      <c r="S287" s="84">
        <v>0.6875</v>
      </c>
      <c r="T287" s="84">
        <v>0.3125</v>
      </c>
      <c r="U287" s="84">
        <v>0.6875</v>
      </c>
      <c r="V287" s="84">
        <v>0.3125</v>
      </c>
      <c r="W287" s="84">
        <v>0.6875</v>
      </c>
      <c r="X287" s="84">
        <v>0.3125</v>
      </c>
      <c r="Y287" s="84">
        <v>0.6875</v>
      </c>
      <c r="Z287" s="84">
        <v>0.3125</v>
      </c>
      <c r="AA287" s="84">
        <v>0.6875</v>
      </c>
      <c r="AB287" s="81" t="s">
        <v>65</v>
      </c>
      <c r="AC287" s="81" t="s">
        <v>43</v>
      </c>
      <c r="AD287" s="83">
        <v>13.25</v>
      </c>
      <c r="AE287" s="83">
        <v>135.71428571428572</v>
      </c>
      <c r="AF287" s="85"/>
      <c r="AG287" s="85"/>
    </row>
    <row r="288" spans="1:33" x14ac:dyDescent="0.2">
      <c r="A288" s="88" t="s">
        <v>7345</v>
      </c>
      <c r="B288" s="81" t="s">
        <v>2</v>
      </c>
      <c r="C288" s="81" t="s">
        <v>1</v>
      </c>
      <c r="D288" s="82" t="s">
        <v>22</v>
      </c>
      <c r="E288" s="87">
        <f t="shared" si="5"/>
        <v>985.71428571428567</v>
      </c>
      <c r="F288" s="87">
        <f t="shared" si="6"/>
        <v>164.28571428571428</v>
      </c>
      <c r="G288" s="83">
        <v>50</v>
      </c>
      <c r="H288" s="83">
        <v>0</v>
      </c>
      <c r="I288" s="83">
        <v>0</v>
      </c>
      <c r="J288" s="81" t="s">
        <v>32</v>
      </c>
      <c r="K288" s="82" t="s">
        <v>39</v>
      </c>
      <c r="L288" s="81" t="s">
        <v>35</v>
      </c>
      <c r="M288" s="83">
        <v>35</v>
      </c>
      <c r="N288" s="84">
        <v>0.3125</v>
      </c>
      <c r="O288" s="84">
        <v>0.6875</v>
      </c>
      <c r="P288" s="84">
        <v>0.3125</v>
      </c>
      <c r="Q288" s="84">
        <v>0.52083333333333304</v>
      </c>
      <c r="R288" s="84">
        <v>0.3125</v>
      </c>
      <c r="S288" s="84">
        <v>0.6875</v>
      </c>
      <c r="T288" s="84">
        <v>0.3125</v>
      </c>
      <c r="U288" s="84">
        <v>0.6875</v>
      </c>
      <c r="V288" s="84">
        <v>0.3125</v>
      </c>
      <c r="W288" s="84">
        <v>0.6875</v>
      </c>
      <c r="X288" s="84">
        <v>0.3125</v>
      </c>
      <c r="Y288" s="84">
        <v>0.6875</v>
      </c>
      <c r="Z288" s="84">
        <v>0.3125</v>
      </c>
      <c r="AA288" s="84">
        <v>0.6875</v>
      </c>
      <c r="AB288" s="81" t="s">
        <v>65</v>
      </c>
      <c r="AC288" s="81" t="s">
        <v>43</v>
      </c>
      <c r="AD288" s="83">
        <v>13.25</v>
      </c>
      <c r="AE288" s="83">
        <v>135.71428571428572</v>
      </c>
      <c r="AF288" s="85"/>
      <c r="AG288" s="85"/>
    </row>
    <row r="289" spans="1:33" x14ac:dyDescent="0.2">
      <c r="A289" s="88" t="s">
        <v>7361</v>
      </c>
      <c r="B289" s="81" t="s">
        <v>2</v>
      </c>
      <c r="C289" s="81" t="s">
        <v>1</v>
      </c>
      <c r="D289" s="82" t="s">
        <v>22</v>
      </c>
      <c r="E289" s="87">
        <f t="shared" si="5"/>
        <v>985.71428571428567</v>
      </c>
      <c r="F289" s="87">
        <f t="shared" si="6"/>
        <v>164.28571428571428</v>
      </c>
      <c r="G289" s="83">
        <v>50</v>
      </c>
      <c r="H289" s="83">
        <v>0</v>
      </c>
      <c r="I289" s="83">
        <v>0</v>
      </c>
      <c r="J289" s="81" t="s">
        <v>32</v>
      </c>
      <c r="K289" s="82" t="s">
        <v>39</v>
      </c>
      <c r="L289" s="81" t="s">
        <v>35</v>
      </c>
      <c r="M289" s="83">
        <v>35</v>
      </c>
      <c r="N289" s="84">
        <v>0.3125</v>
      </c>
      <c r="O289" s="84">
        <v>0.6875</v>
      </c>
      <c r="P289" s="84">
        <v>0.3125</v>
      </c>
      <c r="Q289" s="84">
        <v>0.52083333333333304</v>
      </c>
      <c r="R289" s="84">
        <v>0.3125</v>
      </c>
      <c r="S289" s="84">
        <v>0.6875</v>
      </c>
      <c r="T289" s="84">
        <v>0.3125</v>
      </c>
      <c r="U289" s="84">
        <v>0.6875</v>
      </c>
      <c r="V289" s="84">
        <v>0.3125</v>
      </c>
      <c r="W289" s="84">
        <v>0.6875</v>
      </c>
      <c r="X289" s="84">
        <v>0.3125</v>
      </c>
      <c r="Y289" s="84">
        <v>0.6875</v>
      </c>
      <c r="Z289" s="84">
        <v>0.3125</v>
      </c>
      <c r="AA289" s="84">
        <v>0.6875</v>
      </c>
      <c r="AB289" s="81" t="s">
        <v>65</v>
      </c>
      <c r="AC289" s="81" t="s">
        <v>43</v>
      </c>
      <c r="AD289" s="83">
        <v>13.25</v>
      </c>
      <c r="AE289" s="83">
        <v>135.71428571428572</v>
      </c>
      <c r="AF289" s="85"/>
      <c r="AG289" s="85"/>
    </row>
    <row r="290" spans="1:33" x14ac:dyDescent="0.2">
      <c r="A290" s="88" t="s">
        <v>7362</v>
      </c>
      <c r="B290" s="81" t="s">
        <v>2</v>
      </c>
      <c r="C290" s="81" t="s">
        <v>1</v>
      </c>
      <c r="D290" s="82" t="s">
        <v>22</v>
      </c>
      <c r="E290" s="87">
        <f t="shared" si="5"/>
        <v>985.71428571428567</v>
      </c>
      <c r="F290" s="87">
        <f t="shared" si="6"/>
        <v>164.28571428571428</v>
      </c>
      <c r="G290" s="83">
        <v>50</v>
      </c>
      <c r="H290" s="83">
        <v>0</v>
      </c>
      <c r="I290" s="83">
        <v>0</v>
      </c>
      <c r="J290" s="81" t="s">
        <v>32</v>
      </c>
      <c r="K290" s="82" t="s">
        <v>39</v>
      </c>
      <c r="L290" s="81" t="s">
        <v>35</v>
      </c>
      <c r="M290" s="83">
        <v>35</v>
      </c>
      <c r="N290" s="84">
        <v>0.3125</v>
      </c>
      <c r="O290" s="84">
        <v>0.6875</v>
      </c>
      <c r="P290" s="84">
        <v>0.3125</v>
      </c>
      <c r="Q290" s="84">
        <v>0.52083333333333304</v>
      </c>
      <c r="R290" s="84">
        <v>0.3125</v>
      </c>
      <c r="S290" s="84">
        <v>0.6875</v>
      </c>
      <c r="T290" s="84">
        <v>0.3125</v>
      </c>
      <c r="U290" s="84">
        <v>0.6875</v>
      </c>
      <c r="V290" s="84">
        <v>0.3125</v>
      </c>
      <c r="W290" s="84">
        <v>0.6875</v>
      </c>
      <c r="X290" s="84">
        <v>0.3125</v>
      </c>
      <c r="Y290" s="84">
        <v>0.6875</v>
      </c>
      <c r="Z290" s="84">
        <v>0.3125</v>
      </c>
      <c r="AA290" s="84">
        <v>0.6875</v>
      </c>
      <c r="AB290" s="81" t="s">
        <v>65</v>
      </c>
      <c r="AC290" s="81" t="s">
        <v>43</v>
      </c>
      <c r="AD290" s="83">
        <v>13.25</v>
      </c>
      <c r="AE290" s="83">
        <v>135.71428571428572</v>
      </c>
      <c r="AF290" s="85"/>
      <c r="AG290" s="85"/>
    </row>
    <row r="291" spans="1:33" x14ac:dyDescent="0.2">
      <c r="A291" s="88" t="s">
        <v>7363</v>
      </c>
      <c r="B291" s="81" t="s">
        <v>2</v>
      </c>
      <c r="C291" s="81" t="s">
        <v>1</v>
      </c>
      <c r="D291" s="82" t="s">
        <v>22</v>
      </c>
      <c r="E291" s="87">
        <f t="shared" si="5"/>
        <v>985.71428571428567</v>
      </c>
      <c r="F291" s="87">
        <f t="shared" si="6"/>
        <v>164.28571428571428</v>
      </c>
      <c r="G291" s="83">
        <v>50</v>
      </c>
      <c r="H291" s="83">
        <v>0</v>
      </c>
      <c r="I291" s="83">
        <v>0</v>
      </c>
      <c r="J291" s="81" t="s">
        <v>32</v>
      </c>
      <c r="K291" s="82" t="s">
        <v>39</v>
      </c>
      <c r="L291" s="81" t="s">
        <v>35</v>
      </c>
      <c r="M291" s="83">
        <v>35</v>
      </c>
      <c r="N291" s="84">
        <v>0.3125</v>
      </c>
      <c r="O291" s="84">
        <v>0.6875</v>
      </c>
      <c r="P291" s="84">
        <v>0.3125</v>
      </c>
      <c r="Q291" s="84">
        <v>0.52083333333333304</v>
      </c>
      <c r="R291" s="84">
        <v>0.3125</v>
      </c>
      <c r="S291" s="84">
        <v>0.6875</v>
      </c>
      <c r="T291" s="84">
        <v>0.3125</v>
      </c>
      <c r="U291" s="84">
        <v>0.6875</v>
      </c>
      <c r="V291" s="84">
        <v>0.3125</v>
      </c>
      <c r="W291" s="84">
        <v>0.6875</v>
      </c>
      <c r="X291" s="84">
        <v>0.3125</v>
      </c>
      <c r="Y291" s="84">
        <v>0.6875</v>
      </c>
      <c r="Z291" s="84">
        <v>0.3125</v>
      </c>
      <c r="AA291" s="84">
        <v>0.6875</v>
      </c>
      <c r="AB291" s="81" t="s">
        <v>65</v>
      </c>
      <c r="AC291" s="81" t="s">
        <v>43</v>
      </c>
      <c r="AD291" s="83">
        <v>13.25</v>
      </c>
      <c r="AE291" s="83">
        <v>135.71428571428572</v>
      </c>
      <c r="AF291" s="85"/>
      <c r="AG291" s="85"/>
    </row>
    <row r="292" spans="1:33" x14ac:dyDescent="0.2">
      <c r="A292" s="88" t="s">
        <v>7377</v>
      </c>
      <c r="B292" s="81" t="s">
        <v>2</v>
      </c>
      <c r="C292" s="81" t="s">
        <v>1</v>
      </c>
      <c r="D292" s="82" t="s">
        <v>22</v>
      </c>
      <c r="E292" s="87">
        <f t="shared" si="5"/>
        <v>985.71428571428567</v>
      </c>
      <c r="F292" s="87">
        <f t="shared" si="6"/>
        <v>164.28571428571428</v>
      </c>
      <c r="G292" s="83">
        <v>50</v>
      </c>
      <c r="H292" s="83">
        <v>0</v>
      </c>
      <c r="I292" s="83">
        <v>0</v>
      </c>
      <c r="J292" s="81" t="s">
        <v>32</v>
      </c>
      <c r="K292" s="82" t="s">
        <v>39</v>
      </c>
      <c r="L292" s="81" t="s">
        <v>35</v>
      </c>
      <c r="M292" s="83">
        <v>35</v>
      </c>
      <c r="N292" s="84">
        <v>0.3125</v>
      </c>
      <c r="O292" s="84">
        <v>0.6875</v>
      </c>
      <c r="P292" s="84">
        <v>0.3125</v>
      </c>
      <c r="Q292" s="84">
        <v>0.52083333333333304</v>
      </c>
      <c r="R292" s="84">
        <v>0.3125</v>
      </c>
      <c r="S292" s="84">
        <v>0.6875</v>
      </c>
      <c r="T292" s="84">
        <v>0.3125</v>
      </c>
      <c r="U292" s="84">
        <v>0.6875</v>
      </c>
      <c r="V292" s="84">
        <v>0.3125</v>
      </c>
      <c r="W292" s="84">
        <v>0.6875</v>
      </c>
      <c r="X292" s="84">
        <v>0.3125</v>
      </c>
      <c r="Y292" s="84">
        <v>0.6875</v>
      </c>
      <c r="Z292" s="84">
        <v>0.3125</v>
      </c>
      <c r="AA292" s="84">
        <v>0.6875</v>
      </c>
      <c r="AB292" s="81" t="s">
        <v>65</v>
      </c>
      <c r="AC292" s="81" t="s">
        <v>43</v>
      </c>
      <c r="AD292" s="83">
        <v>13.25</v>
      </c>
      <c r="AE292" s="83">
        <v>135.71428571428572</v>
      </c>
      <c r="AF292" s="85"/>
      <c r="AG292" s="85"/>
    </row>
    <row r="293" spans="1:33" x14ac:dyDescent="0.2">
      <c r="A293" s="88" t="s">
        <v>7378</v>
      </c>
      <c r="B293" s="81" t="s">
        <v>2</v>
      </c>
      <c r="C293" s="81" t="s">
        <v>1</v>
      </c>
      <c r="D293" s="82" t="s">
        <v>22</v>
      </c>
      <c r="E293" s="87">
        <f t="shared" si="5"/>
        <v>985.71428571428567</v>
      </c>
      <c r="F293" s="87">
        <f t="shared" si="6"/>
        <v>164.28571428571428</v>
      </c>
      <c r="G293" s="83">
        <v>50</v>
      </c>
      <c r="H293" s="83">
        <v>0</v>
      </c>
      <c r="I293" s="83">
        <v>0</v>
      </c>
      <c r="J293" s="81" t="s">
        <v>32</v>
      </c>
      <c r="K293" s="82" t="s">
        <v>39</v>
      </c>
      <c r="L293" s="81" t="s">
        <v>35</v>
      </c>
      <c r="M293" s="83">
        <v>35</v>
      </c>
      <c r="N293" s="84">
        <v>0.3125</v>
      </c>
      <c r="O293" s="84">
        <v>0.6875</v>
      </c>
      <c r="P293" s="84">
        <v>0.3125</v>
      </c>
      <c r="Q293" s="84">
        <v>0.52083333333333304</v>
      </c>
      <c r="R293" s="84">
        <v>0.3125</v>
      </c>
      <c r="S293" s="84">
        <v>0.6875</v>
      </c>
      <c r="T293" s="84">
        <v>0.3125</v>
      </c>
      <c r="U293" s="84">
        <v>0.6875</v>
      </c>
      <c r="V293" s="84">
        <v>0.3125</v>
      </c>
      <c r="W293" s="84">
        <v>0.6875</v>
      </c>
      <c r="X293" s="84">
        <v>0.3125</v>
      </c>
      <c r="Y293" s="84">
        <v>0.6875</v>
      </c>
      <c r="Z293" s="84">
        <v>0.3125</v>
      </c>
      <c r="AA293" s="84">
        <v>0.6875</v>
      </c>
      <c r="AB293" s="81" t="s">
        <v>65</v>
      </c>
      <c r="AC293" s="81" t="s">
        <v>43</v>
      </c>
      <c r="AD293" s="83">
        <v>13.25</v>
      </c>
      <c r="AE293" s="83">
        <v>135.71428571428572</v>
      </c>
      <c r="AF293" s="85"/>
      <c r="AG293" s="85"/>
    </row>
    <row r="294" spans="1:33" x14ac:dyDescent="0.2">
      <c r="A294" s="88" t="s">
        <v>7379</v>
      </c>
      <c r="B294" s="81" t="s">
        <v>2</v>
      </c>
      <c r="C294" s="81" t="s">
        <v>1</v>
      </c>
      <c r="D294" s="82" t="s">
        <v>22</v>
      </c>
      <c r="E294" s="87">
        <f t="shared" si="5"/>
        <v>985.71428571428567</v>
      </c>
      <c r="F294" s="87">
        <f t="shared" si="6"/>
        <v>164.28571428571428</v>
      </c>
      <c r="G294" s="83">
        <v>50</v>
      </c>
      <c r="H294" s="83">
        <v>0</v>
      </c>
      <c r="I294" s="83">
        <v>0</v>
      </c>
      <c r="J294" s="81" t="s">
        <v>32</v>
      </c>
      <c r="K294" s="82" t="s">
        <v>39</v>
      </c>
      <c r="L294" s="81" t="s">
        <v>35</v>
      </c>
      <c r="M294" s="83">
        <v>35</v>
      </c>
      <c r="N294" s="84">
        <v>0.3125</v>
      </c>
      <c r="O294" s="84">
        <v>0.6875</v>
      </c>
      <c r="P294" s="84">
        <v>0.3125</v>
      </c>
      <c r="Q294" s="84">
        <v>0.52083333333333304</v>
      </c>
      <c r="R294" s="84">
        <v>0.3125</v>
      </c>
      <c r="S294" s="84">
        <v>0.6875</v>
      </c>
      <c r="T294" s="84">
        <v>0.3125</v>
      </c>
      <c r="U294" s="84">
        <v>0.6875</v>
      </c>
      <c r="V294" s="84">
        <v>0.3125</v>
      </c>
      <c r="W294" s="84">
        <v>0.6875</v>
      </c>
      <c r="X294" s="84">
        <v>0.3125</v>
      </c>
      <c r="Y294" s="84">
        <v>0.6875</v>
      </c>
      <c r="Z294" s="84">
        <v>0.3125</v>
      </c>
      <c r="AA294" s="84">
        <v>0.6875</v>
      </c>
      <c r="AB294" s="81" t="s">
        <v>65</v>
      </c>
      <c r="AC294" s="81" t="s">
        <v>43</v>
      </c>
      <c r="AD294" s="83">
        <v>13.25</v>
      </c>
      <c r="AE294" s="83">
        <v>135.71428571428572</v>
      </c>
      <c r="AF294" s="85"/>
      <c r="AG294" s="85"/>
    </row>
    <row r="295" spans="1:33" x14ac:dyDescent="0.2">
      <c r="A295" s="88" t="s">
        <v>7380</v>
      </c>
      <c r="B295" s="81" t="s">
        <v>2</v>
      </c>
      <c r="C295" s="81" t="s">
        <v>1</v>
      </c>
      <c r="D295" s="82" t="s">
        <v>22</v>
      </c>
      <c r="E295" s="87">
        <f t="shared" si="5"/>
        <v>985.71428571428567</v>
      </c>
      <c r="F295" s="87">
        <f t="shared" si="6"/>
        <v>164.28571428571428</v>
      </c>
      <c r="G295" s="83">
        <v>50</v>
      </c>
      <c r="H295" s="83">
        <v>0</v>
      </c>
      <c r="I295" s="83">
        <v>0</v>
      </c>
      <c r="J295" s="81" t="s">
        <v>32</v>
      </c>
      <c r="K295" s="82" t="s">
        <v>39</v>
      </c>
      <c r="L295" s="81" t="s">
        <v>35</v>
      </c>
      <c r="M295" s="83">
        <v>35</v>
      </c>
      <c r="N295" s="84">
        <v>0.3125</v>
      </c>
      <c r="O295" s="84">
        <v>0.6875</v>
      </c>
      <c r="P295" s="84">
        <v>0.3125</v>
      </c>
      <c r="Q295" s="84">
        <v>0.52083333333333304</v>
      </c>
      <c r="R295" s="84">
        <v>0.3125</v>
      </c>
      <c r="S295" s="84">
        <v>0.6875</v>
      </c>
      <c r="T295" s="84">
        <v>0.3125</v>
      </c>
      <c r="U295" s="84">
        <v>0.6875</v>
      </c>
      <c r="V295" s="84">
        <v>0.3125</v>
      </c>
      <c r="W295" s="84">
        <v>0.6875</v>
      </c>
      <c r="X295" s="84">
        <v>0.3125</v>
      </c>
      <c r="Y295" s="84">
        <v>0.6875</v>
      </c>
      <c r="Z295" s="84">
        <v>0.3125</v>
      </c>
      <c r="AA295" s="84">
        <v>0.6875</v>
      </c>
      <c r="AB295" s="81" t="s">
        <v>65</v>
      </c>
      <c r="AC295" s="81" t="s">
        <v>43</v>
      </c>
      <c r="AD295" s="83">
        <v>13.25</v>
      </c>
      <c r="AE295" s="83">
        <v>135.71428571428572</v>
      </c>
      <c r="AF295" s="85"/>
      <c r="AG295" s="85"/>
    </row>
    <row r="296" spans="1:33" x14ac:dyDescent="0.2">
      <c r="A296" s="88" t="s">
        <v>7381</v>
      </c>
      <c r="B296" s="81" t="s">
        <v>2</v>
      </c>
      <c r="C296" s="81" t="s">
        <v>1</v>
      </c>
      <c r="D296" s="82" t="s">
        <v>22</v>
      </c>
      <c r="E296" s="87">
        <f t="shared" si="5"/>
        <v>985.71428571428567</v>
      </c>
      <c r="F296" s="87">
        <f t="shared" si="6"/>
        <v>164.28571428571428</v>
      </c>
      <c r="G296" s="83">
        <v>50</v>
      </c>
      <c r="H296" s="83">
        <v>0</v>
      </c>
      <c r="I296" s="83">
        <v>0</v>
      </c>
      <c r="J296" s="81" t="s">
        <v>32</v>
      </c>
      <c r="K296" s="82" t="s">
        <v>39</v>
      </c>
      <c r="L296" s="81" t="s">
        <v>35</v>
      </c>
      <c r="M296" s="83">
        <v>35</v>
      </c>
      <c r="N296" s="84">
        <v>0.3125</v>
      </c>
      <c r="O296" s="84">
        <v>0.6875</v>
      </c>
      <c r="P296" s="84">
        <v>0.3125</v>
      </c>
      <c r="Q296" s="84">
        <v>0.52083333333333304</v>
      </c>
      <c r="R296" s="84">
        <v>0.3125</v>
      </c>
      <c r="S296" s="84">
        <v>0.6875</v>
      </c>
      <c r="T296" s="84">
        <v>0.3125</v>
      </c>
      <c r="U296" s="84">
        <v>0.6875</v>
      </c>
      <c r="V296" s="84">
        <v>0.3125</v>
      </c>
      <c r="W296" s="84">
        <v>0.6875</v>
      </c>
      <c r="X296" s="84">
        <v>0.3125</v>
      </c>
      <c r="Y296" s="84">
        <v>0.6875</v>
      </c>
      <c r="Z296" s="84">
        <v>0.3125</v>
      </c>
      <c r="AA296" s="84">
        <v>0.6875</v>
      </c>
      <c r="AB296" s="81" t="s">
        <v>65</v>
      </c>
      <c r="AC296" s="81" t="s">
        <v>43</v>
      </c>
      <c r="AD296" s="83">
        <v>13.25</v>
      </c>
      <c r="AE296" s="83">
        <v>135.71428571428572</v>
      </c>
      <c r="AF296" s="85"/>
      <c r="AG296" s="85"/>
    </row>
    <row r="297" spans="1:33" x14ac:dyDescent="0.2">
      <c r="A297" s="88" t="s">
        <v>7382</v>
      </c>
      <c r="B297" s="81" t="s">
        <v>2</v>
      </c>
      <c r="C297" s="81" t="s">
        <v>1</v>
      </c>
      <c r="D297" s="82" t="s">
        <v>22</v>
      </c>
      <c r="E297" s="87">
        <f t="shared" si="5"/>
        <v>985.71428571428567</v>
      </c>
      <c r="F297" s="87">
        <f t="shared" si="6"/>
        <v>164.28571428571428</v>
      </c>
      <c r="G297" s="83">
        <v>50</v>
      </c>
      <c r="H297" s="83">
        <v>0</v>
      </c>
      <c r="I297" s="83">
        <v>0</v>
      </c>
      <c r="J297" s="81" t="s">
        <v>32</v>
      </c>
      <c r="K297" s="82" t="s">
        <v>39</v>
      </c>
      <c r="L297" s="81" t="s">
        <v>35</v>
      </c>
      <c r="M297" s="83">
        <v>35</v>
      </c>
      <c r="N297" s="84">
        <v>0.3125</v>
      </c>
      <c r="O297" s="84">
        <v>0.6875</v>
      </c>
      <c r="P297" s="84">
        <v>0.3125</v>
      </c>
      <c r="Q297" s="84">
        <v>0.52083333333333304</v>
      </c>
      <c r="R297" s="84">
        <v>0.3125</v>
      </c>
      <c r="S297" s="84">
        <v>0.6875</v>
      </c>
      <c r="T297" s="84">
        <v>0.3125</v>
      </c>
      <c r="U297" s="84">
        <v>0.6875</v>
      </c>
      <c r="V297" s="84">
        <v>0.3125</v>
      </c>
      <c r="W297" s="84">
        <v>0.6875</v>
      </c>
      <c r="X297" s="84">
        <v>0.3125</v>
      </c>
      <c r="Y297" s="84">
        <v>0.6875</v>
      </c>
      <c r="Z297" s="84">
        <v>0.3125</v>
      </c>
      <c r="AA297" s="84">
        <v>0.6875</v>
      </c>
      <c r="AB297" s="81" t="s">
        <v>65</v>
      </c>
      <c r="AC297" s="81" t="s">
        <v>43</v>
      </c>
      <c r="AD297" s="83">
        <v>13.25</v>
      </c>
      <c r="AE297" s="83">
        <v>135.71428571428572</v>
      </c>
      <c r="AF297" s="85"/>
      <c r="AG297" s="85"/>
    </row>
    <row r="298" spans="1:33" x14ac:dyDescent="0.2">
      <c r="A298" s="81" t="s">
        <v>6729</v>
      </c>
      <c r="B298" s="81" t="s">
        <v>9</v>
      </c>
      <c r="C298" s="88" t="s">
        <v>3666</v>
      </c>
      <c r="D298" s="82" t="s">
        <v>22</v>
      </c>
      <c r="E298" s="83">
        <v>985.71428571428567</v>
      </c>
      <c r="F298" s="83">
        <v>164.28571428571428</v>
      </c>
      <c r="G298" s="83">
        <v>250</v>
      </c>
      <c r="H298" s="83">
        <v>0</v>
      </c>
      <c r="I298" s="83">
        <v>0</v>
      </c>
      <c r="J298" s="81" t="s">
        <v>32</v>
      </c>
      <c r="K298" s="82" t="s">
        <v>39</v>
      </c>
      <c r="L298" s="81" t="s">
        <v>35</v>
      </c>
      <c r="M298" s="83">
        <v>35</v>
      </c>
      <c r="N298" s="84">
        <v>0.3125</v>
      </c>
      <c r="O298" s="84">
        <v>0.6875</v>
      </c>
      <c r="P298" s="84">
        <v>0.3125</v>
      </c>
      <c r="Q298" s="84">
        <v>0.52083333333333304</v>
      </c>
      <c r="R298" s="84">
        <v>0.3125</v>
      </c>
      <c r="S298" s="84">
        <v>0.6875</v>
      </c>
      <c r="T298" s="84">
        <v>0.3125</v>
      </c>
      <c r="U298" s="84">
        <v>0.6875</v>
      </c>
      <c r="V298" s="84">
        <v>0.3125</v>
      </c>
      <c r="W298" s="84">
        <v>0.6875</v>
      </c>
      <c r="X298" s="84">
        <v>0.3125</v>
      </c>
      <c r="Y298" s="84">
        <v>0.6875</v>
      </c>
      <c r="Z298" s="84">
        <v>0.3125</v>
      </c>
      <c r="AA298" s="84">
        <v>0.6875</v>
      </c>
      <c r="AB298" s="81" t="s">
        <v>65</v>
      </c>
      <c r="AC298" s="81" t="s">
        <v>43</v>
      </c>
      <c r="AD298" s="83">
        <v>13.25</v>
      </c>
      <c r="AE298" s="83">
        <v>138.57142857142858</v>
      </c>
      <c r="AF298" s="85"/>
      <c r="AG298" s="85"/>
    </row>
    <row r="299" spans="1:33" x14ac:dyDescent="0.2">
      <c r="A299" s="81" t="s">
        <v>6747</v>
      </c>
      <c r="B299" s="86" t="s">
        <v>9</v>
      </c>
      <c r="C299" s="88" t="s">
        <v>3666</v>
      </c>
      <c r="D299" s="82" t="s">
        <v>22</v>
      </c>
      <c r="E299" s="83">
        <v>985.71428571428567</v>
      </c>
      <c r="F299" s="83">
        <v>164.28571428571428</v>
      </c>
      <c r="G299" s="83">
        <v>250</v>
      </c>
      <c r="H299" s="83">
        <v>0</v>
      </c>
      <c r="I299" s="83">
        <v>0</v>
      </c>
      <c r="J299" s="81" t="s">
        <v>32</v>
      </c>
      <c r="K299" s="82" t="s">
        <v>39</v>
      </c>
      <c r="L299" s="81" t="s">
        <v>35</v>
      </c>
      <c r="M299" s="83">
        <v>35</v>
      </c>
      <c r="N299" s="84">
        <v>0.3125</v>
      </c>
      <c r="O299" s="84">
        <v>0.6875</v>
      </c>
      <c r="P299" s="84">
        <v>0.3125</v>
      </c>
      <c r="Q299" s="84">
        <v>0.52083333333333304</v>
      </c>
      <c r="R299" s="84">
        <v>0.3125</v>
      </c>
      <c r="S299" s="84">
        <v>0.6875</v>
      </c>
      <c r="T299" s="84">
        <v>0.3125</v>
      </c>
      <c r="U299" s="84">
        <v>0.6875</v>
      </c>
      <c r="V299" s="84">
        <v>0.3125</v>
      </c>
      <c r="W299" s="84">
        <v>0.6875</v>
      </c>
      <c r="X299" s="84">
        <v>0.3125</v>
      </c>
      <c r="Y299" s="84">
        <v>0.6875</v>
      </c>
      <c r="Z299" s="84">
        <v>0.3125</v>
      </c>
      <c r="AA299" s="84">
        <v>0.6875</v>
      </c>
      <c r="AB299" s="81" t="s">
        <v>65</v>
      </c>
      <c r="AC299" s="81" t="s">
        <v>43</v>
      </c>
      <c r="AD299" s="83">
        <v>13.25</v>
      </c>
      <c r="AE299" s="83">
        <v>150</v>
      </c>
      <c r="AF299" s="85"/>
      <c r="AG299" s="85"/>
    </row>
    <row r="300" spans="1:33" x14ac:dyDescent="0.2">
      <c r="A300" s="81" t="s">
        <v>6776</v>
      </c>
      <c r="B300" s="86" t="s">
        <v>9</v>
      </c>
      <c r="C300" s="88" t="s">
        <v>3666</v>
      </c>
      <c r="D300" s="82" t="s">
        <v>22</v>
      </c>
      <c r="E300" s="83">
        <v>985.71428571428567</v>
      </c>
      <c r="F300" s="83">
        <v>164.28571428571428</v>
      </c>
      <c r="G300" s="83">
        <v>250</v>
      </c>
      <c r="H300" s="83">
        <v>0</v>
      </c>
      <c r="I300" s="87">
        <v>0</v>
      </c>
      <c r="J300" s="81" t="s">
        <v>32</v>
      </c>
      <c r="K300" s="82" t="s">
        <v>39</v>
      </c>
      <c r="L300" s="81" t="s">
        <v>35</v>
      </c>
      <c r="M300" s="83">
        <v>35</v>
      </c>
      <c r="N300" s="84">
        <v>0.3125</v>
      </c>
      <c r="O300" s="84">
        <v>0.6875</v>
      </c>
      <c r="P300" s="84">
        <v>0.3125</v>
      </c>
      <c r="Q300" s="84">
        <v>0.52083333333333304</v>
      </c>
      <c r="R300" s="84">
        <v>0.3125</v>
      </c>
      <c r="S300" s="84">
        <v>0.6875</v>
      </c>
      <c r="T300" s="84">
        <v>0.3125</v>
      </c>
      <c r="U300" s="84">
        <v>0.6875</v>
      </c>
      <c r="V300" s="84">
        <v>0.3125</v>
      </c>
      <c r="W300" s="84">
        <v>0.6875</v>
      </c>
      <c r="X300" s="84">
        <v>0.3125</v>
      </c>
      <c r="Y300" s="84">
        <v>0.6875</v>
      </c>
      <c r="Z300" s="84">
        <v>0.3125</v>
      </c>
      <c r="AA300" s="84">
        <v>0.6875</v>
      </c>
      <c r="AB300" s="81" t="s">
        <v>65</v>
      </c>
      <c r="AC300" s="81" t="s">
        <v>43</v>
      </c>
      <c r="AD300" s="83">
        <v>13.25</v>
      </c>
      <c r="AE300" s="83">
        <v>150</v>
      </c>
      <c r="AF300" s="85"/>
      <c r="AG300" s="85"/>
    </row>
    <row r="301" spans="1:33" x14ac:dyDescent="0.2">
      <c r="A301" s="81" t="s">
        <v>6782</v>
      </c>
      <c r="B301" s="81" t="s">
        <v>9</v>
      </c>
      <c r="C301" s="88" t="s">
        <v>3666</v>
      </c>
      <c r="D301" s="82" t="s">
        <v>22</v>
      </c>
      <c r="E301" s="83">
        <v>985.71428571428567</v>
      </c>
      <c r="F301" s="83">
        <v>164.28571428571428</v>
      </c>
      <c r="G301" s="83">
        <v>250</v>
      </c>
      <c r="H301" s="83">
        <v>0</v>
      </c>
      <c r="I301" s="83">
        <v>0</v>
      </c>
      <c r="J301" s="81" t="s">
        <v>32</v>
      </c>
      <c r="K301" s="82" t="s">
        <v>39</v>
      </c>
      <c r="L301" s="81" t="s">
        <v>35</v>
      </c>
      <c r="M301" s="83">
        <v>35</v>
      </c>
      <c r="N301" s="84">
        <v>0.3125</v>
      </c>
      <c r="O301" s="84">
        <v>0.6875</v>
      </c>
      <c r="P301" s="84">
        <v>0.3125</v>
      </c>
      <c r="Q301" s="84">
        <v>0.52083333333333304</v>
      </c>
      <c r="R301" s="84">
        <v>0.3125</v>
      </c>
      <c r="S301" s="84">
        <v>0.6875</v>
      </c>
      <c r="T301" s="84">
        <v>0.3125</v>
      </c>
      <c r="U301" s="84">
        <v>0.6875</v>
      </c>
      <c r="V301" s="84">
        <v>0.3125</v>
      </c>
      <c r="W301" s="84">
        <v>0.6875</v>
      </c>
      <c r="X301" s="84">
        <v>0.3125</v>
      </c>
      <c r="Y301" s="84">
        <v>0.6875</v>
      </c>
      <c r="Z301" s="84">
        <v>0.3125</v>
      </c>
      <c r="AA301" s="84">
        <v>0.6875</v>
      </c>
      <c r="AB301" s="81" t="s">
        <v>65</v>
      </c>
      <c r="AC301" s="81" t="s">
        <v>43</v>
      </c>
      <c r="AD301" s="83">
        <v>13.25</v>
      </c>
      <c r="AE301" s="83">
        <v>150</v>
      </c>
      <c r="AF301" s="85"/>
      <c r="AG301" s="85"/>
    </row>
    <row r="302" spans="1:33" x14ac:dyDescent="0.2">
      <c r="A302" s="81" t="s">
        <v>6853</v>
      </c>
      <c r="B302" s="81" t="s">
        <v>9</v>
      </c>
      <c r="C302" s="88" t="s">
        <v>3668</v>
      </c>
      <c r="D302" s="82" t="s">
        <v>22</v>
      </c>
      <c r="E302" s="83">
        <v>900</v>
      </c>
      <c r="F302" s="83">
        <v>150</v>
      </c>
      <c r="G302" s="83">
        <v>250</v>
      </c>
      <c r="H302" s="83">
        <v>0</v>
      </c>
      <c r="I302" s="83">
        <v>0</v>
      </c>
      <c r="J302" s="81" t="s">
        <v>32</v>
      </c>
      <c r="K302" s="82" t="s">
        <v>39</v>
      </c>
      <c r="L302" s="81" t="s">
        <v>35</v>
      </c>
      <c r="M302" s="83">
        <v>35</v>
      </c>
      <c r="N302" s="84">
        <v>0.3125</v>
      </c>
      <c r="O302" s="84">
        <v>0.6875</v>
      </c>
      <c r="P302" s="84">
        <v>0.3125</v>
      </c>
      <c r="Q302" s="84">
        <v>0.52083333333333304</v>
      </c>
      <c r="R302" s="84">
        <v>0.3125</v>
      </c>
      <c r="S302" s="84">
        <v>0.6875</v>
      </c>
      <c r="T302" s="84">
        <v>0.3125</v>
      </c>
      <c r="U302" s="84">
        <v>0.6875</v>
      </c>
      <c r="V302" s="84">
        <v>0.3125</v>
      </c>
      <c r="W302" s="84">
        <v>0.6875</v>
      </c>
      <c r="X302" s="84">
        <v>0.3125</v>
      </c>
      <c r="Y302" s="84">
        <v>0.6875</v>
      </c>
      <c r="Z302" s="84">
        <v>0.3125</v>
      </c>
      <c r="AA302" s="84">
        <v>0.6875</v>
      </c>
      <c r="AB302" s="81" t="s">
        <v>65</v>
      </c>
      <c r="AC302" s="81" t="s">
        <v>43</v>
      </c>
      <c r="AD302" s="83">
        <v>13.25</v>
      </c>
      <c r="AE302" s="83">
        <v>150</v>
      </c>
      <c r="AF302" s="85"/>
      <c r="AG302" s="85"/>
    </row>
    <row r="303" spans="1:33" x14ac:dyDescent="0.2">
      <c r="A303" s="88" t="s">
        <v>6886</v>
      </c>
      <c r="B303" s="81" t="s">
        <v>9</v>
      </c>
      <c r="C303" s="88" t="s">
        <v>7505</v>
      </c>
      <c r="D303" s="82" t="s">
        <v>22</v>
      </c>
      <c r="E303" s="87">
        <f>+F303*6</f>
        <v>772.28571428571433</v>
      </c>
      <c r="F303" s="87">
        <f>(1200-G303)/7</f>
        <v>128.71428571428572</v>
      </c>
      <c r="G303" s="87">
        <v>299</v>
      </c>
      <c r="H303" s="83">
        <v>0</v>
      </c>
      <c r="I303" s="83">
        <v>0</v>
      </c>
      <c r="J303" s="81" t="s">
        <v>32</v>
      </c>
      <c r="K303" s="82" t="s">
        <v>39</v>
      </c>
      <c r="L303" s="81" t="s">
        <v>35</v>
      </c>
      <c r="M303" s="83">
        <v>35</v>
      </c>
      <c r="N303" s="84">
        <v>0.3125</v>
      </c>
      <c r="O303" s="84">
        <v>0.6875</v>
      </c>
      <c r="P303" s="84">
        <v>0.3125</v>
      </c>
      <c r="Q303" s="84">
        <v>0.52083333333333304</v>
      </c>
      <c r="R303" s="84">
        <v>0.3125</v>
      </c>
      <c r="S303" s="84">
        <v>0.6875</v>
      </c>
      <c r="T303" s="84">
        <v>0.3125</v>
      </c>
      <c r="U303" s="84">
        <v>0.6875</v>
      </c>
      <c r="V303" s="84">
        <v>0.3125</v>
      </c>
      <c r="W303" s="84">
        <v>0.6875</v>
      </c>
      <c r="X303" s="84">
        <v>0.3125</v>
      </c>
      <c r="Y303" s="84">
        <v>0.6875</v>
      </c>
      <c r="Z303" s="84">
        <v>0.3125</v>
      </c>
      <c r="AA303" s="84">
        <v>0.6875</v>
      </c>
      <c r="AB303" s="81" t="s">
        <v>65</v>
      </c>
      <c r="AC303" s="81" t="s">
        <v>43</v>
      </c>
      <c r="AD303" s="83">
        <v>13.25</v>
      </c>
      <c r="AE303" s="83">
        <v>138.57142857142858</v>
      </c>
      <c r="AF303" s="85"/>
      <c r="AG303" s="85"/>
    </row>
    <row r="304" spans="1:33" x14ac:dyDescent="0.2">
      <c r="A304" s="88" t="s">
        <v>7096</v>
      </c>
      <c r="B304" s="86" t="s">
        <v>9</v>
      </c>
      <c r="C304" s="88" t="s">
        <v>3668</v>
      </c>
      <c r="D304" s="82" t="s">
        <v>22</v>
      </c>
      <c r="E304" s="83">
        <v>900</v>
      </c>
      <c r="F304" s="83">
        <v>150</v>
      </c>
      <c r="G304" s="83">
        <v>250</v>
      </c>
      <c r="H304" s="83">
        <v>0</v>
      </c>
      <c r="I304" s="83">
        <v>0</v>
      </c>
      <c r="J304" s="81" t="s">
        <v>32</v>
      </c>
      <c r="K304" s="82" t="s">
        <v>39</v>
      </c>
      <c r="L304" s="81" t="s">
        <v>35</v>
      </c>
      <c r="M304" s="83">
        <v>35</v>
      </c>
      <c r="N304" s="84">
        <v>0.3125</v>
      </c>
      <c r="O304" s="84">
        <v>0.6875</v>
      </c>
      <c r="P304" s="84">
        <v>0.3125</v>
      </c>
      <c r="Q304" s="84">
        <v>0.52083333333333304</v>
      </c>
      <c r="R304" s="84">
        <v>0.3125</v>
      </c>
      <c r="S304" s="84">
        <v>0.6875</v>
      </c>
      <c r="T304" s="84">
        <v>0.3125</v>
      </c>
      <c r="U304" s="84">
        <v>0.6875</v>
      </c>
      <c r="V304" s="84">
        <v>0.3125</v>
      </c>
      <c r="W304" s="84">
        <v>0.6875</v>
      </c>
      <c r="X304" s="84">
        <v>0.3125</v>
      </c>
      <c r="Y304" s="84">
        <v>0.6875</v>
      </c>
      <c r="Z304" s="84">
        <v>0.3125</v>
      </c>
      <c r="AA304" s="84">
        <v>0.6875</v>
      </c>
      <c r="AB304" s="81" t="s">
        <v>65</v>
      </c>
      <c r="AC304" s="81" t="s">
        <v>43</v>
      </c>
      <c r="AD304" s="83">
        <v>13.25</v>
      </c>
      <c r="AE304" s="83">
        <v>125.71428571428571</v>
      </c>
      <c r="AF304" s="85"/>
      <c r="AG304" s="85"/>
    </row>
    <row r="305" spans="1:33" x14ac:dyDescent="0.2">
      <c r="A305" s="88" t="s">
        <v>7076</v>
      </c>
      <c r="B305" s="81" t="s">
        <v>9</v>
      </c>
      <c r="C305" s="88" t="s">
        <v>3679</v>
      </c>
      <c r="D305" s="82" t="s">
        <v>22</v>
      </c>
      <c r="E305" s="83">
        <v>900</v>
      </c>
      <c r="F305" s="83">
        <v>150</v>
      </c>
      <c r="G305" s="83">
        <v>250</v>
      </c>
      <c r="H305" s="83">
        <v>0</v>
      </c>
      <c r="I305" s="83">
        <v>0</v>
      </c>
      <c r="J305" s="81" t="s">
        <v>32</v>
      </c>
      <c r="K305" s="82" t="s">
        <v>39</v>
      </c>
      <c r="L305" s="81" t="s">
        <v>35</v>
      </c>
      <c r="M305" s="83">
        <v>35</v>
      </c>
      <c r="N305" s="84">
        <v>0.3125</v>
      </c>
      <c r="O305" s="84">
        <v>0.6875</v>
      </c>
      <c r="P305" s="84">
        <v>0.3125</v>
      </c>
      <c r="Q305" s="84">
        <v>0.52083333333333304</v>
      </c>
      <c r="R305" s="84">
        <v>0.3125</v>
      </c>
      <c r="S305" s="84">
        <v>0.6875</v>
      </c>
      <c r="T305" s="84">
        <v>0.3125</v>
      </c>
      <c r="U305" s="84">
        <v>0.6875</v>
      </c>
      <c r="V305" s="84">
        <v>0.3125</v>
      </c>
      <c r="W305" s="84">
        <v>0.6875</v>
      </c>
      <c r="X305" s="84">
        <v>0.3125</v>
      </c>
      <c r="Y305" s="84">
        <v>0.6875</v>
      </c>
      <c r="Z305" s="84">
        <v>0.3125</v>
      </c>
      <c r="AA305" s="84">
        <v>0.6875</v>
      </c>
      <c r="AB305" s="81" t="s">
        <v>65</v>
      </c>
      <c r="AC305" s="81" t="s">
        <v>43</v>
      </c>
      <c r="AD305" s="83">
        <v>13.25</v>
      </c>
      <c r="AE305" s="83">
        <v>125.71428571428571</v>
      </c>
      <c r="AF305" s="85"/>
      <c r="AG305" s="85"/>
    </row>
    <row r="306" spans="1:33" x14ac:dyDescent="0.2">
      <c r="A306" s="81" t="s">
        <v>6751</v>
      </c>
      <c r="B306" s="81" t="s">
        <v>9</v>
      </c>
      <c r="C306" s="88" t="s">
        <v>3679</v>
      </c>
      <c r="D306" s="82" t="s">
        <v>22</v>
      </c>
      <c r="E306" s="83">
        <v>900</v>
      </c>
      <c r="F306" s="83">
        <v>150</v>
      </c>
      <c r="G306" s="83">
        <v>250</v>
      </c>
      <c r="H306" s="83">
        <v>0</v>
      </c>
      <c r="I306" s="83">
        <v>0</v>
      </c>
      <c r="J306" s="81" t="s">
        <v>32</v>
      </c>
      <c r="K306" s="82" t="s">
        <v>39</v>
      </c>
      <c r="L306" s="81" t="s">
        <v>35</v>
      </c>
      <c r="M306" s="83">
        <v>35</v>
      </c>
      <c r="N306" s="84">
        <v>0.3125</v>
      </c>
      <c r="O306" s="84">
        <v>0.6875</v>
      </c>
      <c r="P306" s="84">
        <v>0.3125</v>
      </c>
      <c r="Q306" s="84">
        <v>0.52083333333333304</v>
      </c>
      <c r="R306" s="84">
        <v>0.3125</v>
      </c>
      <c r="S306" s="84">
        <v>0.6875</v>
      </c>
      <c r="T306" s="84">
        <v>0.3125</v>
      </c>
      <c r="U306" s="84">
        <v>0.6875</v>
      </c>
      <c r="V306" s="84">
        <v>0.3125</v>
      </c>
      <c r="W306" s="84">
        <v>0.6875</v>
      </c>
      <c r="X306" s="84">
        <v>0.3125</v>
      </c>
      <c r="Y306" s="84">
        <v>0.6875</v>
      </c>
      <c r="Z306" s="84">
        <v>0.3125</v>
      </c>
      <c r="AA306" s="84">
        <v>0.6875</v>
      </c>
      <c r="AB306" s="81" t="s">
        <v>65</v>
      </c>
      <c r="AC306" s="81" t="s">
        <v>43</v>
      </c>
      <c r="AD306" s="83">
        <v>13.25</v>
      </c>
      <c r="AE306" s="83">
        <v>125.71428571428571</v>
      </c>
      <c r="AF306" s="85"/>
      <c r="AG306" s="85"/>
    </row>
    <row r="307" spans="1:33" x14ac:dyDescent="0.2">
      <c r="A307" s="81" t="s">
        <v>6832</v>
      </c>
      <c r="B307" s="81" t="s">
        <v>9</v>
      </c>
      <c r="C307" s="88" t="s">
        <v>3679</v>
      </c>
      <c r="D307" s="82" t="s">
        <v>22</v>
      </c>
      <c r="E307" s="83">
        <v>900</v>
      </c>
      <c r="F307" s="83">
        <v>150</v>
      </c>
      <c r="G307" s="83">
        <v>250</v>
      </c>
      <c r="H307" s="83">
        <v>0</v>
      </c>
      <c r="I307" s="83">
        <v>0</v>
      </c>
      <c r="J307" s="81" t="s">
        <v>32</v>
      </c>
      <c r="K307" s="82" t="s">
        <v>39</v>
      </c>
      <c r="L307" s="81" t="s">
        <v>35</v>
      </c>
      <c r="M307" s="83">
        <v>35</v>
      </c>
      <c r="N307" s="84">
        <v>0.3125</v>
      </c>
      <c r="O307" s="84">
        <v>0.6875</v>
      </c>
      <c r="P307" s="84">
        <v>0.3125</v>
      </c>
      <c r="Q307" s="84">
        <v>0.52083333333333304</v>
      </c>
      <c r="R307" s="84">
        <v>0.3125</v>
      </c>
      <c r="S307" s="84">
        <v>0.6875</v>
      </c>
      <c r="T307" s="84">
        <v>0.3125</v>
      </c>
      <c r="U307" s="84">
        <v>0.6875</v>
      </c>
      <c r="V307" s="84">
        <v>0.3125</v>
      </c>
      <c r="W307" s="84">
        <v>0.6875</v>
      </c>
      <c r="X307" s="84">
        <v>0.3125</v>
      </c>
      <c r="Y307" s="84">
        <v>0.6875</v>
      </c>
      <c r="Z307" s="84">
        <v>0.3125</v>
      </c>
      <c r="AA307" s="84">
        <v>0.6875</v>
      </c>
      <c r="AB307" s="81" t="s">
        <v>65</v>
      </c>
      <c r="AC307" s="81" t="s">
        <v>43</v>
      </c>
      <c r="AD307" s="83">
        <v>13.25</v>
      </c>
      <c r="AE307" s="83">
        <v>138.57142857142858</v>
      </c>
      <c r="AF307" s="85"/>
      <c r="AG307" s="85"/>
    </row>
    <row r="308" spans="1:33" x14ac:dyDescent="0.2">
      <c r="A308" s="81" t="s">
        <v>6870</v>
      </c>
      <c r="B308" s="81" t="s">
        <v>9</v>
      </c>
      <c r="C308" s="88" t="s">
        <v>3679</v>
      </c>
      <c r="D308" s="82" t="s">
        <v>22</v>
      </c>
      <c r="E308" s="83">
        <v>900</v>
      </c>
      <c r="F308" s="83">
        <v>150</v>
      </c>
      <c r="G308" s="83">
        <v>250</v>
      </c>
      <c r="H308" s="83">
        <v>0</v>
      </c>
      <c r="I308" s="83">
        <v>0</v>
      </c>
      <c r="J308" s="81" t="s">
        <v>32</v>
      </c>
      <c r="K308" s="82" t="s">
        <v>39</v>
      </c>
      <c r="L308" s="81" t="s">
        <v>35</v>
      </c>
      <c r="M308" s="83">
        <v>35</v>
      </c>
      <c r="N308" s="84">
        <v>0.3125</v>
      </c>
      <c r="O308" s="84">
        <v>0.6875</v>
      </c>
      <c r="P308" s="84">
        <v>0.3125</v>
      </c>
      <c r="Q308" s="84">
        <v>0.52083333333333304</v>
      </c>
      <c r="R308" s="84">
        <v>0.3125</v>
      </c>
      <c r="S308" s="84">
        <v>0.6875</v>
      </c>
      <c r="T308" s="84">
        <v>0.3125</v>
      </c>
      <c r="U308" s="84">
        <v>0.6875</v>
      </c>
      <c r="V308" s="84">
        <v>0.3125</v>
      </c>
      <c r="W308" s="84">
        <v>0.6875</v>
      </c>
      <c r="X308" s="84">
        <v>0.3125</v>
      </c>
      <c r="Y308" s="84">
        <v>0.6875</v>
      </c>
      <c r="Z308" s="84">
        <v>0.3125</v>
      </c>
      <c r="AA308" s="84">
        <v>0.6875</v>
      </c>
      <c r="AB308" s="81" t="s">
        <v>65</v>
      </c>
      <c r="AC308" s="81" t="s">
        <v>43</v>
      </c>
      <c r="AD308" s="83">
        <v>13.25</v>
      </c>
      <c r="AE308" s="83">
        <v>138.57142857142858</v>
      </c>
      <c r="AF308" s="85"/>
      <c r="AG308" s="85"/>
    </row>
    <row r="309" spans="1:33" x14ac:dyDescent="0.2">
      <c r="A309" s="81" t="s">
        <v>6903</v>
      </c>
      <c r="B309" s="81" t="s">
        <v>9</v>
      </c>
      <c r="C309" s="88" t="s">
        <v>7506</v>
      </c>
      <c r="D309" s="82" t="s">
        <v>22</v>
      </c>
      <c r="E309" s="87">
        <f>+F309*6</f>
        <v>771.42857142857156</v>
      </c>
      <c r="F309" s="87">
        <f>(1200-G309)/7</f>
        <v>128.57142857142858</v>
      </c>
      <c r="G309" s="87">
        <v>300</v>
      </c>
      <c r="H309" s="83">
        <v>0</v>
      </c>
      <c r="I309" s="83">
        <v>0</v>
      </c>
      <c r="J309" s="81" t="s">
        <v>32</v>
      </c>
      <c r="K309" s="82" t="s">
        <v>39</v>
      </c>
      <c r="L309" s="81" t="s">
        <v>35</v>
      </c>
      <c r="M309" s="83">
        <v>35</v>
      </c>
      <c r="N309" s="84">
        <v>0.3125</v>
      </c>
      <c r="O309" s="84">
        <v>0.6875</v>
      </c>
      <c r="P309" s="84">
        <v>0.3125</v>
      </c>
      <c r="Q309" s="84">
        <v>0.52083333333333304</v>
      </c>
      <c r="R309" s="84">
        <v>0.3125</v>
      </c>
      <c r="S309" s="84">
        <v>0.6875</v>
      </c>
      <c r="T309" s="84">
        <v>0.3125</v>
      </c>
      <c r="U309" s="84">
        <v>0.6875</v>
      </c>
      <c r="V309" s="84">
        <v>0.3125</v>
      </c>
      <c r="W309" s="84">
        <v>0.6875</v>
      </c>
      <c r="X309" s="84">
        <v>0.3125</v>
      </c>
      <c r="Y309" s="84">
        <v>0.6875</v>
      </c>
      <c r="Z309" s="84">
        <v>0.3125</v>
      </c>
      <c r="AA309" s="84">
        <v>0.6875</v>
      </c>
      <c r="AB309" s="81" t="s">
        <v>65</v>
      </c>
      <c r="AC309" s="81" t="s">
        <v>43</v>
      </c>
      <c r="AD309" s="83">
        <v>13.25</v>
      </c>
      <c r="AE309" s="83">
        <v>125.71428571428571</v>
      </c>
      <c r="AF309" s="85"/>
      <c r="AG309" s="85"/>
    </row>
    <row r="310" spans="1:33" x14ac:dyDescent="0.2">
      <c r="A310" s="81" t="s">
        <v>6785</v>
      </c>
      <c r="B310" s="81" t="s">
        <v>9</v>
      </c>
      <c r="C310" s="88" t="s">
        <v>3679</v>
      </c>
      <c r="D310" s="82" t="s">
        <v>22</v>
      </c>
      <c r="E310" s="83">
        <v>900</v>
      </c>
      <c r="F310" s="83">
        <v>150</v>
      </c>
      <c r="G310" s="83">
        <v>250</v>
      </c>
      <c r="H310" s="83">
        <v>0</v>
      </c>
      <c r="I310" s="83">
        <v>0</v>
      </c>
      <c r="J310" s="81" t="s">
        <v>32</v>
      </c>
      <c r="K310" s="82" t="s">
        <v>39</v>
      </c>
      <c r="L310" s="81" t="s">
        <v>35</v>
      </c>
      <c r="M310" s="83">
        <v>35</v>
      </c>
      <c r="N310" s="84">
        <v>0.3125</v>
      </c>
      <c r="O310" s="84">
        <v>0.6875</v>
      </c>
      <c r="P310" s="84">
        <v>0.3125</v>
      </c>
      <c r="Q310" s="84">
        <v>0.52083333333333304</v>
      </c>
      <c r="R310" s="84">
        <v>0.3125</v>
      </c>
      <c r="S310" s="84">
        <v>0.6875</v>
      </c>
      <c r="T310" s="84">
        <v>0.3125</v>
      </c>
      <c r="U310" s="84">
        <v>0.6875</v>
      </c>
      <c r="V310" s="84">
        <v>0.3125</v>
      </c>
      <c r="W310" s="84">
        <v>0.6875</v>
      </c>
      <c r="X310" s="84">
        <v>0.3125</v>
      </c>
      <c r="Y310" s="84">
        <v>0.6875</v>
      </c>
      <c r="Z310" s="84">
        <v>0.3125</v>
      </c>
      <c r="AA310" s="84">
        <v>0.6875</v>
      </c>
      <c r="AB310" s="81" t="s">
        <v>65</v>
      </c>
      <c r="AC310" s="81" t="s">
        <v>43</v>
      </c>
      <c r="AD310" s="83">
        <v>13.25</v>
      </c>
      <c r="AE310" s="83">
        <v>125.71428571428571</v>
      </c>
      <c r="AF310" s="85"/>
      <c r="AG310" s="85"/>
    </row>
    <row r="311" spans="1:33" x14ac:dyDescent="0.2">
      <c r="A311" s="88" t="s">
        <v>7482</v>
      </c>
      <c r="B311" s="81" t="s">
        <v>9</v>
      </c>
      <c r="C311" s="88" t="s">
        <v>7506</v>
      </c>
      <c r="D311" s="82" t="s">
        <v>22</v>
      </c>
      <c r="E311" s="87">
        <f>+F311*6</f>
        <v>771.42857142857156</v>
      </c>
      <c r="F311" s="87">
        <f>(1200-G311)/7</f>
        <v>128.57142857142858</v>
      </c>
      <c r="G311" s="87">
        <v>300</v>
      </c>
      <c r="H311" s="83">
        <v>0</v>
      </c>
      <c r="I311" s="83">
        <v>0</v>
      </c>
      <c r="J311" s="81" t="s">
        <v>32</v>
      </c>
      <c r="K311" s="82" t="s">
        <v>39</v>
      </c>
      <c r="L311" s="81" t="s">
        <v>35</v>
      </c>
      <c r="M311" s="83">
        <v>35</v>
      </c>
      <c r="N311" s="84">
        <v>0.3125</v>
      </c>
      <c r="O311" s="84">
        <v>0.6875</v>
      </c>
      <c r="P311" s="84">
        <v>0.3125</v>
      </c>
      <c r="Q311" s="84">
        <v>0.52083333333333304</v>
      </c>
      <c r="R311" s="84">
        <v>0.3125</v>
      </c>
      <c r="S311" s="84">
        <v>0.6875</v>
      </c>
      <c r="T311" s="84">
        <v>0.3125</v>
      </c>
      <c r="U311" s="84">
        <v>0.6875</v>
      </c>
      <c r="V311" s="84">
        <v>0.3125</v>
      </c>
      <c r="W311" s="84">
        <v>0.6875</v>
      </c>
      <c r="X311" s="84">
        <v>0.3125</v>
      </c>
      <c r="Y311" s="84">
        <v>0.6875</v>
      </c>
      <c r="Z311" s="84">
        <v>0.3125</v>
      </c>
      <c r="AA311" s="84">
        <v>0.6875</v>
      </c>
      <c r="AB311" s="81" t="s">
        <v>65</v>
      </c>
      <c r="AC311" s="81" t="s">
        <v>43</v>
      </c>
      <c r="AD311" s="83">
        <v>13.25</v>
      </c>
      <c r="AE311" s="83">
        <v>125.71428571428571</v>
      </c>
      <c r="AF311" s="85"/>
      <c r="AG311" s="85"/>
    </row>
    <row r="312" spans="1:33" x14ac:dyDescent="0.2">
      <c r="A312" s="88" t="s">
        <v>7827</v>
      </c>
      <c r="B312" s="81" t="s">
        <v>9</v>
      </c>
      <c r="C312" s="88" t="s">
        <v>7506</v>
      </c>
      <c r="D312" s="82" t="s">
        <v>22</v>
      </c>
      <c r="E312" s="87">
        <f>+F312*6</f>
        <v>771.42857142857156</v>
      </c>
      <c r="F312" s="87">
        <f>(1200-G312)/7</f>
        <v>128.57142857142858</v>
      </c>
      <c r="G312" s="87">
        <v>300</v>
      </c>
      <c r="H312" s="83">
        <v>0</v>
      </c>
      <c r="I312" s="83">
        <v>0</v>
      </c>
      <c r="J312" s="81" t="s">
        <v>32</v>
      </c>
      <c r="K312" s="82" t="s">
        <v>39</v>
      </c>
      <c r="L312" s="81" t="s">
        <v>35</v>
      </c>
      <c r="M312" s="83">
        <v>35</v>
      </c>
      <c r="N312" s="84">
        <v>0.3125</v>
      </c>
      <c r="O312" s="84">
        <v>0.6875</v>
      </c>
      <c r="P312" s="84">
        <v>0.3125</v>
      </c>
      <c r="Q312" s="84">
        <v>0.52083333333333304</v>
      </c>
      <c r="R312" s="84">
        <v>0.3125</v>
      </c>
      <c r="S312" s="84">
        <v>0.6875</v>
      </c>
      <c r="T312" s="84">
        <v>0.3125</v>
      </c>
      <c r="U312" s="84">
        <v>0.6875</v>
      </c>
      <c r="V312" s="84">
        <v>0.3125</v>
      </c>
      <c r="W312" s="84">
        <v>0.6875</v>
      </c>
      <c r="X312" s="84">
        <v>0.3125</v>
      </c>
      <c r="Y312" s="84">
        <v>0.6875</v>
      </c>
      <c r="Z312" s="84">
        <v>0.3125</v>
      </c>
      <c r="AA312" s="84">
        <v>0.6875</v>
      </c>
      <c r="AB312" s="81" t="s">
        <v>65</v>
      </c>
      <c r="AC312" s="81" t="s">
        <v>43</v>
      </c>
      <c r="AD312" s="83">
        <v>13.25</v>
      </c>
      <c r="AE312" s="83">
        <v>125.71428571428571</v>
      </c>
      <c r="AF312" s="85"/>
      <c r="AG312" s="85"/>
    </row>
    <row r="313" spans="1:33" x14ac:dyDescent="0.2">
      <c r="A313" s="88" t="s">
        <v>7187</v>
      </c>
      <c r="B313" s="81" t="s">
        <v>9</v>
      </c>
      <c r="C313" s="88" t="s">
        <v>7193</v>
      </c>
      <c r="D313" s="82" t="s">
        <v>22</v>
      </c>
      <c r="E313" s="83">
        <v>900</v>
      </c>
      <c r="F313" s="83">
        <v>150</v>
      </c>
      <c r="G313" s="83">
        <v>250</v>
      </c>
      <c r="H313" s="83">
        <v>0</v>
      </c>
      <c r="I313" s="83">
        <v>0</v>
      </c>
      <c r="J313" s="81" t="s">
        <v>32</v>
      </c>
      <c r="K313" s="82" t="s">
        <v>39</v>
      </c>
      <c r="L313" s="81" t="s">
        <v>35</v>
      </c>
      <c r="M313" s="83">
        <v>35</v>
      </c>
      <c r="N313" s="84">
        <v>0.3125</v>
      </c>
      <c r="O313" s="84">
        <v>0.6875</v>
      </c>
      <c r="P313" s="84">
        <v>0.3125</v>
      </c>
      <c r="Q313" s="84">
        <v>0.52083333333333304</v>
      </c>
      <c r="R313" s="84">
        <v>0.3125</v>
      </c>
      <c r="S313" s="84">
        <v>0.6875</v>
      </c>
      <c r="T313" s="84">
        <v>0.3125</v>
      </c>
      <c r="U313" s="84">
        <v>0.6875</v>
      </c>
      <c r="V313" s="84">
        <v>0.3125</v>
      </c>
      <c r="W313" s="84">
        <v>0.6875</v>
      </c>
      <c r="X313" s="84">
        <v>0.3125</v>
      </c>
      <c r="Y313" s="84">
        <v>0.6875</v>
      </c>
      <c r="Z313" s="84">
        <v>0.3125</v>
      </c>
      <c r="AA313" s="84">
        <v>0.6875</v>
      </c>
      <c r="AB313" s="81" t="s">
        <v>65</v>
      </c>
      <c r="AC313" s="81" t="s">
        <v>43</v>
      </c>
      <c r="AD313" s="83">
        <v>13.25</v>
      </c>
      <c r="AE313" s="83">
        <v>125.71428571428571</v>
      </c>
      <c r="AF313" s="85"/>
      <c r="AG313" s="85"/>
    </row>
    <row r="314" spans="1:33" x14ac:dyDescent="0.2">
      <c r="A314" s="88" t="s">
        <v>7188</v>
      </c>
      <c r="B314" s="81" t="s">
        <v>9</v>
      </c>
      <c r="C314" s="88" t="s">
        <v>7507</v>
      </c>
      <c r="D314" s="82" t="s">
        <v>22</v>
      </c>
      <c r="E314" s="87">
        <f>+F314*6</f>
        <v>772.28571428571433</v>
      </c>
      <c r="F314" s="87">
        <f>(1200-G314)/7</f>
        <v>128.71428571428572</v>
      </c>
      <c r="G314" s="87">
        <v>299</v>
      </c>
      <c r="H314" s="83">
        <v>0</v>
      </c>
      <c r="I314" s="83">
        <v>0</v>
      </c>
      <c r="J314" s="81" t="s">
        <v>32</v>
      </c>
      <c r="K314" s="82" t="s">
        <v>39</v>
      </c>
      <c r="L314" s="81" t="s">
        <v>35</v>
      </c>
      <c r="M314" s="83">
        <v>35</v>
      </c>
      <c r="N314" s="84">
        <v>0.3125</v>
      </c>
      <c r="O314" s="84">
        <v>0.6875</v>
      </c>
      <c r="P314" s="84">
        <v>0.3125</v>
      </c>
      <c r="Q314" s="84">
        <v>0.52083333333333304</v>
      </c>
      <c r="R314" s="84">
        <v>0.3125</v>
      </c>
      <c r="S314" s="84">
        <v>0.6875</v>
      </c>
      <c r="T314" s="84">
        <v>0.3125</v>
      </c>
      <c r="U314" s="84">
        <v>0.6875</v>
      </c>
      <c r="V314" s="84">
        <v>0.3125</v>
      </c>
      <c r="W314" s="84">
        <v>0.6875</v>
      </c>
      <c r="X314" s="84">
        <v>0.3125</v>
      </c>
      <c r="Y314" s="84">
        <v>0.6875</v>
      </c>
      <c r="Z314" s="84">
        <v>0.3125</v>
      </c>
      <c r="AA314" s="84">
        <v>0.6875</v>
      </c>
      <c r="AB314" s="81" t="s">
        <v>65</v>
      </c>
      <c r="AC314" s="81" t="s">
        <v>43</v>
      </c>
      <c r="AD314" s="83">
        <v>13.25</v>
      </c>
      <c r="AE314" s="83">
        <v>125.71428571428571</v>
      </c>
      <c r="AF314" s="85"/>
      <c r="AG314" s="85"/>
    </row>
    <row r="315" spans="1:33" x14ac:dyDescent="0.2">
      <c r="A315" s="88" t="s">
        <v>7189</v>
      </c>
      <c r="B315" s="81" t="s">
        <v>9</v>
      </c>
      <c r="C315" s="88" t="s">
        <v>7507</v>
      </c>
      <c r="D315" s="82" t="s">
        <v>22</v>
      </c>
      <c r="E315" s="87">
        <f>+F315*6</f>
        <v>771.42857142857156</v>
      </c>
      <c r="F315" s="87">
        <f>(1200-G315)/7</f>
        <v>128.57142857142858</v>
      </c>
      <c r="G315" s="87">
        <v>300</v>
      </c>
      <c r="H315" s="83">
        <v>0</v>
      </c>
      <c r="I315" s="83">
        <v>0</v>
      </c>
      <c r="J315" s="81" t="s">
        <v>32</v>
      </c>
      <c r="K315" s="82" t="s">
        <v>39</v>
      </c>
      <c r="L315" s="81" t="s">
        <v>35</v>
      </c>
      <c r="M315" s="83">
        <v>35</v>
      </c>
      <c r="N315" s="84">
        <v>0.3125</v>
      </c>
      <c r="O315" s="84">
        <v>0.6875</v>
      </c>
      <c r="P315" s="84">
        <v>0.3125</v>
      </c>
      <c r="Q315" s="84">
        <v>0.52083333333333304</v>
      </c>
      <c r="R315" s="84">
        <v>0.3125</v>
      </c>
      <c r="S315" s="84">
        <v>0.6875</v>
      </c>
      <c r="T315" s="84">
        <v>0.3125</v>
      </c>
      <c r="U315" s="84">
        <v>0.6875</v>
      </c>
      <c r="V315" s="84">
        <v>0.3125</v>
      </c>
      <c r="W315" s="84">
        <v>0.6875</v>
      </c>
      <c r="X315" s="84">
        <v>0.3125</v>
      </c>
      <c r="Y315" s="84">
        <v>0.6875</v>
      </c>
      <c r="Z315" s="84">
        <v>0.3125</v>
      </c>
      <c r="AA315" s="84">
        <v>0.6875</v>
      </c>
      <c r="AB315" s="81" t="s">
        <v>65</v>
      </c>
      <c r="AC315" s="81" t="s">
        <v>43</v>
      </c>
      <c r="AD315" s="83">
        <v>13.25</v>
      </c>
      <c r="AE315" s="83">
        <v>125.71428571428571</v>
      </c>
      <c r="AF315" s="85"/>
      <c r="AG315" s="85"/>
    </row>
    <row r="316" spans="1:33" x14ac:dyDescent="0.2">
      <c r="A316" s="88" t="s">
        <v>7190</v>
      </c>
      <c r="B316" s="81" t="s">
        <v>9</v>
      </c>
      <c r="C316" s="88" t="s">
        <v>7193</v>
      </c>
      <c r="D316" s="82" t="s">
        <v>22</v>
      </c>
      <c r="E316" s="83">
        <v>900</v>
      </c>
      <c r="F316" s="83">
        <v>150</v>
      </c>
      <c r="G316" s="83">
        <v>250</v>
      </c>
      <c r="H316" s="83">
        <v>0</v>
      </c>
      <c r="I316" s="83">
        <v>0</v>
      </c>
      <c r="J316" s="81" t="s">
        <v>32</v>
      </c>
      <c r="K316" s="82" t="s">
        <v>39</v>
      </c>
      <c r="L316" s="81" t="s">
        <v>35</v>
      </c>
      <c r="M316" s="83">
        <v>35</v>
      </c>
      <c r="N316" s="84">
        <v>0.3125</v>
      </c>
      <c r="O316" s="84">
        <v>0.6875</v>
      </c>
      <c r="P316" s="84">
        <v>0.3125</v>
      </c>
      <c r="Q316" s="84">
        <v>0.52083333333333304</v>
      </c>
      <c r="R316" s="84">
        <v>0.3125</v>
      </c>
      <c r="S316" s="84">
        <v>0.6875</v>
      </c>
      <c r="T316" s="84">
        <v>0.3125</v>
      </c>
      <c r="U316" s="84">
        <v>0.6875</v>
      </c>
      <c r="V316" s="84">
        <v>0.3125</v>
      </c>
      <c r="W316" s="84">
        <v>0.6875</v>
      </c>
      <c r="X316" s="84">
        <v>0.3125</v>
      </c>
      <c r="Y316" s="84">
        <v>0.6875</v>
      </c>
      <c r="Z316" s="84">
        <v>0.3125</v>
      </c>
      <c r="AA316" s="84">
        <v>0.6875</v>
      </c>
      <c r="AB316" s="81" t="s">
        <v>65</v>
      </c>
      <c r="AC316" s="81" t="s">
        <v>43</v>
      </c>
      <c r="AD316" s="83">
        <v>13.25</v>
      </c>
      <c r="AE316" s="83">
        <v>125.71428571428571</v>
      </c>
      <c r="AF316" s="85"/>
      <c r="AG316" s="85"/>
    </row>
    <row r="317" spans="1:33" x14ac:dyDescent="0.2">
      <c r="A317" s="88" t="s">
        <v>7191</v>
      </c>
      <c r="B317" s="81" t="s">
        <v>9</v>
      </c>
      <c r="C317" s="88" t="s">
        <v>7193</v>
      </c>
      <c r="D317" s="82" t="s">
        <v>22</v>
      </c>
      <c r="E317" s="83">
        <v>900</v>
      </c>
      <c r="F317" s="83">
        <v>150</v>
      </c>
      <c r="G317" s="83">
        <v>250</v>
      </c>
      <c r="H317" s="83">
        <v>0</v>
      </c>
      <c r="I317" s="83">
        <v>0</v>
      </c>
      <c r="J317" s="81" t="s">
        <v>32</v>
      </c>
      <c r="K317" s="82" t="s">
        <v>39</v>
      </c>
      <c r="L317" s="81" t="s">
        <v>35</v>
      </c>
      <c r="M317" s="83">
        <v>35</v>
      </c>
      <c r="N317" s="84">
        <v>0.3125</v>
      </c>
      <c r="O317" s="84">
        <v>0.6875</v>
      </c>
      <c r="P317" s="84">
        <v>0.3125</v>
      </c>
      <c r="Q317" s="84">
        <v>0.52083333333333304</v>
      </c>
      <c r="R317" s="84">
        <v>0.3125</v>
      </c>
      <c r="S317" s="84">
        <v>0.6875</v>
      </c>
      <c r="T317" s="84">
        <v>0.3125</v>
      </c>
      <c r="U317" s="84">
        <v>0.6875</v>
      </c>
      <c r="V317" s="84">
        <v>0.3125</v>
      </c>
      <c r="W317" s="84">
        <v>0.6875</v>
      </c>
      <c r="X317" s="84">
        <v>0.3125</v>
      </c>
      <c r="Y317" s="84">
        <v>0.6875</v>
      </c>
      <c r="Z317" s="84">
        <v>0.3125</v>
      </c>
      <c r="AA317" s="84">
        <v>0.6875</v>
      </c>
      <c r="AB317" s="81" t="s">
        <v>65</v>
      </c>
      <c r="AC317" s="81" t="s">
        <v>43</v>
      </c>
      <c r="AD317" s="83">
        <v>13.25</v>
      </c>
      <c r="AE317" s="83">
        <v>125.71428571428571</v>
      </c>
      <c r="AF317" s="85"/>
      <c r="AG317" s="85"/>
    </row>
    <row r="318" spans="1:33" x14ac:dyDescent="0.2">
      <c r="A318" s="88" t="s">
        <v>7192</v>
      </c>
      <c r="B318" s="81" t="s">
        <v>9</v>
      </c>
      <c r="C318" s="88" t="s">
        <v>7193</v>
      </c>
      <c r="D318" s="82" t="s">
        <v>22</v>
      </c>
      <c r="E318" s="83">
        <v>900</v>
      </c>
      <c r="F318" s="83">
        <v>150</v>
      </c>
      <c r="G318" s="83">
        <v>250</v>
      </c>
      <c r="H318" s="83">
        <v>0</v>
      </c>
      <c r="I318" s="83">
        <v>0</v>
      </c>
      <c r="J318" s="81" t="s">
        <v>32</v>
      </c>
      <c r="K318" s="82" t="s">
        <v>39</v>
      </c>
      <c r="L318" s="81" t="s">
        <v>35</v>
      </c>
      <c r="M318" s="83">
        <v>35</v>
      </c>
      <c r="N318" s="84">
        <v>0.3125</v>
      </c>
      <c r="O318" s="84">
        <v>0.6875</v>
      </c>
      <c r="P318" s="84">
        <v>0.3125</v>
      </c>
      <c r="Q318" s="84">
        <v>0.52083333333333304</v>
      </c>
      <c r="R318" s="84">
        <v>0.3125</v>
      </c>
      <c r="S318" s="84">
        <v>0.6875</v>
      </c>
      <c r="T318" s="84">
        <v>0.3125</v>
      </c>
      <c r="U318" s="84">
        <v>0.6875</v>
      </c>
      <c r="V318" s="84">
        <v>0.3125</v>
      </c>
      <c r="W318" s="84">
        <v>0.6875</v>
      </c>
      <c r="X318" s="84">
        <v>0.3125</v>
      </c>
      <c r="Y318" s="84">
        <v>0.6875</v>
      </c>
      <c r="Z318" s="84">
        <v>0.3125</v>
      </c>
      <c r="AA318" s="84">
        <v>0.6875</v>
      </c>
      <c r="AB318" s="81" t="s">
        <v>65</v>
      </c>
      <c r="AC318" s="81" t="s">
        <v>43</v>
      </c>
      <c r="AD318" s="83">
        <v>13.25</v>
      </c>
      <c r="AE318" s="83">
        <v>125.71428571428571</v>
      </c>
      <c r="AF318" s="85"/>
      <c r="AG318" s="85"/>
    </row>
    <row r="319" spans="1:33" x14ac:dyDescent="0.2">
      <c r="A319" s="88" t="s">
        <v>7185</v>
      </c>
      <c r="B319" s="81" t="s">
        <v>9</v>
      </c>
      <c r="C319" s="88" t="s">
        <v>7507</v>
      </c>
      <c r="D319" s="82" t="s">
        <v>22</v>
      </c>
      <c r="E319" s="87">
        <f>+F319*6</f>
        <v>771.42857142857156</v>
      </c>
      <c r="F319" s="87">
        <f>(1200-G319)/7</f>
        <v>128.57142857142858</v>
      </c>
      <c r="G319" s="83">
        <v>300</v>
      </c>
      <c r="H319" s="83">
        <v>0</v>
      </c>
      <c r="I319" s="83">
        <v>0</v>
      </c>
      <c r="J319" s="81" t="s">
        <v>32</v>
      </c>
      <c r="K319" s="82" t="s">
        <v>39</v>
      </c>
      <c r="L319" s="81" t="s">
        <v>35</v>
      </c>
      <c r="M319" s="83">
        <v>35</v>
      </c>
      <c r="N319" s="84">
        <v>0.3125</v>
      </c>
      <c r="O319" s="84">
        <v>0.6875</v>
      </c>
      <c r="P319" s="84">
        <v>0.3125</v>
      </c>
      <c r="Q319" s="84">
        <v>0.52083333333333304</v>
      </c>
      <c r="R319" s="84">
        <v>0.3125</v>
      </c>
      <c r="S319" s="84">
        <v>0.6875</v>
      </c>
      <c r="T319" s="84">
        <v>0.3125</v>
      </c>
      <c r="U319" s="84">
        <v>0.6875</v>
      </c>
      <c r="V319" s="84">
        <v>0.3125</v>
      </c>
      <c r="W319" s="84">
        <v>0.6875</v>
      </c>
      <c r="X319" s="84">
        <v>0.3125</v>
      </c>
      <c r="Y319" s="84">
        <v>0.6875</v>
      </c>
      <c r="Z319" s="84">
        <v>0.3125</v>
      </c>
      <c r="AA319" s="84">
        <v>0.6875</v>
      </c>
      <c r="AB319" s="81" t="s">
        <v>65</v>
      </c>
      <c r="AC319" s="81" t="s">
        <v>43</v>
      </c>
      <c r="AD319" s="83">
        <v>13.25</v>
      </c>
      <c r="AE319" s="83">
        <v>125.71428571428571</v>
      </c>
      <c r="AF319" s="85"/>
      <c r="AG319" s="85"/>
    </row>
    <row r="320" spans="1:33" x14ac:dyDescent="0.2">
      <c r="A320" s="88" t="s">
        <v>7208</v>
      </c>
      <c r="B320" s="81" t="s">
        <v>9</v>
      </c>
      <c r="C320" s="88" t="s">
        <v>7507</v>
      </c>
      <c r="D320" s="82" t="s">
        <v>22</v>
      </c>
      <c r="E320" s="87">
        <f>+F320*6</f>
        <v>771.42857142857156</v>
      </c>
      <c r="F320" s="87">
        <f>(1200-G320)/7</f>
        <v>128.57142857142858</v>
      </c>
      <c r="G320" s="83">
        <v>300</v>
      </c>
      <c r="H320" s="83">
        <v>0</v>
      </c>
      <c r="I320" s="83">
        <v>0</v>
      </c>
      <c r="J320" s="81" t="s">
        <v>32</v>
      </c>
      <c r="K320" s="82" t="s">
        <v>39</v>
      </c>
      <c r="L320" s="81" t="s">
        <v>35</v>
      </c>
      <c r="M320" s="83">
        <v>35</v>
      </c>
      <c r="N320" s="84">
        <v>0.3125</v>
      </c>
      <c r="O320" s="84">
        <v>0.6875</v>
      </c>
      <c r="P320" s="84">
        <v>0.3125</v>
      </c>
      <c r="Q320" s="84">
        <v>0.52083333333333304</v>
      </c>
      <c r="R320" s="84">
        <v>0.3125</v>
      </c>
      <c r="S320" s="84">
        <v>0.6875</v>
      </c>
      <c r="T320" s="84">
        <v>0.3125</v>
      </c>
      <c r="U320" s="84">
        <v>0.6875</v>
      </c>
      <c r="V320" s="84">
        <v>0.3125</v>
      </c>
      <c r="W320" s="84">
        <v>0.6875</v>
      </c>
      <c r="X320" s="84">
        <v>0.3125</v>
      </c>
      <c r="Y320" s="84">
        <v>0.6875</v>
      </c>
      <c r="Z320" s="84">
        <v>0.3125</v>
      </c>
      <c r="AA320" s="84">
        <v>0.6875</v>
      </c>
      <c r="AB320" s="81" t="s">
        <v>65</v>
      </c>
      <c r="AC320" s="81" t="s">
        <v>43</v>
      </c>
      <c r="AD320" s="83">
        <v>13.25</v>
      </c>
      <c r="AE320" s="83">
        <v>125.71428571428571</v>
      </c>
      <c r="AF320" s="85"/>
      <c r="AG320" s="85"/>
    </row>
    <row r="321" spans="1:33" x14ac:dyDescent="0.2">
      <c r="A321" s="88" t="s">
        <v>7186</v>
      </c>
      <c r="B321" s="81" t="s">
        <v>9</v>
      </c>
      <c r="C321" s="88" t="s">
        <v>7507</v>
      </c>
      <c r="D321" s="82" t="s">
        <v>22</v>
      </c>
      <c r="E321" s="87">
        <f>+F321*6</f>
        <v>771.42857142857156</v>
      </c>
      <c r="F321" s="87">
        <f>(1200-G321)/7</f>
        <v>128.57142857142858</v>
      </c>
      <c r="G321" s="83">
        <v>300</v>
      </c>
      <c r="H321" s="83">
        <v>0</v>
      </c>
      <c r="I321" s="83">
        <v>0</v>
      </c>
      <c r="J321" s="81" t="s">
        <v>32</v>
      </c>
      <c r="K321" s="82" t="s">
        <v>39</v>
      </c>
      <c r="L321" s="81" t="s">
        <v>35</v>
      </c>
      <c r="M321" s="83">
        <v>35</v>
      </c>
      <c r="N321" s="84">
        <v>0.3125</v>
      </c>
      <c r="O321" s="84">
        <v>0.6875</v>
      </c>
      <c r="P321" s="84">
        <v>0.3125</v>
      </c>
      <c r="Q321" s="84">
        <v>0.52083333333333304</v>
      </c>
      <c r="R321" s="84">
        <v>0.3125</v>
      </c>
      <c r="S321" s="84">
        <v>0.6875</v>
      </c>
      <c r="T321" s="84">
        <v>0.3125</v>
      </c>
      <c r="U321" s="84">
        <v>0.6875</v>
      </c>
      <c r="V321" s="84">
        <v>0.3125</v>
      </c>
      <c r="W321" s="84">
        <v>0.6875</v>
      </c>
      <c r="X321" s="84">
        <v>0.3125</v>
      </c>
      <c r="Y321" s="84">
        <v>0.6875</v>
      </c>
      <c r="Z321" s="84">
        <v>0.3125</v>
      </c>
      <c r="AA321" s="84">
        <v>0.6875</v>
      </c>
      <c r="AB321" s="81" t="s">
        <v>65</v>
      </c>
      <c r="AC321" s="81" t="s">
        <v>43</v>
      </c>
      <c r="AD321" s="83">
        <v>13.25</v>
      </c>
      <c r="AE321" s="83">
        <v>125.71428571428571</v>
      </c>
      <c r="AF321" s="85"/>
      <c r="AG321" s="85"/>
    </row>
    <row r="322" spans="1:33" x14ac:dyDescent="0.2">
      <c r="A322" s="88" t="s">
        <v>7636</v>
      </c>
      <c r="B322" s="81" t="s">
        <v>9</v>
      </c>
      <c r="C322" s="88" t="s">
        <v>7507</v>
      </c>
      <c r="D322" s="82" t="s">
        <v>22</v>
      </c>
      <c r="E322" s="87">
        <f>+F322*6</f>
        <v>771.42857142857156</v>
      </c>
      <c r="F322" s="87">
        <f>(1200-G322)/7</f>
        <v>128.57142857142858</v>
      </c>
      <c r="G322" s="83">
        <v>300</v>
      </c>
      <c r="H322" s="83">
        <v>0</v>
      </c>
      <c r="I322" s="83">
        <v>0</v>
      </c>
      <c r="J322" s="81" t="s">
        <v>32</v>
      </c>
      <c r="K322" s="82" t="s">
        <v>39</v>
      </c>
      <c r="L322" s="81" t="s">
        <v>35</v>
      </c>
      <c r="M322" s="83">
        <v>35</v>
      </c>
      <c r="N322" s="84">
        <v>0.3125</v>
      </c>
      <c r="O322" s="84">
        <v>0.6875</v>
      </c>
      <c r="P322" s="84">
        <v>0.3125</v>
      </c>
      <c r="Q322" s="84">
        <v>0.52083333333333304</v>
      </c>
      <c r="R322" s="84">
        <v>0.3125</v>
      </c>
      <c r="S322" s="84">
        <v>0.6875</v>
      </c>
      <c r="T322" s="84">
        <v>0.3125</v>
      </c>
      <c r="U322" s="84">
        <v>0.6875</v>
      </c>
      <c r="V322" s="84">
        <v>0.3125</v>
      </c>
      <c r="W322" s="84">
        <v>0.6875</v>
      </c>
      <c r="X322" s="84">
        <v>0.3125</v>
      </c>
      <c r="Y322" s="84">
        <v>0.6875</v>
      </c>
      <c r="Z322" s="84">
        <v>0.3125</v>
      </c>
      <c r="AA322" s="84">
        <v>0.6875</v>
      </c>
      <c r="AB322" s="81" t="s">
        <v>65</v>
      </c>
      <c r="AC322" s="81" t="s">
        <v>43</v>
      </c>
      <c r="AD322" s="83">
        <v>13.25</v>
      </c>
      <c r="AE322" s="83">
        <v>125.71428571428571</v>
      </c>
      <c r="AF322" s="85"/>
      <c r="AG322" s="85"/>
    </row>
    <row r="323" spans="1:33" x14ac:dyDescent="0.2">
      <c r="A323" s="88" t="s">
        <v>7435</v>
      </c>
      <c r="B323" s="81" t="s">
        <v>9</v>
      </c>
      <c r="C323" s="88" t="s">
        <v>3680</v>
      </c>
      <c r="D323" s="82" t="s">
        <v>22</v>
      </c>
      <c r="E323" s="83">
        <v>985.71428571428567</v>
      </c>
      <c r="F323" s="83">
        <v>164.28571428571428</v>
      </c>
      <c r="G323" s="83">
        <v>250</v>
      </c>
      <c r="H323" s="83">
        <v>0</v>
      </c>
      <c r="I323" s="83">
        <v>0</v>
      </c>
      <c r="J323" s="81" t="s">
        <v>32</v>
      </c>
      <c r="K323" s="82" t="s">
        <v>39</v>
      </c>
      <c r="L323" s="81" t="s">
        <v>35</v>
      </c>
      <c r="M323" s="83">
        <v>35</v>
      </c>
      <c r="N323" s="84">
        <v>0.3125</v>
      </c>
      <c r="O323" s="84">
        <v>0.6875</v>
      </c>
      <c r="P323" s="84">
        <v>0.3125</v>
      </c>
      <c r="Q323" s="84">
        <v>0.52083333333333304</v>
      </c>
      <c r="R323" s="84">
        <v>0.3125</v>
      </c>
      <c r="S323" s="84">
        <v>0.6875</v>
      </c>
      <c r="T323" s="84">
        <v>0.3125</v>
      </c>
      <c r="U323" s="84">
        <v>0.6875</v>
      </c>
      <c r="V323" s="84">
        <v>0.3125</v>
      </c>
      <c r="W323" s="84">
        <v>0.6875</v>
      </c>
      <c r="X323" s="84">
        <v>0.3125</v>
      </c>
      <c r="Y323" s="84">
        <v>0.6875</v>
      </c>
      <c r="Z323" s="84">
        <v>0.3125</v>
      </c>
      <c r="AA323" s="84">
        <v>0.6875</v>
      </c>
      <c r="AB323" s="81" t="s">
        <v>65</v>
      </c>
      <c r="AC323" s="81" t="s">
        <v>43</v>
      </c>
      <c r="AD323" s="83">
        <v>13.25</v>
      </c>
      <c r="AE323" s="83">
        <v>125.71428571428571</v>
      </c>
      <c r="AF323" s="85"/>
      <c r="AG323" s="85"/>
    </row>
    <row r="324" spans="1:33" x14ac:dyDescent="0.2">
      <c r="A324" s="88" t="s">
        <v>7436</v>
      </c>
      <c r="B324" s="81" t="s">
        <v>9</v>
      </c>
      <c r="C324" s="88" t="s">
        <v>3679</v>
      </c>
      <c r="D324" s="82" t="s">
        <v>22</v>
      </c>
      <c r="E324" s="83">
        <v>900</v>
      </c>
      <c r="F324" s="83">
        <v>150</v>
      </c>
      <c r="G324" s="83">
        <v>250</v>
      </c>
      <c r="H324" s="83">
        <v>0</v>
      </c>
      <c r="I324" s="83">
        <v>0</v>
      </c>
      <c r="J324" s="81" t="s">
        <v>32</v>
      </c>
      <c r="K324" s="82" t="s">
        <v>39</v>
      </c>
      <c r="L324" s="81" t="s">
        <v>35</v>
      </c>
      <c r="M324" s="83">
        <v>35</v>
      </c>
      <c r="N324" s="84">
        <v>0.3125</v>
      </c>
      <c r="O324" s="84">
        <v>0.6875</v>
      </c>
      <c r="P324" s="84">
        <v>0.3125</v>
      </c>
      <c r="Q324" s="84">
        <v>0.52083333333333304</v>
      </c>
      <c r="R324" s="84">
        <v>0.3125</v>
      </c>
      <c r="S324" s="84">
        <v>0.6875</v>
      </c>
      <c r="T324" s="84">
        <v>0.3125</v>
      </c>
      <c r="U324" s="84">
        <v>0.6875</v>
      </c>
      <c r="V324" s="84">
        <v>0.3125</v>
      </c>
      <c r="W324" s="84">
        <v>0.6875</v>
      </c>
      <c r="X324" s="84">
        <v>0.3125</v>
      </c>
      <c r="Y324" s="84">
        <v>0.6875</v>
      </c>
      <c r="Z324" s="84">
        <v>0.3125</v>
      </c>
      <c r="AA324" s="84">
        <v>0.6875</v>
      </c>
      <c r="AB324" s="81" t="s">
        <v>65</v>
      </c>
      <c r="AC324" s="81" t="s">
        <v>43</v>
      </c>
      <c r="AD324" s="83">
        <v>13.25</v>
      </c>
      <c r="AE324" s="83">
        <v>125.71428571428571</v>
      </c>
      <c r="AF324" s="85"/>
      <c r="AG324" s="85"/>
    </row>
    <row r="325" spans="1:33" x14ac:dyDescent="0.2">
      <c r="A325" s="88" t="s">
        <v>7437</v>
      </c>
      <c r="B325" s="81" t="s">
        <v>9</v>
      </c>
      <c r="C325" s="88" t="s">
        <v>3679</v>
      </c>
      <c r="D325" s="82" t="s">
        <v>22</v>
      </c>
      <c r="E325" s="83">
        <v>900</v>
      </c>
      <c r="F325" s="83">
        <v>150</v>
      </c>
      <c r="G325" s="83">
        <v>250</v>
      </c>
      <c r="H325" s="83">
        <v>0</v>
      </c>
      <c r="I325" s="83">
        <v>0</v>
      </c>
      <c r="J325" s="81" t="s">
        <v>32</v>
      </c>
      <c r="K325" s="82" t="s">
        <v>39</v>
      </c>
      <c r="L325" s="81" t="s">
        <v>35</v>
      </c>
      <c r="M325" s="83">
        <v>35</v>
      </c>
      <c r="N325" s="84">
        <v>0.3125</v>
      </c>
      <c r="O325" s="84">
        <v>0.6875</v>
      </c>
      <c r="P325" s="84">
        <v>0.3125</v>
      </c>
      <c r="Q325" s="84">
        <v>0.52083333333333304</v>
      </c>
      <c r="R325" s="84">
        <v>0.3125</v>
      </c>
      <c r="S325" s="84">
        <v>0.6875</v>
      </c>
      <c r="T325" s="84">
        <v>0.3125</v>
      </c>
      <c r="U325" s="84">
        <v>0.6875</v>
      </c>
      <c r="V325" s="84">
        <v>0.3125</v>
      </c>
      <c r="W325" s="84">
        <v>0.6875</v>
      </c>
      <c r="X325" s="84">
        <v>0.3125</v>
      </c>
      <c r="Y325" s="84">
        <v>0.6875</v>
      </c>
      <c r="Z325" s="84">
        <v>0.3125</v>
      </c>
      <c r="AA325" s="84">
        <v>0.6875</v>
      </c>
      <c r="AB325" s="81" t="s">
        <v>65</v>
      </c>
      <c r="AC325" s="81" t="s">
        <v>43</v>
      </c>
      <c r="AD325" s="83">
        <v>13.25</v>
      </c>
      <c r="AE325" s="83">
        <v>125.71428571428571</v>
      </c>
      <c r="AF325" s="85"/>
      <c r="AG325" s="85"/>
    </row>
    <row r="326" spans="1:33" x14ac:dyDescent="0.2">
      <c r="A326" s="88" t="s">
        <v>7438</v>
      </c>
      <c r="B326" s="81" t="s">
        <v>9</v>
      </c>
      <c r="C326" s="88" t="s">
        <v>3679</v>
      </c>
      <c r="D326" s="82" t="s">
        <v>22</v>
      </c>
      <c r="E326" s="83">
        <v>900</v>
      </c>
      <c r="F326" s="83">
        <v>150</v>
      </c>
      <c r="G326" s="83">
        <v>250</v>
      </c>
      <c r="H326" s="83">
        <v>0</v>
      </c>
      <c r="I326" s="83">
        <v>0</v>
      </c>
      <c r="J326" s="81" t="s">
        <v>32</v>
      </c>
      <c r="K326" s="82" t="s">
        <v>39</v>
      </c>
      <c r="L326" s="81" t="s">
        <v>35</v>
      </c>
      <c r="M326" s="83">
        <v>35</v>
      </c>
      <c r="N326" s="84">
        <v>0.3125</v>
      </c>
      <c r="O326" s="84">
        <v>0.6875</v>
      </c>
      <c r="P326" s="84">
        <v>0.3125</v>
      </c>
      <c r="Q326" s="84">
        <v>0.52083333333333304</v>
      </c>
      <c r="R326" s="84">
        <v>0.3125</v>
      </c>
      <c r="S326" s="84">
        <v>0.6875</v>
      </c>
      <c r="T326" s="84">
        <v>0.3125</v>
      </c>
      <c r="U326" s="84">
        <v>0.6875</v>
      </c>
      <c r="V326" s="84">
        <v>0.3125</v>
      </c>
      <c r="W326" s="84">
        <v>0.6875</v>
      </c>
      <c r="X326" s="84">
        <v>0.3125</v>
      </c>
      <c r="Y326" s="84">
        <v>0.6875</v>
      </c>
      <c r="Z326" s="84">
        <v>0.3125</v>
      </c>
      <c r="AA326" s="84">
        <v>0.6875</v>
      </c>
      <c r="AB326" s="81" t="s">
        <v>65</v>
      </c>
      <c r="AC326" s="81" t="s">
        <v>43</v>
      </c>
      <c r="AD326" s="83">
        <v>13.25</v>
      </c>
      <c r="AE326" s="83">
        <v>125.71428571428571</v>
      </c>
      <c r="AF326" s="85"/>
      <c r="AG326" s="85"/>
    </row>
    <row r="327" spans="1:33" x14ac:dyDescent="0.2">
      <c r="A327" s="88" t="s">
        <v>7439</v>
      </c>
      <c r="B327" s="81" t="s">
        <v>9</v>
      </c>
      <c r="C327" s="88" t="s">
        <v>3680</v>
      </c>
      <c r="D327" s="82" t="s">
        <v>22</v>
      </c>
      <c r="E327" s="83">
        <v>985.71428571428567</v>
      </c>
      <c r="F327" s="83">
        <v>164.28571428571428</v>
      </c>
      <c r="G327" s="83">
        <v>250</v>
      </c>
      <c r="H327" s="83">
        <v>0</v>
      </c>
      <c r="I327" s="83">
        <v>0</v>
      </c>
      <c r="J327" s="81" t="s">
        <v>32</v>
      </c>
      <c r="K327" s="82" t="s">
        <v>39</v>
      </c>
      <c r="L327" s="81" t="s">
        <v>35</v>
      </c>
      <c r="M327" s="83">
        <v>35</v>
      </c>
      <c r="N327" s="84">
        <v>0.3125</v>
      </c>
      <c r="O327" s="84">
        <v>0.6875</v>
      </c>
      <c r="P327" s="84">
        <v>0.3125</v>
      </c>
      <c r="Q327" s="84">
        <v>0.52083333333333304</v>
      </c>
      <c r="R327" s="84">
        <v>0.3125</v>
      </c>
      <c r="S327" s="84">
        <v>0.6875</v>
      </c>
      <c r="T327" s="84">
        <v>0.3125</v>
      </c>
      <c r="U327" s="84">
        <v>0.6875</v>
      </c>
      <c r="V327" s="84">
        <v>0.3125</v>
      </c>
      <c r="W327" s="84">
        <v>0.6875</v>
      </c>
      <c r="X327" s="84">
        <v>0.3125</v>
      </c>
      <c r="Y327" s="84">
        <v>0.6875</v>
      </c>
      <c r="Z327" s="84">
        <v>0.3125</v>
      </c>
      <c r="AA327" s="84">
        <v>0.6875</v>
      </c>
      <c r="AB327" s="81" t="s">
        <v>65</v>
      </c>
      <c r="AC327" s="81" t="s">
        <v>43</v>
      </c>
      <c r="AD327" s="83">
        <v>13.25</v>
      </c>
      <c r="AE327" s="83">
        <v>125.71428571428571</v>
      </c>
      <c r="AF327" s="85"/>
      <c r="AG327" s="85"/>
    </row>
    <row r="328" spans="1:33" x14ac:dyDescent="0.2">
      <c r="A328" s="88" t="s">
        <v>7440</v>
      </c>
      <c r="B328" s="81" t="s">
        <v>9</v>
      </c>
      <c r="C328" s="88" t="s">
        <v>3679</v>
      </c>
      <c r="D328" s="82" t="s">
        <v>22</v>
      </c>
      <c r="E328" s="83">
        <v>900</v>
      </c>
      <c r="F328" s="83">
        <v>150</v>
      </c>
      <c r="G328" s="83">
        <v>250</v>
      </c>
      <c r="H328" s="83">
        <v>0</v>
      </c>
      <c r="I328" s="83">
        <v>0</v>
      </c>
      <c r="J328" s="81" t="s">
        <v>32</v>
      </c>
      <c r="K328" s="82" t="s">
        <v>39</v>
      </c>
      <c r="L328" s="81" t="s">
        <v>35</v>
      </c>
      <c r="M328" s="83">
        <v>35</v>
      </c>
      <c r="N328" s="84">
        <v>0.3125</v>
      </c>
      <c r="O328" s="84">
        <v>0.6875</v>
      </c>
      <c r="P328" s="84">
        <v>0.3125</v>
      </c>
      <c r="Q328" s="84">
        <v>0.52083333333333304</v>
      </c>
      <c r="R328" s="84">
        <v>0.3125</v>
      </c>
      <c r="S328" s="84">
        <v>0.6875</v>
      </c>
      <c r="T328" s="84">
        <v>0.3125</v>
      </c>
      <c r="U328" s="84">
        <v>0.6875</v>
      </c>
      <c r="V328" s="84">
        <v>0.3125</v>
      </c>
      <c r="W328" s="84">
        <v>0.6875</v>
      </c>
      <c r="X328" s="84">
        <v>0.3125</v>
      </c>
      <c r="Y328" s="84">
        <v>0.6875</v>
      </c>
      <c r="Z328" s="84">
        <v>0.3125</v>
      </c>
      <c r="AA328" s="84">
        <v>0.6875</v>
      </c>
      <c r="AB328" s="81" t="s">
        <v>65</v>
      </c>
      <c r="AC328" s="81" t="s">
        <v>43</v>
      </c>
      <c r="AD328" s="83">
        <v>13.25</v>
      </c>
      <c r="AE328" s="83">
        <v>125.71428571428571</v>
      </c>
      <c r="AF328" s="85"/>
      <c r="AG328" s="85"/>
    </row>
    <row r="329" spans="1:33" x14ac:dyDescent="0.2">
      <c r="A329" s="88" t="s">
        <v>7441</v>
      </c>
      <c r="B329" s="81" t="s">
        <v>9</v>
      </c>
      <c r="C329" s="88" t="s">
        <v>3679</v>
      </c>
      <c r="D329" s="82" t="s">
        <v>22</v>
      </c>
      <c r="E329" s="83">
        <v>900</v>
      </c>
      <c r="F329" s="83">
        <v>150</v>
      </c>
      <c r="G329" s="83">
        <v>250</v>
      </c>
      <c r="H329" s="83">
        <v>0</v>
      </c>
      <c r="I329" s="83">
        <v>0</v>
      </c>
      <c r="J329" s="81" t="s">
        <v>32</v>
      </c>
      <c r="K329" s="82" t="s">
        <v>39</v>
      </c>
      <c r="L329" s="81" t="s">
        <v>35</v>
      </c>
      <c r="M329" s="83">
        <v>35</v>
      </c>
      <c r="N329" s="84">
        <v>0.3125</v>
      </c>
      <c r="O329" s="84">
        <v>0.6875</v>
      </c>
      <c r="P329" s="84">
        <v>0.3125</v>
      </c>
      <c r="Q329" s="84">
        <v>0.52083333333333304</v>
      </c>
      <c r="R329" s="84">
        <v>0.3125</v>
      </c>
      <c r="S329" s="84">
        <v>0.6875</v>
      </c>
      <c r="T329" s="84">
        <v>0.3125</v>
      </c>
      <c r="U329" s="84">
        <v>0.6875</v>
      </c>
      <c r="V329" s="84">
        <v>0.3125</v>
      </c>
      <c r="W329" s="84">
        <v>0.6875</v>
      </c>
      <c r="X329" s="84">
        <v>0.3125</v>
      </c>
      <c r="Y329" s="84">
        <v>0.6875</v>
      </c>
      <c r="Z329" s="84">
        <v>0.3125</v>
      </c>
      <c r="AA329" s="84">
        <v>0.6875</v>
      </c>
      <c r="AB329" s="81" t="s">
        <v>65</v>
      </c>
      <c r="AC329" s="81" t="s">
        <v>43</v>
      </c>
      <c r="AD329" s="83">
        <v>13.25</v>
      </c>
      <c r="AE329" s="83">
        <v>125.71428571428571</v>
      </c>
      <c r="AF329" s="85"/>
      <c r="AG329" s="85"/>
    </row>
    <row r="330" spans="1:33" x14ac:dyDescent="0.2">
      <c r="A330" s="88" t="s">
        <v>7442</v>
      </c>
      <c r="B330" s="81" t="s">
        <v>9</v>
      </c>
      <c r="C330" s="88" t="s">
        <v>3680</v>
      </c>
      <c r="D330" s="82" t="s">
        <v>22</v>
      </c>
      <c r="E330" s="83">
        <v>985.71428571428567</v>
      </c>
      <c r="F330" s="83">
        <v>164.28571428571428</v>
      </c>
      <c r="G330" s="83">
        <v>250</v>
      </c>
      <c r="H330" s="83">
        <v>0</v>
      </c>
      <c r="I330" s="83">
        <v>0</v>
      </c>
      <c r="J330" s="81" t="s">
        <v>32</v>
      </c>
      <c r="K330" s="82" t="s">
        <v>39</v>
      </c>
      <c r="L330" s="81" t="s">
        <v>35</v>
      </c>
      <c r="M330" s="83">
        <v>35</v>
      </c>
      <c r="N330" s="84">
        <v>0.3125</v>
      </c>
      <c r="O330" s="84">
        <v>0.6875</v>
      </c>
      <c r="P330" s="84">
        <v>0.3125</v>
      </c>
      <c r="Q330" s="84">
        <v>0.52083333333333304</v>
      </c>
      <c r="R330" s="84">
        <v>0.3125</v>
      </c>
      <c r="S330" s="84">
        <v>0.6875</v>
      </c>
      <c r="T330" s="84">
        <v>0.3125</v>
      </c>
      <c r="U330" s="84">
        <v>0.6875</v>
      </c>
      <c r="V330" s="84">
        <v>0.3125</v>
      </c>
      <c r="W330" s="84">
        <v>0.6875</v>
      </c>
      <c r="X330" s="84">
        <v>0.3125</v>
      </c>
      <c r="Y330" s="84">
        <v>0.6875</v>
      </c>
      <c r="Z330" s="84">
        <v>0.3125</v>
      </c>
      <c r="AA330" s="84">
        <v>0.6875</v>
      </c>
      <c r="AB330" s="81" t="s">
        <v>65</v>
      </c>
      <c r="AC330" s="81" t="s">
        <v>43</v>
      </c>
      <c r="AD330" s="83">
        <v>13.25</v>
      </c>
      <c r="AE330" s="83">
        <v>125.71428571428571</v>
      </c>
      <c r="AF330" s="85"/>
      <c r="AG330" s="85"/>
    </row>
    <row r="331" spans="1:33" x14ac:dyDescent="0.2">
      <c r="A331" s="81" t="s">
        <v>6948</v>
      </c>
      <c r="B331" s="81" t="s">
        <v>7256</v>
      </c>
      <c r="C331" s="88" t="s">
        <v>7196</v>
      </c>
      <c r="D331" s="82" t="s">
        <v>22</v>
      </c>
      <c r="E331" s="83">
        <v>900</v>
      </c>
      <c r="F331" s="83">
        <v>150</v>
      </c>
      <c r="G331" s="83">
        <v>250</v>
      </c>
      <c r="H331" s="83">
        <v>0</v>
      </c>
      <c r="I331" s="83">
        <v>0</v>
      </c>
      <c r="J331" s="81" t="s">
        <v>32</v>
      </c>
      <c r="K331" s="82" t="s">
        <v>39</v>
      </c>
      <c r="L331" s="81" t="s">
        <v>35</v>
      </c>
      <c r="M331" s="83">
        <v>35</v>
      </c>
      <c r="N331" s="84">
        <v>0.3125</v>
      </c>
      <c r="O331" s="84">
        <v>0.6875</v>
      </c>
      <c r="P331" s="84">
        <v>0.3125</v>
      </c>
      <c r="Q331" s="84">
        <v>0.52083333333333304</v>
      </c>
      <c r="R331" s="84">
        <v>0.3125</v>
      </c>
      <c r="S331" s="84">
        <v>0.6875</v>
      </c>
      <c r="T331" s="84">
        <v>0.3125</v>
      </c>
      <c r="U331" s="84">
        <v>0.6875</v>
      </c>
      <c r="V331" s="84">
        <v>0.3125</v>
      </c>
      <c r="W331" s="84">
        <v>0.6875</v>
      </c>
      <c r="X331" s="84">
        <v>0.3125</v>
      </c>
      <c r="Y331" s="84">
        <v>0.6875</v>
      </c>
      <c r="Z331" s="84">
        <v>0.3125</v>
      </c>
      <c r="AA331" s="84">
        <v>0.6875</v>
      </c>
      <c r="AB331" s="81" t="s">
        <v>65</v>
      </c>
      <c r="AC331" s="81" t="s">
        <v>43</v>
      </c>
      <c r="AD331" s="83">
        <v>13.25</v>
      </c>
      <c r="AE331" s="83">
        <v>150</v>
      </c>
      <c r="AF331" s="85"/>
      <c r="AG331" s="85"/>
    </row>
    <row r="332" spans="1:33" x14ac:dyDescent="0.2">
      <c r="A332" s="81" t="s">
        <v>6947</v>
      </c>
      <c r="B332" s="81" t="s">
        <v>7256</v>
      </c>
      <c r="C332" s="88" t="s">
        <v>7196</v>
      </c>
      <c r="D332" s="82" t="s">
        <v>22</v>
      </c>
      <c r="E332" s="83">
        <v>900</v>
      </c>
      <c r="F332" s="83">
        <v>150</v>
      </c>
      <c r="G332" s="83">
        <v>250</v>
      </c>
      <c r="H332" s="83">
        <v>0</v>
      </c>
      <c r="I332" s="83">
        <v>0</v>
      </c>
      <c r="J332" s="81" t="s">
        <v>32</v>
      </c>
      <c r="K332" s="82" t="s">
        <v>39</v>
      </c>
      <c r="L332" s="81" t="s">
        <v>35</v>
      </c>
      <c r="M332" s="83">
        <v>35</v>
      </c>
      <c r="N332" s="84">
        <v>0.3125</v>
      </c>
      <c r="O332" s="84">
        <v>0.6875</v>
      </c>
      <c r="P332" s="84">
        <v>0.3125</v>
      </c>
      <c r="Q332" s="84">
        <v>0.52083333333333304</v>
      </c>
      <c r="R332" s="84">
        <v>0.3125</v>
      </c>
      <c r="S332" s="84">
        <v>0.6875</v>
      </c>
      <c r="T332" s="84">
        <v>0.3125</v>
      </c>
      <c r="U332" s="84">
        <v>0.6875</v>
      </c>
      <c r="V332" s="84">
        <v>0.3125</v>
      </c>
      <c r="W332" s="84">
        <v>0.6875</v>
      </c>
      <c r="X332" s="84">
        <v>0.3125</v>
      </c>
      <c r="Y332" s="84">
        <v>0.6875</v>
      </c>
      <c r="Z332" s="84">
        <v>0.3125</v>
      </c>
      <c r="AA332" s="84">
        <v>0.6875</v>
      </c>
      <c r="AB332" s="81" t="s">
        <v>65</v>
      </c>
      <c r="AC332" s="81" t="s">
        <v>43</v>
      </c>
      <c r="AD332" s="83">
        <v>13.25</v>
      </c>
      <c r="AE332" s="83">
        <v>164.28571428571428</v>
      </c>
      <c r="AF332" s="85"/>
      <c r="AG332" s="85"/>
    </row>
    <row r="333" spans="1:33" x14ac:dyDescent="0.2">
      <c r="A333" s="81" t="s">
        <v>6869</v>
      </c>
      <c r="B333" s="81" t="s">
        <v>7256</v>
      </c>
      <c r="C333" s="88" t="s">
        <v>7444</v>
      </c>
      <c r="D333" s="82" t="s">
        <v>22</v>
      </c>
      <c r="E333" s="2">
        <f>+F333*6</f>
        <v>1071.4285714285716</v>
      </c>
      <c r="F333" s="2">
        <f>1250/7</f>
        <v>178.57142857142858</v>
      </c>
      <c r="G333" s="2">
        <v>250</v>
      </c>
      <c r="H333" s="83">
        <v>0</v>
      </c>
      <c r="I333" s="83">
        <v>0</v>
      </c>
      <c r="J333" s="81" t="s">
        <v>32</v>
      </c>
      <c r="K333" s="82" t="s">
        <v>39</v>
      </c>
      <c r="L333" s="81" t="s">
        <v>35</v>
      </c>
      <c r="M333" s="83">
        <v>35</v>
      </c>
      <c r="N333" s="84">
        <v>0.3125</v>
      </c>
      <c r="O333" s="84">
        <v>0.6875</v>
      </c>
      <c r="P333" s="84">
        <v>0.3125</v>
      </c>
      <c r="Q333" s="84">
        <v>0.52083333333333304</v>
      </c>
      <c r="R333" s="84">
        <v>0.3125</v>
      </c>
      <c r="S333" s="84">
        <v>0.6875</v>
      </c>
      <c r="T333" s="84">
        <v>0.3125</v>
      </c>
      <c r="U333" s="84">
        <v>0.6875</v>
      </c>
      <c r="V333" s="84">
        <v>0.3125</v>
      </c>
      <c r="W333" s="84">
        <v>0.6875</v>
      </c>
      <c r="X333" s="84">
        <v>0.3125</v>
      </c>
      <c r="Y333" s="84">
        <v>0.6875</v>
      </c>
      <c r="Z333" s="84">
        <v>0.3125</v>
      </c>
      <c r="AA333" s="84">
        <v>0.6875</v>
      </c>
      <c r="AB333" s="81" t="s">
        <v>65</v>
      </c>
      <c r="AC333" s="81" t="s">
        <v>43</v>
      </c>
      <c r="AD333" s="83">
        <v>13.25</v>
      </c>
      <c r="AE333" s="83">
        <v>135.71428571428572</v>
      </c>
      <c r="AF333" s="85"/>
      <c r="AG333" s="85"/>
    </row>
    <row r="334" spans="1:33" x14ac:dyDescent="0.2">
      <c r="A334" s="81" t="s">
        <v>6900</v>
      </c>
      <c r="B334" s="81" t="s">
        <v>7256</v>
      </c>
      <c r="C334" s="88" t="s">
        <v>7195</v>
      </c>
      <c r="D334" s="82" t="s">
        <v>22</v>
      </c>
      <c r="E334" s="83">
        <v>985.71428571428567</v>
      </c>
      <c r="F334" s="83">
        <v>164.28571428571428</v>
      </c>
      <c r="G334" s="83">
        <v>250</v>
      </c>
      <c r="H334" s="83">
        <v>0</v>
      </c>
      <c r="I334" s="83">
        <v>0</v>
      </c>
      <c r="J334" s="81" t="s">
        <v>32</v>
      </c>
      <c r="K334" s="82" t="s">
        <v>39</v>
      </c>
      <c r="L334" s="81" t="s">
        <v>35</v>
      </c>
      <c r="M334" s="83">
        <v>35</v>
      </c>
      <c r="N334" s="84">
        <v>0.3125</v>
      </c>
      <c r="O334" s="84">
        <v>0.6875</v>
      </c>
      <c r="P334" s="84">
        <v>0.3125</v>
      </c>
      <c r="Q334" s="84">
        <v>0.52083333333333304</v>
      </c>
      <c r="R334" s="84">
        <v>0.3125</v>
      </c>
      <c r="S334" s="84">
        <v>0.6875</v>
      </c>
      <c r="T334" s="84">
        <v>0.3125</v>
      </c>
      <c r="U334" s="84">
        <v>0.6875</v>
      </c>
      <c r="V334" s="84">
        <v>0.3125</v>
      </c>
      <c r="W334" s="84">
        <v>0.6875</v>
      </c>
      <c r="X334" s="84">
        <v>0.3125</v>
      </c>
      <c r="Y334" s="84">
        <v>0.6875</v>
      </c>
      <c r="Z334" s="84">
        <v>0.3125</v>
      </c>
      <c r="AA334" s="84">
        <v>0.6875</v>
      </c>
      <c r="AB334" s="81" t="s">
        <v>65</v>
      </c>
      <c r="AC334" s="81" t="s">
        <v>43</v>
      </c>
      <c r="AD334" s="83">
        <v>13.25</v>
      </c>
      <c r="AE334" s="83">
        <v>164.28571428571428</v>
      </c>
      <c r="AF334" s="85"/>
      <c r="AG334" s="85"/>
    </row>
    <row r="335" spans="1:33" x14ac:dyDescent="0.2">
      <c r="A335" s="88" t="s">
        <v>6989</v>
      </c>
      <c r="B335" s="81" t="s">
        <v>7256</v>
      </c>
      <c r="C335" s="88" t="s">
        <v>7196</v>
      </c>
      <c r="D335" s="82" t="s">
        <v>22</v>
      </c>
      <c r="E335" s="83">
        <v>900</v>
      </c>
      <c r="F335" s="83">
        <v>150</v>
      </c>
      <c r="G335" s="83">
        <v>250</v>
      </c>
      <c r="H335" s="83">
        <v>0</v>
      </c>
      <c r="I335" s="83">
        <v>0</v>
      </c>
      <c r="J335" s="81" t="s">
        <v>32</v>
      </c>
      <c r="K335" s="82" t="s">
        <v>39</v>
      </c>
      <c r="L335" s="81" t="s">
        <v>35</v>
      </c>
      <c r="M335" s="83">
        <v>35</v>
      </c>
      <c r="N335" s="84">
        <v>0.3125</v>
      </c>
      <c r="O335" s="84">
        <v>0.6875</v>
      </c>
      <c r="P335" s="84">
        <v>0.3125</v>
      </c>
      <c r="Q335" s="84">
        <v>0.52083333333333304</v>
      </c>
      <c r="R335" s="84">
        <v>0.3125</v>
      </c>
      <c r="S335" s="84">
        <v>0.6875</v>
      </c>
      <c r="T335" s="84">
        <v>0.3125</v>
      </c>
      <c r="U335" s="84">
        <v>0.6875</v>
      </c>
      <c r="V335" s="84">
        <v>0.3125</v>
      </c>
      <c r="W335" s="84">
        <v>0.6875</v>
      </c>
      <c r="X335" s="84">
        <v>0.3125</v>
      </c>
      <c r="Y335" s="84">
        <v>0.6875</v>
      </c>
      <c r="Z335" s="84">
        <v>0.3125</v>
      </c>
      <c r="AA335" s="84">
        <v>0.6875</v>
      </c>
      <c r="AB335" s="81" t="s">
        <v>65</v>
      </c>
      <c r="AC335" s="81" t="s">
        <v>43</v>
      </c>
      <c r="AD335" s="83">
        <v>13.25</v>
      </c>
      <c r="AE335" s="83">
        <v>164.28571428571428</v>
      </c>
      <c r="AF335" s="85"/>
      <c r="AG335" s="85"/>
    </row>
    <row r="336" spans="1:33" x14ac:dyDescent="0.2">
      <c r="A336" s="88" t="s">
        <v>7235</v>
      </c>
      <c r="B336" s="81" t="s">
        <v>7256</v>
      </c>
      <c r="C336" s="88" t="s">
        <v>7444</v>
      </c>
      <c r="D336" s="82" t="s">
        <v>22</v>
      </c>
      <c r="E336" s="2">
        <f>+F336*6</f>
        <v>1071.4285714285716</v>
      </c>
      <c r="F336" s="2">
        <f>1250/7</f>
        <v>178.57142857142858</v>
      </c>
      <c r="G336" s="2">
        <v>250</v>
      </c>
      <c r="H336" s="83">
        <v>0</v>
      </c>
      <c r="I336" s="83">
        <v>0</v>
      </c>
      <c r="J336" s="81" t="s">
        <v>32</v>
      </c>
      <c r="K336" s="82" t="s">
        <v>39</v>
      </c>
      <c r="L336" s="81" t="s">
        <v>35</v>
      </c>
      <c r="M336" s="83">
        <v>35</v>
      </c>
      <c r="N336" s="84">
        <v>0.3125</v>
      </c>
      <c r="O336" s="84">
        <v>0.6875</v>
      </c>
      <c r="P336" s="84">
        <v>0.3125</v>
      </c>
      <c r="Q336" s="84">
        <v>0.52083333333333304</v>
      </c>
      <c r="R336" s="84">
        <v>0.3125</v>
      </c>
      <c r="S336" s="84">
        <v>0.6875</v>
      </c>
      <c r="T336" s="84">
        <v>0.3125</v>
      </c>
      <c r="U336" s="84">
        <v>0.6875</v>
      </c>
      <c r="V336" s="84">
        <v>0.3125</v>
      </c>
      <c r="W336" s="84">
        <v>0.6875</v>
      </c>
      <c r="X336" s="84">
        <v>0.3125</v>
      </c>
      <c r="Y336" s="84">
        <v>0.6875</v>
      </c>
      <c r="Z336" s="84">
        <v>0.3125</v>
      </c>
      <c r="AA336" s="84">
        <v>0.6875</v>
      </c>
      <c r="AB336" s="81" t="s">
        <v>65</v>
      </c>
      <c r="AC336" s="81" t="s">
        <v>43</v>
      </c>
      <c r="AD336" s="83">
        <v>13.25</v>
      </c>
      <c r="AE336" s="83">
        <v>150</v>
      </c>
      <c r="AF336" s="85"/>
      <c r="AG336" s="85"/>
    </row>
    <row r="337" spans="1:33" x14ac:dyDescent="0.2">
      <c r="A337" s="88" t="s">
        <v>7481</v>
      </c>
      <c r="B337" s="81" t="s">
        <v>7256</v>
      </c>
      <c r="C337" s="88" t="s">
        <v>7197</v>
      </c>
      <c r="D337" s="82" t="s">
        <v>22</v>
      </c>
      <c r="E337" s="83">
        <v>814.28571428571433</v>
      </c>
      <c r="F337" s="83">
        <v>135.71428571428572</v>
      </c>
      <c r="G337" s="83">
        <v>250</v>
      </c>
      <c r="H337" s="83">
        <v>0</v>
      </c>
      <c r="I337" s="83">
        <v>0</v>
      </c>
      <c r="J337" s="81" t="s">
        <v>32</v>
      </c>
      <c r="K337" s="82" t="s">
        <v>39</v>
      </c>
      <c r="L337" s="81" t="s">
        <v>35</v>
      </c>
      <c r="M337" s="83">
        <v>35</v>
      </c>
      <c r="N337" s="84">
        <v>0.3125</v>
      </c>
      <c r="O337" s="84">
        <v>0.6875</v>
      </c>
      <c r="P337" s="84">
        <v>0.3125</v>
      </c>
      <c r="Q337" s="84">
        <v>0.52083333333333304</v>
      </c>
      <c r="R337" s="84">
        <v>0.3125</v>
      </c>
      <c r="S337" s="84">
        <v>0.6875</v>
      </c>
      <c r="T337" s="84">
        <v>0.3125</v>
      </c>
      <c r="U337" s="84">
        <v>0.6875</v>
      </c>
      <c r="V337" s="84">
        <v>0.3125</v>
      </c>
      <c r="W337" s="84">
        <v>0.6875</v>
      </c>
      <c r="X337" s="84">
        <v>0.3125</v>
      </c>
      <c r="Y337" s="84">
        <v>0.6875</v>
      </c>
      <c r="Z337" s="84">
        <v>0.3125</v>
      </c>
      <c r="AA337" s="84">
        <v>0.6875</v>
      </c>
      <c r="AB337" s="81" t="s">
        <v>65</v>
      </c>
      <c r="AC337" s="81" t="s">
        <v>43</v>
      </c>
      <c r="AD337" s="83">
        <v>13.25</v>
      </c>
      <c r="AE337" s="83">
        <v>150</v>
      </c>
      <c r="AF337" s="85"/>
      <c r="AG337" s="85"/>
    </row>
    <row r="338" spans="1:33" x14ac:dyDescent="0.2">
      <c r="A338" s="88" t="s">
        <v>7728</v>
      </c>
      <c r="B338" s="81" t="s">
        <v>7256</v>
      </c>
      <c r="C338" s="88" t="s">
        <v>7195</v>
      </c>
      <c r="D338" s="82" t="s">
        <v>22</v>
      </c>
      <c r="E338" s="83">
        <v>985.71428571428567</v>
      </c>
      <c r="F338" s="83">
        <v>164.28571428571428</v>
      </c>
      <c r="G338" s="83">
        <v>250</v>
      </c>
      <c r="H338" s="83">
        <v>0</v>
      </c>
      <c r="I338" s="83">
        <v>0</v>
      </c>
      <c r="J338" s="81" t="s">
        <v>32</v>
      </c>
      <c r="K338" s="82" t="s">
        <v>39</v>
      </c>
      <c r="L338" s="81" t="s">
        <v>35</v>
      </c>
      <c r="M338" s="83">
        <v>35</v>
      </c>
      <c r="N338" s="84">
        <v>0.3125</v>
      </c>
      <c r="O338" s="84">
        <v>0.6875</v>
      </c>
      <c r="P338" s="84">
        <v>0.3125</v>
      </c>
      <c r="Q338" s="84">
        <v>0.52083333333333304</v>
      </c>
      <c r="R338" s="84">
        <v>0.3125</v>
      </c>
      <c r="S338" s="84">
        <v>0.6875</v>
      </c>
      <c r="T338" s="84">
        <v>0.3125</v>
      </c>
      <c r="U338" s="84">
        <v>0.6875</v>
      </c>
      <c r="V338" s="84">
        <v>0.3125</v>
      </c>
      <c r="W338" s="84">
        <v>0.6875</v>
      </c>
      <c r="X338" s="84">
        <v>0.3125</v>
      </c>
      <c r="Y338" s="84">
        <v>0.6875</v>
      </c>
      <c r="Z338" s="84">
        <v>0.3125</v>
      </c>
      <c r="AA338" s="84">
        <v>0.6875</v>
      </c>
      <c r="AB338" s="81" t="s">
        <v>65</v>
      </c>
      <c r="AC338" s="81" t="s">
        <v>43</v>
      </c>
      <c r="AD338" s="83">
        <v>13.25</v>
      </c>
      <c r="AE338" s="83">
        <v>150</v>
      </c>
      <c r="AF338" s="85"/>
      <c r="AG338" s="85"/>
    </row>
    <row r="339" spans="1:33" x14ac:dyDescent="0.2">
      <c r="A339" s="81" t="s">
        <v>6915</v>
      </c>
      <c r="B339" s="81" t="s">
        <v>145</v>
      </c>
      <c r="C339" s="81" t="s">
        <v>147</v>
      </c>
      <c r="D339" s="82" t="s">
        <v>22</v>
      </c>
      <c r="E339" s="83">
        <v>1714.2857142857142</v>
      </c>
      <c r="F339" s="83">
        <v>285.71428571428572</v>
      </c>
      <c r="G339" s="83">
        <v>0</v>
      </c>
      <c r="H339" s="83">
        <v>0</v>
      </c>
      <c r="I339" s="83">
        <v>0</v>
      </c>
      <c r="J339" s="81" t="s">
        <v>32</v>
      </c>
      <c r="K339" s="82" t="s">
        <v>39</v>
      </c>
      <c r="L339" s="81" t="s">
        <v>35</v>
      </c>
      <c r="M339" s="83">
        <v>35</v>
      </c>
      <c r="N339" s="84">
        <v>0.3125</v>
      </c>
      <c r="O339" s="84">
        <v>0.6875</v>
      </c>
      <c r="P339" s="84">
        <v>0.3125</v>
      </c>
      <c r="Q339" s="84">
        <v>0.52083333333333304</v>
      </c>
      <c r="R339" s="84">
        <v>0.3125</v>
      </c>
      <c r="S339" s="84">
        <v>0.6875</v>
      </c>
      <c r="T339" s="84">
        <v>0.3125</v>
      </c>
      <c r="U339" s="84">
        <v>0.6875</v>
      </c>
      <c r="V339" s="84">
        <v>0.3125</v>
      </c>
      <c r="W339" s="84">
        <v>0.6875</v>
      </c>
      <c r="X339" s="84">
        <v>0.3125</v>
      </c>
      <c r="Y339" s="84">
        <v>0.6875</v>
      </c>
      <c r="Z339" s="84">
        <v>0.3125</v>
      </c>
      <c r="AA339" s="84">
        <v>0.6875</v>
      </c>
      <c r="AB339" s="81" t="s">
        <v>65</v>
      </c>
      <c r="AC339" s="81" t="s">
        <v>43</v>
      </c>
      <c r="AD339" s="83">
        <v>13.25</v>
      </c>
      <c r="AE339" s="83">
        <v>285.71428571428572</v>
      </c>
      <c r="AF339" s="85"/>
      <c r="AG339" s="85"/>
    </row>
    <row r="340" spans="1:33" x14ac:dyDescent="0.2">
      <c r="A340" s="81" t="s">
        <v>6794</v>
      </c>
      <c r="B340" s="88" t="s">
        <v>9</v>
      </c>
      <c r="C340" s="88" t="s">
        <v>6990</v>
      </c>
      <c r="D340" s="82" t="s">
        <v>22</v>
      </c>
      <c r="E340" s="83">
        <v>771.42857142857156</v>
      </c>
      <c r="F340" s="83">
        <v>128.57142857142858</v>
      </c>
      <c r="G340" s="83">
        <v>300</v>
      </c>
      <c r="H340" s="83">
        <v>0</v>
      </c>
      <c r="I340" s="83">
        <v>0</v>
      </c>
      <c r="J340" s="81" t="s">
        <v>32</v>
      </c>
      <c r="K340" s="82" t="s">
        <v>39</v>
      </c>
      <c r="L340" s="81" t="s">
        <v>35</v>
      </c>
      <c r="M340" s="83">
        <v>35</v>
      </c>
      <c r="N340" s="84">
        <v>0.3125</v>
      </c>
      <c r="O340" s="84">
        <v>0.6875</v>
      </c>
      <c r="P340" s="84">
        <v>0.3125</v>
      </c>
      <c r="Q340" s="84">
        <v>0.52083333333333304</v>
      </c>
      <c r="R340" s="84">
        <v>0.3125</v>
      </c>
      <c r="S340" s="84">
        <v>0.6875</v>
      </c>
      <c r="T340" s="84">
        <v>0.3125</v>
      </c>
      <c r="U340" s="84">
        <v>0.6875</v>
      </c>
      <c r="V340" s="84">
        <v>0.3125</v>
      </c>
      <c r="W340" s="84">
        <v>0.6875</v>
      </c>
      <c r="X340" s="84">
        <v>0.3125</v>
      </c>
      <c r="Y340" s="84">
        <v>0.6875</v>
      </c>
      <c r="Z340" s="84">
        <v>0.3125</v>
      </c>
      <c r="AA340" s="84">
        <v>0.6875</v>
      </c>
      <c r="AB340" s="81" t="s">
        <v>65</v>
      </c>
      <c r="AC340" s="81" t="s">
        <v>43</v>
      </c>
      <c r="AD340" s="83">
        <v>13.25</v>
      </c>
      <c r="AE340" s="83">
        <v>128.57142857142858</v>
      </c>
      <c r="AF340" s="85"/>
      <c r="AG340" s="85"/>
    </row>
    <row r="341" spans="1:33" x14ac:dyDescent="0.2">
      <c r="A341" s="88" t="s">
        <v>6761</v>
      </c>
      <c r="B341" s="81" t="s">
        <v>10</v>
      </c>
      <c r="C341" s="88" t="s">
        <v>3683</v>
      </c>
      <c r="D341" s="82" t="s">
        <v>22</v>
      </c>
      <c r="E341" s="2">
        <v>1028.57</v>
      </c>
      <c r="F341" s="2">
        <v>171.43</v>
      </c>
      <c r="G341" s="83">
        <v>300</v>
      </c>
      <c r="H341" s="83">
        <v>0</v>
      </c>
      <c r="I341" s="83">
        <v>0</v>
      </c>
      <c r="J341" s="81" t="s">
        <v>32</v>
      </c>
      <c r="K341" s="82" t="s">
        <v>39</v>
      </c>
      <c r="L341" s="81" t="s">
        <v>35</v>
      </c>
      <c r="M341" s="83">
        <v>35</v>
      </c>
      <c r="N341" s="84">
        <v>0.3125</v>
      </c>
      <c r="O341" s="84">
        <v>0.6875</v>
      </c>
      <c r="P341" s="84">
        <v>0.3125</v>
      </c>
      <c r="Q341" s="84">
        <v>0.52083333333333304</v>
      </c>
      <c r="R341" s="84">
        <v>0.3125</v>
      </c>
      <c r="S341" s="84">
        <v>0.6875</v>
      </c>
      <c r="T341" s="84">
        <v>0.3125</v>
      </c>
      <c r="U341" s="84">
        <v>0.6875</v>
      </c>
      <c r="V341" s="84">
        <v>0.3125</v>
      </c>
      <c r="W341" s="84">
        <v>0.6875</v>
      </c>
      <c r="X341" s="84">
        <v>0.3125</v>
      </c>
      <c r="Y341" s="84">
        <v>0.6875</v>
      </c>
      <c r="Z341" s="84">
        <v>0.3125</v>
      </c>
      <c r="AA341" s="84">
        <v>0.6875</v>
      </c>
      <c r="AB341" s="81" t="s">
        <v>65</v>
      </c>
      <c r="AC341" s="81" t="s">
        <v>43</v>
      </c>
      <c r="AD341" s="83">
        <v>13.25</v>
      </c>
      <c r="AE341" s="83">
        <v>148.57142857142858</v>
      </c>
      <c r="AF341" s="85"/>
      <c r="AG341" s="85"/>
    </row>
    <row r="342" spans="1:33" x14ac:dyDescent="0.2">
      <c r="A342" s="88" t="s">
        <v>6796</v>
      </c>
      <c r="B342" s="81" t="s">
        <v>10</v>
      </c>
      <c r="C342" s="88" t="s">
        <v>3683</v>
      </c>
      <c r="D342" s="82" t="s">
        <v>22</v>
      </c>
      <c r="E342" s="2">
        <v>1028.57</v>
      </c>
      <c r="F342" s="2">
        <v>171.43</v>
      </c>
      <c r="G342" s="83">
        <v>300</v>
      </c>
      <c r="H342" s="83">
        <v>0</v>
      </c>
      <c r="I342" s="83">
        <v>0</v>
      </c>
      <c r="J342" s="81" t="s">
        <v>32</v>
      </c>
      <c r="K342" s="82" t="s">
        <v>39</v>
      </c>
      <c r="L342" s="81" t="s">
        <v>35</v>
      </c>
      <c r="M342" s="83">
        <v>35</v>
      </c>
      <c r="N342" s="84">
        <v>0.3125</v>
      </c>
      <c r="O342" s="84">
        <v>0.6875</v>
      </c>
      <c r="P342" s="84">
        <v>0.3125</v>
      </c>
      <c r="Q342" s="84">
        <v>0.52083333333333304</v>
      </c>
      <c r="R342" s="84">
        <v>0.3125</v>
      </c>
      <c r="S342" s="84">
        <v>0.6875</v>
      </c>
      <c r="T342" s="84">
        <v>0.3125</v>
      </c>
      <c r="U342" s="84">
        <v>0.6875</v>
      </c>
      <c r="V342" s="84">
        <v>0.3125</v>
      </c>
      <c r="W342" s="84">
        <v>0.6875</v>
      </c>
      <c r="X342" s="84">
        <v>0.3125</v>
      </c>
      <c r="Y342" s="84">
        <v>0.6875</v>
      </c>
      <c r="Z342" s="84">
        <v>0.3125</v>
      </c>
      <c r="AA342" s="84">
        <v>0.6875</v>
      </c>
      <c r="AB342" s="81" t="s">
        <v>65</v>
      </c>
      <c r="AC342" s="81" t="s">
        <v>43</v>
      </c>
      <c r="AD342" s="83">
        <v>13.25</v>
      </c>
      <c r="AE342" s="83">
        <v>157.14285714285714</v>
      </c>
      <c r="AF342" s="85"/>
      <c r="AG342" s="85"/>
    </row>
    <row r="343" spans="1:33" x14ac:dyDescent="0.2">
      <c r="A343" s="88" t="s">
        <v>6818</v>
      </c>
      <c r="B343" s="81" t="s">
        <v>10</v>
      </c>
      <c r="C343" s="88" t="s">
        <v>7461</v>
      </c>
      <c r="D343" s="82" t="s">
        <v>22</v>
      </c>
      <c r="E343" s="2">
        <v>1157.1400000000001</v>
      </c>
      <c r="F343" s="2">
        <v>192.86</v>
      </c>
      <c r="G343" s="83">
        <v>300</v>
      </c>
      <c r="H343" s="83">
        <v>0</v>
      </c>
      <c r="I343" s="83">
        <v>0</v>
      </c>
      <c r="J343" s="81" t="s">
        <v>32</v>
      </c>
      <c r="K343" s="82" t="s">
        <v>39</v>
      </c>
      <c r="L343" s="81" t="s">
        <v>35</v>
      </c>
      <c r="M343" s="83">
        <v>35</v>
      </c>
      <c r="N343" s="84">
        <v>0.3125</v>
      </c>
      <c r="O343" s="84">
        <v>0.6875</v>
      </c>
      <c r="P343" s="84">
        <v>0.3125</v>
      </c>
      <c r="Q343" s="84">
        <v>0.52083333333333304</v>
      </c>
      <c r="R343" s="84">
        <v>0.3125</v>
      </c>
      <c r="S343" s="84">
        <v>0.6875</v>
      </c>
      <c r="T343" s="84">
        <v>0.3125</v>
      </c>
      <c r="U343" s="84">
        <v>0.6875</v>
      </c>
      <c r="V343" s="84">
        <v>0.3125</v>
      </c>
      <c r="W343" s="84">
        <v>0.6875</v>
      </c>
      <c r="X343" s="84">
        <v>0.3125</v>
      </c>
      <c r="Y343" s="84">
        <v>0.6875</v>
      </c>
      <c r="Z343" s="84">
        <v>0.3125</v>
      </c>
      <c r="AA343" s="84">
        <v>0.6875</v>
      </c>
      <c r="AB343" s="81" t="s">
        <v>65</v>
      </c>
      <c r="AC343" s="81" t="s">
        <v>43</v>
      </c>
      <c r="AD343" s="83">
        <v>13.25</v>
      </c>
      <c r="AE343" s="83">
        <v>157.14285714285714</v>
      </c>
      <c r="AF343" s="85"/>
      <c r="AG343" s="85"/>
    </row>
    <row r="344" spans="1:33" x14ac:dyDescent="0.2">
      <c r="A344" s="88" t="s">
        <v>6848</v>
      </c>
      <c r="B344" s="81" t="s">
        <v>10</v>
      </c>
      <c r="C344" s="88" t="s">
        <v>3683</v>
      </c>
      <c r="D344" s="82" t="s">
        <v>22</v>
      </c>
      <c r="E344" s="2">
        <v>1028.57</v>
      </c>
      <c r="F344" s="2">
        <v>171.43</v>
      </c>
      <c r="G344" s="83">
        <v>300</v>
      </c>
      <c r="H344" s="83">
        <v>0</v>
      </c>
      <c r="I344" s="83">
        <v>0</v>
      </c>
      <c r="J344" s="81" t="s">
        <v>32</v>
      </c>
      <c r="K344" s="82" t="s">
        <v>39</v>
      </c>
      <c r="L344" s="81" t="s">
        <v>35</v>
      </c>
      <c r="M344" s="83">
        <v>35</v>
      </c>
      <c r="N344" s="84">
        <v>0.3125</v>
      </c>
      <c r="O344" s="84">
        <v>0.6875</v>
      </c>
      <c r="P344" s="84">
        <v>0.3125</v>
      </c>
      <c r="Q344" s="84">
        <v>0.52083333333333304</v>
      </c>
      <c r="R344" s="84">
        <v>0.3125</v>
      </c>
      <c r="S344" s="84">
        <v>0.6875</v>
      </c>
      <c r="T344" s="84">
        <v>0.3125</v>
      </c>
      <c r="U344" s="84">
        <v>0.6875</v>
      </c>
      <c r="V344" s="84">
        <v>0.3125</v>
      </c>
      <c r="W344" s="84">
        <v>0.6875</v>
      </c>
      <c r="X344" s="84">
        <v>0.3125</v>
      </c>
      <c r="Y344" s="84">
        <v>0.6875</v>
      </c>
      <c r="Z344" s="84">
        <v>0.3125</v>
      </c>
      <c r="AA344" s="84">
        <v>0.6875</v>
      </c>
      <c r="AB344" s="81" t="s">
        <v>65</v>
      </c>
      <c r="AC344" s="81" t="s">
        <v>43</v>
      </c>
      <c r="AD344" s="83">
        <v>13.25</v>
      </c>
      <c r="AE344" s="83">
        <v>131.42857142857142</v>
      </c>
      <c r="AF344" s="85"/>
      <c r="AG344" s="85"/>
    </row>
    <row r="345" spans="1:33" x14ac:dyDescent="0.2">
      <c r="A345" s="88" t="s">
        <v>7008</v>
      </c>
      <c r="B345" s="81" t="s">
        <v>10</v>
      </c>
      <c r="C345" s="81" t="s">
        <v>3669</v>
      </c>
      <c r="D345" s="82" t="s">
        <v>22</v>
      </c>
      <c r="E345" s="83">
        <v>925.71</v>
      </c>
      <c r="F345" s="83">
        <v>154.29</v>
      </c>
      <c r="G345" s="83">
        <v>300</v>
      </c>
      <c r="H345" s="83">
        <v>0</v>
      </c>
      <c r="I345" s="83">
        <v>0</v>
      </c>
      <c r="J345" s="81" t="s">
        <v>32</v>
      </c>
      <c r="K345" s="82" t="s">
        <v>39</v>
      </c>
      <c r="L345" s="81" t="s">
        <v>35</v>
      </c>
      <c r="M345" s="83">
        <v>35</v>
      </c>
      <c r="N345" s="84">
        <v>0.3125</v>
      </c>
      <c r="O345" s="84">
        <v>0.6875</v>
      </c>
      <c r="P345" s="84">
        <v>0.3125</v>
      </c>
      <c r="Q345" s="84">
        <v>0.52083333333333304</v>
      </c>
      <c r="R345" s="84">
        <v>0.3125</v>
      </c>
      <c r="S345" s="84">
        <v>0.6875</v>
      </c>
      <c r="T345" s="84">
        <v>0.3125</v>
      </c>
      <c r="U345" s="84">
        <v>0.6875</v>
      </c>
      <c r="V345" s="84">
        <v>0.3125</v>
      </c>
      <c r="W345" s="84">
        <v>0.6875</v>
      </c>
      <c r="X345" s="84">
        <v>0.3125</v>
      </c>
      <c r="Y345" s="84">
        <v>0.6875</v>
      </c>
      <c r="Z345" s="84">
        <v>0.3125</v>
      </c>
      <c r="AA345" s="84">
        <v>0.6875</v>
      </c>
      <c r="AB345" s="81" t="s">
        <v>65</v>
      </c>
      <c r="AC345" s="81" t="s">
        <v>43</v>
      </c>
      <c r="AD345" s="83">
        <v>13.25</v>
      </c>
      <c r="AE345" s="83">
        <v>131.42857142857142</v>
      </c>
      <c r="AF345" s="85"/>
      <c r="AG345" s="85"/>
    </row>
    <row r="346" spans="1:33" x14ac:dyDescent="0.2">
      <c r="A346" s="88" t="s">
        <v>6902</v>
      </c>
      <c r="B346" s="81" t="s">
        <v>10</v>
      </c>
      <c r="C346" s="81" t="s">
        <v>3669</v>
      </c>
      <c r="D346" s="82" t="s">
        <v>22</v>
      </c>
      <c r="E346" s="83">
        <v>925.71</v>
      </c>
      <c r="F346" s="83">
        <v>154.29</v>
      </c>
      <c r="G346" s="83">
        <v>300</v>
      </c>
      <c r="H346" s="83">
        <v>0</v>
      </c>
      <c r="I346" s="83">
        <v>0</v>
      </c>
      <c r="J346" s="81" t="s">
        <v>32</v>
      </c>
      <c r="K346" s="82" t="s">
        <v>39</v>
      </c>
      <c r="L346" s="81" t="s">
        <v>35</v>
      </c>
      <c r="M346" s="83">
        <v>35</v>
      </c>
      <c r="N346" s="84">
        <v>0.3125</v>
      </c>
      <c r="O346" s="84">
        <v>0.6875</v>
      </c>
      <c r="P346" s="84">
        <v>0.3125</v>
      </c>
      <c r="Q346" s="84">
        <v>0.52083333333333304</v>
      </c>
      <c r="R346" s="84">
        <v>0.3125</v>
      </c>
      <c r="S346" s="84">
        <v>0.6875</v>
      </c>
      <c r="T346" s="84">
        <v>0.3125</v>
      </c>
      <c r="U346" s="84">
        <v>0.6875</v>
      </c>
      <c r="V346" s="84">
        <v>0.3125</v>
      </c>
      <c r="W346" s="84">
        <v>0.6875</v>
      </c>
      <c r="X346" s="84">
        <v>0.3125</v>
      </c>
      <c r="Y346" s="84">
        <v>0.6875</v>
      </c>
      <c r="Z346" s="84">
        <v>0.3125</v>
      </c>
      <c r="AA346" s="84">
        <v>0.6875</v>
      </c>
      <c r="AB346" s="81" t="s">
        <v>65</v>
      </c>
      <c r="AC346" s="81" t="s">
        <v>43</v>
      </c>
      <c r="AD346" s="83">
        <v>13.25</v>
      </c>
      <c r="AE346" s="83">
        <v>131.42857142857142</v>
      </c>
      <c r="AF346" s="85"/>
      <c r="AG346" s="85"/>
    </row>
    <row r="347" spans="1:33" x14ac:dyDescent="0.2">
      <c r="A347" s="88" t="s">
        <v>6739</v>
      </c>
      <c r="B347" s="81" t="s">
        <v>10</v>
      </c>
      <c r="C347" s="88" t="s">
        <v>7207</v>
      </c>
      <c r="D347" s="82" t="s">
        <v>22</v>
      </c>
      <c r="E347" s="87">
        <f>+F347*6</f>
        <v>771.42857142857156</v>
      </c>
      <c r="F347" s="87">
        <f>(1200-G347)/7</f>
        <v>128.57142857142858</v>
      </c>
      <c r="G347" s="83">
        <v>300</v>
      </c>
      <c r="H347" s="83">
        <v>0</v>
      </c>
      <c r="I347" s="83">
        <v>0</v>
      </c>
      <c r="J347" s="81" t="s">
        <v>32</v>
      </c>
      <c r="K347" s="82" t="s">
        <v>39</v>
      </c>
      <c r="L347" s="81" t="s">
        <v>35</v>
      </c>
      <c r="M347" s="83">
        <v>35</v>
      </c>
      <c r="N347" s="84">
        <v>0.3125</v>
      </c>
      <c r="O347" s="84">
        <v>0.6875</v>
      </c>
      <c r="P347" s="84">
        <v>0.3125</v>
      </c>
      <c r="Q347" s="84">
        <v>0.52083333333333304</v>
      </c>
      <c r="R347" s="84">
        <v>0.3125</v>
      </c>
      <c r="S347" s="84">
        <v>0.6875</v>
      </c>
      <c r="T347" s="84">
        <v>0.3125</v>
      </c>
      <c r="U347" s="84">
        <v>0.6875</v>
      </c>
      <c r="V347" s="84">
        <v>0.3125</v>
      </c>
      <c r="W347" s="84">
        <v>0.6875</v>
      </c>
      <c r="X347" s="84">
        <v>0.3125</v>
      </c>
      <c r="Y347" s="84">
        <v>0.6875</v>
      </c>
      <c r="Z347" s="84">
        <v>0.3125</v>
      </c>
      <c r="AA347" s="84">
        <v>0.6875</v>
      </c>
      <c r="AB347" s="81" t="s">
        <v>65</v>
      </c>
      <c r="AC347" s="81" t="s">
        <v>43</v>
      </c>
      <c r="AD347" s="83">
        <v>13.25</v>
      </c>
      <c r="AE347" s="83">
        <v>157.14285714285714</v>
      </c>
      <c r="AF347" s="85"/>
      <c r="AG347" s="85"/>
    </row>
    <row r="348" spans="1:33" x14ac:dyDescent="0.2">
      <c r="A348" s="88" t="s">
        <v>7206</v>
      </c>
      <c r="B348" s="81" t="s">
        <v>10</v>
      </c>
      <c r="C348" s="88" t="s">
        <v>7009</v>
      </c>
      <c r="D348" s="82" t="s">
        <v>22</v>
      </c>
      <c r="E348" s="2">
        <v>840</v>
      </c>
      <c r="F348" s="2">
        <v>140</v>
      </c>
      <c r="G348" s="83">
        <v>300</v>
      </c>
      <c r="H348" s="83">
        <v>0</v>
      </c>
      <c r="I348" s="83">
        <v>0</v>
      </c>
      <c r="J348" s="81" t="s">
        <v>32</v>
      </c>
      <c r="K348" s="82" t="s">
        <v>39</v>
      </c>
      <c r="L348" s="81" t="s">
        <v>35</v>
      </c>
      <c r="M348" s="83">
        <v>35</v>
      </c>
      <c r="N348" s="84">
        <v>0.3125</v>
      </c>
      <c r="O348" s="84">
        <v>0.6875</v>
      </c>
      <c r="P348" s="84">
        <v>0.3125</v>
      </c>
      <c r="Q348" s="84">
        <v>0.52083333333333304</v>
      </c>
      <c r="R348" s="84">
        <v>0.3125</v>
      </c>
      <c r="S348" s="84">
        <v>0.6875</v>
      </c>
      <c r="T348" s="84">
        <v>0.3125</v>
      </c>
      <c r="U348" s="84">
        <v>0.6875</v>
      </c>
      <c r="V348" s="84">
        <v>0.3125</v>
      </c>
      <c r="W348" s="84">
        <v>0.6875</v>
      </c>
      <c r="X348" s="84">
        <v>0.3125</v>
      </c>
      <c r="Y348" s="84">
        <v>0.6875</v>
      </c>
      <c r="Z348" s="84">
        <v>0.3125</v>
      </c>
      <c r="AA348" s="84">
        <v>0.6875</v>
      </c>
      <c r="AB348" s="81" t="s">
        <v>65</v>
      </c>
      <c r="AC348" s="81" t="s">
        <v>43</v>
      </c>
      <c r="AD348" s="83">
        <v>13.25</v>
      </c>
      <c r="AE348" s="83">
        <v>157.14285714285714</v>
      </c>
      <c r="AF348" s="85"/>
      <c r="AG348" s="85"/>
    </row>
    <row r="349" spans="1:33" x14ac:dyDescent="0.2">
      <c r="A349" s="81" t="s">
        <v>6774</v>
      </c>
      <c r="B349" s="86" t="s">
        <v>11</v>
      </c>
      <c r="C349" s="81" t="s">
        <v>3682</v>
      </c>
      <c r="D349" s="82" t="s">
        <v>22</v>
      </c>
      <c r="E349" s="87">
        <f>+F349*6</f>
        <v>1131.4285714285716</v>
      </c>
      <c r="F349" s="87">
        <v>188.57142857142858</v>
      </c>
      <c r="G349" s="83">
        <v>330</v>
      </c>
      <c r="H349" s="83">
        <v>0</v>
      </c>
      <c r="I349" s="83">
        <v>0</v>
      </c>
      <c r="J349" s="81" t="s">
        <v>32</v>
      </c>
      <c r="K349" s="82" t="s">
        <v>39</v>
      </c>
      <c r="L349" s="81" t="s">
        <v>35</v>
      </c>
      <c r="M349" s="83">
        <v>35</v>
      </c>
      <c r="N349" s="84">
        <v>0.3125</v>
      </c>
      <c r="O349" s="84">
        <v>0.6875</v>
      </c>
      <c r="P349" s="84">
        <v>0.3125</v>
      </c>
      <c r="Q349" s="84">
        <v>0.52083333333333304</v>
      </c>
      <c r="R349" s="84">
        <v>0.3125</v>
      </c>
      <c r="S349" s="84">
        <v>0.6875</v>
      </c>
      <c r="T349" s="84">
        <v>0.3125</v>
      </c>
      <c r="U349" s="84">
        <v>0.6875</v>
      </c>
      <c r="V349" s="84">
        <v>0.3125</v>
      </c>
      <c r="W349" s="84">
        <v>0.6875</v>
      </c>
      <c r="X349" s="84">
        <v>0.3125</v>
      </c>
      <c r="Y349" s="84">
        <v>0.6875</v>
      </c>
      <c r="Z349" s="84">
        <v>0.3125</v>
      </c>
      <c r="AA349" s="84">
        <v>0.6875</v>
      </c>
      <c r="AB349" s="81" t="s">
        <v>65</v>
      </c>
      <c r="AC349" s="81" t="s">
        <v>43</v>
      </c>
      <c r="AD349" s="83">
        <v>13.25</v>
      </c>
      <c r="AE349" s="83">
        <v>178.57142857142858</v>
      </c>
      <c r="AF349" s="85"/>
      <c r="AG349" s="85"/>
    </row>
    <row r="350" spans="1:33" x14ac:dyDescent="0.2">
      <c r="A350" s="81" t="s">
        <v>6914</v>
      </c>
      <c r="B350" s="81" t="s">
        <v>11</v>
      </c>
      <c r="C350" s="81" t="s">
        <v>3682</v>
      </c>
      <c r="D350" s="82" t="s">
        <v>22</v>
      </c>
      <c r="E350" s="83">
        <f>+F350*6</f>
        <v>1131.4285714285716</v>
      </c>
      <c r="F350" s="83">
        <v>188.57142857142858</v>
      </c>
      <c r="G350" s="83">
        <v>330</v>
      </c>
      <c r="H350" s="83">
        <v>0</v>
      </c>
      <c r="I350" s="83">
        <v>0</v>
      </c>
      <c r="J350" s="81" t="s">
        <v>32</v>
      </c>
      <c r="K350" s="82" t="s">
        <v>39</v>
      </c>
      <c r="L350" s="81" t="s">
        <v>35</v>
      </c>
      <c r="M350" s="83">
        <v>35</v>
      </c>
      <c r="N350" s="84">
        <v>0.3125</v>
      </c>
      <c r="O350" s="84">
        <v>0.6875</v>
      </c>
      <c r="P350" s="84">
        <v>0.3125</v>
      </c>
      <c r="Q350" s="84">
        <v>0.52083333333333304</v>
      </c>
      <c r="R350" s="84">
        <v>0.3125</v>
      </c>
      <c r="S350" s="84">
        <v>0.6875</v>
      </c>
      <c r="T350" s="84">
        <v>0.3125</v>
      </c>
      <c r="U350" s="84">
        <v>0.6875</v>
      </c>
      <c r="V350" s="84">
        <v>0.3125</v>
      </c>
      <c r="W350" s="84">
        <v>0.6875</v>
      </c>
      <c r="X350" s="84">
        <v>0.3125</v>
      </c>
      <c r="Y350" s="84">
        <v>0.6875</v>
      </c>
      <c r="Z350" s="84">
        <v>0.3125</v>
      </c>
      <c r="AA350" s="84">
        <v>0.6875</v>
      </c>
      <c r="AB350" s="81" t="s">
        <v>65</v>
      </c>
      <c r="AC350" s="81" t="s">
        <v>43</v>
      </c>
      <c r="AD350" s="83">
        <v>13.25</v>
      </c>
      <c r="AE350" s="83">
        <v>178.57142857142858</v>
      </c>
      <c r="AF350" s="85"/>
      <c r="AG350" s="85"/>
    </row>
    <row r="351" spans="1:33" x14ac:dyDescent="0.2">
      <c r="A351" s="88" t="s">
        <v>7546</v>
      </c>
      <c r="B351" s="81" t="s">
        <v>11</v>
      </c>
      <c r="C351" s="81" t="s">
        <v>3682</v>
      </c>
      <c r="D351" s="82" t="s">
        <v>22</v>
      </c>
      <c r="E351" s="2">
        <v>1028.57</v>
      </c>
      <c r="F351" s="2">
        <v>171.43</v>
      </c>
      <c r="G351" s="83">
        <v>300</v>
      </c>
      <c r="H351" s="83">
        <v>0</v>
      </c>
      <c r="I351" s="83">
        <v>0</v>
      </c>
      <c r="J351" s="81" t="s">
        <v>32</v>
      </c>
      <c r="K351" s="82" t="s">
        <v>39</v>
      </c>
      <c r="L351" s="81" t="s">
        <v>35</v>
      </c>
      <c r="M351" s="83">
        <v>35</v>
      </c>
      <c r="N351" s="84">
        <v>0.3125</v>
      </c>
      <c r="O351" s="84">
        <v>0.6875</v>
      </c>
      <c r="P351" s="84">
        <v>0.3125</v>
      </c>
      <c r="Q351" s="84">
        <v>0.52083333333333304</v>
      </c>
      <c r="R351" s="84">
        <v>0.3125</v>
      </c>
      <c r="S351" s="84">
        <v>0.6875</v>
      </c>
      <c r="T351" s="84">
        <v>0.3125</v>
      </c>
      <c r="U351" s="84">
        <v>0.6875</v>
      </c>
      <c r="V351" s="84">
        <v>0.3125</v>
      </c>
      <c r="W351" s="84">
        <v>0.6875</v>
      </c>
      <c r="X351" s="84">
        <v>0.3125</v>
      </c>
      <c r="Y351" s="84">
        <v>0.6875</v>
      </c>
      <c r="Z351" s="84">
        <v>0.3125</v>
      </c>
      <c r="AA351" s="84">
        <v>0.6875</v>
      </c>
      <c r="AB351" s="81" t="s">
        <v>65</v>
      </c>
      <c r="AC351" s="81" t="s">
        <v>43</v>
      </c>
      <c r="AD351" s="83">
        <v>13.25</v>
      </c>
      <c r="AE351" s="83">
        <v>178.57142857142858</v>
      </c>
      <c r="AF351" s="85"/>
      <c r="AG351" s="85"/>
    </row>
    <row r="352" spans="1:33" x14ac:dyDescent="0.2">
      <c r="A352" s="88" t="s">
        <v>7626</v>
      </c>
      <c r="B352" s="81" t="s">
        <v>11</v>
      </c>
      <c r="C352" s="81" t="s">
        <v>3682</v>
      </c>
      <c r="D352" s="82" t="s">
        <v>22</v>
      </c>
      <c r="E352" s="2">
        <v>1028.57</v>
      </c>
      <c r="F352" s="2">
        <v>171.43</v>
      </c>
      <c r="G352" s="83">
        <v>300</v>
      </c>
      <c r="H352" s="83">
        <v>0</v>
      </c>
      <c r="I352" s="83">
        <v>0</v>
      </c>
      <c r="J352" s="81" t="s">
        <v>32</v>
      </c>
      <c r="K352" s="82" t="s">
        <v>39</v>
      </c>
      <c r="L352" s="81" t="s">
        <v>35</v>
      </c>
      <c r="M352" s="83">
        <v>35</v>
      </c>
      <c r="N352" s="84">
        <v>0.3125</v>
      </c>
      <c r="O352" s="84">
        <v>0.6875</v>
      </c>
      <c r="P352" s="84">
        <v>0.3125</v>
      </c>
      <c r="Q352" s="84">
        <v>0.52083333333333304</v>
      </c>
      <c r="R352" s="84">
        <v>0.3125</v>
      </c>
      <c r="S352" s="84">
        <v>0.6875</v>
      </c>
      <c r="T352" s="84">
        <v>0.3125</v>
      </c>
      <c r="U352" s="84">
        <v>0.6875</v>
      </c>
      <c r="V352" s="84">
        <v>0.3125</v>
      </c>
      <c r="W352" s="84">
        <v>0.6875</v>
      </c>
      <c r="X352" s="84">
        <v>0.3125</v>
      </c>
      <c r="Y352" s="84">
        <v>0.6875</v>
      </c>
      <c r="Z352" s="84">
        <v>0.3125</v>
      </c>
      <c r="AA352" s="84">
        <v>0.6875</v>
      </c>
      <c r="AB352" s="81" t="s">
        <v>65</v>
      </c>
      <c r="AC352" s="81" t="s">
        <v>43</v>
      </c>
      <c r="AD352" s="83">
        <v>13.25</v>
      </c>
      <c r="AE352" s="83">
        <v>178.57142857142858</v>
      </c>
      <c r="AF352" s="85"/>
      <c r="AG352" s="85"/>
    </row>
    <row r="353" spans="1:33" x14ac:dyDescent="0.2">
      <c r="A353" s="88" t="s">
        <v>7703</v>
      </c>
      <c r="B353" s="81" t="s">
        <v>11</v>
      </c>
      <c r="C353" s="81" t="s">
        <v>3682</v>
      </c>
      <c r="D353" s="82" t="s">
        <v>22</v>
      </c>
      <c r="E353" s="83">
        <v>900</v>
      </c>
      <c r="F353" s="83">
        <v>150</v>
      </c>
      <c r="G353" s="83">
        <v>250</v>
      </c>
      <c r="H353" s="83">
        <v>0</v>
      </c>
      <c r="I353" s="83">
        <v>0</v>
      </c>
      <c r="J353" s="81" t="s">
        <v>32</v>
      </c>
      <c r="K353" s="82" t="s">
        <v>39</v>
      </c>
      <c r="L353" s="81" t="s">
        <v>35</v>
      </c>
      <c r="M353" s="83">
        <v>35</v>
      </c>
      <c r="N353" s="84">
        <v>0.3125</v>
      </c>
      <c r="O353" s="84">
        <v>0.6875</v>
      </c>
      <c r="P353" s="84">
        <v>0.3125</v>
      </c>
      <c r="Q353" s="84">
        <v>0.52083333333333304</v>
      </c>
      <c r="R353" s="84">
        <v>0.3125</v>
      </c>
      <c r="S353" s="84">
        <v>0.6875</v>
      </c>
      <c r="T353" s="84">
        <v>0.3125</v>
      </c>
      <c r="U353" s="84">
        <v>0.6875</v>
      </c>
      <c r="V353" s="84">
        <v>0.3125</v>
      </c>
      <c r="W353" s="84">
        <v>0.6875</v>
      </c>
      <c r="X353" s="84">
        <v>0.3125</v>
      </c>
      <c r="Y353" s="84">
        <v>0.6875</v>
      </c>
      <c r="Z353" s="84">
        <v>0.3125</v>
      </c>
      <c r="AA353" s="84">
        <v>0.6875</v>
      </c>
      <c r="AB353" s="81" t="s">
        <v>65</v>
      </c>
      <c r="AC353" s="81" t="s">
        <v>43</v>
      </c>
      <c r="AD353" s="83">
        <v>13.25</v>
      </c>
      <c r="AE353" s="83">
        <v>178.57142857142858</v>
      </c>
      <c r="AF353" s="85"/>
      <c r="AG353" s="85"/>
    </row>
    <row r="354" spans="1:33" x14ac:dyDescent="0.2">
      <c r="A354" s="88" t="s">
        <v>6991</v>
      </c>
      <c r="B354" s="81" t="s">
        <v>2</v>
      </c>
      <c r="C354" s="88" t="s">
        <v>6043</v>
      </c>
      <c r="D354" s="82" t="s">
        <v>22</v>
      </c>
      <c r="E354" s="83">
        <v>771.42857142857156</v>
      </c>
      <c r="F354" s="83">
        <v>128.57142857142858</v>
      </c>
      <c r="G354" s="83">
        <v>300</v>
      </c>
      <c r="H354" s="83">
        <v>0</v>
      </c>
      <c r="I354" s="83">
        <v>0</v>
      </c>
      <c r="J354" s="81" t="s">
        <v>32</v>
      </c>
      <c r="K354" s="82" t="s">
        <v>39</v>
      </c>
      <c r="L354" s="81" t="s">
        <v>35</v>
      </c>
      <c r="M354" s="83">
        <v>35</v>
      </c>
      <c r="N354" s="84">
        <v>0.3125</v>
      </c>
      <c r="O354" s="84">
        <v>0.6875</v>
      </c>
      <c r="P354" s="84">
        <v>0.3125</v>
      </c>
      <c r="Q354" s="84">
        <v>0.52083333333333304</v>
      </c>
      <c r="R354" s="84">
        <v>0.3125</v>
      </c>
      <c r="S354" s="84">
        <v>0.6875</v>
      </c>
      <c r="T354" s="84">
        <v>0.3125</v>
      </c>
      <c r="U354" s="84">
        <v>0.6875</v>
      </c>
      <c r="V354" s="84">
        <v>0.3125</v>
      </c>
      <c r="W354" s="84">
        <v>0.6875</v>
      </c>
      <c r="X354" s="84">
        <v>0.3125</v>
      </c>
      <c r="Y354" s="84">
        <v>0.6875</v>
      </c>
      <c r="Z354" s="84">
        <v>0.3125</v>
      </c>
      <c r="AA354" s="84">
        <v>0.6875</v>
      </c>
      <c r="AB354" s="81" t="s">
        <v>65</v>
      </c>
      <c r="AC354" s="81" t="s">
        <v>43</v>
      </c>
      <c r="AD354" s="83">
        <v>13.25</v>
      </c>
      <c r="AE354" s="83">
        <v>128.57142857142858</v>
      </c>
      <c r="AF354" s="85"/>
      <c r="AG354" s="85"/>
    </row>
    <row r="355" spans="1:33" x14ac:dyDescent="0.2">
      <c r="A355" s="88" t="s">
        <v>6931</v>
      </c>
      <c r="B355" s="81" t="s">
        <v>2</v>
      </c>
      <c r="C355" s="88" t="s">
        <v>6043</v>
      </c>
      <c r="D355" s="82" t="s">
        <v>22</v>
      </c>
      <c r="E355" s="83">
        <v>771.42857142857156</v>
      </c>
      <c r="F355" s="83">
        <v>128.57142857142858</v>
      </c>
      <c r="G355" s="83">
        <v>300</v>
      </c>
      <c r="H355" s="83">
        <v>0</v>
      </c>
      <c r="I355" s="83">
        <v>0</v>
      </c>
      <c r="J355" s="81" t="s">
        <v>32</v>
      </c>
      <c r="K355" s="82" t="s">
        <v>39</v>
      </c>
      <c r="L355" s="81" t="s">
        <v>35</v>
      </c>
      <c r="M355" s="83">
        <v>35</v>
      </c>
      <c r="N355" s="84">
        <v>0.3125</v>
      </c>
      <c r="O355" s="84">
        <v>0.6875</v>
      </c>
      <c r="P355" s="84">
        <v>0.3125</v>
      </c>
      <c r="Q355" s="84">
        <v>0.52083333333333304</v>
      </c>
      <c r="R355" s="84">
        <v>0.3125</v>
      </c>
      <c r="S355" s="84">
        <v>0.6875</v>
      </c>
      <c r="T355" s="84">
        <v>0.3125</v>
      </c>
      <c r="U355" s="84">
        <v>0.6875</v>
      </c>
      <c r="V355" s="84">
        <v>0.3125</v>
      </c>
      <c r="W355" s="84">
        <v>0.6875</v>
      </c>
      <c r="X355" s="84">
        <v>0.3125</v>
      </c>
      <c r="Y355" s="84">
        <v>0.6875</v>
      </c>
      <c r="Z355" s="84">
        <v>0.3125</v>
      </c>
      <c r="AA355" s="84">
        <v>0.6875</v>
      </c>
      <c r="AB355" s="81" t="s">
        <v>65</v>
      </c>
      <c r="AC355" s="81" t="s">
        <v>43</v>
      </c>
      <c r="AD355" s="83">
        <v>13.25</v>
      </c>
      <c r="AE355" s="83">
        <v>128.57142857142858</v>
      </c>
      <c r="AF355" s="85"/>
      <c r="AG355" s="85"/>
    </row>
    <row r="356" spans="1:33" x14ac:dyDescent="0.2">
      <c r="A356" s="81" t="s">
        <v>6930</v>
      </c>
      <c r="B356" s="86" t="s">
        <v>2</v>
      </c>
      <c r="C356" s="88" t="s">
        <v>6043</v>
      </c>
      <c r="D356" s="82" t="s">
        <v>22</v>
      </c>
      <c r="E356" s="87">
        <v>805.71428571428567</v>
      </c>
      <c r="F356" s="87">
        <v>134.28571428571428</v>
      </c>
      <c r="G356" s="87">
        <v>330</v>
      </c>
      <c r="H356" s="83">
        <v>0</v>
      </c>
      <c r="I356" s="83">
        <v>0</v>
      </c>
      <c r="J356" s="81" t="s">
        <v>32</v>
      </c>
      <c r="K356" s="82" t="s">
        <v>39</v>
      </c>
      <c r="L356" s="81" t="s">
        <v>35</v>
      </c>
      <c r="M356" s="83">
        <v>35</v>
      </c>
      <c r="N356" s="84">
        <v>0.3125</v>
      </c>
      <c r="O356" s="84">
        <v>0.6875</v>
      </c>
      <c r="P356" s="84">
        <v>0.3125</v>
      </c>
      <c r="Q356" s="84">
        <v>0.52083333333333304</v>
      </c>
      <c r="R356" s="84">
        <v>0.3125</v>
      </c>
      <c r="S356" s="84">
        <v>0.6875</v>
      </c>
      <c r="T356" s="84">
        <v>0.3125</v>
      </c>
      <c r="U356" s="84">
        <v>0.6875</v>
      </c>
      <c r="V356" s="84">
        <v>0.3125</v>
      </c>
      <c r="W356" s="84">
        <v>0.6875</v>
      </c>
      <c r="X356" s="84">
        <v>0.3125</v>
      </c>
      <c r="Y356" s="84">
        <v>0.6875</v>
      </c>
      <c r="Z356" s="84">
        <v>0.3125</v>
      </c>
      <c r="AA356" s="84">
        <v>0.6875</v>
      </c>
      <c r="AB356" s="81" t="s">
        <v>65</v>
      </c>
      <c r="AC356" s="81" t="s">
        <v>43</v>
      </c>
      <c r="AD356" s="83">
        <v>13.25</v>
      </c>
      <c r="AE356" s="83">
        <v>134.28571428571428</v>
      </c>
      <c r="AF356" s="85"/>
      <c r="AG356" s="85"/>
    </row>
    <row r="357" spans="1:33" x14ac:dyDescent="0.2">
      <c r="A357" s="81" t="s">
        <v>6950</v>
      </c>
      <c r="B357" s="81" t="s">
        <v>2</v>
      </c>
      <c r="C357" s="88" t="s">
        <v>6043</v>
      </c>
      <c r="D357" s="82" t="s">
        <v>22</v>
      </c>
      <c r="E357" s="83">
        <v>805.71428571428567</v>
      </c>
      <c r="F357" s="83">
        <v>134.28571428571428</v>
      </c>
      <c r="G357" s="83">
        <v>330</v>
      </c>
      <c r="H357" s="83">
        <v>0</v>
      </c>
      <c r="I357" s="83">
        <v>0</v>
      </c>
      <c r="J357" s="81" t="s">
        <v>32</v>
      </c>
      <c r="K357" s="82" t="s">
        <v>39</v>
      </c>
      <c r="L357" s="81" t="s">
        <v>35</v>
      </c>
      <c r="M357" s="83">
        <v>35</v>
      </c>
      <c r="N357" s="84">
        <v>0.3125</v>
      </c>
      <c r="O357" s="84">
        <v>0.6875</v>
      </c>
      <c r="P357" s="84">
        <v>0.3125</v>
      </c>
      <c r="Q357" s="84">
        <v>0.52083333333333304</v>
      </c>
      <c r="R357" s="84">
        <v>0.3125</v>
      </c>
      <c r="S357" s="84">
        <v>0.6875</v>
      </c>
      <c r="T357" s="84">
        <v>0.3125</v>
      </c>
      <c r="U357" s="84">
        <v>0.6875</v>
      </c>
      <c r="V357" s="84">
        <v>0.3125</v>
      </c>
      <c r="W357" s="84">
        <v>0.6875</v>
      </c>
      <c r="X357" s="84">
        <v>0.3125</v>
      </c>
      <c r="Y357" s="84">
        <v>0.6875</v>
      </c>
      <c r="Z357" s="84">
        <v>0.3125</v>
      </c>
      <c r="AA357" s="84">
        <v>0.6875</v>
      </c>
      <c r="AB357" s="81" t="s">
        <v>65</v>
      </c>
      <c r="AC357" s="81" t="s">
        <v>43</v>
      </c>
      <c r="AD357" s="83">
        <v>13.25</v>
      </c>
      <c r="AE357" s="83">
        <v>134.28571428571428</v>
      </c>
      <c r="AF357" s="85"/>
      <c r="AG357" s="85"/>
    </row>
    <row r="358" spans="1:33" x14ac:dyDescent="0.2">
      <c r="A358" s="81" t="s">
        <v>6833</v>
      </c>
      <c r="B358" s="81" t="s">
        <v>2</v>
      </c>
      <c r="C358" s="88" t="s">
        <v>6043</v>
      </c>
      <c r="D358" s="82" t="s">
        <v>22</v>
      </c>
      <c r="E358" s="83">
        <v>771.42857142857156</v>
      </c>
      <c r="F358" s="83">
        <v>128.57142857142858</v>
      </c>
      <c r="G358" s="83">
        <v>300</v>
      </c>
      <c r="H358" s="83">
        <v>0</v>
      </c>
      <c r="I358" s="83">
        <v>0</v>
      </c>
      <c r="J358" s="81" t="s">
        <v>32</v>
      </c>
      <c r="K358" s="82" t="s">
        <v>39</v>
      </c>
      <c r="L358" s="81" t="s">
        <v>35</v>
      </c>
      <c r="M358" s="83">
        <v>35</v>
      </c>
      <c r="N358" s="84">
        <v>0.3125</v>
      </c>
      <c r="O358" s="84">
        <v>0.6875</v>
      </c>
      <c r="P358" s="84">
        <v>0.3125</v>
      </c>
      <c r="Q358" s="84">
        <v>0.52083333333333304</v>
      </c>
      <c r="R358" s="84">
        <v>0.3125</v>
      </c>
      <c r="S358" s="84">
        <v>0.6875</v>
      </c>
      <c r="T358" s="84">
        <v>0.3125</v>
      </c>
      <c r="U358" s="84">
        <v>0.6875</v>
      </c>
      <c r="V358" s="84">
        <v>0.3125</v>
      </c>
      <c r="W358" s="84">
        <v>0.6875</v>
      </c>
      <c r="X358" s="84">
        <v>0.3125</v>
      </c>
      <c r="Y358" s="84">
        <v>0.6875</v>
      </c>
      <c r="Z358" s="84">
        <v>0.3125</v>
      </c>
      <c r="AA358" s="84">
        <v>0.6875</v>
      </c>
      <c r="AB358" s="81" t="s">
        <v>65</v>
      </c>
      <c r="AC358" s="81" t="s">
        <v>43</v>
      </c>
      <c r="AD358" s="83">
        <v>13.25</v>
      </c>
      <c r="AE358" s="83">
        <v>134.28571428571428</v>
      </c>
      <c r="AF358" s="85"/>
      <c r="AG358" s="85"/>
    </row>
    <row r="359" spans="1:33" x14ac:dyDescent="0.2">
      <c r="A359" s="81" t="s">
        <v>6836</v>
      </c>
      <c r="B359" s="81" t="s">
        <v>2</v>
      </c>
      <c r="C359" s="88" t="s">
        <v>6043</v>
      </c>
      <c r="D359" s="82" t="s">
        <v>22</v>
      </c>
      <c r="E359" s="83">
        <v>771.42857142857156</v>
      </c>
      <c r="F359" s="83">
        <v>128.57142857142858</v>
      </c>
      <c r="G359" s="83">
        <v>300</v>
      </c>
      <c r="H359" s="83">
        <v>0</v>
      </c>
      <c r="I359" s="83">
        <v>0</v>
      </c>
      <c r="J359" s="81" t="s">
        <v>32</v>
      </c>
      <c r="K359" s="82" t="s">
        <v>39</v>
      </c>
      <c r="L359" s="81" t="s">
        <v>35</v>
      </c>
      <c r="M359" s="83">
        <v>35</v>
      </c>
      <c r="N359" s="84">
        <v>0.3125</v>
      </c>
      <c r="O359" s="84">
        <v>0.6875</v>
      </c>
      <c r="P359" s="84">
        <v>0.3125</v>
      </c>
      <c r="Q359" s="84">
        <v>0.52083333333333304</v>
      </c>
      <c r="R359" s="84">
        <v>0.3125</v>
      </c>
      <c r="S359" s="84">
        <v>0.6875</v>
      </c>
      <c r="T359" s="84">
        <v>0.3125</v>
      </c>
      <c r="U359" s="84">
        <v>0.6875</v>
      </c>
      <c r="V359" s="84">
        <v>0.3125</v>
      </c>
      <c r="W359" s="84">
        <v>0.6875</v>
      </c>
      <c r="X359" s="84">
        <v>0.3125</v>
      </c>
      <c r="Y359" s="84">
        <v>0.6875</v>
      </c>
      <c r="Z359" s="84">
        <v>0.3125</v>
      </c>
      <c r="AA359" s="84">
        <v>0.6875</v>
      </c>
      <c r="AB359" s="81" t="s">
        <v>65</v>
      </c>
      <c r="AC359" s="81" t="s">
        <v>43</v>
      </c>
      <c r="AD359" s="83">
        <v>13.25</v>
      </c>
      <c r="AE359" s="83">
        <v>128.57142857142858</v>
      </c>
      <c r="AF359" s="85"/>
      <c r="AG359" s="85"/>
    </row>
    <row r="360" spans="1:33" x14ac:dyDescent="0.2">
      <c r="A360" s="81" t="s">
        <v>6862</v>
      </c>
      <c r="B360" s="86" t="s">
        <v>2</v>
      </c>
      <c r="C360" s="88" t="s">
        <v>6043</v>
      </c>
      <c r="D360" s="82" t="s">
        <v>22</v>
      </c>
      <c r="E360" s="83">
        <v>771.42857142857156</v>
      </c>
      <c r="F360" s="83">
        <v>128.57142857142858</v>
      </c>
      <c r="G360" s="83">
        <v>300</v>
      </c>
      <c r="H360" s="83">
        <v>0</v>
      </c>
      <c r="I360" s="83">
        <v>0</v>
      </c>
      <c r="J360" s="81" t="s">
        <v>32</v>
      </c>
      <c r="K360" s="82" t="s">
        <v>39</v>
      </c>
      <c r="L360" s="81" t="s">
        <v>35</v>
      </c>
      <c r="M360" s="83">
        <v>35</v>
      </c>
      <c r="N360" s="84">
        <v>0.3125</v>
      </c>
      <c r="O360" s="84">
        <v>0.6875</v>
      </c>
      <c r="P360" s="84">
        <v>0.3125</v>
      </c>
      <c r="Q360" s="84">
        <v>0.52083333333333304</v>
      </c>
      <c r="R360" s="84">
        <v>0.3125</v>
      </c>
      <c r="S360" s="84">
        <v>0.6875</v>
      </c>
      <c r="T360" s="84">
        <v>0.3125</v>
      </c>
      <c r="U360" s="84">
        <v>0.6875</v>
      </c>
      <c r="V360" s="84">
        <v>0.3125</v>
      </c>
      <c r="W360" s="84">
        <v>0.6875</v>
      </c>
      <c r="X360" s="84">
        <v>0.3125</v>
      </c>
      <c r="Y360" s="84">
        <v>0.6875</v>
      </c>
      <c r="Z360" s="84">
        <v>0.3125</v>
      </c>
      <c r="AA360" s="84">
        <v>0.6875</v>
      </c>
      <c r="AB360" s="81" t="s">
        <v>65</v>
      </c>
      <c r="AC360" s="81" t="s">
        <v>43</v>
      </c>
      <c r="AD360" s="83">
        <v>13.25</v>
      </c>
      <c r="AE360" s="83">
        <v>134.28571428571428</v>
      </c>
      <c r="AF360" s="85"/>
      <c r="AG360" s="85"/>
    </row>
    <row r="361" spans="1:33" x14ac:dyDescent="0.2">
      <c r="A361" s="81" t="s">
        <v>6932</v>
      </c>
      <c r="B361" s="86" t="s">
        <v>2</v>
      </c>
      <c r="C361" s="88" t="s">
        <v>6043</v>
      </c>
      <c r="D361" s="82" t="s">
        <v>22</v>
      </c>
      <c r="E361" s="83">
        <v>771.42857142857156</v>
      </c>
      <c r="F361" s="83">
        <v>128.57142857142858</v>
      </c>
      <c r="G361" s="83">
        <v>300</v>
      </c>
      <c r="H361" s="83">
        <v>0</v>
      </c>
      <c r="I361" s="83">
        <v>0</v>
      </c>
      <c r="J361" s="81" t="s">
        <v>32</v>
      </c>
      <c r="K361" s="82" t="s">
        <v>39</v>
      </c>
      <c r="L361" s="81" t="s">
        <v>35</v>
      </c>
      <c r="M361" s="83">
        <v>35</v>
      </c>
      <c r="N361" s="84">
        <v>0.3125</v>
      </c>
      <c r="O361" s="84">
        <v>0.6875</v>
      </c>
      <c r="P361" s="84">
        <v>0.3125</v>
      </c>
      <c r="Q361" s="84">
        <v>0.52083333333333304</v>
      </c>
      <c r="R361" s="84">
        <v>0.3125</v>
      </c>
      <c r="S361" s="84">
        <v>0.6875</v>
      </c>
      <c r="T361" s="84">
        <v>0.3125</v>
      </c>
      <c r="U361" s="84">
        <v>0.6875</v>
      </c>
      <c r="V361" s="84">
        <v>0.3125</v>
      </c>
      <c r="W361" s="84">
        <v>0.6875</v>
      </c>
      <c r="X361" s="84">
        <v>0.3125</v>
      </c>
      <c r="Y361" s="84">
        <v>0.6875</v>
      </c>
      <c r="Z361" s="84">
        <v>0.3125</v>
      </c>
      <c r="AA361" s="84">
        <v>0.6875</v>
      </c>
      <c r="AB361" s="81" t="s">
        <v>65</v>
      </c>
      <c r="AC361" s="81" t="s">
        <v>43</v>
      </c>
      <c r="AD361" s="83">
        <v>13.25</v>
      </c>
      <c r="AE361" s="83">
        <v>142.85714285714286</v>
      </c>
      <c r="AF361" s="85"/>
      <c r="AG361" s="85"/>
    </row>
    <row r="362" spans="1:33" x14ac:dyDescent="0.2">
      <c r="A362" s="81" t="s">
        <v>6920</v>
      </c>
      <c r="B362" s="86" t="s">
        <v>2</v>
      </c>
      <c r="C362" s="88" t="s">
        <v>6043</v>
      </c>
      <c r="D362" s="82" t="s">
        <v>22</v>
      </c>
      <c r="E362" s="83">
        <v>771.42857142857156</v>
      </c>
      <c r="F362" s="83">
        <v>128.57142857142858</v>
      </c>
      <c r="G362" s="83">
        <v>300</v>
      </c>
      <c r="H362" s="83">
        <v>0</v>
      </c>
      <c r="I362" s="83">
        <v>0</v>
      </c>
      <c r="J362" s="81" t="s">
        <v>32</v>
      </c>
      <c r="K362" s="82" t="s">
        <v>39</v>
      </c>
      <c r="L362" s="81" t="s">
        <v>35</v>
      </c>
      <c r="M362" s="83">
        <v>35</v>
      </c>
      <c r="N362" s="84">
        <v>0.3125</v>
      </c>
      <c r="O362" s="84">
        <v>0.6875</v>
      </c>
      <c r="P362" s="84">
        <v>0.3125</v>
      </c>
      <c r="Q362" s="84">
        <v>0.52083333333333304</v>
      </c>
      <c r="R362" s="84">
        <v>0.3125</v>
      </c>
      <c r="S362" s="84">
        <v>0.6875</v>
      </c>
      <c r="T362" s="84">
        <v>0.3125</v>
      </c>
      <c r="U362" s="84">
        <v>0.6875</v>
      </c>
      <c r="V362" s="84">
        <v>0.3125</v>
      </c>
      <c r="W362" s="84">
        <v>0.6875</v>
      </c>
      <c r="X362" s="84">
        <v>0.3125</v>
      </c>
      <c r="Y362" s="84">
        <v>0.6875</v>
      </c>
      <c r="Z362" s="84">
        <v>0.3125</v>
      </c>
      <c r="AA362" s="84">
        <v>0.6875</v>
      </c>
      <c r="AB362" s="81" t="s">
        <v>65</v>
      </c>
      <c r="AC362" s="81" t="s">
        <v>43</v>
      </c>
      <c r="AD362" s="83">
        <v>13.25</v>
      </c>
      <c r="AE362" s="83">
        <v>142.85714285714286</v>
      </c>
      <c r="AF362" s="85"/>
      <c r="AG362" s="85"/>
    </row>
    <row r="363" spans="1:33" x14ac:dyDescent="0.2">
      <c r="A363" s="81" t="s">
        <v>6756</v>
      </c>
      <c r="B363" s="81" t="s">
        <v>2</v>
      </c>
      <c r="C363" s="88" t="s">
        <v>6043</v>
      </c>
      <c r="D363" s="82" t="s">
        <v>22</v>
      </c>
      <c r="E363" s="83">
        <v>771.42857142857156</v>
      </c>
      <c r="F363" s="83">
        <v>128.57142857142858</v>
      </c>
      <c r="G363" s="83">
        <v>300</v>
      </c>
      <c r="H363" s="83">
        <v>0</v>
      </c>
      <c r="I363" s="83">
        <v>0</v>
      </c>
      <c r="J363" s="81" t="s">
        <v>32</v>
      </c>
      <c r="K363" s="82" t="s">
        <v>39</v>
      </c>
      <c r="L363" s="81" t="s">
        <v>35</v>
      </c>
      <c r="M363" s="83">
        <v>35</v>
      </c>
      <c r="N363" s="84">
        <v>0.3125</v>
      </c>
      <c r="O363" s="84">
        <v>0.6875</v>
      </c>
      <c r="P363" s="84">
        <v>0.3125</v>
      </c>
      <c r="Q363" s="84">
        <v>0.52083333333333304</v>
      </c>
      <c r="R363" s="84">
        <v>0.3125</v>
      </c>
      <c r="S363" s="84">
        <v>0.6875</v>
      </c>
      <c r="T363" s="84">
        <v>0.3125</v>
      </c>
      <c r="U363" s="84">
        <v>0.6875</v>
      </c>
      <c r="V363" s="84">
        <v>0.3125</v>
      </c>
      <c r="W363" s="84">
        <v>0.6875</v>
      </c>
      <c r="X363" s="84">
        <v>0.3125</v>
      </c>
      <c r="Y363" s="84">
        <v>0.6875</v>
      </c>
      <c r="Z363" s="84">
        <v>0.3125</v>
      </c>
      <c r="AA363" s="84">
        <v>0.6875</v>
      </c>
      <c r="AB363" s="81" t="s">
        <v>65</v>
      </c>
      <c r="AC363" s="81" t="s">
        <v>43</v>
      </c>
      <c r="AD363" s="83">
        <v>13.25</v>
      </c>
      <c r="AE363" s="83">
        <v>128.57142857142858</v>
      </c>
      <c r="AF363" s="85"/>
      <c r="AG363" s="85"/>
    </row>
    <row r="364" spans="1:33" x14ac:dyDescent="0.2">
      <c r="A364" s="81" t="s">
        <v>6765</v>
      </c>
      <c r="B364" s="81" t="s">
        <v>2</v>
      </c>
      <c r="C364" s="88" t="s">
        <v>24</v>
      </c>
      <c r="D364" s="82" t="s">
        <v>22</v>
      </c>
      <c r="E364" s="83">
        <v>805.71428571428567</v>
      </c>
      <c r="F364" s="83">
        <v>134.28571428571428</v>
      </c>
      <c r="G364" s="83">
        <v>330</v>
      </c>
      <c r="H364" s="83">
        <v>0</v>
      </c>
      <c r="I364" s="83">
        <v>0</v>
      </c>
      <c r="J364" s="81" t="s">
        <v>32</v>
      </c>
      <c r="K364" s="82" t="s">
        <v>39</v>
      </c>
      <c r="L364" s="81" t="s">
        <v>35</v>
      </c>
      <c r="M364" s="83">
        <v>35</v>
      </c>
      <c r="N364" s="84">
        <v>0.3125</v>
      </c>
      <c r="O364" s="84">
        <v>0.6875</v>
      </c>
      <c r="P364" s="84">
        <v>0.3125</v>
      </c>
      <c r="Q364" s="84">
        <v>0.52083333333333304</v>
      </c>
      <c r="R364" s="84">
        <v>0.3125</v>
      </c>
      <c r="S364" s="84">
        <v>0.6875</v>
      </c>
      <c r="T364" s="84">
        <v>0.3125</v>
      </c>
      <c r="U364" s="84">
        <v>0.6875</v>
      </c>
      <c r="V364" s="84">
        <v>0.3125</v>
      </c>
      <c r="W364" s="84">
        <v>0.6875</v>
      </c>
      <c r="X364" s="84">
        <v>0.3125</v>
      </c>
      <c r="Y364" s="84">
        <v>0.6875</v>
      </c>
      <c r="Z364" s="84">
        <v>0.3125</v>
      </c>
      <c r="AA364" s="84">
        <v>0.6875</v>
      </c>
      <c r="AB364" s="81" t="s">
        <v>65</v>
      </c>
      <c r="AC364" s="81" t="s">
        <v>43</v>
      </c>
      <c r="AD364" s="83">
        <v>13.25</v>
      </c>
      <c r="AE364" s="83">
        <v>128.57142857142858</v>
      </c>
      <c r="AF364" s="85"/>
      <c r="AG364" s="85"/>
    </row>
    <row r="365" spans="1:33" x14ac:dyDescent="0.2">
      <c r="A365" s="81" t="s">
        <v>6772</v>
      </c>
      <c r="B365" s="81" t="s">
        <v>2</v>
      </c>
      <c r="C365" s="88" t="s">
        <v>6043</v>
      </c>
      <c r="D365" s="82" t="s">
        <v>22</v>
      </c>
      <c r="E365" s="83">
        <v>771.42857142857156</v>
      </c>
      <c r="F365" s="83">
        <v>128.57142857142858</v>
      </c>
      <c r="G365" s="83">
        <v>300</v>
      </c>
      <c r="H365" s="83">
        <v>0</v>
      </c>
      <c r="I365" s="83">
        <v>0</v>
      </c>
      <c r="J365" s="81" t="s">
        <v>32</v>
      </c>
      <c r="K365" s="82" t="s">
        <v>39</v>
      </c>
      <c r="L365" s="81" t="s">
        <v>35</v>
      </c>
      <c r="M365" s="83">
        <v>35</v>
      </c>
      <c r="N365" s="84">
        <v>0.3125</v>
      </c>
      <c r="O365" s="84">
        <v>0.6875</v>
      </c>
      <c r="P365" s="84">
        <v>0.3125</v>
      </c>
      <c r="Q365" s="84">
        <v>0.52083333333333304</v>
      </c>
      <c r="R365" s="84">
        <v>0.3125</v>
      </c>
      <c r="S365" s="84">
        <v>0.6875</v>
      </c>
      <c r="T365" s="84">
        <v>0.3125</v>
      </c>
      <c r="U365" s="84">
        <v>0.6875</v>
      </c>
      <c r="V365" s="84">
        <v>0.3125</v>
      </c>
      <c r="W365" s="84">
        <v>0.6875</v>
      </c>
      <c r="X365" s="84">
        <v>0.3125</v>
      </c>
      <c r="Y365" s="84">
        <v>0.6875</v>
      </c>
      <c r="Z365" s="84">
        <v>0.3125</v>
      </c>
      <c r="AA365" s="84">
        <v>0.6875</v>
      </c>
      <c r="AB365" s="81" t="s">
        <v>65</v>
      </c>
      <c r="AC365" s="81" t="s">
        <v>43</v>
      </c>
      <c r="AD365" s="83">
        <v>13.25</v>
      </c>
      <c r="AE365" s="83">
        <v>150</v>
      </c>
      <c r="AF365" s="85"/>
      <c r="AG365" s="85"/>
    </row>
    <row r="366" spans="1:33" x14ac:dyDescent="0.2">
      <c r="A366" s="81" t="s">
        <v>6933</v>
      </c>
      <c r="B366" s="81" t="s">
        <v>2</v>
      </c>
      <c r="C366" s="88" t="s">
        <v>6043</v>
      </c>
      <c r="D366" s="82" t="s">
        <v>22</v>
      </c>
      <c r="E366" s="83">
        <v>771.42857142857156</v>
      </c>
      <c r="F366" s="83">
        <v>128.57142857142858</v>
      </c>
      <c r="G366" s="83">
        <v>300</v>
      </c>
      <c r="H366" s="83">
        <v>0</v>
      </c>
      <c r="I366" s="83">
        <v>0</v>
      </c>
      <c r="J366" s="81" t="s">
        <v>32</v>
      </c>
      <c r="K366" s="82" t="s">
        <v>39</v>
      </c>
      <c r="L366" s="81" t="s">
        <v>35</v>
      </c>
      <c r="M366" s="83">
        <v>35</v>
      </c>
      <c r="N366" s="84">
        <v>0.3125</v>
      </c>
      <c r="O366" s="84">
        <v>0.6875</v>
      </c>
      <c r="P366" s="84">
        <v>0.3125</v>
      </c>
      <c r="Q366" s="84">
        <v>0.52083333333333304</v>
      </c>
      <c r="R366" s="84">
        <v>0.3125</v>
      </c>
      <c r="S366" s="84">
        <v>0.6875</v>
      </c>
      <c r="T366" s="84">
        <v>0.3125</v>
      </c>
      <c r="U366" s="84">
        <v>0.6875</v>
      </c>
      <c r="V366" s="84">
        <v>0.3125</v>
      </c>
      <c r="W366" s="84">
        <v>0.6875</v>
      </c>
      <c r="X366" s="84">
        <v>0.3125</v>
      </c>
      <c r="Y366" s="84">
        <v>0.6875</v>
      </c>
      <c r="Z366" s="84">
        <v>0.3125</v>
      </c>
      <c r="AA366" s="84">
        <v>0.6875</v>
      </c>
      <c r="AB366" s="81" t="s">
        <v>65</v>
      </c>
      <c r="AC366" s="81" t="s">
        <v>43</v>
      </c>
      <c r="AD366" s="83">
        <v>13.25</v>
      </c>
      <c r="AE366" s="83">
        <v>128.57142857142858</v>
      </c>
      <c r="AF366" s="85"/>
      <c r="AG366" s="85"/>
    </row>
    <row r="367" spans="1:33" x14ac:dyDescent="0.2">
      <c r="A367" s="81" t="s">
        <v>6780</v>
      </c>
      <c r="B367" s="81" t="s">
        <v>2</v>
      </c>
      <c r="C367" s="88" t="s">
        <v>6043</v>
      </c>
      <c r="D367" s="82" t="s">
        <v>22</v>
      </c>
      <c r="E367" s="83">
        <v>771.42857142857156</v>
      </c>
      <c r="F367" s="83">
        <v>128.57142857142858</v>
      </c>
      <c r="G367" s="83">
        <v>300</v>
      </c>
      <c r="H367" s="83">
        <v>0</v>
      </c>
      <c r="I367" s="83">
        <v>0</v>
      </c>
      <c r="J367" s="81" t="s">
        <v>32</v>
      </c>
      <c r="K367" s="82" t="s">
        <v>39</v>
      </c>
      <c r="L367" s="81" t="s">
        <v>35</v>
      </c>
      <c r="M367" s="83">
        <v>35</v>
      </c>
      <c r="N367" s="84">
        <v>0.3125</v>
      </c>
      <c r="O367" s="84">
        <v>0.6875</v>
      </c>
      <c r="P367" s="84">
        <v>0.3125</v>
      </c>
      <c r="Q367" s="84">
        <v>0.52083333333333304</v>
      </c>
      <c r="R367" s="84">
        <v>0.3125</v>
      </c>
      <c r="S367" s="84">
        <v>0.6875</v>
      </c>
      <c r="T367" s="84">
        <v>0.3125</v>
      </c>
      <c r="U367" s="84">
        <v>0.6875</v>
      </c>
      <c r="V367" s="84">
        <v>0.3125</v>
      </c>
      <c r="W367" s="84">
        <v>0.6875</v>
      </c>
      <c r="X367" s="84">
        <v>0.3125</v>
      </c>
      <c r="Y367" s="84">
        <v>0.6875</v>
      </c>
      <c r="Z367" s="84">
        <v>0.3125</v>
      </c>
      <c r="AA367" s="84">
        <v>0.6875</v>
      </c>
      <c r="AB367" s="81" t="s">
        <v>65</v>
      </c>
      <c r="AC367" s="81" t="s">
        <v>43</v>
      </c>
      <c r="AD367" s="83">
        <v>13.25</v>
      </c>
      <c r="AE367" s="83">
        <v>128.57142857142858</v>
      </c>
      <c r="AF367" s="85"/>
      <c r="AG367" s="85"/>
    </row>
    <row r="368" spans="1:33" x14ac:dyDescent="0.2">
      <c r="A368" s="81" t="s">
        <v>6773</v>
      </c>
      <c r="B368" s="81" t="s">
        <v>2</v>
      </c>
      <c r="C368" s="88" t="s">
        <v>6043</v>
      </c>
      <c r="D368" s="82" t="s">
        <v>22</v>
      </c>
      <c r="E368" s="83">
        <v>771.42857142857156</v>
      </c>
      <c r="F368" s="83">
        <v>128.57142857142858</v>
      </c>
      <c r="G368" s="83">
        <v>300</v>
      </c>
      <c r="H368" s="83">
        <v>0</v>
      </c>
      <c r="I368" s="83">
        <v>0</v>
      </c>
      <c r="J368" s="81" t="s">
        <v>32</v>
      </c>
      <c r="K368" s="82" t="s">
        <v>39</v>
      </c>
      <c r="L368" s="81" t="s">
        <v>35</v>
      </c>
      <c r="M368" s="83">
        <v>35</v>
      </c>
      <c r="N368" s="84">
        <v>0.3125</v>
      </c>
      <c r="O368" s="84">
        <v>0.6875</v>
      </c>
      <c r="P368" s="84">
        <v>0.3125</v>
      </c>
      <c r="Q368" s="84">
        <v>0.52083333333333304</v>
      </c>
      <c r="R368" s="84">
        <v>0.3125</v>
      </c>
      <c r="S368" s="84">
        <v>0.6875</v>
      </c>
      <c r="T368" s="84">
        <v>0.3125</v>
      </c>
      <c r="U368" s="84">
        <v>0.6875</v>
      </c>
      <c r="V368" s="84">
        <v>0.3125</v>
      </c>
      <c r="W368" s="84">
        <v>0.6875</v>
      </c>
      <c r="X368" s="84">
        <v>0.3125</v>
      </c>
      <c r="Y368" s="84">
        <v>0.6875</v>
      </c>
      <c r="Z368" s="84">
        <v>0.3125</v>
      </c>
      <c r="AA368" s="84">
        <v>0.6875</v>
      </c>
      <c r="AB368" s="81" t="s">
        <v>65</v>
      </c>
      <c r="AC368" s="81" t="s">
        <v>43</v>
      </c>
      <c r="AD368" s="83">
        <v>13.25</v>
      </c>
      <c r="AE368" s="83">
        <v>128.57142857142858</v>
      </c>
      <c r="AF368" s="85"/>
      <c r="AG368" s="85"/>
    </row>
    <row r="369" spans="1:33" x14ac:dyDescent="0.2">
      <c r="A369" s="81" t="s">
        <v>6843</v>
      </c>
      <c r="B369" s="81" t="s">
        <v>2</v>
      </c>
      <c r="C369" s="88" t="s">
        <v>6043</v>
      </c>
      <c r="D369" s="82" t="s">
        <v>22</v>
      </c>
      <c r="E369" s="83">
        <v>771.42857142857156</v>
      </c>
      <c r="F369" s="83">
        <v>128.57142857142858</v>
      </c>
      <c r="G369" s="83">
        <v>300</v>
      </c>
      <c r="H369" s="83">
        <v>0</v>
      </c>
      <c r="I369" s="83">
        <v>0</v>
      </c>
      <c r="J369" s="81" t="s">
        <v>32</v>
      </c>
      <c r="K369" s="82" t="s">
        <v>39</v>
      </c>
      <c r="L369" s="81" t="s">
        <v>35</v>
      </c>
      <c r="M369" s="83">
        <v>35</v>
      </c>
      <c r="N369" s="84">
        <v>0.3125</v>
      </c>
      <c r="O369" s="84">
        <v>0.6875</v>
      </c>
      <c r="P369" s="84">
        <v>0.3125</v>
      </c>
      <c r="Q369" s="84">
        <v>0.52083333333333304</v>
      </c>
      <c r="R369" s="84">
        <v>0.3125</v>
      </c>
      <c r="S369" s="84">
        <v>0.6875</v>
      </c>
      <c r="T369" s="84">
        <v>0.3125</v>
      </c>
      <c r="U369" s="84">
        <v>0.6875</v>
      </c>
      <c r="V369" s="84">
        <v>0.3125</v>
      </c>
      <c r="W369" s="84">
        <v>0.6875</v>
      </c>
      <c r="X369" s="84">
        <v>0.3125</v>
      </c>
      <c r="Y369" s="84">
        <v>0.6875</v>
      </c>
      <c r="Z369" s="84">
        <v>0.3125</v>
      </c>
      <c r="AA369" s="84">
        <v>0.6875</v>
      </c>
      <c r="AB369" s="81" t="s">
        <v>65</v>
      </c>
      <c r="AC369" s="81" t="s">
        <v>43</v>
      </c>
      <c r="AD369" s="83">
        <v>13.25</v>
      </c>
      <c r="AE369" s="83">
        <v>128.57142857142858</v>
      </c>
      <c r="AF369" s="85"/>
      <c r="AG369" s="85"/>
    </row>
    <row r="370" spans="1:33" x14ac:dyDescent="0.2">
      <c r="A370" s="81" t="s">
        <v>6846</v>
      </c>
      <c r="B370" s="81" t="s">
        <v>2</v>
      </c>
      <c r="C370" s="88" t="s">
        <v>6043</v>
      </c>
      <c r="D370" s="82" t="s">
        <v>22</v>
      </c>
      <c r="E370" s="83">
        <v>771.42857142857156</v>
      </c>
      <c r="F370" s="83">
        <v>128.57142857142858</v>
      </c>
      <c r="G370" s="83">
        <v>300</v>
      </c>
      <c r="H370" s="83">
        <v>0</v>
      </c>
      <c r="I370" s="83">
        <v>0</v>
      </c>
      <c r="J370" s="81" t="s">
        <v>32</v>
      </c>
      <c r="K370" s="82" t="s">
        <v>39</v>
      </c>
      <c r="L370" s="81" t="s">
        <v>35</v>
      </c>
      <c r="M370" s="83">
        <v>35</v>
      </c>
      <c r="N370" s="84">
        <v>0.3125</v>
      </c>
      <c r="O370" s="84">
        <v>0.6875</v>
      </c>
      <c r="P370" s="84">
        <v>0.3125</v>
      </c>
      <c r="Q370" s="84">
        <v>0.52083333333333304</v>
      </c>
      <c r="R370" s="84">
        <v>0.3125</v>
      </c>
      <c r="S370" s="84">
        <v>0.6875</v>
      </c>
      <c r="T370" s="84">
        <v>0.3125</v>
      </c>
      <c r="U370" s="84">
        <v>0.6875</v>
      </c>
      <c r="V370" s="84">
        <v>0.3125</v>
      </c>
      <c r="W370" s="84">
        <v>0.6875</v>
      </c>
      <c r="X370" s="84">
        <v>0.3125</v>
      </c>
      <c r="Y370" s="84">
        <v>0.6875</v>
      </c>
      <c r="Z370" s="84">
        <v>0.3125</v>
      </c>
      <c r="AA370" s="84">
        <v>0.6875</v>
      </c>
      <c r="AB370" s="81" t="s">
        <v>65</v>
      </c>
      <c r="AC370" s="81" t="s">
        <v>43</v>
      </c>
      <c r="AD370" s="83">
        <v>13.25</v>
      </c>
      <c r="AE370" s="83">
        <v>128.57142857142858</v>
      </c>
      <c r="AF370" s="85"/>
      <c r="AG370" s="85"/>
    </row>
    <row r="371" spans="1:33" x14ac:dyDescent="0.2">
      <c r="A371" s="81" t="s">
        <v>6934</v>
      </c>
      <c r="B371" s="81" t="s">
        <v>2</v>
      </c>
      <c r="C371" s="88" t="s">
        <v>6043</v>
      </c>
      <c r="D371" s="82" t="s">
        <v>22</v>
      </c>
      <c r="E371" s="83">
        <v>771.42857142857156</v>
      </c>
      <c r="F371" s="83">
        <v>128.57142857142858</v>
      </c>
      <c r="G371" s="83">
        <v>300</v>
      </c>
      <c r="H371" s="83">
        <v>0</v>
      </c>
      <c r="I371" s="83">
        <v>0</v>
      </c>
      <c r="J371" s="81" t="s">
        <v>32</v>
      </c>
      <c r="K371" s="82" t="s">
        <v>39</v>
      </c>
      <c r="L371" s="81" t="s">
        <v>35</v>
      </c>
      <c r="M371" s="83">
        <v>35</v>
      </c>
      <c r="N371" s="84">
        <v>0.3125</v>
      </c>
      <c r="O371" s="84">
        <v>0.6875</v>
      </c>
      <c r="P371" s="84">
        <v>0.3125</v>
      </c>
      <c r="Q371" s="84">
        <v>0.52083333333333304</v>
      </c>
      <c r="R371" s="84">
        <v>0.3125</v>
      </c>
      <c r="S371" s="84">
        <v>0.6875</v>
      </c>
      <c r="T371" s="84">
        <v>0.3125</v>
      </c>
      <c r="U371" s="84">
        <v>0.6875</v>
      </c>
      <c r="V371" s="84">
        <v>0.3125</v>
      </c>
      <c r="W371" s="84">
        <v>0.6875</v>
      </c>
      <c r="X371" s="84">
        <v>0.3125</v>
      </c>
      <c r="Y371" s="84">
        <v>0.6875</v>
      </c>
      <c r="Z371" s="84">
        <v>0.3125</v>
      </c>
      <c r="AA371" s="84">
        <v>0.6875</v>
      </c>
      <c r="AB371" s="81" t="s">
        <v>65</v>
      </c>
      <c r="AC371" s="81" t="s">
        <v>43</v>
      </c>
      <c r="AD371" s="83">
        <v>13.25</v>
      </c>
      <c r="AE371" s="83">
        <v>128.57142857142858</v>
      </c>
      <c r="AF371" s="85"/>
      <c r="AG371" s="85"/>
    </row>
    <row r="372" spans="1:33" x14ac:dyDescent="0.2">
      <c r="A372" s="81" t="s">
        <v>6822</v>
      </c>
      <c r="B372" s="81" t="s">
        <v>2</v>
      </c>
      <c r="C372" s="88" t="s">
        <v>6043</v>
      </c>
      <c r="D372" s="82" t="s">
        <v>22</v>
      </c>
      <c r="E372" s="83">
        <v>771.42857142857156</v>
      </c>
      <c r="F372" s="83">
        <v>128.57142857142858</v>
      </c>
      <c r="G372" s="83">
        <v>300</v>
      </c>
      <c r="H372" s="83">
        <v>0</v>
      </c>
      <c r="I372" s="83">
        <v>0</v>
      </c>
      <c r="J372" s="81" t="s">
        <v>32</v>
      </c>
      <c r="K372" s="82" t="s">
        <v>39</v>
      </c>
      <c r="L372" s="81" t="s">
        <v>35</v>
      </c>
      <c r="M372" s="83">
        <v>35</v>
      </c>
      <c r="N372" s="84">
        <v>0.3125</v>
      </c>
      <c r="O372" s="84">
        <v>0.6875</v>
      </c>
      <c r="P372" s="84">
        <v>0.3125</v>
      </c>
      <c r="Q372" s="84">
        <v>0.52083333333333304</v>
      </c>
      <c r="R372" s="84">
        <v>0.3125</v>
      </c>
      <c r="S372" s="84">
        <v>0.6875</v>
      </c>
      <c r="T372" s="84">
        <v>0.3125</v>
      </c>
      <c r="U372" s="84">
        <v>0.6875</v>
      </c>
      <c r="V372" s="84">
        <v>0.3125</v>
      </c>
      <c r="W372" s="84">
        <v>0.6875</v>
      </c>
      <c r="X372" s="84">
        <v>0.3125</v>
      </c>
      <c r="Y372" s="84">
        <v>0.6875</v>
      </c>
      <c r="Z372" s="84">
        <v>0.3125</v>
      </c>
      <c r="AA372" s="84">
        <v>0.6875</v>
      </c>
      <c r="AB372" s="81" t="s">
        <v>65</v>
      </c>
      <c r="AC372" s="81" t="s">
        <v>43</v>
      </c>
      <c r="AD372" s="83">
        <v>13.25</v>
      </c>
      <c r="AE372" s="83">
        <v>128.57142857142858</v>
      </c>
      <c r="AF372" s="85"/>
      <c r="AG372" s="85"/>
    </row>
    <row r="373" spans="1:33" x14ac:dyDescent="0.2">
      <c r="A373" s="81" t="s">
        <v>6935</v>
      </c>
      <c r="B373" s="81" t="s">
        <v>2</v>
      </c>
      <c r="C373" s="88" t="s">
        <v>6043</v>
      </c>
      <c r="D373" s="82" t="s">
        <v>22</v>
      </c>
      <c r="E373" s="83">
        <v>771.42857142857156</v>
      </c>
      <c r="F373" s="83">
        <v>128.57142857142858</v>
      </c>
      <c r="G373" s="83">
        <v>300</v>
      </c>
      <c r="H373" s="83">
        <v>0</v>
      </c>
      <c r="I373" s="83">
        <v>0</v>
      </c>
      <c r="J373" s="81" t="s">
        <v>32</v>
      </c>
      <c r="K373" s="82" t="s">
        <v>39</v>
      </c>
      <c r="L373" s="81" t="s">
        <v>35</v>
      </c>
      <c r="M373" s="83">
        <v>35</v>
      </c>
      <c r="N373" s="84">
        <v>0.3125</v>
      </c>
      <c r="O373" s="84">
        <v>0.6875</v>
      </c>
      <c r="P373" s="84">
        <v>0.3125</v>
      </c>
      <c r="Q373" s="84">
        <v>0.52083333333333304</v>
      </c>
      <c r="R373" s="84">
        <v>0.3125</v>
      </c>
      <c r="S373" s="84">
        <v>0.6875</v>
      </c>
      <c r="T373" s="84">
        <v>0.3125</v>
      </c>
      <c r="U373" s="84">
        <v>0.6875</v>
      </c>
      <c r="V373" s="84">
        <v>0.3125</v>
      </c>
      <c r="W373" s="84">
        <v>0.6875</v>
      </c>
      <c r="X373" s="84">
        <v>0.3125</v>
      </c>
      <c r="Y373" s="84">
        <v>0.6875</v>
      </c>
      <c r="Z373" s="84">
        <v>0.3125</v>
      </c>
      <c r="AA373" s="84">
        <v>0.6875</v>
      </c>
      <c r="AB373" s="81" t="s">
        <v>65</v>
      </c>
      <c r="AC373" s="81" t="s">
        <v>43</v>
      </c>
      <c r="AD373" s="83">
        <v>13.25</v>
      </c>
      <c r="AE373" s="83">
        <v>128.57142857142858</v>
      </c>
      <c r="AF373" s="85"/>
      <c r="AG373" s="85"/>
    </row>
    <row r="374" spans="1:33" x14ac:dyDescent="0.2">
      <c r="A374" s="81" t="s">
        <v>6905</v>
      </c>
      <c r="B374" s="81" t="s">
        <v>2</v>
      </c>
      <c r="C374" s="88" t="s">
        <v>6043</v>
      </c>
      <c r="D374" s="82" t="s">
        <v>22</v>
      </c>
      <c r="E374" s="83">
        <v>771.42857142857156</v>
      </c>
      <c r="F374" s="83">
        <v>128.57142857142858</v>
      </c>
      <c r="G374" s="83">
        <v>300</v>
      </c>
      <c r="H374" s="83">
        <v>0</v>
      </c>
      <c r="I374" s="83">
        <v>0</v>
      </c>
      <c r="J374" s="81" t="s">
        <v>32</v>
      </c>
      <c r="K374" s="82" t="s">
        <v>39</v>
      </c>
      <c r="L374" s="81" t="s">
        <v>35</v>
      </c>
      <c r="M374" s="83">
        <v>35</v>
      </c>
      <c r="N374" s="84">
        <v>0.3125</v>
      </c>
      <c r="O374" s="84">
        <v>0.6875</v>
      </c>
      <c r="P374" s="84">
        <v>0.3125</v>
      </c>
      <c r="Q374" s="84">
        <v>0.52083333333333304</v>
      </c>
      <c r="R374" s="84">
        <v>0.3125</v>
      </c>
      <c r="S374" s="84">
        <v>0.6875</v>
      </c>
      <c r="T374" s="84">
        <v>0.3125</v>
      </c>
      <c r="U374" s="84">
        <v>0.6875</v>
      </c>
      <c r="V374" s="84">
        <v>0.3125</v>
      </c>
      <c r="W374" s="84">
        <v>0.6875</v>
      </c>
      <c r="X374" s="84">
        <v>0.3125</v>
      </c>
      <c r="Y374" s="84">
        <v>0.6875</v>
      </c>
      <c r="Z374" s="84">
        <v>0.3125</v>
      </c>
      <c r="AA374" s="84">
        <v>0.6875</v>
      </c>
      <c r="AB374" s="81" t="s">
        <v>65</v>
      </c>
      <c r="AC374" s="81" t="s">
        <v>43</v>
      </c>
      <c r="AD374" s="83">
        <v>13.25</v>
      </c>
      <c r="AE374" s="83">
        <v>128.57142857142858</v>
      </c>
      <c r="AF374" s="85"/>
      <c r="AG374" s="85"/>
    </row>
    <row r="375" spans="1:33" x14ac:dyDescent="0.2">
      <c r="A375" s="88" t="s">
        <v>6957</v>
      </c>
      <c r="B375" s="81" t="s">
        <v>2</v>
      </c>
      <c r="C375" s="88" t="s">
        <v>6043</v>
      </c>
      <c r="D375" s="82" t="s">
        <v>22</v>
      </c>
      <c r="E375" s="83">
        <v>771.42857142857156</v>
      </c>
      <c r="F375" s="83">
        <v>128.57142857142858</v>
      </c>
      <c r="G375" s="83">
        <v>300</v>
      </c>
      <c r="H375" s="83">
        <v>0</v>
      </c>
      <c r="I375" s="83">
        <v>0</v>
      </c>
      <c r="J375" s="81" t="s">
        <v>32</v>
      </c>
      <c r="K375" s="82" t="s">
        <v>39</v>
      </c>
      <c r="L375" s="81" t="s">
        <v>35</v>
      </c>
      <c r="M375" s="83">
        <v>35</v>
      </c>
      <c r="N375" s="84">
        <v>0.3125</v>
      </c>
      <c r="O375" s="84">
        <v>0.6875</v>
      </c>
      <c r="P375" s="84">
        <v>0.3125</v>
      </c>
      <c r="Q375" s="84">
        <v>0.52083333333333304</v>
      </c>
      <c r="R375" s="84">
        <v>0.3125</v>
      </c>
      <c r="S375" s="84">
        <v>0.6875</v>
      </c>
      <c r="T375" s="84">
        <v>0.3125</v>
      </c>
      <c r="U375" s="84">
        <v>0.6875</v>
      </c>
      <c r="V375" s="84">
        <v>0.3125</v>
      </c>
      <c r="W375" s="84">
        <v>0.6875</v>
      </c>
      <c r="X375" s="84">
        <v>0.3125</v>
      </c>
      <c r="Y375" s="84">
        <v>0.6875</v>
      </c>
      <c r="Z375" s="84">
        <v>0.3125</v>
      </c>
      <c r="AA375" s="84">
        <v>0.6875</v>
      </c>
      <c r="AB375" s="81" t="s">
        <v>65</v>
      </c>
      <c r="AC375" s="81" t="s">
        <v>43</v>
      </c>
      <c r="AD375" s="83">
        <v>13.25</v>
      </c>
      <c r="AE375" s="83">
        <v>128.57142857142858</v>
      </c>
      <c r="AF375" s="85"/>
      <c r="AG375" s="85"/>
    </row>
    <row r="376" spans="1:33" x14ac:dyDescent="0.2">
      <c r="A376" s="88" t="s">
        <v>6961</v>
      </c>
      <c r="B376" s="81" t="s">
        <v>2</v>
      </c>
      <c r="C376" s="88" t="s">
        <v>6043</v>
      </c>
      <c r="D376" s="82" t="s">
        <v>22</v>
      </c>
      <c r="E376" s="83">
        <v>771.42857142857156</v>
      </c>
      <c r="F376" s="83">
        <v>128.57142857142858</v>
      </c>
      <c r="G376" s="83">
        <v>300</v>
      </c>
      <c r="H376" s="83">
        <v>0</v>
      </c>
      <c r="I376" s="83">
        <v>0</v>
      </c>
      <c r="J376" s="81" t="s">
        <v>32</v>
      </c>
      <c r="K376" s="82" t="s">
        <v>39</v>
      </c>
      <c r="L376" s="81" t="s">
        <v>35</v>
      </c>
      <c r="M376" s="83">
        <v>35</v>
      </c>
      <c r="N376" s="84">
        <v>0.3125</v>
      </c>
      <c r="O376" s="84">
        <v>0.6875</v>
      </c>
      <c r="P376" s="84">
        <v>0.3125</v>
      </c>
      <c r="Q376" s="84">
        <v>0.52083333333333304</v>
      </c>
      <c r="R376" s="84">
        <v>0.3125</v>
      </c>
      <c r="S376" s="84">
        <v>0.6875</v>
      </c>
      <c r="T376" s="84">
        <v>0.3125</v>
      </c>
      <c r="U376" s="84">
        <v>0.6875</v>
      </c>
      <c r="V376" s="84">
        <v>0.3125</v>
      </c>
      <c r="W376" s="84">
        <v>0.6875</v>
      </c>
      <c r="X376" s="84">
        <v>0.3125</v>
      </c>
      <c r="Y376" s="84">
        <v>0.6875</v>
      </c>
      <c r="Z376" s="84">
        <v>0.3125</v>
      </c>
      <c r="AA376" s="84">
        <v>0.6875</v>
      </c>
      <c r="AB376" s="81" t="s">
        <v>65</v>
      </c>
      <c r="AC376" s="81" t="s">
        <v>43</v>
      </c>
      <c r="AD376" s="83">
        <v>13.25</v>
      </c>
      <c r="AE376" s="83">
        <v>128.57142857142858</v>
      </c>
      <c r="AF376" s="85"/>
      <c r="AG376" s="85"/>
    </row>
    <row r="377" spans="1:33" x14ac:dyDescent="0.2">
      <c r="A377" s="88" t="s">
        <v>6965</v>
      </c>
      <c r="B377" s="81" t="s">
        <v>2</v>
      </c>
      <c r="C377" s="88" t="s">
        <v>6043</v>
      </c>
      <c r="D377" s="82" t="s">
        <v>22</v>
      </c>
      <c r="E377" s="83">
        <v>771.42857142857156</v>
      </c>
      <c r="F377" s="83">
        <v>128.57142857142858</v>
      </c>
      <c r="G377" s="83">
        <v>300</v>
      </c>
      <c r="H377" s="83">
        <v>0</v>
      </c>
      <c r="I377" s="83">
        <v>0</v>
      </c>
      <c r="J377" s="81" t="s">
        <v>32</v>
      </c>
      <c r="K377" s="82" t="s">
        <v>39</v>
      </c>
      <c r="L377" s="81" t="s">
        <v>35</v>
      </c>
      <c r="M377" s="83">
        <v>35</v>
      </c>
      <c r="N377" s="84">
        <v>0.3125</v>
      </c>
      <c r="O377" s="84">
        <v>0.6875</v>
      </c>
      <c r="P377" s="84">
        <v>0.3125</v>
      </c>
      <c r="Q377" s="84">
        <v>0.52083333333333304</v>
      </c>
      <c r="R377" s="84">
        <v>0.3125</v>
      </c>
      <c r="S377" s="84">
        <v>0.6875</v>
      </c>
      <c r="T377" s="84">
        <v>0.3125</v>
      </c>
      <c r="U377" s="84">
        <v>0.6875</v>
      </c>
      <c r="V377" s="84">
        <v>0.3125</v>
      </c>
      <c r="W377" s="84">
        <v>0.6875</v>
      </c>
      <c r="X377" s="84">
        <v>0.3125</v>
      </c>
      <c r="Y377" s="84">
        <v>0.6875</v>
      </c>
      <c r="Z377" s="84">
        <v>0.3125</v>
      </c>
      <c r="AA377" s="84">
        <v>0.6875</v>
      </c>
      <c r="AB377" s="81" t="s">
        <v>65</v>
      </c>
      <c r="AC377" s="81" t="s">
        <v>43</v>
      </c>
      <c r="AD377" s="83">
        <v>13.25</v>
      </c>
      <c r="AE377" s="83">
        <v>128.57142857142858</v>
      </c>
      <c r="AF377" s="85"/>
      <c r="AG377" s="85"/>
    </row>
    <row r="378" spans="1:33" x14ac:dyDescent="0.2">
      <c r="A378" s="88" t="s">
        <v>6966</v>
      </c>
      <c r="B378" s="81" t="s">
        <v>2</v>
      </c>
      <c r="C378" s="88" t="s">
        <v>6043</v>
      </c>
      <c r="D378" s="82" t="s">
        <v>22</v>
      </c>
      <c r="E378" s="83">
        <v>771.42857142857156</v>
      </c>
      <c r="F378" s="83">
        <v>128.57142857142858</v>
      </c>
      <c r="G378" s="83">
        <v>300</v>
      </c>
      <c r="H378" s="83">
        <v>0</v>
      </c>
      <c r="I378" s="83">
        <v>0</v>
      </c>
      <c r="J378" s="81" t="s">
        <v>32</v>
      </c>
      <c r="K378" s="82" t="s">
        <v>39</v>
      </c>
      <c r="L378" s="81" t="s">
        <v>35</v>
      </c>
      <c r="M378" s="83">
        <v>35</v>
      </c>
      <c r="N378" s="84">
        <v>0.3125</v>
      </c>
      <c r="O378" s="84">
        <v>0.6875</v>
      </c>
      <c r="P378" s="84">
        <v>0.3125</v>
      </c>
      <c r="Q378" s="84">
        <v>0.52083333333333304</v>
      </c>
      <c r="R378" s="84">
        <v>0.3125</v>
      </c>
      <c r="S378" s="84">
        <v>0.6875</v>
      </c>
      <c r="T378" s="84">
        <v>0.3125</v>
      </c>
      <c r="U378" s="84">
        <v>0.6875</v>
      </c>
      <c r="V378" s="84">
        <v>0.3125</v>
      </c>
      <c r="W378" s="84">
        <v>0.6875</v>
      </c>
      <c r="X378" s="84">
        <v>0.3125</v>
      </c>
      <c r="Y378" s="84">
        <v>0.6875</v>
      </c>
      <c r="Z378" s="84">
        <v>0.3125</v>
      </c>
      <c r="AA378" s="84">
        <v>0.6875</v>
      </c>
      <c r="AB378" s="81" t="s">
        <v>65</v>
      </c>
      <c r="AC378" s="81" t="s">
        <v>43</v>
      </c>
      <c r="AD378" s="83">
        <v>13.25</v>
      </c>
      <c r="AE378" s="83">
        <v>128.57142857142858</v>
      </c>
      <c r="AF378" s="85"/>
      <c r="AG378" s="85"/>
    </row>
    <row r="379" spans="1:33" x14ac:dyDescent="0.2">
      <c r="A379" s="88" t="s">
        <v>6969</v>
      </c>
      <c r="B379" s="81" t="s">
        <v>2</v>
      </c>
      <c r="C379" s="88" t="s">
        <v>6043</v>
      </c>
      <c r="D379" s="82" t="s">
        <v>22</v>
      </c>
      <c r="E379" s="83">
        <v>771.42857142857156</v>
      </c>
      <c r="F379" s="83">
        <v>128.57142857142858</v>
      </c>
      <c r="G379" s="83">
        <v>300</v>
      </c>
      <c r="H379" s="83">
        <v>0</v>
      </c>
      <c r="I379" s="83">
        <v>0</v>
      </c>
      <c r="J379" s="81" t="s">
        <v>32</v>
      </c>
      <c r="K379" s="82" t="s">
        <v>39</v>
      </c>
      <c r="L379" s="81" t="s">
        <v>35</v>
      </c>
      <c r="M379" s="83">
        <v>35</v>
      </c>
      <c r="N379" s="84">
        <v>0.3125</v>
      </c>
      <c r="O379" s="84">
        <v>0.6875</v>
      </c>
      <c r="P379" s="84">
        <v>0.3125</v>
      </c>
      <c r="Q379" s="84">
        <v>0.52083333333333304</v>
      </c>
      <c r="R379" s="84">
        <v>0.3125</v>
      </c>
      <c r="S379" s="84">
        <v>0.6875</v>
      </c>
      <c r="T379" s="84">
        <v>0.3125</v>
      </c>
      <c r="U379" s="84">
        <v>0.6875</v>
      </c>
      <c r="V379" s="84">
        <v>0.3125</v>
      </c>
      <c r="W379" s="84">
        <v>0.6875</v>
      </c>
      <c r="X379" s="84">
        <v>0.3125</v>
      </c>
      <c r="Y379" s="84">
        <v>0.6875</v>
      </c>
      <c r="Z379" s="84">
        <v>0.3125</v>
      </c>
      <c r="AA379" s="84">
        <v>0.6875</v>
      </c>
      <c r="AB379" s="81" t="s">
        <v>65</v>
      </c>
      <c r="AC379" s="81" t="s">
        <v>43</v>
      </c>
      <c r="AD379" s="83">
        <v>13.25</v>
      </c>
      <c r="AE379" s="83">
        <v>128.57142857142858</v>
      </c>
      <c r="AF379" s="85"/>
      <c r="AG379" s="85"/>
    </row>
    <row r="380" spans="1:33" x14ac:dyDescent="0.2">
      <c r="A380" s="88" t="s">
        <v>6977</v>
      </c>
      <c r="B380" s="81" t="s">
        <v>2</v>
      </c>
      <c r="C380" s="88" t="s">
        <v>6043</v>
      </c>
      <c r="D380" s="82" t="s">
        <v>22</v>
      </c>
      <c r="E380" s="83">
        <v>771.42857142857156</v>
      </c>
      <c r="F380" s="83">
        <v>128.57142857142858</v>
      </c>
      <c r="G380" s="83">
        <v>300</v>
      </c>
      <c r="H380" s="83">
        <v>0</v>
      </c>
      <c r="I380" s="83">
        <v>0</v>
      </c>
      <c r="J380" s="81" t="s">
        <v>32</v>
      </c>
      <c r="K380" s="82" t="s">
        <v>39</v>
      </c>
      <c r="L380" s="81" t="s">
        <v>35</v>
      </c>
      <c r="M380" s="83">
        <v>35</v>
      </c>
      <c r="N380" s="84">
        <v>0.3125</v>
      </c>
      <c r="O380" s="84">
        <v>0.6875</v>
      </c>
      <c r="P380" s="84">
        <v>0.3125</v>
      </c>
      <c r="Q380" s="84">
        <v>0.52083333333333304</v>
      </c>
      <c r="R380" s="84">
        <v>0.3125</v>
      </c>
      <c r="S380" s="84">
        <v>0.6875</v>
      </c>
      <c r="T380" s="84">
        <v>0.3125</v>
      </c>
      <c r="U380" s="84">
        <v>0.6875</v>
      </c>
      <c r="V380" s="84">
        <v>0.3125</v>
      </c>
      <c r="W380" s="84">
        <v>0.6875</v>
      </c>
      <c r="X380" s="84">
        <v>0.3125</v>
      </c>
      <c r="Y380" s="84">
        <v>0.6875</v>
      </c>
      <c r="Z380" s="84">
        <v>0.3125</v>
      </c>
      <c r="AA380" s="84">
        <v>0.6875</v>
      </c>
      <c r="AB380" s="81" t="s">
        <v>65</v>
      </c>
      <c r="AC380" s="81" t="s">
        <v>43</v>
      </c>
      <c r="AD380" s="83">
        <v>13.25</v>
      </c>
      <c r="AE380" s="83">
        <v>128.57142857142858</v>
      </c>
      <c r="AF380" s="85"/>
      <c r="AG380" s="85"/>
    </row>
    <row r="381" spans="1:33" x14ac:dyDescent="0.2">
      <c r="A381" s="88" t="s">
        <v>6992</v>
      </c>
      <c r="B381" s="81" t="s">
        <v>2</v>
      </c>
      <c r="C381" s="88" t="s">
        <v>6043</v>
      </c>
      <c r="D381" s="82" t="s">
        <v>22</v>
      </c>
      <c r="E381" s="83">
        <v>771.42857142857156</v>
      </c>
      <c r="F381" s="83">
        <v>128.57142857142858</v>
      </c>
      <c r="G381" s="83">
        <v>300</v>
      </c>
      <c r="H381" s="83">
        <v>0</v>
      </c>
      <c r="I381" s="83">
        <v>0</v>
      </c>
      <c r="J381" s="81" t="s">
        <v>32</v>
      </c>
      <c r="K381" s="82" t="s">
        <v>39</v>
      </c>
      <c r="L381" s="81" t="s">
        <v>35</v>
      </c>
      <c r="M381" s="83">
        <v>35</v>
      </c>
      <c r="N381" s="84">
        <v>0.3125</v>
      </c>
      <c r="O381" s="84">
        <v>0.6875</v>
      </c>
      <c r="P381" s="84">
        <v>0.3125</v>
      </c>
      <c r="Q381" s="84">
        <v>0.52083333333333304</v>
      </c>
      <c r="R381" s="84">
        <v>0.3125</v>
      </c>
      <c r="S381" s="84">
        <v>0.6875</v>
      </c>
      <c r="T381" s="84">
        <v>0.3125</v>
      </c>
      <c r="U381" s="84">
        <v>0.6875</v>
      </c>
      <c r="V381" s="84">
        <v>0.3125</v>
      </c>
      <c r="W381" s="84">
        <v>0.6875</v>
      </c>
      <c r="X381" s="84">
        <v>0.3125</v>
      </c>
      <c r="Y381" s="84">
        <v>0.6875</v>
      </c>
      <c r="Z381" s="84">
        <v>0.3125</v>
      </c>
      <c r="AA381" s="84">
        <v>0.6875</v>
      </c>
      <c r="AB381" s="81" t="s">
        <v>65</v>
      </c>
      <c r="AC381" s="81" t="s">
        <v>43</v>
      </c>
      <c r="AD381" s="83">
        <v>13.25</v>
      </c>
      <c r="AE381" s="83">
        <v>128.57142857142858</v>
      </c>
      <c r="AF381" s="85"/>
      <c r="AG381" s="85"/>
    </row>
    <row r="382" spans="1:33" x14ac:dyDescent="0.2">
      <c r="A382" s="88" t="s">
        <v>6993</v>
      </c>
      <c r="B382" s="81" t="s">
        <v>2</v>
      </c>
      <c r="C382" s="88" t="s">
        <v>6043</v>
      </c>
      <c r="D382" s="82" t="s">
        <v>22</v>
      </c>
      <c r="E382" s="83">
        <v>771.42857142857156</v>
      </c>
      <c r="F382" s="83">
        <v>128.57142857142858</v>
      </c>
      <c r="G382" s="83">
        <v>300</v>
      </c>
      <c r="H382" s="83">
        <v>0</v>
      </c>
      <c r="I382" s="83">
        <v>0</v>
      </c>
      <c r="J382" s="81" t="s">
        <v>32</v>
      </c>
      <c r="K382" s="82" t="s">
        <v>39</v>
      </c>
      <c r="L382" s="81" t="s">
        <v>35</v>
      </c>
      <c r="M382" s="83">
        <v>35</v>
      </c>
      <c r="N382" s="84">
        <v>0.3125</v>
      </c>
      <c r="O382" s="84">
        <v>0.6875</v>
      </c>
      <c r="P382" s="84">
        <v>0.3125</v>
      </c>
      <c r="Q382" s="84">
        <v>0.52083333333333304</v>
      </c>
      <c r="R382" s="84">
        <v>0.3125</v>
      </c>
      <c r="S382" s="84">
        <v>0.6875</v>
      </c>
      <c r="T382" s="84">
        <v>0.3125</v>
      </c>
      <c r="U382" s="84">
        <v>0.6875</v>
      </c>
      <c r="V382" s="84">
        <v>0.3125</v>
      </c>
      <c r="W382" s="84">
        <v>0.6875</v>
      </c>
      <c r="X382" s="84">
        <v>0.3125</v>
      </c>
      <c r="Y382" s="84">
        <v>0.6875</v>
      </c>
      <c r="Z382" s="84">
        <v>0.3125</v>
      </c>
      <c r="AA382" s="84">
        <v>0.6875</v>
      </c>
      <c r="AB382" s="81" t="s">
        <v>65</v>
      </c>
      <c r="AC382" s="81" t="s">
        <v>43</v>
      </c>
      <c r="AD382" s="83">
        <v>13.25</v>
      </c>
      <c r="AE382" s="83">
        <v>128.57142857142858</v>
      </c>
      <c r="AF382" s="85"/>
      <c r="AG382" s="85"/>
    </row>
    <row r="383" spans="1:33" x14ac:dyDescent="0.2">
      <c r="A383" s="88" t="s">
        <v>7026</v>
      </c>
      <c r="B383" s="81" t="s">
        <v>2</v>
      </c>
      <c r="C383" s="88" t="s">
        <v>6043</v>
      </c>
      <c r="D383" s="82" t="s">
        <v>22</v>
      </c>
      <c r="E383" s="83">
        <v>771.42857142857156</v>
      </c>
      <c r="F383" s="83">
        <v>128.57142857142858</v>
      </c>
      <c r="G383" s="83">
        <v>300</v>
      </c>
      <c r="H383" s="83">
        <v>0</v>
      </c>
      <c r="I383" s="83">
        <v>0</v>
      </c>
      <c r="J383" s="81" t="s">
        <v>32</v>
      </c>
      <c r="K383" s="82" t="s">
        <v>39</v>
      </c>
      <c r="L383" s="81" t="s">
        <v>35</v>
      </c>
      <c r="M383" s="83">
        <v>35</v>
      </c>
      <c r="N383" s="84">
        <v>0.3125</v>
      </c>
      <c r="O383" s="84">
        <v>0.6875</v>
      </c>
      <c r="P383" s="84">
        <v>0.3125</v>
      </c>
      <c r="Q383" s="84">
        <v>0.52083333333333304</v>
      </c>
      <c r="R383" s="84">
        <v>0.3125</v>
      </c>
      <c r="S383" s="84">
        <v>0.6875</v>
      </c>
      <c r="T383" s="84">
        <v>0.3125</v>
      </c>
      <c r="U383" s="84">
        <v>0.6875</v>
      </c>
      <c r="V383" s="84">
        <v>0.3125</v>
      </c>
      <c r="W383" s="84">
        <v>0.6875</v>
      </c>
      <c r="X383" s="84">
        <v>0.3125</v>
      </c>
      <c r="Y383" s="84">
        <v>0.6875</v>
      </c>
      <c r="Z383" s="84">
        <v>0.3125</v>
      </c>
      <c r="AA383" s="84">
        <v>0.6875</v>
      </c>
      <c r="AB383" s="81" t="s">
        <v>65</v>
      </c>
      <c r="AC383" s="81" t="s">
        <v>43</v>
      </c>
      <c r="AD383" s="83">
        <v>13.25</v>
      </c>
      <c r="AE383" s="83">
        <v>128.57142857142858</v>
      </c>
      <c r="AF383" s="85"/>
      <c r="AG383" s="85"/>
    </row>
    <row r="384" spans="1:33" x14ac:dyDescent="0.2">
      <c r="A384" s="88" t="s">
        <v>7027</v>
      </c>
      <c r="B384" s="81" t="s">
        <v>2</v>
      </c>
      <c r="C384" s="88" t="s">
        <v>6043</v>
      </c>
      <c r="D384" s="82" t="s">
        <v>22</v>
      </c>
      <c r="E384" s="83">
        <v>771.42857142857156</v>
      </c>
      <c r="F384" s="83">
        <v>128.57142857142858</v>
      </c>
      <c r="G384" s="83">
        <v>300</v>
      </c>
      <c r="H384" s="83">
        <v>0</v>
      </c>
      <c r="I384" s="83">
        <v>0</v>
      </c>
      <c r="J384" s="81" t="s">
        <v>32</v>
      </c>
      <c r="K384" s="82" t="s">
        <v>39</v>
      </c>
      <c r="L384" s="81" t="s">
        <v>35</v>
      </c>
      <c r="M384" s="83">
        <v>35</v>
      </c>
      <c r="N384" s="84">
        <v>0.3125</v>
      </c>
      <c r="O384" s="84">
        <v>0.6875</v>
      </c>
      <c r="P384" s="84">
        <v>0.3125</v>
      </c>
      <c r="Q384" s="84">
        <v>0.52083333333333304</v>
      </c>
      <c r="R384" s="84">
        <v>0.3125</v>
      </c>
      <c r="S384" s="84">
        <v>0.6875</v>
      </c>
      <c r="T384" s="84">
        <v>0.3125</v>
      </c>
      <c r="U384" s="84">
        <v>0.6875</v>
      </c>
      <c r="V384" s="84">
        <v>0.3125</v>
      </c>
      <c r="W384" s="84">
        <v>0.6875</v>
      </c>
      <c r="X384" s="84">
        <v>0.3125</v>
      </c>
      <c r="Y384" s="84">
        <v>0.6875</v>
      </c>
      <c r="Z384" s="84">
        <v>0.3125</v>
      </c>
      <c r="AA384" s="84">
        <v>0.6875</v>
      </c>
      <c r="AB384" s="81" t="s">
        <v>65</v>
      </c>
      <c r="AC384" s="81" t="s">
        <v>43</v>
      </c>
      <c r="AD384" s="83">
        <v>13.25</v>
      </c>
      <c r="AE384" s="83">
        <v>128.57142857142858</v>
      </c>
      <c r="AF384" s="85"/>
      <c r="AG384" s="85"/>
    </row>
    <row r="385" spans="1:33" x14ac:dyDescent="0.2">
      <c r="A385" s="88" t="s">
        <v>7028</v>
      </c>
      <c r="B385" s="81" t="s">
        <v>2</v>
      </c>
      <c r="C385" s="88" t="s">
        <v>6043</v>
      </c>
      <c r="D385" s="82" t="s">
        <v>22</v>
      </c>
      <c r="E385" s="83">
        <v>771.42857142857156</v>
      </c>
      <c r="F385" s="83">
        <v>128.57142857142858</v>
      </c>
      <c r="G385" s="83">
        <v>300</v>
      </c>
      <c r="H385" s="83">
        <v>0</v>
      </c>
      <c r="I385" s="83">
        <v>0</v>
      </c>
      <c r="J385" s="81" t="s">
        <v>32</v>
      </c>
      <c r="K385" s="82" t="s">
        <v>39</v>
      </c>
      <c r="L385" s="81" t="s">
        <v>35</v>
      </c>
      <c r="M385" s="83">
        <v>35</v>
      </c>
      <c r="N385" s="84">
        <v>0.3125</v>
      </c>
      <c r="O385" s="84">
        <v>0.6875</v>
      </c>
      <c r="P385" s="84">
        <v>0.3125</v>
      </c>
      <c r="Q385" s="84">
        <v>0.52083333333333304</v>
      </c>
      <c r="R385" s="84">
        <v>0.3125</v>
      </c>
      <c r="S385" s="84">
        <v>0.6875</v>
      </c>
      <c r="T385" s="84">
        <v>0.3125</v>
      </c>
      <c r="U385" s="84">
        <v>0.6875</v>
      </c>
      <c r="V385" s="84">
        <v>0.3125</v>
      </c>
      <c r="W385" s="84">
        <v>0.6875</v>
      </c>
      <c r="X385" s="84">
        <v>0.3125</v>
      </c>
      <c r="Y385" s="84">
        <v>0.6875</v>
      </c>
      <c r="Z385" s="84">
        <v>0.3125</v>
      </c>
      <c r="AA385" s="84">
        <v>0.6875</v>
      </c>
      <c r="AB385" s="81" t="s">
        <v>65</v>
      </c>
      <c r="AC385" s="81" t="s">
        <v>43</v>
      </c>
      <c r="AD385" s="83">
        <v>13.25</v>
      </c>
      <c r="AE385" s="83">
        <v>128.57142857142858</v>
      </c>
      <c r="AF385" s="85"/>
      <c r="AG385" s="85"/>
    </row>
    <row r="386" spans="1:33" x14ac:dyDescent="0.2">
      <c r="A386" s="88" t="s">
        <v>7049</v>
      </c>
      <c r="B386" s="81" t="s">
        <v>2</v>
      </c>
      <c r="C386" s="88" t="s">
        <v>6043</v>
      </c>
      <c r="D386" s="82" t="s">
        <v>22</v>
      </c>
      <c r="E386" s="83">
        <v>771.42857142857156</v>
      </c>
      <c r="F386" s="83">
        <v>128.57142857142858</v>
      </c>
      <c r="G386" s="83">
        <v>300</v>
      </c>
      <c r="H386" s="83">
        <v>0</v>
      </c>
      <c r="I386" s="83">
        <v>0</v>
      </c>
      <c r="J386" s="81" t="s">
        <v>32</v>
      </c>
      <c r="K386" s="82" t="s">
        <v>39</v>
      </c>
      <c r="L386" s="81" t="s">
        <v>35</v>
      </c>
      <c r="M386" s="83">
        <v>35</v>
      </c>
      <c r="N386" s="84">
        <v>0.3125</v>
      </c>
      <c r="O386" s="84">
        <v>0.6875</v>
      </c>
      <c r="P386" s="84">
        <v>0.3125</v>
      </c>
      <c r="Q386" s="84">
        <v>0.52083333333333304</v>
      </c>
      <c r="R386" s="84">
        <v>0.3125</v>
      </c>
      <c r="S386" s="84">
        <v>0.6875</v>
      </c>
      <c r="T386" s="84">
        <v>0.3125</v>
      </c>
      <c r="U386" s="84">
        <v>0.6875</v>
      </c>
      <c r="V386" s="84">
        <v>0.3125</v>
      </c>
      <c r="W386" s="84">
        <v>0.6875</v>
      </c>
      <c r="X386" s="84">
        <v>0.3125</v>
      </c>
      <c r="Y386" s="84">
        <v>0.6875</v>
      </c>
      <c r="Z386" s="84">
        <v>0.3125</v>
      </c>
      <c r="AA386" s="84">
        <v>0.6875</v>
      </c>
      <c r="AB386" s="81" t="s">
        <v>65</v>
      </c>
      <c r="AC386" s="81" t="s">
        <v>43</v>
      </c>
      <c r="AD386" s="83">
        <v>13.25</v>
      </c>
      <c r="AE386" s="83">
        <v>128.57142857142858</v>
      </c>
      <c r="AF386" s="85"/>
      <c r="AG386" s="85"/>
    </row>
    <row r="387" spans="1:33" x14ac:dyDescent="0.2">
      <c r="A387" s="88" t="s">
        <v>7055</v>
      </c>
      <c r="B387" s="81" t="s">
        <v>2</v>
      </c>
      <c r="C387" s="88" t="s">
        <v>6043</v>
      </c>
      <c r="D387" s="82" t="s">
        <v>22</v>
      </c>
      <c r="E387" s="83">
        <v>771.42857142857156</v>
      </c>
      <c r="F387" s="83">
        <v>128.57142857142858</v>
      </c>
      <c r="G387" s="83">
        <v>300</v>
      </c>
      <c r="H387" s="83">
        <v>0</v>
      </c>
      <c r="I387" s="83">
        <v>0</v>
      </c>
      <c r="J387" s="81" t="s">
        <v>32</v>
      </c>
      <c r="K387" s="82" t="s">
        <v>39</v>
      </c>
      <c r="L387" s="81" t="s">
        <v>35</v>
      </c>
      <c r="M387" s="83">
        <v>35</v>
      </c>
      <c r="N387" s="84">
        <v>0.3125</v>
      </c>
      <c r="O387" s="84">
        <v>0.6875</v>
      </c>
      <c r="P387" s="84">
        <v>0.3125</v>
      </c>
      <c r="Q387" s="84">
        <v>0.52083333333333304</v>
      </c>
      <c r="R387" s="84">
        <v>0.3125</v>
      </c>
      <c r="S387" s="84">
        <v>0.6875</v>
      </c>
      <c r="T387" s="84">
        <v>0.3125</v>
      </c>
      <c r="U387" s="84">
        <v>0.6875</v>
      </c>
      <c r="V387" s="84">
        <v>0.3125</v>
      </c>
      <c r="W387" s="84">
        <v>0.6875</v>
      </c>
      <c r="X387" s="84">
        <v>0.3125</v>
      </c>
      <c r="Y387" s="84">
        <v>0.6875</v>
      </c>
      <c r="Z387" s="84">
        <v>0.3125</v>
      </c>
      <c r="AA387" s="84">
        <v>0.6875</v>
      </c>
      <c r="AB387" s="81" t="s">
        <v>65</v>
      </c>
      <c r="AC387" s="81" t="s">
        <v>43</v>
      </c>
      <c r="AD387" s="83">
        <v>13.25</v>
      </c>
      <c r="AE387" s="83">
        <v>128.57142857142858</v>
      </c>
      <c r="AF387" s="85"/>
      <c r="AG387" s="85"/>
    </row>
    <row r="388" spans="1:33" x14ac:dyDescent="0.2">
      <c r="A388" s="81" t="s">
        <v>6723</v>
      </c>
      <c r="B388" s="81" t="s">
        <v>27</v>
      </c>
      <c r="C388" s="81" t="s">
        <v>28</v>
      </c>
      <c r="D388" s="82" t="s">
        <v>22</v>
      </c>
      <c r="E388" s="87">
        <v>814.28571428571433</v>
      </c>
      <c r="F388" s="87">
        <v>135.71428571428572</v>
      </c>
      <c r="G388" s="87">
        <v>300</v>
      </c>
      <c r="H388" s="83">
        <v>0</v>
      </c>
      <c r="I388" s="83">
        <v>0</v>
      </c>
      <c r="J388" s="81" t="s">
        <v>32</v>
      </c>
      <c r="K388" s="82" t="s">
        <v>39</v>
      </c>
      <c r="L388" s="81" t="s">
        <v>35</v>
      </c>
      <c r="M388" s="83">
        <v>35</v>
      </c>
      <c r="N388" s="84">
        <v>0.3125</v>
      </c>
      <c r="O388" s="84">
        <v>0.6875</v>
      </c>
      <c r="P388" s="84">
        <v>0.3125</v>
      </c>
      <c r="Q388" s="84">
        <v>0.52083333333333304</v>
      </c>
      <c r="R388" s="84">
        <v>0.3125</v>
      </c>
      <c r="S388" s="84">
        <v>0.6875</v>
      </c>
      <c r="T388" s="84">
        <v>0.3125</v>
      </c>
      <c r="U388" s="84">
        <v>0.6875</v>
      </c>
      <c r="V388" s="84">
        <v>0.3125</v>
      </c>
      <c r="W388" s="84">
        <v>0.6875</v>
      </c>
      <c r="X388" s="84">
        <v>0.3125</v>
      </c>
      <c r="Y388" s="84">
        <v>0.6875</v>
      </c>
      <c r="Z388" s="84">
        <v>0.3125</v>
      </c>
      <c r="AA388" s="84">
        <v>0.6875</v>
      </c>
      <c r="AB388" s="81" t="s">
        <v>65</v>
      </c>
      <c r="AC388" s="81" t="s">
        <v>43</v>
      </c>
      <c r="AD388" s="83">
        <v>13.25</v>
      </c>
      <c r="AE388" s="83">
        <v>135.71428571428572</v>
      </c>
      <c r="AF388" s="85"/>
      <c r="AG388" s="85"/>
    </row>
    <row r="389" spans="1:33" x14ac:dyDescent="0.2">
      <c r="A389" s="81" t="s">
        <v>6813</v>
      </c>
      <c r="B389" s="81" t="s">
        <v>27</v>
      </c>
      <c r="C389" s="81" t="s">
        <v>28</v>
      </c>
      <c r="D389" s="82" t="s">
        <v>22</v>
      </c>
      <c r="E389" s="83">
        <v>814.28571428571433</v>
      </c>
      <c r="F389" s="83">
        <v>135.71428571428572</v>
      </c>
      <c r="G389" s="83">
        <v>300</v>
      </c>
      <c r="H389" s="83">
        <v>0</v>
      </c>
      <c r="I389" s="83">
        <v>0</v>
      </c>
      <c r="J389" s="81" t="s">
        <v>32</v>
      </c>
      <c r="K389" s="82" t="s">
        <v>39</v>
      </c>
      <c r="L389" s="81" t="s">
        <v>35</v>
      </c>
      <c r="M389" s="83">
        <v>35</v>
      </c>
      <c r="N389" s="84">
        <v>0.3125</v>
      </c>
      <c r="O389" s="84">
        <v>0.6875</v>
      </c>
      <c r="P389" s="84">
        <v>0.3125</v>
      </c>
      <c r="Q389" s="84">
        <v>0.52083333333333304</v>
      </c>
      <c r="R389" s="84">
        <v>0.3125</v>
      </c>
      <c r="S389" s="84">
        <v>0.6875</v>
      </c>
      <c r="T389" s="84">
        <v>0.3125</v>
      </c>
      <c r="U389" s="84">
        <v>0.6875</v>
      </c>
      <c r="V389" s="84">
        <v>0.3125</v>
      </c>
      <c r="W389" s="84">
        <v>0.6875</v>
      </c>
      <c r="X389" s="84">
        <v>0.3125</v>
      </c>
      <c r="Y389" s="84">
        <v>0.6875</v>
      </c>
      <c r="Z389" s="84">
        <v>0.3125</v>
      </c>
      <c r="AA389" s="84">
        <v>0.6875</v>
      </c>
      <c r="AB389" s="81" t="s">
        <v>65</v>
      </c>
      <c r="AC389" s="81" t="s">
        <v>43</v>
      </c>
      <c r="AD389" s="83">
        <v>13.25</v>
      </c>
      <c r="AE389" s="83">
        <v>135.71428571428572</v>
      </c>
      <c r="AF389" s="85"/>
      <c r="AG389" s="85"/>
    </row>
    <row r="390" spans="1:33" x14ac:dyDescent="0.2">
      <c r="A390" s="81" t="s">
        <v>6730</v>
      </c>
      <c r="B390" s="81" t="s">
        <v>27</v>
      </c>
      <c r="C390" s="81" t="s">
        <v>28</v>
      </c>
      <c r="D390" s="82" t="s">
        <v>22</v>
      </c>
      <c r="E390" s="83">
        <v>814.28571428571433</v>
      </c>
      <c r="F390" s="83">
        <v>135.71428571428572</v>
      </c>
      <c r="G390" s="83">
        <v>300</v>
      </c>
      <c r="H390" s="83">
        <v>0</v>
      </c>
      <c r="I390" s="83">
        <v>0</v>
      </c>
      <c r="J390" s="81" t="s">
        <v>32</v>
      </c>
      <c r="K390" s="82" t="s">
        <v>39</v>
      </c>
      <c r="L390" s="81" t="s">
        <v>35</v>
      </c>
      <c r="M390" s="83">
        <v>35</v>
      </c>
      <c r="N390" s="84">
        <v>0.3125</v>
      </c>
      <c r="O390" s="84">
        <v>0.6875</v>
      </c>
      <c r="P390" s="84">
        <v>0.3125</v>
      </c>
      <c r="Q390" s="84">
        <v>0.52083333333333304</v>
      </c>
      <c r="R390" s="84">
        <v>0.3125</v>
      </c>
      <c r="S390" s="84">
        <v>0.6875</v>
      </c>
      <c r="T390" s="84">
        <v>0.3125</v>
      </c>
      <c r="U390" s="84">
        <v>0.6875</v>
      </c>
      <c r="V390" s="84">
        <v>0.3125</v>
      </c>
      <c r="W390" s="84">
        <v>0.6875</v>
      </c>
      <c r="X390" s="84">
        <v>0.3125</v>
      </c>
      <c r="Y390" s="84">
        <v>0.6875</v>
      </c>
      <c r="Z390" s="84">
        <v>0.3125</v>
      </c>
      <c r="AA390" s="84">
        <v>0.6875</v>
      </c>
      <c r="AB390" s="81" t="s">
        <v>65</v>
      </c>
      <c r="AC390" s="81" t="s">
        <v>43</v>
      </c>
      <c r="AD390" s="83">
        <v>13.25</v>
      </c>
      <c r="AE390" s="83">
        <v>135.71428571428572</v>
      </c>
      <c r="AF390" s="85"/>
      <c r="AG390" s="85"/>
    </row>
    <row r="391" spans="1:33" x14ac:dyDescent="0.2">
      <c r="A391" s="81" t="s">
        <v>6759</v>
      </c>
      <c r="B391" s="86" t="s">
        <v>27</v>
      </c>
      <c r="C391" s="81" t="s">
        <v>28</v>
      </c>
      <c r="D391" s="82" t="s">
        <v>22</v>
      </c>
      <c r="E391" s="87">
        <v>814.28571428571433</v>
      </c>
      <c r="F391" s="87">
        <v>135.71428571428572</v>
      </c>
      <c r="G391" s="87">
        <v>300</v>
      </c>
      <c r="H391" s="83">
        <v>0</v>
      </c>
      <c r="I391" s="83">
        <v>0</v>
      </c>
      <c r="J391" s="81" t="s">
        <v>32</v>
      </c>
      <c r="K391" s="82" t="s">
        <v>39</v>
      </c>
      <c r="L391" s="81" t="s">
        <v>35</v>
      </c>
      <c r="M391" s="83">
        <v>35</v>
      </c>
      <c r="N391" s="84">
        <v>0.3125</v>
      </c>
      <c r="O391" s="84">
        <v>0.6875</v>
      </c>
      <c r="P391" s="84">
        <v>0.3125</v>
      </c>
      <c r="Q391" s="84">
        <v>0.52083333333333304</v>
      </c>
      <c r="R391" s="84">
        <v>0.3125</v>
      </c>
      <c r="S391" s="84">
        <v>0.6875</v>
      </c>
      <c r="T391" s="84">
        <v>0.3125</v>
      </c>
      <c r="U391" s="84">
        <v>0.6875</v>
      </c>
      <c r="V391" s="84">
        <v>0.3125</v>
      </c>
      <c r="W391" s="84">
        <v>0.6875</v>
      </c>
      <c r="X391" s="84">
        <v>0.3125</v>
      </c>
      <c r="Y391" s="84">
        <v>0.6875</v>
      </c>
      <c r="Z391" s="84">
        <v>0.3125</v>
      </c>
      <c r="AA391" s="84">
        <v>0.6875</v>
      </c>
      <c r="AB391" s="81" t="s">
        <v>65</v>
      </c>
      <c r="AC391" s="81" t="s">
        <v>43</v>
      </c>
      <c r="AD391" s="83">
        <v>13.25</v>
      </c>
      <c r="AE391" s="83">
        <v>135.71428571428572</v>
      </c>
      <c r="AF391" s="85"/>
      <c r="AG391" s="85">
        <v>1</v>
      </c>
    </row>
    <row r="392" spans="1:33" x14ac:dyDescent="0.2">
      <c r="A392" s="81" t="s">
        <v>6878</v>
      </c>
      <c r="B392" s="86" t="s">
        <v>27</v>
      </c>
      <c r="C392" s="81" t="s">
        <v>28</v>
      </c>
      <c r="D392" s="82" t="s">
        <v>22</v>
      </c>
      <c r="E392" s="87">
        <v>814.28571428571433</v>
      </c>
      <c r="F392" s="87">
        <v>135.71428571428572</v>
      </c>
      <c r="G392" s="87">
        <v>300</v>
      </c>
      <c r="H392" s="83">
        <v>0</v>
      </c>
      <c r="I392" s="83">
        <v>0</v>
      </c>
      <c r="J392" s="81" t="s">
        <v>32</v>
      </c>
      <c r="K392" s="82" t="s">
        <v>39</v>
      </c>
      <c r="L392" s="81" t="s">
        <v>35</v>
      </c>
      <c r="M392" s="83">
        <v>35</v>
      </c>
      <c r="N392" s="84">
        <v>0.3125</v>
      </c>
      <c r="O392" s="84">
        <v>0.6875</v>
      </c>
      <c r="P392" s="84">
        <v>0.3125</v>
      </c>
      <c r="Q392" s="84">
        <v>0.52083333333333304</v>
      </c>
      <c r="R392" s="84">
        <v>0.3125</v>
      </c>
      <c r="S392" s="84">
        <v>0.6875</v>
      </c>
      <c r="T392" s="84">
        <v>0.3125</v>
      </c>
      <c r="U392" s="84">
        <v>0.6875</v>
      </c>
      <c r="V392" s="84">
        <v>0.3125</v>
      </c>
      <c r="W392" s="84">
        <v>0.6875</v>
      </c>
      <c r="X392" s="84">
        <v>0.3125</v>
      </c>
      <c r="Y392" s="84">
        <v>0.6875</v>
      </c>
      <c r="Z392" s="84">
        <v>0.3125</v>
      </c>
      <c r="AA392" s="84">
        <v>0.6875</v>
      </c>
      <c r="AB392" s="81" t="s">
        <v>65</v>
      </c>
      <c r="AC392" s="81" t="s">
        <v>43</v>
      </c>
      <c r="AD392" s="83">
        <v>13.25</v>
      </c>
      <c r="AE392" s="83">
        <v>135.71428571428572</v>
      </c>
      <c r="AF392" s="85"/>
      <c r="AG392" s="85"/>
    </row>
    <row r="393" spans="1:33" x14ac:dyDescent="0.2">
      <c r="A393" s="81" t="s">
        <v>6879</v>
      </c>
      <c r="B393" s="86" t="s">
        <v>27</v>
      </c>
      <c r="C393" s="81" t="s">
        <v>28</v>
      </c>
      <c r="D393" s="82" t="s">
        <v>22</v>
      </c>
      <c r="E393" s="87">
        <v>814.28571428571433</v>
      </c>
      <c r="F393" s="87">
        <v>135.71428571428572</v>
      </c>
      <c r="G393" s="87">
        <v>300</v>
      </c>
      <c r="H393" s="83">
        <v>0</v>
      </c>
      <c r="I393" s="83">
        <v>0</v>
      </c>
      <c r="J393" s="81" t="s">
        <v>32</v>
      </c>
      <c r="K393" s="82" t="s">
        <v>39</v>
      </c>
      <c r="L393" s="81" t="s">
        <v>35</v>
      </c>
      <c r="M393" s="83">
        <v>35</v>
      </c>
      <c r="N393" s="84">
        <v>0.3125</v>
      </c>
      <c r="O393" s="84">
        <v>0.6875</v>
      </c>
      <c r="P393" s="84">
        <v>0.3125</v>
      </c>
      <c r="Q393" s="84">
        <v>0.52083333333333304</v>
      </c>
      <c r="R393" s="84">
        <v>0.3125</v>
      </c>
      <c r="S393" s="84">
        <v>0.6875</v>
      </c>
      <c r="T393" s="84">
        <v>0.3125</v>
      </c>
      <c r="U393" s="84">
        <v>0.6875</v>
      </c>
      <c r="V393" s="84">
        <v>0.3125</v>
      </c>
      <c r="W393" s="84">
        <v>0.6875</v>
      </c>
      <c r="X393" s="84">
        <v>0.3125</v>
      </c>
      <c r="Y393" s="84">
        <v>0.6875</v>
      </c>
      <c r="Z393" s="84">
        <v>0.3125</v>
      </c>
      <c r="AA393" s="84">
        <v>0.6875</v>
      </c>
      <c r="AB393" s="81" t="s">
        <v>65</v>
      </c>
      <c r="AC393" s="81" t="s">
        <v>43</v>
      </c>
      <c r="AD393" s="83">
        <v>13.25</v>
      </c>
      <c r="AE393" s="83">
        <v>135.71428571428572</v>
      </c>
      <c r="AF393" s="85"/>
      <c r="AG393" s="85"/>
    </row>
    <row r="394" spans="1:33" x14ac:dyDescent="0.2">
      <c r="A394" s="81" t="s">
        <v>6880</v>
      </c>
      <c r="B394" s="81" t="s">
        <v>27</v>
      </c>
      <c r="C394" s="81" t="s">
        <v>28</v>
      </c>
      <c r="D394" s="82" t="s">
        <v>22</v>
      </c>
      <c r="E394" s="83">
        <v>814.28571428571433</v>
      </c>
      <c r="F394" s="83">
        <v>135.71428571428572</v>
      </c>
      <c r="G394" s="83">
        <v>300</v>
      </c>
      <c r="H394" s="83">
        <v>0</v>
      </c>
      <c r="I394" s="83">
        <v>0</v>
      </c>
      <c r="J394" s="81" t="s">
        <v>32</v>
      </c>
      <c r="K394" s="82" t="s">
        <v>39</v>
      </c>
      <c r="L394" s="81" t="s">
        <v>35</v>
      </c>
      <c r="M394" s="83">
        <v>35</v>
      </c>
      <c r="N394" s="84">
        <v>0.3125</v>
      </c>
      <c r="O394" s="84">
        <v>0.6875</v>
      </c>
      <c r="P394" s="84">
        <v>0.3125</v>
      </c>
      <c r="Q394" s="84">
        <v>0.52083333333333304</v>
      </c>
      <c r="R394" s="84">
        <v>0.3125</v>
      </c>
      <c r="S394" s="84">
        <v>0.6875</v>
      </c>
      <c r="T394" s="84">
        <v>0.3125</v>
      </c>
      <c r="U394" s="84">
        <v>0.6875</v>
      </c>
      <c r="V394" s="84">
        <v>0.3125</v>
      </c>
      <c r="W394" s="84">
        <v>0.6875</v>
      </c>
      <c r="X394" s="84">
        <v>0.3125</v>
      </c>
      <c r="Y394" s="84">
        <v>0.6875</v>
      </c>
      <c r="Z394" s="84">
        <v>0.3125</v>
      </c>
      <c r="AA394" s="84">
        <v>0.6875</v>
      </c>
      <c r="AB394" s="81" t="s">
        <v>65</v>
      </c>
      <c r="AC394" s="81" t="s">
        <v>43</v>
      </c>
      <c r="AD394" s="83">
        <v>13.25</v>
      </c>
      <c r="AE394" s="83">
        <v>135.71428571428572</v>
      </c>
      <c r="AF394" s="85"/>
      <c r="AG394" s="85"/>
    </row>
    <row r="395" spans="1:33" x14ac:dyDescent="0.2">
      <c r="A395" s="81" t="s">
        <v>6889</v>
      </c>
      <c r="B395" s="86" t="s">
        <v>27</v>
      </c>
      <c r="C395" s="81" t="s">
        <v>28</v>
      </c>
      <c r="D395" s="82" t="s">
        <v>22</v>
      </c>
      <c r="E395" s="87">
        <v>814.28571428571433</v>
      </c>
      <c r="F395" s="87">
        <v>135.71428571428572</v>
      </c>
      <c r="G395" s="87">
        <v>300</v>
      </c>
      <c r="H395" s="83">
        <v>0</v>
      </c>
      <c r="I395" s="83">
        <v>0</v>
      </c>
      <c r="J395" s="81" t="s">
        <v>32</v>
      </c>
      <c r="K395" s="82" t="s">
        <v>39</v>
      </c>
      <c r="L395" s="81" t="s">
        <v>35</v>
      </c>
      <c r="M395" s="83">
        <v>35</v>
      </c>
      <c r="N395" s="84">
        <v>0.3125</v>
      </c>
      <c r="O395" s="84">
        <v>0.6875</v>
      </c>
      <c r="P395" s="84">
        <v>0.3125</v>
      </c>
      <c r="Q395" s="84">
        <v>0.52083333333333304</v>
      </c>
      <c r="R395" s="84">
        <v>0.3125</v>
      </c>
      <c r="S395" s="84">
        <v>0.6875</v>
      </c>
      <c r="T395" s="84">
        <v>0.3125</v>
      </c>
      <c r="U395" s="84">
        <v>0.6875</v>
      </c>
      <c r="V395" s="84">
        <v>0.3125</v>
      </c>
      <c r="W395" s="84">
        <v>0.6875</v>
      </c>
      <c r="X395" s="84">
        <v>0.3125</v>
      </c>
      <c r="Y395" s="84">
        <v>0.6875</v>
      </c>
      <c r="Z395" s="84">
        <v>0.3125</v>
      </c>
      <c r="AA395" s="84">
        <v>0.6875</v>
      </c>
      <c r="AB395" s="81" t="s">
        <v>65</v>
      </c>
      <c r="AC395" s="81" t="s">
        <v>43</v>
      </c>
      <c r="AD395" s="83">
        <v>13.25</v>
      </c>
      <c r="AE395" s="83">
        <v>135.71428571428572</v>
      </c>
      <c r="AF395" s="85"/>
      <c r="AG395" s="85"/>
    </row>
    <row r="396" spans="1:33" x14ac:dyDescent="0.2">
      <c r="A396" s="81" t="s">
        <v>6895</v>
      </c>
      <c r="B396" s="81" t="s">
        <v>27</v>
      </c>
      <c r="C396" s="81" t="s">
        <v>28</v>
      </c>
      <c r="D396" s="82" t="s">
        <v>22</v>
      </c>
      <c r="E396" s="83">
        <v>814.28571428571433</v>
      </c>
      <c r="F396" s="83">
        <v>135.71428571428572</v>
      </c>
      <c r="G396" s="83">
        <v>300</v>
      </c>
      <c r="H396" s="83">
        <v>0</v>
      </c>
      <c r="I396" s="83">
        <v>0</v>
      </c>
      <c r="J396" s="81" t="s">
        <v>32</v>
      </c>
      <c r="K396" s="82" t="s">
        <v>39</v>
      </c>
      <c r="L396" s="81" t="s">
        <v>35</v>
      </c>
      <c r="M396" s="83">
        <v>35</v>
      </c>
      <c r="N396" s="84">
        <v>0.3125</v>
      </c>
      <c r="O396" s="84">
        <v>0.6875</v>
      </c>
      <c r="P396" s="84">
        <v>0.3125</v>
      </c>
      <c r="Q396" s="84">
        <v>0.52083333333333304</v>
      </c>
      <c r="R396" s="84">
        <v>0.3125</v>
      </c>
      <c r="S396" s="84">
        <v>0.6875</v>
      </c>
      <c r="T396" s="84">
        <v>0.3125</v>
      </c>
      <c r="U396" s="84">
        <v>0.6875</v>
      </c>
      <c r="V396" s="84">
        <v>0.3125</v>
      </c>
      <c r="W396" s="84">
        <v>0.6875</v>
      </c>
      <c r="X396" s="84">
        <v>0.3125</v>
      </c>
      <c r="Y396" s="84">
        <v>0.6875</v>
      </c>
      <c r="Z396" s="84">
        <v>0.3125</v>
      </c>
      <c r="AA396" s="84">
        <v>0.6875</v>
      </c>
      <c r="AB396" s="81" t="s">
        <v>65</v>
      </c>
      <c r="AC396" s="81" t="s">
        <v>43</v>
      </c>
      <c r="AD396" s="83">
        <v>13.25</v>
      </c>
      <c r="AE396" s="83">
        <v>135.71428571428572</v>
      </c>
      <c r="AF396" s="85"/>
      <c r="AG396" s="85"/>
    </row>
    <row r="397" spans="1:33" x14ac:dyDescent="0.2">
      <c r="A397" s="81" t="s">
        <v>6897</v>
      </c>
      <c r="B397" s="81" t="s">
        <v>27</v>
      </c>
      <c r="C397" s="81" t="s">
        <v>28</v>
      </c>
      <c r="D397" s="82" t="s">
        <v>22</v>
      </c>
      <c r="E397" s="83">
        <v>814.28571428571433</v>
      </c>
      <c r="F397" s="83">
        <v>135.71428571428572</v>
      </c>
      <c r="G397" s="83">
        <v>300</v>
      </c>
      <c r="H397" s="83">
        <v>0</v>
      </c>
      <c r="I397" s="83">
        <v>0</v>
      </c>
      <c r="J397" s="81" t="s">
        <v>32</v>
      </c>
      <c r="K397" s="82" t="s">
        <v>39</v>
      </c>
      <c r="L397" s="81" t="s">
        <v>35</v>
      </c>
      <c r="M397" s="83">
        <v>35</v>
      </c>
      <c r="N397" s="84">
        <v>0.3125</v>
      </c>
      <c r="O397" s="84">
        <v>0.6875</v>
      </c>
      <c r="P397" s="84">
        <v>0.3125</v>
      </c>
      <c r="Q397" s="84">
        <v>0.52083333333333304</v>
      </c>
      <c r="R397" s="84">
        <v>0.3125</v>
      </c>
      <c r="S397" s="84">
        <v>0.6875</v>
      </c>
      <c r="T397" s="84">
        <v>0.3125</v>
      </c>
      <c r="U397" s="84">
        <v>0.6875</v>
      </c>
      <c r="V397" s="84">
        <v>0.3125</v>
      </c>
      <c r="W397" s="84">
        <v>0.6875</v>
      </c>
      <c r="X397" s="84">
        <v>0.3125</v>
      </c>
      <c r="Y397" s="84">
        <v>0.6875</v>
      </c>
      <c r="Z397" s="84">
        <v>0.3125</v>
      </c>
      <c r="AA397" s="84">
        <v>0.6875</v>
      </c>
      <c r="AB397" s="81" t="s">
        <v>65</v>
      </c>
      <c r="AC397" s="81" t="s">
        <v>43</v>
      </c>
      <c r="AD397" s="83">
        <v>13.25</v>
      </c>
      <c r="AE397" s="83">
        <v>135.71428571428572</v>
      </c>
      <c r="AF397" s="85"/>
      <c r="AG397" s="85"/>
    </row>
    <row r="398" spans="1:33" x14ac:dyDescent="0.2">
      <c r="A398" s="81" t="s">
        <v>6837</v>
      </c>
      <c r="B398" s="81" t="s">
        <v>27</v>
      </c>
      <c r="C398" s="81" t="s">
        <v>28</v>
      </c>
      <c r="D398" s="82" t="s">
        <v>22</v>
      </c>
      <c r="E398" s="83">
        <v>814.28571428571433</v>
      </c>
      <c r="F398" s="83">
        <v>135.71428571428572</v>
      </c>
      <c r="G398" s="83">
        <v>300</v>
      </c>
      <c r="H398" s="83">
        <v>0</v>
      </c>
      <c r="I398" s="83">
        <v>0</v>
      </c>
      <c r="J398" s="81" t="s">
        <v>32</v>
      </c>
      <c r="K398" s="82" t="s">
        <v>39</v>
      </c>
      <c r="L398" s="81" t="s">
        <v>35</v>
      </c>
      <c r="M398" s="83">
        <v>35</v>
      </c>
      <c r="N398" s="84">
        <v>0.3125</v>
      </c>
      <c r="O398" s="84">
        <v>0.6875</v>
      </c>
      <c r="P398" s="84">
        <v>0.3125</v>
      </c>
      <c r="Q398" s="84">
        <v>0.52083333333333304</v>
      </c>
      <c r="R398" s="84">
        <v>0.3125</v>
      </c>
      <c r="S398" s="84">
        <v>0.6875</v>
      </c>
      <c r="T398" s="84">
        <v>0.3125</v>
      </c>
      <c r="U398" s="84">
        <v>0.6875</v>
      </c>
      <c r="V398" s="84">
        <v>0.3125</v>
      </c>
      <c r="W398" s="84">
        <v>0.6875</v>
      </c>
      <c r="X398" s="84">
        <v>0.3125</v>
      </c>
      <c r="Y398" s="84">
        <v>0.6875</v>
      </c>
      <c r="Z398" s="84">
        <v>0.3125</v>
      </c>
      <c r="AA398" s="84">
        <v>0.6875</v>
      </c>
      <c r="AB398" s="81" t="s">
        <v>65</v>
      </c>
      <c r="AC398" s="81" t="s">
        <v>43</v>
      </c>
      <c r="AD398" s="83">
        <v>13.25</v>
      </c>
      <c r="AE398" s="83">
        <v>135.71428571428572</v>
      </c>
      <c r="AF398" s="85"/>
      <c r="AG398" s="85"/>
    </row>
    <row r="399" spans="1:33" x14ac:dyDescent="0.2">
      <c r="A399" s="81" t="s">
        <v>6791</v>
      </c>
      <c r="B399" s="81" t="s">
        <v>27</v>
      </c>
      <c r="C399" s="81" t="s">
        <v>28</v>
      </c>
      <c r="D399" s="82" t="s">
        <v>22</v>
      </c>
      <c r="E399" s="87">
        <f>+F399*6</f>
        <v>771.42857142857156</v>
      </c>
      <c r="F399" s="87">
        <f>(1200-G399)/7</f>
        <v>128.57142857142858</v>
      </c>
      <c r="G399" s="83">
        <v>300</v>
      </c>
      <c r="H399" s="83">
        <v>0</v>
      </c>
      <c r="I399" s="83">
        <v>0</v>
      </c>
      <c r="J399" s="81" t="s">
        <v>32</v>
      </c>
      <c r="K399" s="82" t="s">
        <v>39</v>
      </c>
      <c r="L399" s="81" t="s">
        <v>35</v>
      </c>
      <c r="M399" s="83">
        <v>35</v>
      </c>
      <c r="N399" s="84">
        <v>0.3125</v>
      </c>
      <c r="O399" s="84">
        <v>0.6875</v>
      </c>
      <c r="P399" s="84">
        <v>0.3125</v>
      </c>
      <c r="Q399" s="84">
        <v>0.52083333333333304</v>
      </c>
      <c r="R399" s="84">
        <v>0.3125</v>
      </c>
      <c r="S399" s="84">
        <v>0.6875</v>
      </c>
      <c r="T399" s="84">
        <v>0.3125</v>
      </c>
      <c r="U399" s="84">
        <v>0.6875</v>
      </c>
      <c r="V399" s="84">
        <v>0.3125</v>
      </c>
      <c r="W399" s="84">
        <v>0.6875</v>
      </c>
      <c r="X399" s="84">
        <v>0.3125</v>
      </c>
      <c r="Y399" s="84">
        <v>0.6875</v>
      </c>
      <c r="Z399" s="84">
        <v>0.3125</v>
      </c>
      <c r="AA399" s="84">
        <v>0.6875</v>
      </c>
      <c r="AB399" s="81" t="s">
        <v>65</v>
      </c>
      <c r="AC399" s="81" t="s">
        <v>43</v>
      </c>
      <c r="AD399" s="83">
        <v>13.25</v>
      </c>
      <c r="AE399" s="83">
        <v>135.71428571428572</v>
      </c>
      <c r="AF399" s="85"/>
      <c r="AG399" s="85"/>
    </row>
    <row r="400" spans="1:33" x14ac:dyDescent="0.2">
      <c r="A400" s="81" t="s">
        <v>6867</v>
      </c>
      <c r="B400" s="81" t="s">
        <v>27</v>
      </c>
      <c r="C400" s="81" t="s">
        <v>28</v>
      </c>
      <c r="D400" s="82" t="s">
        <v>22</v>
      </c>
      <c r="E400" s="83">
        <v>814.28571428571433</v>
      </c>
      <c r="F400" s="83">
        <v>135.71428571428572</v>
      </c>
      <c r="G400" s="83">
        <v>300</v>
      </c>
      <c r="H400" s="83">
        <v>0</v>
      </c>
      <c r="I400" s="83">
        <v>0</v>
      </c>
      <c r="J400" s="81" t="s">
        <v>32</v>
      </c>
      <c r="K400" s="82" t="s">
        <v>39</v>
      </c>
      <c r="L400" s="81" t="s">
        <v>35</v>
      </c>
      <c r="M400" s="83">
        <v>35</v>
      </c>
      <c r="N400" s="84">
        <v>0.3125</v>
      </c>
      <c r="O400" s="84">
        <v>0.6875</v>
      </c>
      <c r="P400" s="84">
        <v>0.3125</v>
      </c>
      <c r="Q400" s="84">
        <v>0.52083333333333304</v>
      </c>
      <c r="R400" s="84">
        <v>0.3125</v>
      </c>
      <c r="S400" s="84">
        <v>0.6875</v>
      </c>
      <c r="T400" s="84">
        <v>0.3125</v>
      </c>
      <c r="U400" s="84">
        <v>0.6875</v>
      </c>
      <c r="V400" s="84">
        <v>0.3125</v>
      </c>
      <c r="W400" s="84">
        <v>0.6875</v>
      </c>
      <c r="X400" s="84">
        <v>0.3125</v>
      </c>
      <c r="Y400" s="84">
        <v>0.6875</v>
      </c>
      <c r="Z400" s="84">
        <v>0.3125</v>
      </c>
      <c r="AA400" s="84">
        <v>0.6875</v>
      </c>
      <c r="AB400" s="81" t="s">
        <v>65</v>
      </c>
      <c r="AC400" s="81" t="s">
        <v>43</v>
      </c>
      <c r="AD400" s="83">
        <v>13.25</v>
      </c>
      <c r="AE400" s="83">
        <v>135.71428571428572</v>
      </c>
      <c r="AF400" s="85"/>
      <c r="AG400" s="85"/>
    </row>
    <row r="401" spans="1:33" x14ac:dyDescent="0.2">
      <c r="A401" s="81" t="s">
        <v>6929</v>
      </c>
      <c r="B401" s="81" t="s">
        <v>27</v>
      </c>
      <c r="C401" s="81" t="s">
        <v>28</v>
      </c>
      <c r="D401" s="82" t="s">
        <v>22</v>
      </c>
      <c r="E401" s="83">
        <v>814.28571428571433</v>
      </c>
      <c r="F401" s="83">
        <v>135.71428571428572</v>
      </c>
      <c r="G401" s="83">
        <v>300</v>
      </c>
      <c r="H401" s="83">
        <v>0</v>
      </c>
      <c r="I401" s="83">
        <v>0</v>
      </c>
      <c r="J401" s="81" t="s">
        <v>32</v>
      </c>
      <c r="K401" s="82" t="s">
        <v>39</v>
      </c>
      <c r="L401" s="81" t="s">
        <v>35</v>
      </c>
      <c r="M401" s="83">
        <v>35</v>
      </c>
      <c r="N401" s="84">
        <v>0.3125</v>
      </c>
      <c r="O401" s="84">
        <v>0.6875</v>
      </c>
      <c r="P401" s="84">
        <v>0.3125</v>
      </c>
      <c r="Q401" s="84">
        <v>0.52083333333333304</v>
      </c>
      <c r="R401" s="84">
        <v>0.3125</v>
      </c>
      <c r="S401" s="84">
        <v>0.6875</v>
      </c>
      <c r="T401" s="84">
        <v>0.3125</v>
      </c>
      <c r="U401" s="84">
        <v>0.6875</v>
      </c>
      <c r="V401" s="84">
        <v>0.3125</v>
      </c>
      <c r="W401" s="84">
        <v>0.6875</v>
      </c>
      <c r="X401" s="84">
        <v>0.3125</v>
      </c>
      <c r="Y401" s="84">
        <v>0.6875</v>
      </c>
      <c r="Z401" s="84">
        <v>0.3125</v>
      </c>
      <c r="AA401" s="84">
        <v>0.6875</v>
      </c>
      <c r="AB401" s="81" t="s">
        <v>65</v>
      </c>
      <c r="AC401" s="81" t="s">
        <v>43</v>
      </c>
      <c r="AD401" s="83">
        <v>13.25</v>
      </c>
      <c r="AE401" s="83">
        <v>135.71428571428572</v>
      </c>
      <c r="AF401" s="85"/>
      <c r="AG401" s="85"/>
    </row>
    <row r="402" spans="1:33" ht="14.5" customHeight="1" x14ac:dyDescent="0.2">
      <c r="A402" s="88" t="s">
        <v>6978</v>
      </c>
      <c r="B402" s="81" t="s">
        <v>27</v>
      </c>
      <c r="C402" s="81" t="s">
        <v>28</v>
      </c>
      <c r="D402" s="82" t="s">
        <v>22</v>
      </c>
      <c r="E402" s="83">
        <v>814.28571428571433</v>
      </c>
      <c r="F402" s="83">
        <v>135.71428571428572</v>
      </c>
      <c r="G402" s="83">
        <v>300</v>
      </c>
      <c r="H402" s="83">
        <v>0</v>
      </c>
      <c r="I402" s="83">
        <v>0</v>
      </c>
      <c r="J402" s="81" t="s">
        <v>32</v>
      </c>
      <c r="K402" s="82" t="s">
        <v>39</v>
      </c>
      <c r="L402" s="81" t="s">
        <v>35</v>
      </c>
      <c r="M402" s="83">
        <v>35</v>
      </c>
      <c r="N402" s="84">
        <v>0.3125</v>
      </c>
      <c r="O402" s="84">
        <v>0.6875</v>
      </c>
      <c r="P402" s="84">
        <v>0.3125</v>
      </c>
      <c r="Q402" s="84">
        <v>0.52083333333333304</v>
      </c>
      <c r="R402" s="84">
        <v>0.3125</v>
      </c>
      <c r="S402" s="84">
        <v>0.6875</v>
      </c>
      <c r="T402" s="84">
        <v>0.3125</v>
      </c>
      <c r="U402" s="84">
        <v>0.6875</v>
      </c>
      <c r="V402" s="84">
        <v>0.3125</v>
      </c>
      <c r="W402" s="84">
        <v>0.6875</v>
      </c>
      <c r="X402" s="84">
        <v>0.3125</v>
      </c>
      <c r="Y402" s="84">
        <v>0.6875</v>
      </c>
      <c r="Z402" s="84">
        <v>0.3125</v>
      </c>
      <c r="AA402" s="84">
        <v>0.6875</v>
      </c>
      <c r="AB402" s="81" t="s">
        <v>65</v>
      </c>
      <c r="AC402" s="81" t="s">
        <v>43</v>
      </c>
      <c r="AD402" s="83">
        <v>13.25</v>
      </c>
      <c r="AE402" s="83">
        <v>135.71428571428572</v>
      </c>
      <c r="AF402" s="85"/>
      <c r="AG402" s="85"/>
    </row>
    <row r="403" spans="1:33" ht="14.5" customHeight="1" x14ac:dyDescent="0.2">
      <c r="A403" s="88" t="s">
        <v>7598</v>
      </c>
      <c r="B403" s="81" t="s">
        <v>27</v>
      </c>
      <c r="C403" s="81" t="s">
        <v>28</v>
      </c>
      <c r="D403" s="82" t="s">
        <v>22</v>
      </c>
      <c r="E403" s="83">
        <v>814.28571428571433</v>
      </c>
      <c r="F403" s="83">
        <v>135.71428571428572</v>
      </c>
      <c r="G403" s="83">
        <v>300</v>
      </c>
      <c r="H403" s="83">
        <v>0</v>
      </c>
      <c r="I403" s="83">
        <v>0</v>
      </c>
      <c r="J403" s="81" t="s">
        <v>32</v>
      </c>
      <c r="K403" s="82" t="s">
        <v>39</v>
      </c>
      <c r="L403" s="81" t="s">
        <v>35</v>
      </c>
      <c r="M403" s="83">
        <v>35</v>
      </c>
      <c r="N403" s="84">
        <v>0.3125</v>
      </c>
      <c r="O403" s="84">
        <v>0.6875</v>
      </c>
      <c r="P403" s="84">
        <v>0.3125</v>
      </c>
      <c r="Q403" s="84">
        <v>0.52083333333333304</v>
      </c>
      <c r="R403" s="84">
        <v>0.3125</v>
      </c>
      <c r="S403" s="84">
        <v>0.6875</v>
      </c>
      <c r="T403" s="84">
        <v>0.3125</v>
      </c>
      <c r="U403" s="84">
        <v>0.6875</v>
      </c>
      <c r="V403" s="84">
        <v>0.3125</v>
      </c>
      <c r="W403" s="84">
        <v>0.6875</v>
      </c>
      <c r="X403" s="84">
        <v>0.3125</v>
      </c>
      <c r="Y403" s="84">
        <v>0.6875</v>
      </c>
      <c r="Z403" s="84">
        <v>0.3125</v>
      </c>
      <c r="AA403" s="84">
        <v>0.6875</v>
      </c>
      <c r="AB403" s="81" t="s">
        <v>65</v>
      </c>
      <c r="AC403" s="81" t="s">
        <v>43</v>
      </c>
      <c r="AD403" s="83">
        <v>13.25</v>
      </c>
      <c r="AE403" s="83">
        <v>135.71428571428572</v>
      </c>
      <c r="AF403" s="85"/>
      <c r="AG403" s="85"/>
    </row>
    <row r="404" spans="1:33" ht="14.5" customHeight="1" x14ac:dyDescent="0.2">
      <c r="A404" s="88" t="s">
        <v>7603</v>
      </c>
      <c r="B404" s="81" t="s">
        <v>27</v>
      </c>
      <c r="C404" s="81" t="s">
        <v>28</v>
      </c>
      <c r="D404" s="82" t="s">
        <v>22</v>
      </c>
      <c r="E404" s="83">
        <v>814.28571428571433</v>
      </c>
      <c r="F404" s="83">
        <v>135.71428571428572</v>
      </c>
      <c r="G404" s="83">
        <v>300</v>
      </c>
      <c r="H404" s="83">
        <v>0</v>
      </c>
      <c r="I404" s="83">
        <v>0</v>
      </c>
      <c r="J404" s="81" t="s">
        <v>32</v>
      </c>
      <c r="K404" s="82" t="s">
        <v>39</v>
      </c>
      <c r="L404" s="81" t="s">
        <v>35</v>
      </c>
      <c r="M404" s="83">
        <v>35</v>
      </c>
      <c r="N404" s="84">
        <v>0.3125</v>
      </c>
      <c r="O404" s="84">
        <v>0.6875</v>
      </c>
      <c r="P404" s="84">
        <v>0.3125</v>
      </c>
      <c r="Q404" s="84">
        <v>0.52083333333333304</v>
      </c>
      <c r="R404" s="84">
        <v>0.3125</v>
      </c>
      <c r="S404" s="84">
        <v>0.6875</v>
      </c>
      <c r="T404" s="84">
        <v>0.3125</v>
      </c>
      <c r="U404" s="84">
        <v>0.6875</v>
      </c>
      <c r="V404" s="84">
        <v>0.3125</v>
      </c>
      <c r="W404" s="84">
        <v>0.6875</v>
      </c>
      <c r="X404" s="84">
        <v>0.3125</v>
      </c>
      <c r="Y404" s="84">
        <v>0.6875</v>
      </c>
      <c r="Z404" s="84">
        <v>0.3125</v>
      </c>
      <c r="AA404" s="84">
        <v>0.6875</v>
      </c>
      <c r="AB404" s="81" t="s">
        <v>65</v>
      </c>
      <c r="AC404" s="81" t="s">
        <v>43</v>
      </c>
      <c r="AD404" s="83">
        <v>13.25</v>
      </c>
      <c r="AE404" s="83">
        <v>135.71428571428572</v>
      </c>
      <c r="AF404" s="85"/>
      <c r="AG404" s="85"/>
    </row>
    <row r="405" spans="1:33" ht="14.5" customHeight="1" x14ac:dyDescent="0.2">
      <c r="A405" s="88" t="s">
        <v>7884</v>
      </c>
      <c r="B405" s="81" t="s">
        <v>27</v>
      </c>
      <c r="C405" s="81" t="s">
        <v>28</v>
      </c>
      <c r="D405" s="82" t="s">
        <v>22</v>
      </c>
      <c r="E405" s="83">
        <v>814.28571428571433</v>
      </c>
      <c r="F405" s="83">
        <v>135.71428571428572</v>
      </c>
      <c r="G405" s="83">
        <v>300</v>
      </c>
      <c r="H405" s="83">
        <v>0</v>
      </c>
      <c r="I405" s="83">
        <v>0</v>
      </c>
      <c r="J405" s="81" t="s">
        <v>32</v>
      </c>
      <c r="K405" s="82" t="s">
        <v>39</v>
      </c>
      <c r="L405" s="81" t="s">
        <v>35</v>
      </c>
      <c r="M405" s="83">
        <v>35</v>
      </c>
      <c r="N405" s="84">
        <v>0.3125</v>
      </c>
      <c r="O405" s="84">
        <v>0.6875</v>
      </c>
      <c r="P405" s="84">
        <v>0.3125</v>
      </c>
      <c r="Q405" s="84">
        <v>0.52083333333333304</v>
      </c>
      <c r="R405" s="84">
        <v>0.3125</v>
      </c>
      <c r="S405" s="84">
        <v>0.6875</v>
      </c>
      <c r="T405" s="84">
        <v>0.3125</v>
      </c>
      <c r="U405" s="84">
        <v>0.6875</v>
      </c>
      <c r="V405" s="84">
        <v>0.3125</v>
      </c>
      <c r="W405" s="84">
        <v>0.6875</v>
      </c>
      <c r="X405" s="84">
        <v>0.3125</v>
      </c>
      <c r="Y405" s="84">
        <v>0.6875</v>
      </c>
      <c r="Z405" s="84">
        <v>0.3125</v>
      </c>
      <c r="AA405" s="84">
        <v>0.6875</v>
      </c>
      <c r="AB405" s="81" t="s">
        <v>65</v>
      </c>
      <c r="AC405" s="81" t="s">
        <v>43</v>
      </c>
      <c r="AD405" s="83">
        <v>13.25</v>
      </c>
      <c r="AE405" s="83">
        <v>135.71428571428572</v>
      </c>
      <c r="AF405" s="85"/>
      <c r="AG405" s="85"/>
    </row>
    <row r="406" spans="1:33" ht="15" customHeight="1" x14ac:dyDescent="0.2">
      <c r="A406" s="81" t="s">
        <v>6760</v>
      </c>
      <c r="B406" s="86" t="s">
        <v>11</v>
      </c>
      <c r="C406" s="81" t="s">
        <v>12</v>
      </c>
      <c r="D406" s="82" t="s">
        <v>22</v>
      </c>
      <c r="E406" s="87">
        <v>1928.5714285714287</v>
      </c>
      <c r="F406" s="87">
        <v>321.42857142857144</v>
      </c>
      <c r="G406" s="87">
        <v>350</v>
      </c>
      <c r="H406" s="83">
        <v>0</v>
      </c>
      <c r="I406" s="83">
        <v>0</v>
      </c>
      <c r="J406" s="81" t="s">
        <v>32</v>
      </c>
      <c r="K406" s="82" t="s">
        <v>39</v>
      </c>
      <c r="L406" s="81" t="s">
        <v>35</v>
      </c>
      <c r="M406" s="83">
        <v>35</v>
      </c>
      <c r="N406" s="84">
        <v>0.3125</v>
      </c>
      <c r="O406" s="84">
        <v>0.6875</v>
      </c>
      <c r="P406" s="84">
        <v>0.3125</v>
      </c>
      <c r="Q406" s="84">
        <v>0.52083333333333304</v>
      </c>
      <c r="R406" s="84">
        <v>0.3125</v>
      </c>
      <c r="S406" s="84">
        <v>0.6875</v>
      </c>
      <c r="T406" s="84">
        <v>0.3125</v>
      </c>
      <c r="U406" s="84">
        <v>0.6875</v>
      </c>
      <c r="V406" s="84">
        <v>0.3125</v>
      </c>
      <c r="W406" s="84">
        <v>0.6875</v>
      </c>
      <c r="X406" s="84">
        <v>0.3125</v>
      </c>
      <c r="Y406" s="84">
        <v>0.6875</v>
      </c>
      <c r="Z406" s="84">
        <v>0.3125</v>
      </c>
      <c r="AA406" s="84">
        <v>0.6875</v>
      </c>
      <c r="AB406" s="81" t="s">
        <v>65</v>
      </c>
      <c r="AC406" s="81" t="s">
        <v>43</v>
      </c>
      <c r="AD406" s="83">
        <v>21.262499999999999</v>
      </c>
      <c r="AE406" s="83">
        <v>170.1</v>
      </c>
      <c r="AF406" s="85"/>
      <c r="AG406" s="85">
        <v>1</v>
      </c>
    </row>
    <row r="407" spans="1:33" x14ac:dyDescent="0.2">
      <c r="A407" s="81"/>
    </row>
    <row r="409" spans="1:33" x14ac:dyDescent="0.2">
      <c r="E409" s="83"/>
      <c r="F409" s="83"/>
      <c r="G409" s="83"/>
    </row>
    <row r="410" spans="1:33" x14ac:dyDescent="0.2">
      <c r="E410" s="83"/>
      <c r="F410" s="83"/>
      <c r="G410" s="83"/>
    </row>
  </sheetData>
  <autoFilter ref="A1:AH407" xr:uid="{00000000-0009-0000-0000-000000000000}">
    <sortState xmlns:xlrd2="http://schemas.microsoft.com/office/spreadsheetml/2017/richdata2" ref="A2:AH387">
      <sortCondition ref="A1:A387"/>
    </sortState>
  </autoFilter>
  <dataConsolidate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9"/>
  <dimension ref="A1:P298"/>
  <sheetViews>
    <sheetView topLeftCell="A5" workbookViewId="0">
      <selection activeCell="A3" sqref="A3"/>
    </sheetView>
  </sheetViews>
  <sheetFormatPr baseColWidth="10" defaultRowHeight="16" x14ac:dyDescent="0.2"/>
  <cols>
    <col min="1" max="1" width="7.6640625" bestFit="1" customWidth="1"/>
    <col min="2" max="2" width="32.83203125" customWidth="1"/>
    <col min="3" max="16" width="8.6640625" customWidth="1"/>
  </cols>
  <sheetData>
    <row r="1" spans="1:16" x14ac:dyDescent="0.2">
      <c r="A1" s="1" t="s">
        <v>87</v>
      </c>
      <c r="B1" s="1" t="s">
        <v>78</v>
      </c>
      <c r="C1" s="1" t="s">
        <v>124</v>
      </c>
      <c r="D1" s="1" t="s">
        <v>125</v>
      </c>
      <c r="E1" s="1" t="s">
        <v>126</v>
      </c>
      <c r="F1" s="1" t="s">
        <v>127</v>
      </c>
      <c r="G1" s="1" t="s">
        <v>128</v>
      </c>
      <c r="H1" s="1" t="s">
        <v>129</v>
      </c>
      <c r="I1" s="1" t="s">
        <v>135</v>
      </c>
      <c r="J1" s="1" t="s">
        <v>130</v>
      </c>
      <c r="K1" s="1" t="s">
        <v>131</v>
      </c>
      <c r="L1" s="1" t="s">
        <v>132</v>
      </c>
      <c r="M1" s="1" t="s">
        <v>133</v>
      </c>
      <c r="N1" s="1" t="s">
        <v>134</v>
      </c>
      <c r="O1" s="1" t="s">
        <v>122</v>
      </c>
      <c r="P1" s="1" t="s">
        <v>123</v>
      </c>
    </row>
    <row r="2" spans="1:16" x14ac:dyDescent="0.2">
      <c r="A2">
        <v>2287</v>
      </c>
      <c r="B2" t="s">
        <v>4080</v>
      </c>
      <c r="C2" s="6">
        <v>0.3125</v>
      </c>
      <c r="D2" s="6">
        <v>0.6875</v>
      </c>
      <c r="E2" s="6">
        <v>0.3125</v>
      </c>
      <c r="F2" s="6">
        <v>0.52083333333333337</v>
      </c>
      <c r="G2" s="6"/>
      <c r="H2" s="6"/>
      <c r="I2" s="6">
        <v>0.3125</v>
      </c>
      <c r="J2" s="6">
        <v>0.6875</v>
      </c>
      <c r="K2" s="6">
        <v>0.3125</v>
      </c>
      <c r="L2" s="6">
        <v>0.6875</v>
      </c>
      <c r="M2" s="6">
        <v>0.3125</v>
      </c>
      <c r="N2" s="6">
        <v>0.6875</v>
      </c>
      <c r="O2" s="6">
        <v>0.3125</v>
      </c>
      <c r="P2" s="6">
        <v>0.6875</v>
      </c>
    </row>
    <row r="3" spans="1:16" x14ac:dyDescent="0.2">
      <c r="A3">
        <v>2149</v>
      </c>
      <c r="B3" t="s">
        <v>3729</v>
      </c>
      <c r="C3" s="6">
        <v>0.3125</v>
      </c>
      <c r="D3" s="6">
        <v>0.6875</v>
      </c>
      <c r="E3" s="6">
        <v>0.3125</v>
      </c>
      <c r="F3" s="6">
        <v>0.52083333333333337</v>
      </c>
      <c r="G3" s="6"/>
      <c r="H3" s="6"/>
      <c r="I3" s="6">
        <v>0.3125</v>
      </c>
      <c r="J3" s="6">
        <v>0.6875</v>
      </c>
      <c r="K3" s="6">
        <v>0.3125</v>
      </c>
      <c r="L3" s="6">
        <v>0.6875</v>
      </c>
      <c r="M3" s="6">
        <v>0.3125</v>
      </c>
      <c r="N3" s="6">
        <v>0.6875</v>
      </c>
      <c r="O3" s="6">
        <v>0.3125</v>
      </c>
      <c r="P3" s="6">
        <v>0.6875</v>
      </c>
    </row>
    <row r="4" spans="1:16" x14ac:dyDescent="0.2">
      <c r="A4">
        <v>8012</v>
      </c>
      <c r="B4" t="s">
        <v>1170</v>
      </c>
      <c r="C4" s="6">
        <v>0.3125</v>
      </c>
      <c r="D4" s="6">
        <v>0.6875</v>
      </c>
      <c r="E4" s="6">
        <v>0.3125</v>
      </c>
      <c r="F4" s="6">
        <v>0.52083333333333337</v>
      </c>
      <c r="G4" s="6"/>
      <c r="H4" s="6"/>
      <c r="I4" s="6">
        <v>0.3125</v>
      </c>
      <c r="J4" s="6">
        <v>0.6875</v>
      </c>
      <c r="K4" s="6">
        <v>0.3125</v>
      </c>
      <c r="L4" s="6">
        <v>0.6875</v>
      </c>
      <c r="M4" s="6">
        <v>0.3125</v>
      </c>
      <c r="N4" s="6">
        <v>0.6875</v>
      </c>
      <c r="O4" s="6">
        <v>0.3125</v>
      </c>
      <c r="P4" s="6">
        <v>0.6875</v>
      </c>
    </row>
    <row r="5" spans="1:16" x14ac:dyDescent="0.2">
      <c r="A5">
        <v>2342</v>
      </c>
      <c r="B5" t="s">
        <v>4291</v>
      </c>
      <c r="C5" s="6">
        <v>0.3125</v>
      </c>
      <c r="D5" s="6">
        <v>0.6875</v>
      </c>
      <c r="E5" s="6">
        <v>0.3125</v>
      </c>
      <c r="F5" s="6">
        <v>0.52083333333333337</v>
      </c>
      <c r="G5" s="6"/>
      <c r="H5" s="6"/>
      <c r="I5" s="6">
        <v>0.3125</v>
      </c>
      <c r="J5" s="6">
        <v>0.6875</v>
      </c>
      <c r="K5" s="6">
        <v>0.3125</v>
      </c>
      <c r="L5" s="6">
        <v>0.6875</v>
      </c>
      <c r="M5" s="6">
        <v>0.3125</v>
      </c>
      <c r="N5" s="6">
        <v>0.6875</v>
      </c>
      <c r="O5" s="6">
        <v>0.3125</v>
      </c>
      <c r="P5" s="6">
        <v>0.6875</v>
      </c>
    </row>
    <row r="6" spans="1:16" x14ac:dyDescent="0.2">
      <c r="A6">
        <v>8399</v>
      </c>
      <c r="B6" t="s">
        <v>7560</v>
      </c>
      <c r="C6" s="6">
        <v>0.3125</v>
      </c>
      <c r="D6" s="6">
        <v>0.6875</v>
      </c>
      <c r="E6" s="6">
        <v>0.3125</v>
      </c>
      <c r="F6" s="6">
        <v>0.52083333333333337</v>
      </c>
      <c r="G6" s="6"/>
      <c r="H6" s="6"/>
      <c r="I6" s="6">
        <v>0.3125</v>
      </c>
      <c r="J6" s="6">
        <v>0.6875</v>
      </c>
      <c r="K6" s="6">
        <v>0.3125</v>
      </c>
      <c r="L6" s="6">
        <v>0.6875</v>
      </c>
      <c r="M6" s="6">
        <v>0.3125</v>
      </c>
      <c r="N6" s="6">
        <v>0.6875</v>
      </c>
      <c r="O6" s="6">
        <v>0.3125</v>
      </c>
      <c r="P6" s="6">
        <v>0.6875</v>
      </c>
    </row>
    <row r="7" spans="1:16" x14ac:dyDescent="0.2">
      <c r="A7">
        <v>2979</v>
      </c>
      <c r="B7" t="s">
        <v>6702</v>
      </c>
      <c r="C7" s="6">
        <v>0.3125</v>
      </c>
      <c r="D7" s="6">
        <v>0.6875</v>
      </c>
      <c r="E7" s="6">
        <v>0.3125</v>
      </c>
      <c r="F7" s="6">
        <v>0.52083333333333337</v>
      </c>
      <c r="G7" s="6"/>
      <c r="H7" s="6"/>
      <c r="I7" s="6">
        <v>0.3125</v>
      </c>
      <c r="J7" s="6">
        <v>0.6875</v>
      </c>
      <c r="K7" s="6">
        <v>0.3125</v>
      </c>
      <c r="L7" s="6">
        <v>0.6875</v>
      </c>
      <c r="M7" s="6">
        <v>0.3125</v>
      </c>
      <c r="N7" s="6">
        <v>0.6875</v>
      </c>
      <c r="O7" s="6">
        <v>0.3125</v>
      </c>
      <c r="P7" s="6">
        <v>0.6875</v>
      </c>
    </row>
    <row r="8" spans="1:16" x14ac:dyDescent="0.2">
      <c r="A8">
        <v>2352</v>
      </c>
      <c r="B8" t="s">
        <v>4343</v>
      </c>
      <c r="C8" s="6">
        <v>0.3125</v>
      </c>
      <c r="D8" s="6">
        <v>0.6875</v>
      </c>
      <c r="E8" s="6">
        <v>0.3125</v>
      </c>
      <c r="F8" s="6">
        <v>0.52083333333333337</v>
      </c>
      <c r="G8" s="6"/>
      <c r="H8" s="6"/>
      <c r="I8" s="6">
        <v>0.3125</v>
      </c>
      <c r="J8" s="6">
        <v>0.6875</v>
      </c>
      <c r="K8" s="6">
        <v>0.3125</v>
      </c>
      <c r="L8" s="6">
        <v>0.6875</v>
      </c>
      <c r="M8" s="6">
        <v>0.3125</v>
      </c>
      <c r="N8" s="6">
        <v>0.6875</v>
      </c>
      <c r="O8" s="6">
        <v>0.3125</v>
      </c>
      <c r="P8" s="6">
        <v>0.6875</v>
      </c>
    </row>
    <row r="9" spans="1:16" x14ac:dyDescent="0.2">
      <c r="A9">
        <v>8519</v>
      </c>
      <c r="B9" t="s">
        <v>7843</v>
      </c>
      <c r="C9" s="6">
        <v>0.3125</v>
      </c>
      <c r="D9" s="6">
        <v>0.6875</v>
      </c>
      <c r="E9" s="6">
        <v>0.3125</v>
      </c>
      <c r="F9" s="6">
        <v>0.52083333333333337</v>
      </c>
      <c r="G9" s="6"/>
      <c r="H9" s="6"/>
      <c r="I9" s="6">
        <v>0.3125</v>
      </c>
      <c r="J9" s="6">
        <v>0.6875</v>
      </c>
      <c r="K9" s="6">
        <v>0.3125</v>
      </c>
      <c r="L9" s="6">
        <v>0.6875</v>
      </c>
      <c r="M9" s="6">
        <v>0.3125</v>
      </c>
      <c r="N9" s="6">
        <v>0.6875</v>
      </c>
      <c r="O9" s="6">
        <v>0.3125</v>
      </c>
      <c r="P9" s="6">
        <v>0.6875</v>
      </c>
    </row>
    <row r="10" spans="1:16" x14ac:dyDescent="0.2">
      <c r="A10">
        <v>8435</v>
      </c>
      <c r="B10" t="s">
        <v>7655</v>
      </c>
      <c r="C10" s="6">
        <v>0.3125</v>
      </c>
      <c r="D10" s="6">
        <v>0.6875</v>
      </c>
      <c r="E10" s="6">
        <v>0.3125</v>
      </c>
      <c r="F10" s="6">
        <v>0.52083333333333337</v>
      </c>
      <c r="G10" s="6"/>
      <c r="H10" s="6"/>
      <c r="I10" s="6">
        <v>0.3125</v>
      </c>
      <c r="J10" s="6">
        <v>0.6875</v>
      </c>
      <c r="K10" s="6">
        <v>0.3125</v>
      </c>
      <c r="L10" s="6">
        <v>0.6875</v>
      </c>
      <c r="M10" s="6">
        <v>0.3125</v>
      </c>
      <c r="N10" s="6">
        <v>0.6875</v>
      </c>
      <c r="O10" s="6">
        <v>0.3125</v>
      </c>
      <c r="P10" s="6">
        <v>0.6875</v>
      </c>
    </row>
    <row r="11" spans="1:16" x14ac:dyDescent="0.2">
      <c r="A11">
        <v>8497</v>
      </c>
      <c r="B11" t="s">
        <v>7800</v>
      </c>
      <c r="C11" s="6">
        <v>0.3125</v>
      </c>
      <c r="D11" s="6">
        <v>0.6875</v>
      </c>
      <c r="E11" s="6">
        <v>0.3125</v>
      </c>
      <c r="F11" s="6">
        <v>0.52083333333333337</v>
      </c>
      <c r="G11" s="6"/>
      <c r="H11" s="6"/>
      <c r="I11" s="6">
        <v>0.3125</v>
      </c>
      <c r="J11" s="6">
        <v>0.6875</v>
      </c>
      <c r="K11" s="6">
        <v>0.3125</v>
      </c>
      <c r="L11" s="6">
        <v>0.6875</v>
      </c>
      <c r="M11" s="6">
        <v>0.3125</v>
      </c>
      <c r="N11" s="6">
        <v>0.6875</v>
      </c>
      <c r="O11" s="6">
        <v>0.3125</v>
      </c>
      <c r="P11" s="6">
        <v>0.6875</v>
      </c>
    </row>
    <row r="12" spans="1:16" x14ac:dyDescent="0.2">
      <c r="A12">
        <v>8381</v>
      </c>
      <c r="B12" t="s">
        <v>7500</v>
      </c>
      <c r="C12" s="6">
        <v>0.3125</v>
      </c>
      <c r="D12" s="6">
        <v>0.6875</v>
      </c>
      <c r="E12" s="6">
        <v>0.3125</v>
      </c>
      <c r="F12" s="6">
        <v>0.52083333333333337</v>
      </c>
      <c r="G12" s="6"/>
      <c r="H12" s="6"/>
      <c r="I12" s="6">
        <v>0.3125</v>
      </c>
      <c r="J12" s="6">
        <v>0.6875</v>
      </c>
      <c r="K12" s="6">
        <v>0.3125</v>
      </c>
      <c r="L12" s="6">
        <v>0.6875</v>
      </c>
      <c r="M12" s="6">
        <v>0.3125</v>
      </c>
      <c r="N12" s="6">
        <v>0.6875</v>
      </c>
      <c r="O12" s="6">
        <v>0.3125</v>
      </c>
      <c r="P12" s="6">
        <v>0.6875</v>
      </c>
    </row>
    <row r="13" spans="1:16" x14ac:dyDescent="0.2">
      <c r="A13">
        <v>8317</v>
      </c>
      <c r="B13" t="s">
        <v>7263</v>
      </c>
      <c r="C13" s="6">
        <v>0.3125</v>
      </c>
      <c r="D13" s="6">
        <v>0.6875</v>
      </c>
      <c r="E13" s="6">
        <v>0.3125</v>
      </c>
      <c r="F13" s="6">
        <v>0.52083333333333337</v>
      </c>
      <c r="G13" s="6"/>
      <c r="H13" s="6"/>
      <c r="I13" s="6">
        <v>0.3125</v>
      </c>
      <c r="J13" s="6">
        <v>0.6875</v>
      </c>
      <c r="K13" s="6">
        <v>0.3125</v>
      </c>
      <c r="L13" s="6">
        <v>0.6875</v>
      </c>
      <c r="M13" s="6">
        <v>0.3125</v>
      </c>
      <c r="N13" s="6">
        <v>0.6875</v>
      </c>
      <c r="O13" s="6">
        <v>0.3125</v>
      </c>
      <c r="P13" s="6">
        <v>0.6875</v>
      </c>
    </row>
    <row r="14" spans="1:16" x14ac:dyDescent="0.2">
      <c r="A14">
        <v>2148</v>
      </c>
      <c r="B14" t="s">
        <v>3640</v>
      </c>
      <c r="C14" s="6">
        <v>0.3125</v>
      </c>
      <c r="D14" s="6">
        <v>0.6875</v>
      </c>
      <c r="E14" s="6">
        <v>0.3125</v>
      </c>
      <c r="F14" s="6">
        <v>0.52083333333333337</v>
      </c>
      <c r="G14" s="6"/>
      <c r="H14" s="6"/>
      <c r="I14" s="6">
        <v>0.3125</v>
      </c>
      <c r="J14" s="6">
        <v>0.6875</v>
      </c>
      <c r="K14" s="6">
        <v>0.3125</v>
      </c>
      <c r="L14" s="6">
        <v>0.6875</v>
      </c>
      <c r="M14" s="6">
        <v>0.3125</v>
      </c>
      <c r="N14" s="6">
        <v>0.6875</v>
      </c>
      <c r="O14" s="6">
        <v>0.3125</v>
      </c>
      <c r="P14" s="6">
        <v>0.6875</v>
      </c>
    </row>
    <row r="15" spans="1:16" x14ac:dyDescent="0.2">
      <c r="A15">
        <v>1599</v>
      </c>
      <c r="B15" t="s">
        <v>1125</v>
      </c>
      <c r="C15" s="6">
        <v>0.3125</v>
      </c>
      <c r="D15" s="6">
        <v>0.6875</v>
      </c>
      <c r="E15" s="6">
        <v>0.3125</v>
      </c>
      <c r="F15" s="6">
        <v>0.52083333333333337</v>
      </c>
      <c r="G15" s="6"/>
      <c r="H15" s="6"/>
      <c r="I15" s="6">
        <v>0.3125</v>
      </c>
      <c r="J15" s="6">
        <v>0.6875</v>
      </c>
      <c r="K15" s="6">
        <v>0.3125</v>
      </c>
      <c r="L15" s="6">
        <v>0.6875</v>
      </c>
      <c r="M15" s="6">
        <v>0.3125</v>
      </c>
      <c r="N15" s="6">
        <v>0.6875</v>
      </c>
      <c r="O15" s="6">
        <v>0.3125</v>
      </c>
      <c r="P15" s="6">
        <v>0.6875</v>
      </c>
    </row>
    <row r="16" spans="1:16" x14ac:dyDescent="0.2">
      <c r="A16">
        <v>2157</v>
      </c>
      <c r="B16" t="s">
        <v>3730</v>
      </c>
      <c r="C16" s="6">
        <v>0.3125</v>
      </c>
      <c r="D16" s="6">
        <v>0.6875</v>
      </c>
      <c r="E16" s="6">
        <v>0.3125</v>
      </c>
      <c r="F16" s="6">
        <v>0.52083333333333337</v>
      </c>
      <c r="G16" s="6"/>
      <c r="H16" s="6"/>
      <c r="I16" s="6">
        <v>0.3125</v>
      </c>
      <c r="J16" s="6">
        <v>0.6875</v>
      </c>
      <c r="K16" s="6">
        <v>0.3125</v>
      </c>
      <c r="L16" s="6">
        <v>0.6875</v>
      </c>
      <c r="M16" s="6">
        <v>0.3125</v>
      </c>
      <c r="N16" s="6">
        <v>0.6875</v>
      </c>
      <c r="O16" s="6">
        <v>0.3125</v>
      </c>
      <c r="P16" s="6">
        <v>0.6875</v>
      </c>
    </row>
    <row r="17" spans="1:16" x14ac:dyDescent="0.2">
      <c r="A17">
        <v>8217</v>
      </c>
      <c r="B17" t="s">
        <v>1416</v>
      </c>
      <c r="C17" s="6">
        <v>0.3125</v>
      </c>
      <c r="D17" s="6">
        <v>0.6875</v>
      </c>
      <c r="E17" s="6">
        <v>0.3125</v>
      </c>
      <c r="F17" s="6">
        <v>0.52083333333333337</v>
      </c>
      <c r="G17" s="6"/>
      <c r="H17" s="6"/>
      <c r="I17" s="6">
        <v>0.3125</v>
      </c>
      <c r="J17" s="6">
        <v>0.6875</v>
      </c>
      <c r="K17" s="6">
        <v>0.3125</v>
      </c>
      <c r="L17" s="6">
        <v>0.6875</v>
      </c>
      <c r="M17" s="6">
        <v>0.3125</v>
      </c>
      <c r="N17" s="6">
        <v>0.6875</v>
      </c>
      <c r="O17" s="6">
        <v>0.3125</v>
      </c>
      <c r="P17" s="6">
        <v>0.6875</v>
      </c>
    </row>
    <row r="18" spans="1:16" x14ac:dyDescent="0.2">
      <c r="A18">
        <v>8520</v>
      </c>
      <c r="B18" t="s">
        <v>7846</v>
      </c>
      <c r="C18" s="6">
        <v>0.3125</v>
      </c>
      <c r="D18" s="6">
        <v>0.6875</v>
      </c>
      <c r="E18" s="6">
        <v>0.3125</v>
      </c>
      <c r="F18" s="6">
        <v>0.52083333333333337</v>
      </c>
      <c r="G18" s="6"/>
      <c r="H18" s="6"/>
      <c r="I18" s="6">
        <v>0.3125</v>
      </c>
      <c r="J18" s="6">
        <v>0.6875</v>
      </c>
      <c r="K18" s="6">
        <v>0.3125</v>
      </c>
      <c r="L18" s="6">
        <v>0.6875</v>
      </c>
      <c r="M18" s="6">
        <v>0.3125</v>
      </c>
      <c r="N18" s="6">
        <v>0.6875</v>
      </c>
      <c r="O18" s="6">
        <v>0.3125</v>
      </c>
      <c r="P18" s="6">
        <v>0.6875</v>
      </c>
    </row>
    <row r="19" spans="1:16" x14ac:dyDescent="0.2">
      <c r="A19">
        <v>2810</v>
      </c>
      <c r="B19" t="s">
        <v>6018</v>
      </c>
      <c r="C19" s="6">
        <v>0.3125</v>
      </c>
      <c r="D19" s="6">
        <v>0.6875</v>
      </c>
      <c r="E19" s="6">
        <v>0.3125</v>
      </c>
      <c r="F19" s="6">
        <v>0.52083333333333337</v>
      </c>
      <c r="G19" s="6"/>
      <c r="H19" s="6"/>
      <c r="I19" s="6">
        <v>0.3125</v>
      </c>
      <c r="J19" s="6">
        <v>0.6875</v>
      </c>
      <c r="K19" s="6">
        <v>0.3125</v>
      </c>
      <c r="L19" s="6">
        <v>0.6875</v>
      </c>
      <c r="M19" s="6">
        <v>0.3125</v>
      </c>
      <c r="N19" s="6">
        <v>0.6875</v>
      </c>
      <c r="O19" s="6">
        <v>0.3125</v>
      </c>
      <c r="P19" s="6">
        <v>0.6875</v>
      </c>
    </row>
    <row r="20" spans="1:16" x14ac:dyDescent="0.2">
      <c r="A20">
        <v>962</v>
      </c>
      <c r="B20" t="s">
        <v>1779</v>
      </c>
      <c r="C20" s="6">
        <v>0.3125</v>
      </c>
      <c r="D20" s="6">
        <v>0.6875</v>
      </c>
      <c r="E20" s="6">
        <v>0.3125</v>
      </c>
      <c r="F20" s="6">
        <v>0.52083333333333337</v>
      </c>
      <c r="G20" s="6"/>
      <c r="H20" s="6"/>
      <c r="I20" s="6">
        <v>0.3125</v>
      </c>
      <c r="J20" s="6">
        <v>0.6875</v>
      </c>
      <c r="K20" s="6">
        <v>0.3125</v>
      </c>
      <c r="L20" s="6">
        <v>0.6875</v>
      </c>
      <c r="M20" s="6">
        <v>0.3125</v>
      </c>
      <c r="N20" s="6">
        <v>0.6875</v>
      </c>
      <c r="O20" s="6">
        <v>0.3125</v>
      </c>
      <c r="P20" s="6">
        <v>0.6875</v>
      </c>
    </row>
    <row r="21" spans="1:16" x14ac:dyDescent="0.2">
      <c r="A21">
        <v>8508</v>
      </c>
      <c r="B21" t="s">
        <v>7829</v>
      </c>
      <c r="C21" s="6">
        <v>0.3125</v>
      </c>
      <c r="D21" s="6">
        <v>0.6875</v>
      </c>
      <c r="E21" s="6">
        <v>0.3125</v>
      </c>
      <c r="F21" s="6">
        <v>0.52083333333333337</v>
      </c>
      <c r="G21" s="6"/>
      <c r="H21" s="6"/>
      <c r="I21" s="6">
        <v>0.3125</v>
      </c>
      <c r="J21" s="6">
        <v>0.6875</v>
      </c>
      <c r="K21" s="6">
        <v>0.3125</v>
      </c>
      <c r="L21" s="6">
        <v>0.6875</v>
      </c>
      <c r="M21" s="6">
        <v>0.3125</v>
      </c>
      <c r="N21" s="6">
        <v>0.6875</v>
      </c>
      <c r="O21" s="6">
        <v>0.3125</v>
      </c>
      <c r="P21" s="6">
        <v>0.6875</v>
      </c>
    </row>
    <row r="22" spans="1:16" x14ac:dyDescent="0.2">
      <c r="A22">
        <v>1816</v>
      </c>
      <c r="B22" t="s">
        <v>1917</v>
      </c>
      <c r="C22" s="6">
        <v>0.3125</v>
      </c>
      <c r="D22" s="6">
        <v>0.6875</v>
      </c>
      <c r="E22" s="6">
        <v>0.3125</v>
      </c>
      <c r="F22" s="6">
        <v>0.52083333333333337</v>
      </c>
      <c r="G22" s="6"/>
      <c r="H22" s="6"/>
      <c r="I22" s="6">
        <v>0.3125</v>
      </c>
      <c r="J22" s="6">
        <v>0.6875</v>
      </c>
      <c r="K22" s="6">
        <v>0.3125</v>
      </c>
      <c r="L22" s="6">
        <v>0.6875</v>
      </c>
      <c r="M22" s="6">
        <v>0.3125</v>
      </c>
      <c r="N22" s="6">
        <v>0.6875</v>
      </c>
      <c r="O22" s="6">
        <v>0.3125</v>
      </c>
      <c r="P22" s="6">
        <v>0.6875</v>
      </c>
    </row>
    <row r="23" spans="1:16" x14ac:dyDescent="0.2">
      <c r="A23">
        <v>1230</v>
      </c>
      <c r="B23" t="s">
        <v>2111</v>
      </c>
      <c r="C23" s="6">
        <v>0.3125</v>
      </c>
      <c r="D23" s="6">
        <v>0.6875</v>
      </c>
      <c r="E23" s="6">
        <v>0.3125</v>
      </c>
      <c r="F23" s="6">
        <v>0.52083333333333337</v>
      </c>
      <c r="G23" s="6"/>
      <c r="H23" s="6"/>
      <c r="I23" s="6">
        <v>0.3125</v>
      </c>
      <c r="J23" s="6">
        <v>0.6875</v>
      </c>
      <c r="K23" s="6">
        <v>0.3125</v>
      </c>
      <c r="L23" s="6">
        <v>0.6875</v>
      </c>
      <c r="M23" s="6">
        <v>0.3125</v>
      </c>
      <c r="N23" s="6">
        <v>0.6875</v>
      </c>
      <c r="O23" s="6">
        <v>0.3125</v>
      </c>
      <c r="P23" s="6">
        <v>0.6875</v>
      </c>
    </row>
    <row r="24" spans="1:16" x14ac:dyDescent="0.2">
      <c r="A24">
        <v>8235</v>
      </c>
      <c r="B24" t="s">
        <v>5539</v>
      </c>
      <c r="C24" s="6">
        <v>0.3125</v>
      </c>
      <c r="D24" s="6">
        <v>0.6875</v>
      </c>
      <c r="E24" s="6">
        <v>0.3125</v>
      </c>
      <c r="F24" s="6">
        <v>0.52083333333333337</v>
      </c>
      <c r="G24" s="6"/>
      <c r="H24" s="6"/>
      <c r="I24" s="6">
        <v>0.3125</v>
      </c>
      <c r="J24" s="6">
        <v>0.6875</v>
      </c>
      <c r="K24" s="6">
        <v>0.3125</v>
      </c>
      <c r="L24" s="6">
        <v>0.6875</v>
      </c>
      <c r="M24" s="6">
        <v>0.3125</v>
      </c>
      <c r="N24" s="6">
        <v>0.6875</v>
      </c>
      <c r="O24" s="6">
        <v>0.3125</v>
      </c>
      <c r="P24" s="6">
        <v>0.6875</v>
      </c>
    </row>
    <row r="25" spans="1:16" x14ac:dyDescent="0.2">
      <c r="A25">
        <v>8005</v>
      </c>
      <c r="B25" t="s">
        <v>2119</v>
      </c>
      <c r="C25" s="6">
        <v>0.3125</v>
      </c>
      <c r="D25" s="6">
        <v>0.6875</v>
      </c>
      <c r="E25" s="6">
        <v>0.3125</v>
      </c>
      <c r="F25" s="6">
        <v>0.52083333333333337</v>
      </c>
      <c r="G25" s="6"/>
      <c r="H25" s="6"/>
      <c r="I25" s="6">
        <v>0.3125</v>
      </c>
      <c r="J25" s="6">
        <v>0.6875</v>
      </c>
      <c r="K25" s="6">
        <v>0.3125</v>
      </c>
      <c r="L25" s="6">
        <v>0.6875</v>
      </c>
      <c r="M25" s="6">
        <v>0.3125</v>
      </c>
      <c r="N25" s="6">
        <v>0.6875</v>
      </c>
      <c r="O25" s="6">
        <v>0.3125</v>
      </c>
      <c r="P25" s="6">
        <v>0.6875</v>
      </c>
    </row>
    <row r="26" spans="1:16" x14ac:dyDescent="0.2">
      <c r="A26">
        <v>50000</v>
      </c>
      <c r="B26" t="s">
        <v>145</v>
      </c>
      <c r="C26" s="6">
        <v>0.3125</v>
      </c>
      <c r="D26" s="6">
        <v>0.6875</v>
      </c>
      <c r="E26" s="6">
        <v>0.3125</v>
      </c>
      <c r="F26" s="6">
        <v>0.52083333333333337</v>
      </c>
      <c r="G26" s="6"/>
      <c r="H26" s="6"/>
      <c r="I26" s="6">
        <v>0.3125</v>
      </c>
      <c r="J26" s="6">
        <v>0.6875</v>
      </c>
      <c r="K26" s="6">
        <v>0.3125</v>
      </c>
      <c r="L26" s="6">
        <v>0.6875</v>
      </c>
      <c r="M26" s="6">
        <v>0.3125</v>
      </c>
      <c r="N26" s="6">
        <v>0.6875</v>
      </c>
      <c r="O26" s="6">
        <v>0.3125</v>
      </c>
      <c r="P26" s="6">
        <v>0.6875</v>
      </c>
    </row>
    <row r="27" spans="1:16" x14ac:dyDescent="0.2">
      <c r="A27">
        <v>1729</v>
      </c>
      <c r="B27" t="s">
        <v>2135</v>
      </c>
      <c r="C27" s="6">
        <v>0.3125</v>
      </c>
      <c r="D27" s="6">
        <v>0.6875</v>
      </c>
      <c r="E27" s="6">
        <v>0.3125</v>
      </c>
      <c r="F27" s="6">
        <v>0.52083333333333337</v>
      </c>
      <c r="G27" s="6"/>
      <c r="H27" s="6"/>
      <c r="I27" s="6">
        <v>0.3125</v>
      </c>
      <c r="J27" s="6">
        <v>0.6875</v>
      </c>
      <c r="K27" s="6">
        <v>0.3125</v>
      </c>
      <c r="L27" s="6">
        <v>0.6875</v>
      </c>
      <c r="M27" s="6">
        <v>0.3125</v>
      </c>
      <c r="N27" s="6">
        <v>0.6875</v>
      </c>
      <c r="O27" s="6">
        <v>0.3125</v>
      </c>
      <c r="P27" s="6">
        <v>0.6875</v>
      </c>
    </row>
    <row r="28" spans="1:16" x14ac:dyDescent="0.2">
      <c r="A28">
        <v>1904</v>
      </c>
      <c r="B28" t="s">
        <v>6237</v>
      </c>
      <c r="C28" s="6">
        <v>0.3125</v>
      </c>
      <c r="D28" s="6">
        <v>0.6875</v>
      </c>
      <c r="E28" s="6">
        <v>0.3125</v>
      </c>
      <c r="F28" s="6">
        <v>0.52083333333333337</v>
      </c>
      <c r="G28" s="6"/>
      <c r="H28" s="6"/>
      <c r="I28" s="6">
        <v>0.3125</v>
      </c>
      <c r="J28" s="6">
        <v>0.6875</v>
      </c>
      <c r="K28" s="6">
        <v>0.3125</v>
      </c>
      <c r="L28" s="6">
        <v>0.6875</v>
      </c>
      <c r="M28" s="6">
        <v>0.3125</v>
      </c>
      <c r="N28" s="6">
        <v>0.6875</v>
      </c>
      <c r="O28" s="6">
        <v>0.3125</v>
      </c>
      <c r="P28" s="6">
        <v>0.6875</v>
      </c>
    </row>
    <row r="29" spans="1:16" x14ac:dyDescent="0.2">
      <c r="A29">
        <v>8395</v>
      </c>
      <c r="B29" t="s">
        <v>7547</v>
      </c>
      <c r="C29" s="6">
        <v>0.3125</v>
      </c>
      <c r="D29" s="6">
        <v>0.6875</v>
      </c>
      <c r="E29" s="6">
        <v>0.3125</v>
      </c>
      <c r="F29" s="6">
        <v>0.52083333333333337</v>
      </c>
      <c r="G29" s="6"/>
      <c r="H29" s="6"/>
      <c r="I29" s="6">
        <v>0.3125</v>
      </c>
      <c r="J29" s="6">
        <v>0.6875</v>
      </c>
      <c r="K29" s="6">
        <v>0.3125</v>
      </c>
      <c r="L29" s="6">
        <v>0.6875</v>
      </c>
      <c r="M29" s="6">
        <v>0.3125</v>
      </c>
      <c r="N29" s="6">
        <v>0.6875</v>
      </c>
      <c r="O29" s="6">
        <v>0.3125</v>
      </c>
      <c r="P29" s="6">
        <v>0.6875</v>
      </c>
    </row>
    <row r="30" spans="1:16" x14ac:dyDescent="0.2">
      <c r="A30">
        <v>2843</v>
      </c>
      <c r="B30" t="s">
        <v>6140</v>
      </c>
      <c r="C30" s="6">
        <v>0.3125</v>
      </c>
      <c r="D30" s="6">
        <v>0.6875</v>
      </c>
      <c r="E30" s="6">
        <v>0.3125</v>
      </c>
      <c r="F30" s="6">
        <v>0.52083333333333337</v>
      </c>
      <c r="G30" s="6"/>
      <c r="H30" s="6"/>
      <c r="I30" s="6">
        <v>0.3125</v>
      </c>
      <c r="J30" s="6">
        <v>0.6875</v>
      </c>
      <c r="K30" s="6">
        <v>0.3125</v>
      </c>
      <c r="L30" s="6">
        <v>0.6875</v>
      </c>
      <c r="M30" s="6">
        <v>0.3125</v>
      </c>
      <c r="N30" s="6">
        <v>0.6875</v>
      </c>
      <c r="O30" s="6">
        <v>0.3125</v>
      </c>
      <c r="P30" s="6">
        <v>0.6875</v>
      </c>
    </row>
    <row r="31" spans="1:16" x14ac:dyDescent="0.2">
      <c r="A31">
        <v>8188</v>
      </c>
      <c r="B31" t="s">
        <v>2234</v>
      </c>
      <c r="C31" s="6">
        <v>0.3125</v>
      </c>
      <c r="D31" s="6">
        <v>0.6875</v>
      </c>
      <c r="E31" s="6">
        <v>0.3125</v>
      </c>
      <c r="F31" s="6">
        <v>0.52083333333333337</v>
      </c>
      <c r="G31" s="6"/>
      <c r="H31" s="6"/>
      <c r="I31" s="6">
        <v>0.3125</v>
      </c>
      <c r="J31" s="6">
        <v>0.6875</v>
      </c>
      <c r="K31" s="6">
        <v>0.3125</v>
      </c>
      <c r="L31" s="6">
        <v>0.6875</v>
      </c>
      <c r="M31" s="6">
        <v>0.3125</v>
      </c>
      <c r="N31" s="6">
        <v>0.6875</v>
      </c>
      <c r="O31" s="6">
        <v>0.3125</v>
      </c>
      <c r="P31" s="6">
        <v>0.6875</v>
      </c>
    </row>
    <row r="32" spans="1:16" x14ac:dyDescent="0.2">
      <c r="A32">
        <v>2545</v>
      </c>
      <c r="B32" t="s">
        <v>6520</v>
      </c>
      <c r="C32" s="6">
        <v>0.3125</v>
      </c>
      <c r="D32" s="6">
        <v>0.6875</v>
      </c>
      <c r="E32" s="6">
        <v>0.3125</v>
      </c>
      <c r="F32" s="6">
        <v>0.52083333333333337</v>
      </c>
      <c r="G32" s="6"/>
      <c r="H32" s="6"/>
      <c r="I32" s="6">
        <v>0.3125</v>
      </c>
      <c r="J32" s="6">
        <v>0.6875</v>
      </c>
      <c r="K32" s="6">
        <v>0.3125</v>
      </c>
      <c r="L32" s="6">
        <v>0.6875</v>
      </c>
      <c r="M32" s="6">
        <v>0.3125</v>
      </c>
      <c r="N32" s="6">
        <v>0.6875</v>
      </c>
      <c r="O32" s="6">
        <v>0.3125</v>
      </c>
      <c r="P32" s="6">
        <v>0.6875</v>
      </c>
    </row>
    <row r="33" spans="1:16" x14ac:dyDescent="0.2">
      <c r="A33">
        <v>1742</v>
      </c>
      <c r="B33" t="s">
        <v>6239</v>
      </c>
      <c r="C33" s="6">
        <v>0.3125</v>
      </c>
      <c r="D33" s="6">
        <v>0.6875</v>
      </c>
      <c r="E33" s="6">
        <v>0.3125</v>
      </c>
      <c r="F33" s="6">
        <v>0.52083333333333337</v>
      </c>
      <c r="G33" s="6"/>
      <c r="H33" s="6"/>
      <c r="I33" s="6">
        <v>0.3125</v>
      </c>
      <c r="J33" s="6">
        <v>0.6875</v>
      </c>
      <c r="K33" s="6">
        <v>0.3125</v>
      </c>
      <c r="L33" s="6">
        <v>0.6875</v>
      </c>
      <c r="M33" s="6">
        <v>0.3125</v>
      </c>
      <c r="N33" s="6">
        <v>0.6875</v>
      </c>
      <c r="O33" s="6">
        <v>0.3125</v>
      </c>
      <c r="P33" s="6">
        <v>0.6875</v>
      </c>
    </row>
    <row r="34" spans="1:16" x14ac:dyDescent="0.2">
      <c r="A34">
        <v>2550</v>
      </c>
      <c r="B34" t="s">
        <v>5142</v>
      </c>
      <c r="C34" s="6">
        <v>0.3125</v>
      </c>
      <c r="D34" s="6">
        <v>0.6875</v>
      </c>
      <c r="E34" s="6">
        <v>0.3125</v>
      </c>
      <c r="F34" s="6">
        <v>0.52083333333333337</v>
      </c>
      <c r="G34" s="6"/>
      <c r="H34" s="6"/>
      <c r="I34" s="6">
        <v>0.3125</v>
      </c>
      <c r="J34" s="6">
        <v>0.6875</v>
      </c>
      <c r="K34" s="6">
        <v>0.3125</v>
      </c>
      <c r="L34" s="6">
        <v>0.6875</v>
      </c>
      <c r="M34" s="6">
        <v>0.3125</v>
      </c>
      <c r="N34" s="6">
        <v>0.6875</v>
      </c>
      <c r="O34" s="6">
        <v>0.3125</v>
      </c>
      <c r="P34" s="6">
        <v>0.6875</v>
      </c>
    </row>
    <row r="35" spans="1:16" x14ac:dyDescent="0.2">
      <c r="A35">
        <v>1106</v>
      </c>
      <c r="B35" t="s">
        <v>6240</v>
      </c>
      <c r="C35" s="6">
        <v>0.3125</v>
      </c>
      <c r="D35" s="6">
        <v>0.6875</v>
      </c>
      <c r="E35" s="6">
        <v>0.3125</v>
      </c>
      <c r="F35" s="6">
        <v>0.52083333333333337</v>
      </c>
      <c r="G35" s="6"/>
      <c r="H35" s="6"/>
      <c r="I35" s="6">
        <v>0.3125</v>
      </c>
      <c r="J35" s="6">
        <v>0.6875</v>
      </c>
      <c r="K35" s="6">
        <v>0.3125</v>
      </c>
      <c r="L35" s="6">
        <v>0.6875</v>
      </c>
      <c r="M35" s="6">
        <v>0.3125</v>
      </c>
      <c r="N35" s="6">
        <v>0.6875</v>
      </c>
      <c r="O35" s="6">
        <v>0.3125</v>
      </c>
      <c r="P35" s="6">
        <v>0.6875</v>
      </c>
    </row>
    <row r="36" spans="1:16" x14ac:dyDescent="0.2">
      <c r="A36">
        <v>657</v>
      </c>
      <c r="B36" t="s">
        <v>6130</v>
      </c>
      <c r="C36" s="6">
        <v>0.3125</v>
      </c>
      <c r="D36" s="6">
        <v>0.6875</v>
      </c>
      <c r="E36" s="6">
        <v>0.3125</v>
      </c>
      <c r="F36" s="6">
        <v>0.52083333333333337</v>
      </c>
      <c r="G36" s="6"/>
      <c r="H36" s="6"/>
      <c r="I36" s="6">
        <v>0.3125</v>
      </c>
      <c r="J36" s="6">
        <v>0.6875</v>
      </c>
      <c r="K36" s="6">
        <v>0.3125</v>
      </c>
      <c r="L36" s="6">
        <v>0.6875</v>
      </c>
      <c r="M36" s="6">
        <v>0.3125</v>
      </c>
      <c r="N36" s="6">
        <v>0.6875</v>
      </c>
      <c r="O36" s="6">
        <v>0.3125</v>
      </c>
      <c r="P36" s="6">
        <v>0.6875</v>
      </c>
    </row>
    <row r="37" spans="1:16" x14ac:dyDescent="0.2">
      <c r="A37">
        <v>8010</v>
      </c>
      <c r="B37" t="s">
        <v>7632</v>
      </c>
      <c r="C37" s="6">
        <v>0.3125</v>
      </c>
      <c r="D37" s="6">
        <v>0.6875</v>
      </c>
      <c r="E37" s="6">
        <v>0.3125</v>
      </c>
      <c r="F37" s="6">
        <v>0.52083333333333337</v>
      </c>
      <c r="G37" s="6"/>
      <c r="H37" s="6"/>
      <c r="I37" s="6">
        <v>0.3125</v>
      </c>
      <c r="J37" s="6">
        <v>0.6875</v>
      </c>
      <c r="K37" s="6">
        <v>0.3125</v>
      </c>
      <c r="L37" s="6">
        <v>0.6875</v>
      </c>
      <c r="M37" s="6">
        <v>0.3125</v>
      </c>
      <c r="N37" s="6">
        <v>0.6875</v>
      </c>
      <c r="O37" s="6">
        <v>0.3125</v>
      </c>
      <c r="P37" s="6">
        <v>0.6875</v>
      </c>
    </row>
    <row r="38" spans="1:16" x14ac:dyDescent="0.2">
      <c r="A38">
        <v>2307</v>
      </c>
      <c r="B38" t="s">
        <v>5692</v>
      </c>
      <c r="C38" s="6">
        <v>0.3125</v>
      </c>
      <c r="D38" s="6">
        <v>0.6875</v>
      </c>
      <c r="E38" s="6">
        <v>0.3125</v>
      </c>
      <c r="F38" s="6">
        <v>0.52083333333333337</v>
      </c>
      <c r="G38" s="6"/>
      <c r="H38" s="6"/>
      <c r="I38" s="6">
        <v>0.3125</v>
      </c>
      <c r="J38" s="6">
        <v>0.6875</v>
      </c>
      <c r="K38" s="6">
        <v>0.3125</v>
      </c>
      <c r="L38" s="6">
        <v>0.6875</v>
      </c>
      <c r="M38" s="6">
        <v>0.3125</v>
      </c>
      <c r="N38" s="6">
        <v>0.6875</v>
      </c>
      <c r="O38" s="6">
        <v>0.3125</v>
      </c>
      <c r="P38" s="6">
        <v>0.6875</v>
      </c>
    </row>
    <row r="39" spans="1:16" x14ac:dyDescent="0.2">
      <c r="A39">
        <v>8391</v>
      </c>
      <c r="B39" t="s">
        <v>7535</v>
      </c>
      <c r="C39" s="6">
        <v>0.3125</v>
      </c>
      <c r="D39" s="6">
        <v>0.6875</v>
      </c>
      <c r="E39" s="6">
        <v>0.3125</v>
      </c>
      <c r="F39" s="6">
        <v>0.52083333333333337</v>
      </c>
      <c r="G39" s="6"/>
      <c r="H39" s="6"/>
      <c r="I39" s="6">
        <v>0.3125</v>
      </c>
      <c r="J39" s="6">
        <v>0.6875</v>
      </c>
      <c r="K39" s="6">
        <v>0.3125</v>
      </c>
      <c r="L39" s="6">
        <v>0.6875</v>
      </c>
      <c r="M39" s="6">
        <v>0.3125</v>
      </c>
      <c r="N39" s="6">
        <v>0.6875</v>
      </c>
      <c r="O39" s="6">
        <v>0.3125</v>
      </c>
      <c r="P39" s="6">
        <v>0.6875</v>
      </c>
    </row>
    <row r="40" spans="1:16" x14ac:dyDescent="0.2">
      <c r="A40">
        <v>1990</v>
      </c>
      <c r="B40" t="s">
        <v>1797</v>
      </c>
      <c r="C40" s="6">
        <v>0.3125</v>
      </c>
      <c r="D40" s="6">
        <v>0.6875</v>
      </c>
      <c r="E40" s="6">
        <v>0.3125</v>
      </c>
      <c r="F40" s="6">
        <v>0.52083333333333337</v>
      </c>
      <c r="G40" s="6"/>
      <c r="H40" s="6"/>
      <c r="I40" s="6">
        <v>0.3125</v>
      </c>
      <c r="J40" s="6">
        <v>0.6875</v>
      </c>
      <c r="K40" s="6">
        <v>0.3125</v>
      </c>
      <c r="L40" s="6">
        <v>0.6875</v>
      </c>
      <c r="M40" s="6">
        <v>0.3125</v>
      </c>
      <c r="N40" s="6">
        <v>0.6875</v>
      </c>
      <c r="O40" s="6">
        <v>0.3125</v>
      </c>
      <c r="P40" s="6">
        <v>0.6875</v>
      </c>
    </row>
    <row r="41" spans="1:16" x14ac:dyDescent="0.2">
      <c r="A41">
        <v>2308</v>
      </c>
      <c r="B41" t="s">
        <v>4097</v>
      </c>
      <c r="C41" s="6">
        <v>0.3125</v>
      </c>
      <c r="D41" s="6">
        <v>0.6875</v>
      </c>
      <c r="E41" s="6">
        <v>0.3125</v>
      </c>
      <c r="F41" s="6">
        <v>0.52083333333333337</v>
      </c>
      <c r="G41" s="6"/>
      <c r="H41" s="6"/>
      <c r="I41" s="6">
        <v>0.3125</v>
      </c>
      <c r="J41" s="6">
        <v>0.6875</v>
      </c>
      <c r="K41" s="6">
        <v>0.3125</v>
      </c>
      <c r="L41" s="6">
        <v>0.6875</v>
      </c>
      <c r="M41" s="6">
        <v>0.3125</v>
      </c>
      <c r="N41" s="6">
        <v>0.6875</v>
      </c>
      <c r="O41" s="6">
        <v>0.3125</v>
      </c>
      <c r="P41" s="6">
        <v>0.6875</v>
      </c>
    </row>
    <row r="42" spans="1:16" x14ac:dyDescent="0.2">
      <c r="A42">
        <v>8538</v>
      </c>
      <c r="B42" t="s">
        <v>7873</v>
      </c>
      <c r="C42" s="6">
        <v>0.3125</v>
      </c>
      <c r="D42" s="6">
        <v>0.6875</v>
      </c>
      <c r="E42" s="6">
        <v>0.3125</v>
      </c>
      <c r="F42" s="6">
        <v>0.52083333333333337</v>
      </c>
      <c r="G42" s="6"/>
      <c r="H42" s="6"/>
      <c r="I42" s="6">
        <v>0.3125</v>
      </c>
      <c r="J42" s="6">
        <v>0.6875</v>
      </c>
      <c r="K42" s="6">
        <v>0.3125</v>
      </c>
      <c r="L42" s="6">
        <v>0.6875</v>
      </c>
      <c r="M42" s="6">
        <v>0.3125</v>
      </c>
      <c r="N42" s="6">
        <v>0.6875</v>
      </c>
      <c r="O42" s="6">
        <v>0.3125</v>
      </c>
      <c r="P42" s="6">
        <v>0.6875</v>
      </c>
    </row>
    <row r="43" spans="1:16" x14ac:dyDescent="0.2">
      <c r="A43">
        <v>2062</v>
      </c>
      <c r="B43" t="s">
        <v>1811</v>
      </c>
      <c r="C43" s="6">
        <v>0.3125</v>
      </c>
      <c r="D43" s="6">
        <v>0.6875</v>
      </c>
      <c r="E43" s="6">
        <v>0.3125</v>
      </c>
      <c r="F43" s="6">
        <v>0.52083333333333337</v>
      </c>
      <c r="G43" s="6"/>
      <c r="H43" s="6"/>
      <c r="I43" s="6">
        <v>0.3125</v>
      </c>
      <c r="J43" s="6">
        <v>0.6875</v>
      </c>
      <c r="K43" s="6">
        <v>0.3125</v>
      </c>
      <c r="L43" s="6">
        <v>0.6875</v>
      </c>
      <c r="M43" s="6">
        <v>0.3125</v>
      </c>
      <c r="N43" s="6">
        <v>0.6875</v>
      </c>
      <c r="O43" s="6">
        <v>0.3125</v>
      </c>
      <c r="P43" s="6">
        <v>0.6875</v>
      </c>
    </row>
    <row r="44" spans="1:16" x14ac:dyDescent="0.2">
      <c r="A44">
        <v>8507</v>
      </c>
      <c r="B44" t="s">
        <v>7828</v>
      </c>
      <c r="C44" s="6">
        <v>0.3125</v>
      </c>
      <c r="D44" s="6">
        <v>0.6875</v>
      </c>
      <c r="E44" s="6">
        <v>0.3125</v>
      </c>
      <c r="F44" s="6">
        <v>0.52083333333333337</v>
      </c>
      <c r="G44" s="6"/>
      <c r="H44" s="6"/>
      <c r="I44" s="6">
        <v>0.3125</v>
      </c>
      <c r="J44" s="6">
        <v>0.6875</v>
      </c>
      <c r="K44" s="6">
        <v>0.3125</v>
      </c>
      <c r="L44" s="6">
        <v>0.6875</v>
      </c>
      <c r="M44" s="6">
        <v>0.3125</v>
      </c>
      <c r="N44" s="6">
        <v>0.6875</v>
      </c>
      <c r="O44" s="6">
        <v>0.3125</v>
      </c>
      <c r="P44" s="6">
        <v>0.6875</v>
      </c>
    </row>
    <row r="45" spans="1:16" x14ac:dyDescent="0.2">
      <c r="A45">
        <v>1343</v>
      </c>
      <c r="B45" t="s">
        <v>1870</v>
      </c>
      <c r="C45" s="6">
        <v>0.3125</v>
      </c>
      <c r="D45" s="6">
        <v>0.6875</v>
      </c>
      <c r="E45" s="6">
        <v>0.3125</v>
      </c>
      <c r="F45" s="6">
        <v>0.52083333333333337</v>
      </c>
      <c r="G45" s="6"/>
      <c r="H45" s="6"/>
      <c r="I45" s="6">
        <v>0.3125</v>
      </c>
      <c r="J45" s="6">
        <v>0.6875</v>
      </c>
      <c r="K45" s="6">
        <v>0.3125</v>
      </c>
      <c r="L45" s="6">
        <v>0.6875</v>
      </c>
      <c r="M45" s="6">
        <v>0.3125</v>
      </c>
      <c r="N45" s="6">
        <v>0.6875</v>
      </c>
      <c r="O45" s="6">
        <v>0.3125</v>
      </c>
      <c r="P45" s="6">
        <v>0.6875</v>
      </c>
    </row>
    <row r="46" spans="1:16" x14ac:dyDescent="0.2">
      <c r="A46">
        <v>2329</v>
      </c>
      <c r="B46" t="s">
        <v>4194</v>
      </c>
      <c r="C46" s="6">
        <v>0.3125</v>
      </c>
      <c r="D46" s="6">
        <v>0.6875</v>
      </c>
      <c r="E46" s="6">
        <v>0.3125</v>
      </c>
      <c r="F46" s="6">
        <v>0.52083333333333337</v>
      </c>
      <c r="G46" s="6"/>
      <c r="H46" s="6"/>
      <c r="I46" s="6">
        <v>0.3125</v>
      </c>
      <c r="J46" s="6">
        <v>0.6875</v>
      </c>
      <c r="K46" s="6">
        <v>0.3125</v>
      </c>
      <c r="L46" s="6">
        <v>0.6875</v>
      </c>
      <c r="M46" s="6">
        <v>0.3125</v>
      </c>
      <c r="N46" s="6">
        <v>0.6875</v>
      </c>
      <c r="O46" s="6">
        <v>0.3125</v>
      </c>
      <c r="P46" s="6">
        <v>0.6875</v>
      </c>
    </row>
    <row r="47" spans="1:16" x14ac:dyDescent="0.2">
      <c r="A47">
        <v>8480</v>
      </c>
      <c r="B47" t="s">
        <v>7782</v>
      </c>
      <c r="C47" s="6">
        <v>0.3125</v>
      </c>
      <c r="D47" s="6">
        <v>0.6875</v>
      </c>
      <c r="E47" s="6">
        <v>0.3125</v>
      </c>
      <c r="F47" s="6">
        <v>0.52083333333333337</v>
      </c>
      <c r="G47" s="6"/>
      <c r="H47" s="6"/>
      <c r="I47" s="6">
        <v>0.3125</v>
      </c>
      <c r="J47" s="6">
        <v>0.6875</v>
      </c>
      <c r="K47" s="6">
        <v>0.3125</v>
      </c>
      <c r="L47" s="6">
        <v>0.6875</v>
      </c>
      <c r="M47" s="6">
        <v>0.3125</v>
      </c>
      <c r="N47" s="6">
        <v>0.6875</v>
      </c>
      <c r="O47" s="6">
        <v>0.3125</v>
      </c>
      <c r="P47" s="6">
        <v>0.6875</v>
      </c>
    </row>
    <row r="48" spans="1:16" x14ac:dyDescent="0.2">
      <c r="A48">
        <v>1086</v>
      </c>
      <c r="B48" t="s">
        <v>1907</v>
      </c>
      <c r="C48" s="6">
        <v>0.3125</v>
      </c>
      <c r="D48" s="6">
        <v>0.6875</v>
      </c>
      <c r="E48" s="6">
        <v>0.3125</v>
      </c>
      <c r="F48" s="6">
        <v>0.52083333333333337</v>
      </c>
      <c r="G48" s="6"/>
      <c r="H48" s="6"/>
      <c r="I48" s="6">
        <v>0.3125</v>
      </c>
      <c r="J48" s="6">
        <v>0.6875</v>
      </c>
      <c r="K48" s="6">
        <v>0.3125</v>
      </c>
      <c r="L48" s="6">
        <v>0.6875</v>
      </c>
      <c r="M48" s="6">
        <v>0.3125</v>
      </c>
      <c r="N48" s="6">
        <v>0.6875</v>
      </c>
      <c r="O48" s="6">
        <v>0.3125</v>
      </c>
      <c r="P48" s="6">
        <v>0.6875</v>
      </c>
    </row>
    <row r="49" spans="1:16" x14ac:dyDescent="0.2">
      <c r="A49">
        <v>2753</v>
      </c>
      <c r="B49" t="s">
        <v>5857</v>
      </c>
      <c r="C49" s="6">
        <v>0.3125</v>
      </c>
      <c r="D49" s="6">
        <v>0.6875</v>
      </c>
      <c r="E49" s="6">
        <v>0.3125</v>
      </c>
      <c r="F49" s="6">
        <v>0.52083333333333337</v>
      </c>
      <c r="G49" s="6"/>
      <c r="H49" s="6"/>
      <c r="I49" s="6">
        <v>0.3125</v>
      </c>
      <c r="J49" s="6">
        <v>0.6875</v>
      </c>
      <c r="K49" s="6">
        <v>0.3125</v>
      </c>
      <c r="L49" s="6">
        <v>0.6875</v>
      </c>
      <c r="M49" s="6">
        <v>0.3125</v>
      </c>
      <c r="N49" s="6">
        <v>0.6875</v>
      </c>
      <c r="O49" s="6">
        <v>0.3125</v>
      </c>
      <c r="P49" s="6">
        <v>0.6875</v>
      </c>
    </row>
    <row r="50" spans="1:16" x14ac:dyDescent="0.2">
      <c r="A50">
        <v>546</v>
      </c>
      <c r="B50" t="s">
        <v>5412</v>
      </c>
      <c r="C50" s="6">
        <v>0.3125</v>
      </c>
      <c r="D50" s="6">
        <v>0.6875</v>
      </c>
      <c r="E50" s="6">
        <v>0.3125</v>
      </c>
      <c r="F50" s="6">
        <v>0.52083333333333337</v>
      </c>
      <c r="G50" s="6"/>
      <c r="H50" s="6"/>
      <c r="I50" s="6">
        <v>0.3125</v>
      </c>
      <c r="J50" s="6">
        <v>0.6875</v>
      </c>
      <c r="K50" s="6">
        <v>0.3125</v>
      </c>
      <c r="L50" s="6">
        <v>0.6875</v>
      </c>
      <c r="M50" s="6">
        <v>0.3125</v>
      </c>
      <c r="N50" s="6">
        <v>0.6875</v>
      </c>
      <c r="O50" s="6">
        <v>0.3125</v>
      </c>
      <c r="P50" s="6">
        <v>0.6875</v>
      </c>
    </row>
    <row r="51" spans="1:16" x14ac:dyDescent="0.2">
      <c r="A51">
        <v>8268</v>
      </c>
      <c r="B51" t="s">
        <v>7020</v>
      </c>
      <c r="C51" s="6">
        <v>0.3125</v>
      </c>
      <c r="D51" s="6">
        <v>0.6875</v>
      </c>
      <c r="E51" s="6">
        <v>0.3125</v>
      </c>
      <c r="F51" s="6">
        <v>0.52083333333333337</v>
      </c>
      <c r="G51" s="6"/>
      <c r="H51" s="6"/>
      <c r="I51" s="6">
        <v>0.3125</v>
      </c>
      <c r="J51" s="6">
        <v>0.6875</v>
      </c>
      <c r="K51" s="6">
        <v>0.3125</v>
      </c>
      <c r="L51" s="6">
        <v>0.6875</v>
      </c>
      <c r="M51" s="6">
        <v>0.3125</v>
      </c>
      <c r="N51" s="6">
        <v>0.6875</v>
      </c>
      <c r="O51" s="6">
        <v>0.3125</v>
      </c>
      <c r="P51" s="6">
        <v>0.6875</v>
      </c>
    </row>
    <row r="52" spans="1:16" x14ac:dyDescent="0.2">
      <c r="A52">
        <v>8032</v>
      </c>
      <c r="B52" t="s">
        <v>1938</v>
      </c>
      <c r="C52" s="6">
        <v>0.3125</v>
      </c>
      <c r="D52" s="6">
        <v>0.6875</v>
      </c>
      <c r="E52" s="6">
        <v>0.3125</v>
      </c>
      <c r="F52" s="6">
        <v>0.52083333333333337</v>
      </c>
      <c r="G52" s="6"/>
      <c r="H52" s="6"/>
      <c r="I52" s="6">
        <v>0.3125</v>
      </c>
      <c r="J52" s="6">
        <v>0.6875</v>
      </c>
      <c r="K52" s="6">
        <v>0.3125</v>
      </c>
      <c r="L52" s="6">
        <v>0.6875</v>
      </c>
      <c r="M52" s="6">
        <v>0.3125</v>
      </c>
      <c r="N52" s="6">
        <v>0.6875</v>
      </c>
      <c r="O52" s="6">
        <v>0.3125</v>
      </c>
      <c r="P52" s="6">
        <v>0.6875</v>
      </c>
    </row>
    <row r="53" spans="1:16" x14ac:dyDescent="0.2">
      <c r="A53">
        <v>1389</v>
      </c>
      <c r="B53" t="s">
        <v>1940</v>
      </c>
      <c r="C53" s="6">
        <v>0.3125</v>
      </c>
      <c r="D53" s="6">
        <v>0.6875</v>
      </c>
      <c r="E53" s="6">
        <v>0.3125</v>
      </c>
      <c r="F53" s="6">
        <v>0.52083333333333337</v>
      </c>
      <c r="G53" s="6"/>
      <c r="H53" s="6"/>
      <c r="I53" s="6">
        <v>0.3125</v>
      </c>
      <c r="J53" s="6">
        <v>0.6875</v>
      </c>
      <c r="K53" s="6">
        <v>0.3125</v>
      </c>
      <c r="L53" s="6">
        <v>0.6875</v>
      </c>
      <c r="M53" s="6">
        <v>0.3125</v>
      </c>
      <c r="N53" s="6">
        <v>0.6875</v>
      </c>
      <c r="O53" s="6">
        <v>0.3125</v>
      </c>
      <c r="P53" s="6">
        <v>0.6875</v>
      </c>
    </row>
    <row r="54" spans="1:16" x14ac:dyDescent="0.2">
      <c r="A54">
        <v>1562</v>
      </c>
      <c r="B54" t="s">
        <v>3758</v>
      </c>
      <c r="C54" s="6">
        <v>0.3125</v>
      </c>
      <c r="D54" s="6">
        <v>0.6875</v>
      </c>
      <c r="E54" s="6">
        <v>0.3125</v>
      </c>
      <c r="F54" s="6">
        <v>0.52083333333333337</v>
      </c>
      <c r="G54" s="6"/>
      <c r="H54" s="6"/>
      <c r="I54" s="6">
        <v>0.3125</v>
      </c>
      <c r="J54" s="6">
        <v>0.6875</v>
      </c>
      <c r="K54" s="6">
        <v>0.3125</v>
      </c>
      <c r="L54" s="6">
        <v>0.6875</v>
      </c>
      <c r="M54" s="6">
        <v>0.3125</v>
      </c>
      <c r="N54" s="6">
        <v>0.6875</v>
      </c>
      <c r="O54" s="6">
        <v>0.3125</v>
      </c>
      <c r="P54" s="6">
        <v>0.6875</v>
      </c>
    </row>
    <row r="55" spans="1:16" x14ac:dyDescent="0.2">
      <c r="A55">
        <v>50204</v>
      </c>
      <c r="B55" t="s">
        <v>4850</v>
      </c>
      <c r="C55" s="6">
        <v>0.3125</v>
      </c>
      <c r="D55" s="6">
        <v>0.6875</v>
      </c>
      <c r="E55" s="6">
        <v>0.3125</v>
      </c>
      <c r="F55" s="6">
        <v>0.52083333333333337</v>
      </c>
      <c r="G55" s="6"/>
      <c r="H55" s="6"/>
      <c r="I55" s="6">
        <v>0.3125</v>
      </c>
      <c r="J55" s="6">
        <v>0.6875</v>
      </c>
      <c r="K55" s="6">
        <v>0.3125</v>
      </c>
      <c r="L55" s="6">
        <v>0.6875</v>
      </c>
      <c r="M55" s="6">
        <v>0.3125</v>
      </c>
      <c r="N55" s="6">
        <v>0.6875</v>
      </c>
      <c r="O55" s="6">
        <v>0.3125</v>
      </c>
      <c r="P55" s="6">
        <v>0.6875</v>
      </c>
    </row>
    <row r="56" spans="1:16" x14ac:dyDescent="0.2">
      <c r="A56">
        <v>8137</v>
      </c>
      <c r="B56" t="s">
        <v>1963</v>
      </c>
      <c r="C56" s="6">
        <v>0.3125</v>
      </c>
      <c r="D56" s="6">
        <v>0.6875</v>
      </c>
      <c r="E56" s="6">
        <v>0.3125</v>
      </c>
      <c r="F56" s="6">
        <v>0.52083333333333337</v>
      </c>
      <c r="G56" s="6"/>
      <c r="H56" s="6"/>
      <c r="I56" s="6">
        <v>0.3125</v>
      </c>
      <c r="J56" s="6">
        <v>0.6875</v>
      </c>
      <c r="K56" s="6">
        <v>0.3125</v>
      </c>
      <c r="L56" s="6">
        <v>0.6875</v>
      </c>
      <c r="M56" s="6">
        <v>0.3125</v>
      </c>
      <c r="N56" s="6">
        <v>0.6875</v>
      </c>
      <c r="O56" s="6">
        <v>0.3125</v>
      </c>
      <c r="P56" s="6">
        <v>0.6875</v>
      </c>
    </row>
    <row r="57" spans="1:16" x14ac:dyDescent="0.2">
      <c r="A57">
        <v>8023</v>
      </c>
      <c r="B57" t="s">
        <v>1969</v>
      </c>
      <c r="C57" s="6">
        <v>0.3125</v>
      </c>
      <c r="D57" s="6">
        <v>0.6875</v>
      </c>
      <c r="E57" s="6">
        <v>0.3125</v>
      </c>
      <c r="F57" s="6">
        <v>0.52083333333333337</v>
      </c>
      <c r="G57" s="6"/>
      <c r="H57" s="6"/>
      <c r="I57" s="6">
        <v>0.3125</v>
      </c>
      <c r="J57" s="6">
        <v>0.6875</v>
      </c>
      <c r="K57" s="6">
        <v>0.3125</v>
      </c>
      <c r="L57" s="6">
        <v>0.6875</v>
      </c>
      <c r="M57" s="6">
        <v>0.3125</v>
      </c>
      <c r="N57" s="6">
        <v>0.6875</v>
      </c>
      <c r="O57" s="6">
        <v>0.3125</v>
      </c>
      <c r="P57" s="6">
        <v>0.6875</v>
      </c>
    </row>
    <row r="58" spans="1:16" x14ac:dyDescent="0.2">
      <c r="A58">
        <v>8144</v>
      </c>
      <c r="B58" t="s">
        <v>1971</v>
      </c>
      <c r="C58" s="6">
        <v>0.3125</v>
      </c>
      <c r="D58" s="6">
        <v>0.6875</v>
      </c>
      <c r="E58" s="6">
        <v>0.3125</v>
      </c>
      <c r="F58" s="6">
        <v>0.52083333333333337</v>
      </c>
      <c r="G58" s="6"/>
      <c r="H58" s="6"/>
      <c r="I58" s="6">
        <v>0.3125</v>
      </c>
      <c r="J58" s="6">
        <v>0.6875</v>
      </c>
      <c r="K58" s="6">
        <v>0.3125</v>
      </c>
      <c r="L58" s="6">
        <v>0.6875</v>
      </c>
      <c r="M58" s="6">
        <v>0.3125</v>
      </c>
      <c r="N58" s="6">
        <v>0.6875</v>
      </c>
      <c r="O58" s="6">
        <v>0.3125</v>
      </c>
      <c r="P58" s="6">
        <v>0.6875</v>
      </c>
    </row>
    <row r="59" spans="1:16" x14ac:dyDescent="0.2">
      <c r="A59">
        <v>2602</v>
      </c>
      <c r="B59" t="s">
        <v>5326</v>
      </c>
      <c r="C59" s="6">
        <v>0.3125</v>
      </c>
      <c r="D59" s="6">
        <v>0.6875</v>
      </c>
      <c r="E59" s="6">
        <v>0.3125</v>
      </c>
      <c r="F59" s="6">
        <v>0.52083333333333337</v>
      </c>
      <c r="G59" s="6"/>
      <c r="H59" s="6"/>
      <c r="I59" s="6">
        <v>0.3125</v>
      </c>
      <c r="J59" s="6">
        <v>0.6875</v>
      </c>
      <c r="K59" s="6">
        <v>0.3125</v>
      </c>
      <c r="L59" s="6">
        <v>0.6875</v>
      </c>
      <c r="M59" s="6">
        <v>0.3125</v>
      </c>
      <c r="N59" s="6">
        <v>0.6875</v>
      </c>
      <c r="O59" s="6">
        <v>0.3125</v>
      </c>
      <c r="P59" s="6">
        <v>0.6875</v>
      </c>
    </row>
    <row r="60" spans="1:16" x14ac:dyDescent="0.2">
      <c r="A60">
        <v>8477</v>
      </c>
      <c r="B60" t="s">
        <v>7773</v>
      </c>
      <c r="C60" s="6">
        <v>0.3125</v>
      </c>
      <c r="D60" s="6">
        <v>0.6875</v>
      </c>
      <c r="E60" s="6">
        <v>0.3125</v>
      </c>
      <c r="F60" s="6">
        <v>0.52083333333333337</v>
      </c>
      <c r="G60" s="6"/>
      <c r="H60" s="6"/>
      <c r="I60" s="6">
        <v>0.3125</v>
      </c>
      <c r="J60" s="6">
        <v>0.6875</v>
      </c>
      <c r="K60" s="6">
        <v>0.3125</v>
      </c>
      <c r="L60" s="6">
        <v>0.6875</v>
      </c>
      <c r="M60" s="6">
        <v>0.3125</v>
      </c>
      <c r="N60" s="6">
        <v>0.6875</v>
      </c>
      <c r="O60" s="6">
        <v>0.3125</v>
      </c>
      <c r="P60" s="6">
        <v>0.6875</v>
      </c>
    </row>
    <row r="61" spans="1:16" x14ac:dyDescent="0.2">
      <c r="A61">
        <v>2481</v>
      </c>
      <c r="B61" t="s">
        <v>4926</v>
      </c>
      <c r="C61" s="6">
        <v>0.3125</v>
      </c>
      <c r="D61" s="6">
        <v>0.6875</v>
      </c>
      <c r="E61" s="6">
        <v>0.3125</v>
      </c>
      <c r="F61" s="6">
        <v>0.52083333333333337</v>
      </c>
      <c r="G61" s="6"/>
      <c r="H61" s="6"/>
      <c r="I61" s="6">
        <v>0.3125</v>
      </c>
      <c r="J61" s="6">
        <v>0.6875</v>
      </c>
      <c r="K61" s="6">
        <v>0.3125</v>
      </c>
      <c r="L61" s="6">
        <v>0.6875</v>
      </c>
      <c r="M61" s="6">
        <v>0.3125</v>
      </c>
      <c r="N61" s="6">
        <v>0.6875</v>
      </c>
      <c r="O61" s="6">
        <v>0.3125</v>
      </c>
      <c r="P61" s="6">
        <v>0.6875</v>
      </c>
    </row>
    <row r="62" spans="1:16" x14ac:dyDescent="0.2">
      <c r="A62">
        <v>2630</v>
      </c>
      <c r="B62" t="s">
        <v>5398</v>
      </c>
      <c r="C62" s="6">
        <v>0.3125</v>
      </c>
      <c r="D62" s="6">
        <v>0.6875</v>
      </c>
      <c r="E62" s="6">
        <v>0.3125</v>
      </c>
      <c r="F62" s="6">
        <v>0.52083333333333337</v>
      </c>
      <c r="G62" s="6"/>
      <c r="H62" s="6"/>
      <c r="I62" s="6">
        <v>0.3125</v>
      </c>
      <c r="J62" s="6">
        <v>0.6875</v>
      </c>
      <c r="K62" s="6">
        <v>0.3125</v>
      </c>
      <c r="L62" s="6">
        <v>0.6875</v>
      </c>
      <c r="M62" s="6">
        <v>0.3125</v>
      </c>
      <c r="N62" s="6">
        <v>0.6875</v>
      </c>
      <c r="O62" s="6">
        <v>0.3125</v>
      </c>
      <c r="P62" s="6">
        <v>0.6875</v>
      </c>
    </row>
    <row r="63" spans="1:16" x14ac:dyDescent="0.2">
      <c r="A63">
        <v>1882</v>
      </c>
      <c r="B63" t="s">
        <v>2070</v>
      </c>
      <c r="C63" s="6">
        <v>0.3125</v>
      </c>
      <c r="D63" s="6">
        <v>0.6875</v>
      </c>
      <c r="E63" s="6">
        <v>0.3125</v>
      </c>
      <c r="F63" s="6">
        <v>0.52083333333333337</v>
      </c>
      <c r="G63" s="6"/>
      <c r="H63" s="6"/>
      <c r="I63" s="6">
        <v>0.3125</v>
      </c>
      <c r="J63" s="6">
        <v>0.6875</v>
      </c>
      <c r="K63" s="6">
        <v>0.3125</v>
      </c>
      <c r="L63" s="6">
        <v>0.6875</v>
      </c>
      <c r="M63" s="6">
        <v>0.3125</v>
      </c>
      <c r="N63" s="6">
        <v>0.6875</v>
      </c>
      <c r="O63" s="6">
        <v>0.3125</v>
      </c>
      <c r="P63" s="6">
        <v>0.6875</v>
      </c>
    </row>
    <row r="64" spans="1:16" x14ac:dyDescent="0.2">
      <c r="A64">
        <v>2832</v>
      </c>
      <c r="B64" t="s">
        <v>6112</v>
      </c>
      <c r="C64" s="6">
        <v>0.3125</v>
      </c>
      <c r="D64" s="6">
        <v>0.6875</v>
      </c>
      <c r="E64" s="6">
        <v>0.3125</v>
      </c>
      <c r="F64" s="6">
        <v>0.52083333333333337</v>
      </c>
      <c r="G64" s="6"/>
      <c r="H64" s="6"/>
      <c r="I64" s="6">
        <v>0.3125</v>
      </c>
      <c r="J64" s="6">
        <v>0.6875</v>
      </c>
      <c r="K64" s="6">
        <v>0.3125</v>
      </c>
      <c r="L64" s="6">
        <v>0.6875</v>
      </c>
      <c r="M64" s="6">
        <v>0.3125</v>
      </c>
      <c r="N64" s="6">
        <v>0.6875</v>
      </c>
      <c r="O64" s="6">
        <v>0.3125</v>
      </c>
      <c r="P64" s="6">
        <v>0.6875</v>
      </c>
    </row>
    <row r="65" spans="1:16" x14ac:dyDescent="0.2">
      <c r="A65">
        <v>2834</v>
      </c>
      <c r="B65" t="s">
        <v>6115</v>
      </c>
      <c r="C65" s="6">
        <v>0.3125</v>
      </c>
      <c r="D65" s="6">
        <v>0.6875</v>
      </c>
      <c r="E65" s="6">
        <v>0.3125</v>
      </c>
      <c r="F65" s="6">
        <v>0.52083333333333337</v>
      </c>
      <c r="G65" s="6"/>
      <c r="H65" s="6"/>
      <c r="I65" s="6">
        <v>0.3125</v>
      </c>
      <c r="J65" s="6">
        <v>0.6875</v>
      </c>
      <c r="K65" s="6">
        <v>0.3125</v>
      </c>
      <c r="L65" s="6">
        <v>0.6875</v>
      </c>
      <c r="M65" s="6">
        <v>0.3125</v>
      </c>
      <c r="N65" s="6">
        <v>0.6875</v>
      </c>
      <c r="O65" s="6">
        <v>0.3125</v>
      </c>
      <c r="P65" s="6">
        <v>0.6875</v>
      </c>
    </row>
    <row r="66" spans="1:16" x14ac:dyDescent="0.2">
      <c r="A66">
        <v>2869</v>
      </c>
      <c r="B66" t="s">
        <v>6252</v>
      </c>
      <c r="C66" s="6">
        <v>0.3125</v>
      </c>
      <c r="D66" s="6">
        <v>0.6875</v>
      </c>
      <c r="E66" s="6">
        <v>0.3125</v>
      </c>
      <c r="F66" s="6">
        <v>0.52083333333333337</v>
      </c>
      <c r="G66" s="6"/>
      <c r="H66" s="6"/>
      <c r="I66" s="6">
        <v>0.3125</v>
      </c>
      <c r="J66" s="6">
        <v>0.6875</v>
      </c>
      <c r="K66" s="6">
        <v>0.3125</v>
      </c>
      <c r="L66" s="6">
        <v>0.6875</v>
      </c>
      <c r="M66" s="6">
        <v>0.3125</v>
      </c>
      <c r="N66" s="6">
        <v>0.6875</v>
      </c>
      <c r="O66" s="6">
        <v>0.3125</v>
      </c>
      <c r="P66" s="6">
        <v>0.6875</v>
      </c>
    </row>
    <row r="67" spans="1:16" x14ac:dyDescent="0.2">
      <c r="A67">
        <v>2974</v>
      </c>
      <c r="B67" t="s">
        <v>6692</v>
      </c>
      <c r="C67" s="6">
        <v>0.3125</v>
      </c>
      <c r="D67" s="6">
        <v>0.6875</v>
      </c>
      <c r="E67" s="6">
        <v>0.3125</v>
      </c>
      <c r="F67" s="6">
        <v>0.52083333333333337</v>
      </c>
      <c r="G67" s="6"/>
      <c r="H67" s="6"/>
      <c r="I67" s="6">
        <v>0.3125</v>
      </c>
      <c r="J67" s="6">
        <v>0.6875</v>
      </c>
      <c r="K67" s="6">
        <v>0.3125</v>
      </c>
      <c r="L67" s="6">
        <v>0.6875</v>
      </c>
      <c r="M67" s="6">
        <v>0.3125</v>
      </c>
      <c r="N67" s="6">
        <v>0.6875</v>
      </c>
      <c r="O67" s="6">
        <v>0.3125</v>
      </c>
      <c r="P67" s="6">
        <v>0.6875</v>
      </c>
    </row>
    <row r="68" spans="1:16" x14ac:dyDescent="0.2">
      <c r="A68">
        <v>8486</v>
      </c>
      <c r="B68" t="s">
        <v>7791</v>
      </c>
      <c r="C68" s="6">
        <v>0.3125</v>
      </c>
      <c r="D68" s="6">
        <v>0.6875</v>
      </c>
      <c r="E68" s="6">
        <v>0.3125</v>
      </c>
      <c r="F68" s="6">
        <v>0.52083333333333337</v>
      </c>
      <c r="G68" s="6"/>
      <c r="H68" s="6"/>
      <c r="I68" s="6">
        <v>0.3125</v>
      </c>
      <c r="J68" s="6">
        <v>0.6875</v>
      </c>
      <c r="K68" s="6">
        <v>0.3125</v>
      </c>
      <c r="L68" s="6">
        <v>0.6875</v>
      </c>
      <c r="M68" s="6">
        <v>0.3125</v>
      </c>
      <c r="N68" s="6">
        <v>0.6875</v>
      </c>
      <c r="O68" s="6">
        <v>0.3125</v>
      </c>
      <c r="P68" s="6">
        <v>0.6875</v>
      </c>
    </row>
    <row r="69" spans="1:16" x14ac:dyDescent="0.2">
      <c r="A69">
        <v>1883</v>
      </c>
      <c r="B69" t="s">
        <v>2079</v>
      </c>
      <c r="C69" s="6">
        <v>0.3125</v>
      </c>
      <c r="D69" s="6">
        <v>0.6875</v>
      </c>
      <c r="E69" s="6">
        <v>0.3125</v>
      </c>
      <c r="F69" s="6">
        <v>0.52083333333333337</v>
      </c>
      <c r="G69" s="6"/>
      <c r="H69" s="6"/>
      <c r="I69" s="6">
        <v>0.3125</v>
      </c>
      <c r="J69" s="6">
        <v>0.6875</v>
      </c>
      <c r="K69" s="6">
        <v>0.3125</v>
      </c>
      <c r="L69" s="6">
        <v>0.6875</v>
      </c>
      <c r="M69" s="6">
        <v>0.3125</v>
      </c>
      <c r="N69" s="6">
        <v>0.6875</v>
      </c>
      <c r="O69" s="6">
        <v>0.3125</v>
      </c>
      <c r="P69" s="6">
        <v>0.6875</v>
      </c>
    </row>
    <row r="70" spans="1:16" x14ac:dyDescent="0.2">
      <c r="A70">
        <v>2781</v>
      </c>
      <c r="B70" t="s">
        <v>5922</v>
      </c>
      <c r="C70" s="6">
        <v>0.3125</v>
      </c>
      <c r="D70" s="6">
        <v>0.6875</v>
      </c>
      <c r="E70" s="6">
        <v>0.3125</v>
      </c>
      <c r="F70" s="6">
        <v>0.52083333333333337</v>
      </c>
      <c r="G70" s="6"/>
      <c r="H70" s="6"/>
      <c r="I70" s="6">
        <v>0.3125</v>
      </c>
      <c r="J70" s="6">
        <v>0.6875</v>
      </c>
      <c r="K70" s="6">
        <v>0.3125</v>
      </c>
      <c r="L70" s="6">
        <v>0.6875</v>
      </c>
      <c r="M70" s="6">
        <v>0.3125</v>
      </c>
      <c r="N70" s="6">
        <v>0.6875</v>
      </c>
      <c r="O70" s="6">
        <v>0.3125</v>
      </c>
      <c r="P70" s="6">
        <v>0.6875</v>
      </c>
    </row>
    <row r="71" spans="1:16" x14ac:dyDescent="0.2">
      <c r="A71">
        <v>8429</v>
      </c>
      <c r="B71" t="s">
        <v>7650</v>
      </c>
      <c r="C71" s="6">
        <v>0.3125</v>
      </c>
      <c r="D71" s="6">
        <v>0.6875</v>
      </c>
      <c r="E71" s="6">
        <v>0.3125</v>
      </c>
      <c r="F71" s="6">
        <v>0.52083333333333337</v>
      </c>
      <c r="G71" s="6"/>
      <c r="H71" s="6"/>
      <c r="I71" s="6">
        <v>0.3125</v>
      </c>
      <c r="J71" s="6">
        <v>0.6875</v>
      </c>
      <c r="K71" s="6">
        <v>0.3125</v>
      </c>
      <c r="L71" s="6">
        <v>0.6875</v>
      </c>
      <c r="M71" s="6">
        <v>0.3125</v>
      </c>
      <c r="N71" s="6">
        <v>0.6875</v>
      </c>
      <c r="O71" s="6">
        <v>0.3125</v>
      </c>
      <c r="P71" s="6">
        <v>0.6875</v>
      </c>
    </row>
    <row r="72" spans="1:16" x14ac:dyDescent="0.2">
      <c r="A72">
        <v>2780</v>
      </c>
      <c r="B72" t="s">
        <v>5918</v>
      </c>
      <c r="C72" s="6">
        <v>0.3125</v>
      </c>
      <c r="D72" s="6">
        <v>0.6875</v>
      </c>
      <c r="E72" s="6">
        <v>0.3125</v>
      </c>
      <c r="F72" s="6">
        <v>0.52083333333333337</v>
      </c>
      <c r="G72" s="6"/>
      <c r="H72" s="6"/>
      <c r="I72" s="6">
        <v>0.3125</v>
      </c>
      <c r="J72" s="6">
        <v>0.6875</v>
      </c>
      <c r="K72" s="6">
        <v>0.3125</v>
      </c>
      <c r="L72" s="6">
        <v>0.6875</v>
      </c>
      <c r="M72" s="6">
        <v>0.3125</v>
      </c>
      <c r="N72" s="6">
        <v>0.6875</v>
      </c>
      <c r="O72" s="6">
        <v>0.3125</v>
      </c>
      <c r="P72" s="6">
        <v>0.6875</v>
      </c>
    </row>
    <row r="73" spans="1:16" x14ac:dyDescent="0.2">
      <c r="A73">
        <v>966</v>
      </c>
      <c r="B73" t="s">
        <v>2087</v>
      </c>
      <c r="C73" s="6">
        <v>0.66666666666666663</v>
      </c>
      <c r="D73" s="6">
        <v>0.29166666666666669</v>
      </c>
      <c r="E73" s="6">
        <v>0.66666666666666663</v>
      </c>
      <c r="F73" s="6">
        <v>0.29166666666666669</v>
      </c>
      <c r="G73" s="6"/>
      <c r="H73" s="6"/>
      <c r="I73" s="6">
        <v>0.66666666666666663</v>
      </c>
      <c r="J73" s="6">
        <v>0.29166666666666669</v>
      </c>
      <c r="K73" s="6">
        <v>0.66666666666666663</v>
      </c>
      <c r="L73" s="6">
        <v>0.29166666666666669</v>
      </c>
      <c r="M73" s="6">
        <v>0.66666666666666663</v>
      </c>
      <c r="N73" s="6">
        <v>0.29166666666666669</v>
      </c>
      <c r="O73" s="6">
        <v>0.66666666666666663</v>
      </c>
      <c r="P73" s="6">
        <v>0.29166666666666669</v>
      </c>
    </row>
    <row r="74" spans="1:16" x14ac:dyDescent="0.2">
      <c r="A74">
        <v>2785</v>
      </c>
      <c r="B74" t="s">
        <v>5934</v>
      </c>
      <c r="C74" s="6">
        <v>0.3125</v>
      </c>
      <c r="D74" s="6">
        <v>0.6875</v>
      </c>
      <c r="E74" s="6">
        <v>0.3125</v>
      </c>
      <c r="F74" s="6">
        <v>0.52083333333333337</v>
      </c>
      <c r="G74" s="6"/>
      <c r="H74" s="6"/>
      <c r="I74" s="6">
        <v>0.3125</v>
      </c>
      <c r="J74" s="6">
        <v>0.6875</v>
      </c>
      <c r="K74" s="6">
        <v>0.3125</v>
      </c>
      <c r="L74" s="6">
        <v>0.6875</v>
      </c>
      <c r="M74" s="6">
        <v>0.3125</v>
      </c>
      <c r="N74" s="6">
        <v>0.6875</v>
      </c>
      <c r="O74" s="6">
        <v>0.3125</v>
      </c>
      <c r="P74" s="6">
        <v>0.6875</v>
      </c>
    </row>
    <row r="75" spans="1:16" x14ac:dyDescent="0.2">
      <c r="A75">
        <v>8452</v>
      </c>
      <c r="B75" t="s">
        <v>7685</v>
      </c>
      <c r="C75" s="6">
        <v>0.3125</v>
      </c>
      <c r="D75" s="6">
        <v>0.6875</v>
      </c>
      <c r="E75" s="6">
        <v>0.3125</v>
      </c>
      <c r="F75" s="6">
        <v>0.52083333333333337</v>
      </c>
      <c r="G75" s="6"/>
      <c r="H75" s="6"/>
      <c r="I75" s="6">
        <v>0.3125</v>
      </c>
      <c r="J75" s="6">
        <v>0.6875</v>
      </c>
      <c r="K75" s="6">
        <v>0.3125</v>
      </c>
      <c r="L75" s="6">
        <v>0.6875</v>
      </c>
      <c r="M75" s="6">
        <v>0.3125</v>
      </c>
      <c r="N75" s="6">
        <v>0.6875</v>
      </c>
      <c r="O75" s="6">
        <v>0.3125</v>
      </c>
      <c r="P75" s="6">
        <v>0.6875</v>
      </c>
    </row>
    <row r="76" spans="1:16" x14ac:dyDescent="0.2">
      <c r="A76">
        <v>8385</v>
      </c>
      <c r="B76" t="s">
        <v>7512</v>
      </c>
      <c r="C76" s="6">
        <v>0.3125</v>
      </c>
      <c r="D76" s="6">
        <v>0.6875</v>
      </c>
      <c r="E76" s="6">
        <v>0.3125</v>
      </c>
      <c r="F76" s="6">
        <v>0.52083333333333337</v>
      </c>
      <c r="G76" s="6"/>
      <c r="H76" s="6"/>
      <c r="I76" s="6">
        <v>0.3125</v>
      </c>
      <c r="J76" s="6">
        <v>0.6875</v>
      </c>
      <c r="K76" s="6">
        <v>0.3125</v>
      </c>
      <c r="L76" s="6">
        <v>0.6875</v>
      </c>
      <c r="M76" s="6">
        <v>0.3125</v>
      </c>
      <c r="N76" s="6">
        <v>0.6875</v>
      </c>
      <c r="O76" s="6">
        <v>0.3125</v>
      </c>
      <c r="P76" s="6">
        <v>0.6875</v>
      </c>
    </row>
    <row r="77" spans="1:16" x14ac:dyDescent="0.2">
      <c r="A77">
        <v>1817</v>
      </c>
      <c r="B77" t="s">
        <v>2102</v>
      </c>
      <c r="C77" s="6">
        <v>0.3125</v>
      </c>
      <c r="D77" s="6">
        <v>0.6875</v>
      </c>
      <c r="E77" s="6">
        <v>0.3125</v>
      </c>
      <c r="F77" s="6">
        <v>0.52083333333333337</v>
      </c>
      <c r="G77" s="6"/>
      <c r="H77" s="6"/>
      <c r="I77" s="6">
        <v>0.3125</v>
      </c>
      <c r="J77" s="6">
        <v>0.6875</v>
      </c>
      <c r="K77" s="6">
        <v>0.3125</v>
      </c>
      <c r="L77" s="6">
        <v>0.6875</v>
      </c>
      <c r="M77" s="6">
        <v>0.3125</v>
      </c>
      <c r="N77" s="6">
        <v>0.6875</v>
      </c>
      <c r="O77" s="6">
        <v>0.3125</v>
      </c>
      <c r="P77" s="6">
        <v>0.6875</v>
      </c>
    </row>
    <row r="78" spans="1:16" x14ac:dyDescent="0.2">
      <c r="A78">
        <v>2716</v>
      </c>
      <c r="B78" t="s">
        <v>2108</v>
      </c>
      <c r="C78" s="6">
        <v>0.3125</v>
      </c>
      <c r="D78" s="6">
        <v>0.6875</v>
      </c>
      <c r="E78" s="6">
        <v>0.3125</v>
      </c>
      <c r="F78" s="6">
        <v>0.52083333333333337</v>
      </c>
      <c r="G78" s="6"/>
      <c r="H78" s="6"/>
      <c r="I78" s="6">
        <v>0.3125</v>
      </c>
      <c r="J78" s="6">
        <v>0.6875</v>
      </c>
      <c r="K78" s="6">
        <v>0.3125</v>
      </c>
      <c r="L78" s="6">
        <v>0.6875</v>
      </c>
      <c r="M78" s="6">
        <v>0.3125</v>
      </c>
      <c r="N78" s="6">
        <v>0.6875</v>
      </c>
      <c r="O78" s="6">
        <v>0.3125</v>
      </c>
      <c r="P78" s="6">
        <v>0.6875</v>
      </c>
    </row>
    <row r="79" spans="1:16" x14ac:dyDescent="0.2">
      <c r="A79">
        <v>8518</v>
      </c>
      <c r="B79" t="s">
        <v>7840</v>
      </c>
      <c r="C79" s="6">
        <v>0.3125</v>
      </c>
      <c r="D79" s="6">
        <v>0.6875</v>
      </c>
      <c r="E79" s="6">
        <v>0.3125</v>
      </c>
      <c r="F79" s="6">
        <v>0.52083333333333337</v>
      </c>
      <c r="G79" s="6"/>
      <c r="H79" s="6"/>
      <c r="I79" s="6">
        <v>0.3125</v>
      </c>
      <c r="J79" s="6">
        <v>0.6875</v>
      </c>
      <c r="K79" s="6">
        <v>0.3125</v>
      </c>
      <c r="L79" s="6">
        <v>0.6875</v>
      </c>
      <c r="M79" s="6">
        <v>0.3125</v>
      </c>
      <c r="N79" s="6">
        <v>0.6875</v>
      </c>
      <c r="O79" s="6">
        <v>0.3125</v>
      </c>
      <c r="P79" s="6">
        <v>0.6875</v>
      </c>
    </row>
    <row r="80" spans="1:16" x14ac:dyDescent="0.2">
      <c r="A80">
        <v>2108</v>
      </c>
      <c r="B80" t="s">
        <v>6235</v>
      </c>
      <c r="C80" s="6">
        <v>0.3125</v>
      </c>
      <c r="D80" s="6">
        <v>0.6875</v>
      </c>
      <c r="E80" s="6">
        <v>0.3125</v>
      </c>
      <c r="F80" s="6">
        <v>0.52083333333333337</v>
      </c>
      <c r="G80" s="6"/>
      <c r="H80" s="6"/>
      <c r="I80" s="6">
        <v>0.3125</v>
      </c>
      <c r="J80" s="6">
        <v>0.6875</v>
      </c>
      <c r="K80" s="6">
        <v>0.3125</v>
      </c>
      <c r="L80" s="6">
        <v>0.6875</v>
      </c>
      <c r="M80" s="6">
        <v>0.3125</v>
      </c>
      <c r="N80" s="6">
        <v>0.6875</v>
      </c>
      <c r="O80" s="6">
        <v>0.3125</v>
      </c>
      <c r="P80" s="6">
        <v>0.6875</v>
      </c>
    </row>
    <row r="81" spans="1:16" x14ac:dyDescent="0.2">
      <c r="A81">
        <v>2107</v>
      </c>
      <c r="B81" t="s">
        <v>1711</v>
      </c>
      <c r="C81" s="6">
        <v>0.3125</v>
      </c>
      <c r="D81" s="6">
        <v>0.6875</v>
      </c>
      <c r="E81" s="6">
        <v>0.3125</v>
      </c>
      <c r="F81" s="6">
        <v>0.52083333333333337</v>
      </c>
      <c r="G81" s="6"/>
      <c r="H81" s="6"/>
      <c r="I81" s="6">
        <v>0.3125</v>
      </c>
      <c r="J81" s="6">
        <v>0.6875</v>
      </c>
      <c r="K81" s="6">
        <v>0.3125</v>
      </c>
      <c r="L81" s="6">
        <v>0.6875</v>
      </c>
      <c r="M81" s="6">
        <v>0.3125</v>
      </c>
      <c r="N81" s="6">
        <v>0.6875</v>
      </c>
      <c r="O81" s="6">
        <v>0.3125</v>
      </c>
      <c r="P81" s="6">
        <v>0.6875</v>
      </c>
    </row>
    <row r="82" spans="1:16" x14ac:dyDescent="0.2">
      <c r="A82">
        <v>1129</v>
      </c>
      <c r="B82" t="s">
        <v>1726</v>
      </c>
      <c r="C82" s="6">
        <v>0.3125</v>
      </c>
      <c r="D82" s="6">
        <v>0.6875</v>
      </c>
      <c r="E82" s="6">
        <v>0.3125</v>
      </c>
      <c r="F82" s="6">
        <v>0.52083333333333337</v>
      </c>
      <c r="G82" s="6"/>
      <c r="H82" s="6"/>
      <c r="I82" s="6">
        <v>0.3125</v>
      </c>
      <c r="J82" s="6">
        <v>0.6875</v>
      </c>
      <c r="K82" s="6">
        <v>0.3125</v>
      </c>
      <c r="L82" s="6">
        <v>0.6875</v>
      </c>
      <c r="M82" s="6">
        <v>0.3125</v>
      </c>
      <c r="N82" s="6">
        <v>0.6875</v>
      </c>
      <c r="O82" s="6">
        <v>0.3125</v>
      </c>
      <c r="P82" s="6">
        <v>0.6875</v>
      </c>
    </row>
    <row r="83" spans="1:16" x14ac:dyDescent="0.2">
      <c r="A83">
        <v>603</v>
      </c>
      <c r="B83" t="s">
        <v>1738</v>
      </c>
      <c r="C83" s="6">
        <v>0.3125</v>
      </c>
      <c r="D83" s="6">
        <v>0.6875</v>
      </c>
      <c r="E83" s="6">
        <v>0.3125</v>
      </c>
      <c r="F83" s="6">
        <v>0.52083333333333337</v>
      </c>
      <c r="G83" s="6"/>
      <c r="H83" s="6"/>
      <c r="I83" s="6">
        <v>0.3125</v>
      </c>
      <c r="J83" s="6">
        <v>0.6875</v>
      </c>
      <c r="K83" s="6">
        <v>0.3125</v>
      </c>
      <c r="L83" s="6">
        <v>0.6875</v>
      </c>
      <c r="M83" s="6">
        <v>0.3125</v>
      </c>
      <c r="N83" s="6">
        <v>0.6875</v>
      </c>
      <c r="O83" s="6">
        <v>0.3125</v>
      </c>
      <c r="P83" s="6">
        <v>0.6875</v>
      </c>
    </row>
    <row r="84" spans="1:16" x14ac:dyDescent="0.2">
      <c r="A84">
        <v>2833</v>
      </c>
      <c r="B84" t="s">
        <v>1772</v>
      </c>
      <c r="C84" s="6">
        <v>0.3125</v>
      </c>
      <c r="D84" s="6">
        <v>0.6875</v>
      </c>
      <c r="E84" s="6">
        <v>0.3125</v>
      </c>
      <c r="F84" s="6">
        <v>0.52083333333333337</v>
      </c>
      <c r="G84" s="6"/>
      <c r="H84" s="6"/>
      <c r="I84" s="6">
        <v>0.3125</v>
      </c>
      <c r="J84" s="6">
        <v>0.6875</v>
      </c>
      <c r="K84" s="6">
        <v>0.3125</v>
      </c>
      <c r="L84" s="6">
        <v>0.6875</v>
      </c>
      <c r="M84" s="6">
        <v>0.3125</v>
      </c>
      <c r="N84" s="6">
        <v>0.6875</v>
      </c>
      <c r="O84" s="6">
        <v>0.3125</v>
      </c>
      <c r="P84" s="6">
        <v>0.6875</v>
      </c>
    </row>
    <row r="85" spans="1:16" x14ac:dyDescent="0.2">
      <c r="A85">
        <v>8406</v>
      </c>
      <c r="B85" t="s">
        <v>7577</v>
      </c>
      <c r="C85" s="6">
        <v>0.3125</v>
      </c>
      <c r="D85" s="6">
        <v>0.6875</v>
      </c>
      <c r="E85" s="6">
        <v>0.3125</v>
      </c>
      <c r="F85" s="6">
        <v>0.52083333333333337</v>
      </c>
      <c r="G85" s="6"/>
      <c r="H85" s="6"/>
      <c r="I85" s="6">
        <v>0.3125</v>
      </c>
      <c r="J85" s="6">
        <v>0.6875</v>
      </c>
      <c r="K85" s="6">
        <v>0.3125</v>
      </c>
      <c r="L85" s="6">
        <v>0.6875</v>
      </c>
      <c r="M85" s="6">
        <v>0.3125</v>
      </c>
      <c r="N85" s="6">
        <v>0.6875</v>
      </c>
      <c r="O85" s="6">
        <v>0.3125</v>
      </c>
      <c r="P85" s="6">
        <v>0.6875</v>
      </c>
    </row>
    <row r="86" spans="1:16" x14ac:dyDescent="0.2">
      <c r="A86">
        <v>8065</v>
      </c>
      <c r="B86" t="s">
        <v>1347</v>
      </c>
      <c r="C86" s="6">
        <v>0.3125</v>
      </c>
      <c r="D86" s="6">
        <v>0.6875</v>
      </c>
      <c r="E86" s="6">
        <v>0.3125</v>
      </c>
      <c r="F86" s="6">
        <v>0.52083333333333337</v>
      </c>
      <c r="G86" s="6"/>
      <c r="H86" s="6"/>
      <c r="I86" s="6">
        <v>0.3125</v>
      </c>
      <c r="J86" s="6">
        <v>0.6875</v>
      </c>
      <c r="K86" s="6">
        <v>0.3125</v>
      </c>
      <c r="L86" s="6">
        <v>0.6875</v>
      </c>
      <c r="M86" s="6">
        <v>0.3125</v>
      </c>
      <c r="N86" s="6">
        <v>0.6875</v>
      </c>
      <c r="O86" s="6">
        <v>0.3125</v>
      </c>
      <c r="P86" s="6">
        <v>0.6875</v>
      </c>
    </row>
    <row r="87" spans="1:16" x14ac:dyDescent="0.2">
      <c r="A87">
        <v>2842</v>
      </c>
      <c r="B87" t="s">
        <v>6137</v>
      </c>
      <c r="C87" s="6">
        <v>0.3125</v>
      </c>
      <c r="D87" s="6">
        <v>0.6875</v>
      </c>
      <c r="E87" s="6">
        <v>0.3125</v>
      </c>
      <c r="F87" s="6">
        <v>0.52083333333333337</v>
      </c>
      <c r="G87" s="6"/>
      <c r="H87" s="6"/>
      <c r="I87" s="6">
        <v>0.3125</v>
      </c>
      <c r="J87" s="6">
        <v>0.6875</v>
      </c>
      <c r="K87" s="6">
        <v>0.3125</v>
      </c>
      <c r="L87" s="6">
        <v>0.6875</v>
      </c>
      <c r="M87" s="6">
        <v>0.3125</v>
      </c>
      <c r="N87" s="6">
        <v>0.6875</v>
      </c>
      <c r="O87" s="6">
        <v>0.3125</v>
      </c>
      <c r="P87" s="6">
        <v>0.6875</v>
      </c>
    </row>
    <row r="88" spans="1:16" x14ac:dyDescent="0.2">
      <c r="A88">
        <v>8289</v>
      </c>
      <c r="B88" t="s">
        <v>7060</v>
      </c>
      <c r="C88" s="6">
        <v>0.3125</v>
      </c>
      <c r="D88" s="6">
        <v>0.6875</v>
      </c>
      <c r="E88" s="6">
        <v>0.3125</v>
      </c>
      <c r="F88" s="6">
        <v>0.52083333333333337</v>
      </c>
      <c r="G88" s="6"/>
      <c r="H88" s="6"/>
      <c r="I88" s="6">
        <v>0.3125</v>
      </c>
      <c r="J88" s="6">
        <v>0.6875</v>
      </c>
      <c r="K88" s="6">
        <v>0.3125</v>
      </c>
      <c r="L88" s="6">
        <v>0.6875</v>
      </c>
      <c r="M88" s="6">
        <v>0.3125</v>
      </c>
      <c r="N88" s="6">
        <v>0.6875</v>
      </c>
      <c r="O88" s="6">
        <v>0.3125</v>
      </c>
      <c r="P88" s="6">
        <v>0.6875</v>
      </c>
    </row>
    <row r="89" spans="1:16" x14ac:dyDescent="0.2">
      <c r="A89">
        <v>8448</v>
      </c>
      <c r="B89" t="s">
        <v>7689</v>
      </c>
      <c r="C89" s="6">
        <v>0.3125</v>
      </c>
      <c r="D89" s="6">
        <v>0.6875</v>
      </c>
      <c r="E89" s="6">
        <v>0.3125</v>
      </c>
      <c r="F89" s="6">
        <v>0.52083333333333337</v>
      </c>
      <c r="G89" s="6"/>
      <c r="H89" s="6"/>
      <c r="I89" s="6">
        <v>0.3125</v>
      </c>
      <c r="J89" s="6">
        <v>0.6875</v>
      </c>
      <c r="K89" s="6">
        <v>0.3125</v>
      </c>
      <c r="L89" s="6">
        <v>0.6875</v>
      </c>
      <c r="M89" s="6">
        <v>0.3125</v>
      </c>
      <c r="N89" s="6">
        <v>0.6875</v>
      </c>
      <c r="O89" s="6">
        <v>0.3125</v>
      </c>
      <c r="P89" s="6">
        <v>0.6875</v>
      </c>
    </row>
    <row r="90" spans="1:16" x14ac:dyDescent="0.2">
      <c r="A90">
        <v>8515</v>
      </c>
      <c r="B90" t="s">
        <v>7833</v>
      </c>
      <c r="C90" s="6">
        <v>0.3125</v>
      </c>
      <c r="D90" s="6">
        <v>0.6875</v>
      </c>
      <c r="E90" s="6">
        <v>0.3125</v>
      </c>
      <c r="F90" s="6">
        <v>0.52083333333333337</v>
      </c>
      <c r="G90" s="6"/>
      <c r="H90" s="6"/>
      <c r="I90" s="6">
        <v>0.3125</v>
      </c>
      <c r="J90" s="6">
        <v>0.6875</v>
      </c>
      <c r="K90" s="6">
        <v>0.3125</v>
      </c>
      <c r="L90" s="6">
        <v>0.6875</v>
      </c>
      <c r="M90" s="6">
        <v>0.3125</v>
      </c>
      <c r="N90" s="6">
        <v>0.6875</v>
      </c>
      <c r="O90" s="6">
        <v>0.3125</v>
      </c>
      <c r="P90" s="6">
        <v>0.6875</v>
      </c>
    </row>
    <row r="91" spans="1:16" x14ac:dyDescent="0.2">
      <c r="A91">
        <v>8517</v>
      </c>
      <c r="B91" t="s">
        <v>7838</v>
      </c>
      <c r="C91" s="6">
        <v>0.3125</v>
      </c>
      <c r="D91" s="6">
        <v>0.6875</v>
      </c>
      <c r="E91" s="6">
        <v>0.3125</v>
      </c>
      <c r="F91" s="6">
        <v>0.52083333333333337</v>
      </c>
      <c r="G91" s="6"/>
      <c r="H91" s="6"/>
      <c r="I91" s="6">
        <v>0.3125</v>
      </c>
      <c r="J91" s="6">
        <v>0.6875</v>
      </c>
      <c r="K91" s="6">
        <v>0.3125</v>
      </c>
      <c r="L91" s="6">
        <v>0.6875</v>
      </c>
      <c r="M91" s="6">
        <v>0.3125</v>
      </c>
      <c r="N91" s="6">
        <v>0.6875</v>
      </c>
      <c r="O91" s="6">
        <v>0.3125</v>
      </c>
      <c r="P91" s="6">
        <v>0.6875</v>
      </c>
    </row>
    <row r="92" spans="1:16" x14ac:dyDescent="0.2">
      <c r="A92">
        <v>2892</v>
      </c>
      <c r="B92" t="s">
        <v>6571</v>
      </c>
      <c r="C92" s="6">
        <v>0.3125</v>
      </c>
      <c r="D92" s="6">
        <v>0.6875</v>
      </c>
      <c r="E92" s="6">
        <v>0.3125</v>
      </c>
      <c r="F92" s="6">
        <v>0.52083333333333337</v>
      </c>
      <c r="G92" s="6"/>
      <c r="H92" s="6"/>
      <c r="I92" s="6">
        <v>0.3125</v>
      </c>
      <c r="J92" s="6">
        <v>0.6875</v>
      </c>
      <c r="K92" s="6">
        <v>0.3125</v>
      </c>
      <c r="L92" s="6">
        <v>0.6875</v>
      </c>
      <c r="M92" s="6">
        <v>0.3125</v>
      </c>
      <c r="N92" s="6">
        <v>0.6875</v>
      </c>
      <c r="O92" s="6">
        <v>0.3125</v>
      </c>
      <c r="P92" s="6">
        <v>0.6875</v>
      </c>
    </row>
    <row r="93" spans="1:16" x14ac:dyDescent="0.2">
      <c r="A93">
        <v>8453</v>
      </c>
      <c r="B93" t="s">
        <v>7692</v>
      </c>
      <c r="C93" s="6">
        <v>0.3125</v>
      </c>
      <c r="D93" s="6">
        <v>0.6875</v>
      </c>
      <c r="E93" s="6">
        <v>0.3125</v>
      </c>
      <c r="F93" s="6">
        <v>0.52083333333333337</v>
      </c>
      <c r="G93" s="6"/>
      <c r="H93" s="6"/>
      <c r="I93" s="6">
        <v>0.3125</v>
      </c>
      <c r="J93" s="6">
        <v>0.6875</v>
      </c>
      <c r="K93" s="6">
        <v>0.3125</v>
      </c>
      <c r="L93" s="6">
        <v>0.6875</v>
      </c>
      <c r="M93" s="6">
        <v>0.3125</v>
      </c>
      <c r="N93" s="6">
        <v>0.6875</v>
      </c>
      <c r="O93" s="6">
        <v>0.3125</v>
      </c>
      <c r="P93" s="6">
        <v>0.6875</v>
      </c>
    </row>
    <row r="94" spans="1:16" x14ac:dyDescent="0.2">
      <c r="A94">
        <v>1501</v>
      </c>
      <c r="B94" t="s">
        <v>1392</v>
      </c>
      <c r="C94" s="6">
        <v>0.3125</v>
      </c>
      <c r="D94" s="6">
        <v>0.6875</v>
      </c>
      <c r="E94" s="6">
        <v>0.3125</v>
      </c>
      <c r="F94" s="6">
        <v>0.52083333333333337</v>
      </c>
      <c r="G94" s="6"/>
      <c r="H94" s="6"/>
      <c r="I94" s="6">
        <v>0.3125</v>
      </c>
      <c r="J94" s="6">
        <v>0.6875</v>
      </c>
      <c r="K94" s="6">
        <v>0.3125</v>
      </c>
      <c r="L94" s="6">
        <v>0.6875</v>
      </c>
      <c r="M94" s="6">
        <v>0.3125</v>
      </c>
      <c r="N94" s="6">
        <v>0.6875</v>
      </c>
      <c r="O94" s="6">
        <v>0.3125</v>
      </c>
      <c r="P94" s="6">
        <v>0.6875</v>
      </c>
    </row>
    <row r="95" spans="1:16" x14ac:dyDescent="0.2">
      <c r="A95">
        <v>8387</v>
      </c>
      <c r="B95" t="s">
        <v>7522</v>
      </c>
      <c r="C95" s="6">
        <v>0.3125</v>
      </c>
      <c r="D95" s="6">
        <v>0.6875</v>
      </c>
      <c r="E95" s="6">
        <v>0.3125</v>
      </c>
      <c r="F95" s="6">
        <v>0.52083333333333337</v>
      </c>
      <c r="G95" s="6"/>
      <c r="H95" s="6"/>
      <c r="I95" s="6">
        <v>0.3125</v>
      </c>
      <c r="J95" s="6">
        <v>0.6875</v>
      </c>
      <c r="K95" s="6">
        <v>0.3125</v>
      </c>
      <c r="L95" s="6">
        <v>0.6875</v>
      </c>
      <c r="M95" s="6">
        <v>0.3125</v>
      </c>
      <c r="N95" s="6">
        <v>0.6875</v>
      </c>
      <c r="O95" s="6">
        <v>0.3125</v>
      </c>
      <c r="P95" s="6">
        <v>0.6875</v>
      </c>
    </row>
    <row r="96" spans="1:16" x14ac:dyDescent="0.2">
      <c r="A96">
        <v>2464</v>
      </c>
      <c r="B96" t="s">
        <v>4880</v>
      </c>
      <c r="C96" s="6">
        <v>0.3125</v>
      </c>
      <c r="D96" s="6">
        <v>0.6875</v>
      </c>
      <c r="E96" s="6">
        <v>0.3125</v>
      </c>
      <c r="F96" s="6">
        <v>0.52083333333333337</v>
      </c>
      <c r="G96" s="6"/>
      <c r="H96" s="6"/>
      <c r="I96" s="6">
        <v>0.3125</v>
      </c>
      <c r="J96" s="6">
        <v>0.6875</v>
      </c>
      <c r="K96" s="6">
        <v>0.3125</v>
      </c>
      <c r="L96" s="6">
        <v>0.6875</v>
      </c>
      <c r="M96" s="6">
        <v>0.3125</v>
      </c>
      <c r="N96" s="6">
        <v>0.6875</v>
      </c>
      <c r="O96" s="6">
        <v>0.3125</v>
      </c>
      <c r="P96" s="6">
        <v>0.6875</v>
      </c>
    </row>
    <row r="97" spans="1:16" x14ac:dyDescent="0.2">
      <c r="A97">
        <v>8358</v>
      </c>
      <c r="B97" t="s">
        <v>7427</v>
      </c>
      <c r="C97" s="6">
        <v>0.3125</v>
      </c>
      <c r="D97" s="6">
        <v>0.6875</v>
      </c>
      <c r="E97" s="6">
        <v>0.3125</v>
      </c>
      <c r="F97" s="6">
        <v>0.52083333333333337</v>
      </c>
      <c r="G97" s="6"/>
      <c r="H97" s="6"/>
      <c r="I97" s="6">
        <v>0.3125</v>
      </c>
      <c r="J97" s="6">
        <v>0.6875</v>
      </c>
      <c r="K97" s="6">
        <v>0.3125</v>
      </c>
      <c r="L97" s="6">
        <v>0.6875</v>
      </c>
      <c r="M97" s="6">
        <v>0.3125</v>
      </c>
      <c r="N97" s="6">
        <v>0.6875</v>
      </c>
      <c r="O97" s="6">
        <v>0.3125</v>
      </c>
      <c r="P97" s="6">
        <v>0.6875</v>
      </c>
    </row>
    <row r="98" spans="1:16" x14ac:dyDescent="0.2">
      <c r="A98">
        <v>948</v>
      </c>
      <c r="B98" t="s">
        <v>1422</v>
      </c>
      <c r="C98" s="6">
        <v>0.25</v>
      </c>
      <c r="D98" s="6">
        <v>0.75</v>
      </c>
      <c r="E98" s="6">
        <v>0.25</v>
      </c>
      <c r="F98" s="6">
        <v>0.75</v>
      </c>
      <c r="G98" s="6"/>
      <c r="H98" s="6"/>
      <c r="I98" s="6">
        <v>0.25</v>
      </c>
      <c r="J98" s="6">
        <v>0.75</v>
      </c>
      <c r="K98" s="6">
        <v>0.25</v>
      </c>
      <c r="L98" s="6">
        <v>0.75</v>
      </c>
      <c r="M98" s="6">
        <v>0.25</v>
      </c>
      <c r="N98" s="6">
        <v>0.75</v>
      </c>
      <c r="O98" s="6">
        <v>0.25</v>
      </c>
      <c r="P98" s="6">
        <v>0.75</v>
      </c>
    </row>
    <row r="99" spans="1:16" x14ac:dyDescent="0.2">
      <c r="A99">
        <v>951</v>
      </c>
      <c r="B99" t="s">
        <v>1430</v>
      </c>
      <c r="C99" s="6">
        <v>0.3125</v>
      </c>
      <c r="D99" s="6">
        <v>0.6875</v>
      </c>
      <c r="E99" s="6">
        <v>0.3125</v>
      </c>
      <c r="F99" s="6">
        <v>0.52083333333333337</v>
      </c>
      <c r="G99" s="6"/>
      <c r="H99" s="6"/>
      <c r="I99" s="6">
        <v>0.3125</v>
      </c>
      <c r="J99" s="6">
        <v>0.6875</v>
      </c>
      <c r="K99" s="6">
        <v>0.3125</v>
      </c>
      <c r="L99" s="6">
        <v>0.6875</v>
      </c>
      <c r="M99" s="6">
        <v>0.3125</v>
      </c>
      <c r="N99" s="6">
        <v>0.6875</v>
      </c>
      <c r="O99" s="6">
        <v>0.3125</v>
      </c>
      <c r="P99" s="6">
        <v>0.6875</v>
      </c>
    </row>
    <row r="100" spans="1:16" x14ac:dyDescent="0.2">
      <c r="A100">
        <v>1428</v>
      </c>
      <c r="B100" t="s">
        <v>1431</v>
      </c>
      <c r="C100" s="6">
        <v>0.3125</v>
      </c>
      <c r="D100" s="6">
        <v>0.6875</v>
      </c>
      <c r="E100" s="6">
        <v>0.3125</v>
      </c>
      <c r="F100" s="6">
        <v>0.52083333333333337</v>
      </c>
      <c r="G100" s="6"/>
      <c r="H100" s="6"/>
      <c r="I100" s="6">
        <v>0.3125</v>
      </c>
      <c r="J100" s="6">
        <v>0.6875</v>
      </c>
      <c r="K100" s="6">
        <v>0.3125</v>
      </c>
      <c r="L100" s="6">
        <v>0.6875</v>
      </c>
      <c r="M100" s="6">
        <v>0.3125</v>
      </c>
      <c r="N100" s="6">
        <v>0.6875</v>
      </c>
      <c r="O100" s="6">
        <v>0.3125</v>
      </c>
      <c r="P100" s="6">
        <v>0.6875</v>
      </c>
    </row>
    <row r="101" spans="1:16" x14ac:dyDescent="0.2">
      <c r="A101">
        <v>8248</v>
      </c>
      <c r="B101" t="s">
        <v>1434</v>
      </c>
      <c r="C101" s="6">
        <v>0.3125</v>
      </c>
      <c r="D101" s="6">
        <v>0.6875</v>
      </c>
      <c r="E101" s="6">
        <v>0.3125</v>
      </c>
      <c r="F101" s="6">
        <v>0.52083333333333337</v>
      </c>
      <c r="G101" s="6"/>
      <c r="H101" s="6"/>
      <c r="I101" s="6">
        <v>0.3125</v>
      </c>
      <c r="J101" s="6">
        <v>0.6875</v>
      </c>
      <c r="K101" s="6">
        <v>0.3125</v>
      </c>
      <c r="L101" s="6">
        <v>0.6875</v>
      </c>
      <c r="M101" s="6">
        <v>0.3125</v>
      </c>
      <c r="N101" s="6">
        <v>0.6875</v>
      </c>
      <c r="O101" s="6">
        <v>0.3125</v>
      </c>
      <c r="P101" s="6">
        <v>0.6875</v>
      </c>
    </row>
    <row r="102" spans="1:16" x14ac:dyDescent="0.2">
      <c r="A102">
        <v>8359</v>
      </c>
      <c r="B102" t="s">
        <v>7429</v>
      </c>
      <c r="C102" s="6">
        <v>0.3125</v>
      </c>
      <c r="D102" s="6">
        <v>0.6875</v>
      </c>
      <c r="E102" s="6">
        <v>0.3125</v>
      </c>
      <c r="F102" s="6">
        <v>0.52083333333333337</v>
      </c>
      <c r="G102" s="6"/>
      <c r="H102" s="6"/>
      <c r="I102" s="6">
        <v>0.3125</v>
      </c>
      <c r="J102" s="6">
        <v>0.6875</v>
      </c>
      <c r="K102" s="6">
        <v>0.3125</v>
      </c>
      <c r="L102" s="6">
        <v>0.6875</v>
      </c>
      <c r="M102" s="6">
        <v>0.3125</v>
      </c>
      <c r="N102" s="6">
        <v>0.6875</v>
      </c>
      <c r="O102" s="6">
        <v>0.3125</v>
      </c>
      <c r="P102" s="6">
        <v>0.6875</v>
      </c>
    </row>
    <row r="103" spans="1:16" x14ac:dyDescent="0.2">
      <c r="A103">
        <v>2763</v>
      </c>
      <c r="B103" t="s">
        <v>5871</v>
      </c>
      <c r="C103" s="6">
        <v>0.3125</v>
      </c>
      <c r="D103" s="6">
        <v>0.6875</v>
      </c>
      <c r="E103" s="6">
        <v>0.3125</v>
      </c>
      <c r="F103" s="6">
        <v>0.52083333333333337</v>
      </c>
      <c r="G103" s="6"/>
      <c r="H103" s="6"/>
      <c r="I103" s="6">
        <v>0.3125</v>
      </c>
      <c r="J103" s="6">
        <v>0.6875</v>
      </c>
      <c r="K103" s="6">
        <v>0.3125</v>
      </c>
      <c r="L103" s="6">
        <v>0.6875</v>
      </c>
      <c r="M103" s="6">
        <v>0.3125</v>
      </c>
      <c r="N103" s="6">
        <v>0.6875</v>
      </c>
      <c r="O103" s="6">
        <v>0.3125</v>
      </c>
      <c r="P103" s="6">
        <v>0.6875</v>
      </c>
    </row>
    <row r="104" spans="1:16" x14ac:dyDescent="0.2">
      <c r="A104">
        <v>2934</v>
      </c>
      <c r="B104" t="s">
        <v>6638</v>
      </c>
      <c r="C104" s="6">
        <v>0.3125</v>
      </c>
      <c r="D104" s="6">
        <v>0.6875</v>
      </c>
      <c r="E104" s="6">
        <v>0.3125</v>
      </c>
      <c r="F104" s="6">
        <v>0.52083333333333337</v>
      </c>
      <c r="G104" s="6"/>
      <c r="H104" s="6"/>
      <c r="I104" s="6">
        <v>0.3125</v>
      </c>
      <c r="J104" s="6">
        <v>0.6875</v>
      </c>
      <c r="K104" s="6">
        <v>0.3125</v>
      </c>
      <c r="L104" s="6">
        <v>0.6875</v>
      </c>
      <c r="M104" s="6">
        <v>0.3125</v>
      </c>
      <c r="N104" s="6">
        <v>0.6875</v>
      </c>
      <c r="O104" s="6">
        <v>0.3125</v>
      </c>
      <c r="P104" s="6">
        <v>0.6875</v>
      </c>
    </row>
    <row r="105" spans="1:16" x14ac:dyDescent="0.2">
      <c r="A105">
        <v>2091</v>
      </c>
      <c r="B105" t="s">
        <v>1467</v>
      </c>
      <c r="C105" s="6">
        <v>0.3125</v>
      </c>
      <c r="D105" s="6">
        <v>0.6875</v>
      </c>
      <c r="E105" s="6">
        <v>0.3125</v>
      </c>
      <c r="F105" s="6">
        <v>0.52083333333333337</v>
      </c>
      <c r="G105" s="6"/>
      <c r="H105" s="6"/>
      <c r="I105" s="6">
        <v>0.3125</v>
      </c>
      <c r="J105" s="6">
        <v>0.6875</v>
      </c>
      <c r="K105" s="6">
        <v>0.3125</v>
      </c>
      <c r="L105" s="6">
        <v>0.6875</v>
      </c>
      <c r="M105" s="6">
        <v>0.3125</v>
      </c>
      <c r="N105" s="6">
        <v>0.6875</v>
      </c>
      <c r="O105" s="6">
        <v>0.3125</v>
      </c>
      <c r="P105" s="6">
        <v>0.6875</v>
      </c>
    </row>
    <row r="106" spans="1:16" x14ac:dyDescent="0.2">
      <c r="A106">
        <v>1889</v>
      </c>
      <c r="B106" t="s">
        <v>1471</v>
      </c>
      <c r="C106" s="6">
        <v>0.3125</v>
      </c>
      <c r="D106" s="6">
        <v>0.6875</v>
      </c>
      <c r="E106" s="6">
        <v>0.3125</v>
      </c>
      <c r="F106" s="6">
        <v>0.52083333333333337</v>
      </c>
      <c r="G106" s="6"/>
      <c r="H106" s="6"/>
      <c r="I106" s="6">
        <v>0.3125</v>
      </c>
      <c r="J106" s="6">
        <v>0.6875</v>
      </c>
      <c r="K106" s="6">
        <v>0.3125</v>
      </c>
      <c r="L106" s="6">
        <v>0.6875</v>
      </c>
      <c r="M106" s="6">
        <v>0.3125</v>
      </c>
      <c r="N106" s="6">
        <v>0.6875</v>
      </c>
      <c r="O106" s="6">
        <v>0.3125</v>
      </c>
      <c r="P106" s="6">
        <v>0.6875</v>
      </c>
    </row>
    <row r="107" spans="1:16" x14ac:dyDescent="0.2">
      <c r="A107">
        <v>602</v>
      </c>
      <c r="B107" t="s">
        <v>1473</v>
      </c>
      <c r="C107" s="6">
        <v>0.3125</v>
      </c>
      <c r="D107" s="6">
        <v>0.6875</v>
      </c>
      <c r="E107" s="6">
        <v>0.3125</v>
      </c>
      <c r="F107" s="6">
        <v>0.52083333333333337</v>
      </c>
      <c r="G107" s="6"/>
      <c r="H107" s="6"/>
      <c r="I107" s="6">
        <v>0.3125</v>
      </c>
      <c r="J107" s="6">
        <v>0.6875</v>
      </c>
      <c r="K107" s="6">
        <v>0.3125</v>
      </c>
      <c r="L107" s="6">
        <v>0.6875</v>
      </c>
      <c r="M107" s="6">
        <v>0.3125</v>
      </c>
      <c r="N107" s="6">
        <v>0.6875</v>
      </c>
      <c r="O107" s="6">
        <v>0.3125</v>
      </c>
      <c r="P107" s="6">
        <v>0.6875</v>
      </c>
    </row>
    <row r="108" spans="1:16" x14ac:dyDescent="0.2">
      <c r="A108">
        <v>1808</v>
      </c>
      <c r="B108" t="s">
        <v>1488</v>
      </c>
      <c r="C108" s="6">
        <v>0.3125</v>
      </c>
      <c r="D108" s="6">
        <v>0.6875</v>
      </c>
      <c r="E108" s="6">
        <v>0.3125</v>
      </c>
      <c r="F108" s="6">
        <v>0.52083333333333337</v>
      </c>
      <c r="G108" s="6"/>
      <c r="H108" s="6"/>
      <c r="I108" s="6">
        <v>0.3125</v>
      </c>
      <c r="J108" s="6">
        <v>0.6875</v>
      </c>
      <c r="K108" s="6">
        <v>0.3125</v>
      </c>
      <c r="L108" s="6">
        <v>0.6875</v>
      </c>
      <c r="M108" s="6">
        <v>0.3125</v>
      </c>
      <c r="N108" s="6">
        <v>0.6875</v>
      </c>
      <c r="O108" s="6">
        <v>0.3125</v>
      </c>
      <c r="P108" s="6">
        <v>0.6875</v>
      </c>
    </row>
    <row r="109" spans="1:16" x14ac:dyDescent="0.2">
      <c r="A109">
        <v>1452</v>
      </c>
      <c r="B109" t="s">
        <v>1492</v>
      </c>
      <c r="C109" s="6">
        <v>0.3125</v>
      </c>
      <c r="D109" s="6">
        <v>0.6875</v>
      </c>
      <c r="E109" s="6">
        <v>0.3125</v>
      </c>
      <c r="F109" s="6">
        <v>0.52083333333333337</v>
      </c>
      <c r="G109" s="6"/>
      <c r="H109" s="6"/>
      <c r="I109" s="6">
        <v>0.3125</v>
      </c>
      <c r="J109" s="6">
        <v>0.6875</v>
      </c>
      <c r="K109" s="6">
        <v>0.3125</v>
      </c>
      <c r="L109" s="6">
        <v>0.6875</v>
      </c>
      <c r="M109" s="6">
        <v>0.3125</v>
      </c>
      <c r="N109" s="6">
        <v>0.6875</v>
      </c>
      <c r="O109" s="6">
        <v>0.3125</v>
      </c>
      <c r="P109" s="6">
        <v>0.6875</v>
      </c>
    </row>
    <row r="110" spans="1:16" x14ac:dyDescent="0.2">
      <c r="A110">
        <v>8021</v>
      </c>
      <c r="B110" t="s">
        <v>1493</v>
      </c>
      <c r="C110" s="6">
        <v>0.3125</v>
      </c>
      <c r="D110" s="6">
        <v>0.6875</v>
      </c>
      <c r="E110" s="6">
        <v>0.3125</v>
      </c>
      <c r="F110" s="6">
        <v>0.52083333333333337</v>
      </c>
      <c r="G110" s="6"/>
      <c r="H110" s="6"/>
      <c r="I110" s="6">
        <v>0.3125</v>
      </c>
      <c r="J110" s="6">
        <v>0.6875</v>
      </c>
      <c r="K110" s="6">
        <v>0.3125</v>
      </c>
      <c r="L110" s="6">
        <v>0.6875</v>
      </c>
      <c r="M110" s="6">
        <v>0.3125</v>
      </c>
      <c r="N110" s="6">
        <v>0.6875</v>
      </c>
      <c r="O110" s="6">
        <v>0.3125</v>
      </c>
      <c r="P110" s="6">
        <v>0.6875</v>
      </c>
    </row>
    <row r="111" spans="1:16" x14ac:dyDescent="0.2">
      <c r="A111">
        <v>8394</v>
      </c>
      <c r="B111" t="s">
        <v>7588</v>
      </c>
      <c r="C111" s="6">
        <v>0.3125</v>
      </c>
      <c r="D111" s="6">
        <v>0.6875</v>
      </c>
      <c r="E111" s="6">
        <v>0.3125</v>
      </c>
      <c r="F111" s="6">
        <v>0.52083333333333337</v>
      </c>
      <c r="G111" s="6"/>
      <c r="H111" s="6"/>
      <c r="I111" s="6">
        <v>0.3125</v>
      </c>
      <c r="J111" s="6">
        <v>0.6875</v>
      </c>
      <c r="K111" s="6">
        <v>0.3125</v>
      </c>
      <c r="L111" s="6">
        <v>0.6875</v>
      </c>
      <c r="M111" s="6">
        <v>0.3125</v>
      </c>
      <c r="N111" s="6">
        <v>0.6875</v>
      </c>
      <c r="O111" s="6">
        <v>0.3125</v>
      </c>
      <c r="P111" s="6">
        <v>0.6875</v>
      </c>
    </row>
    <row r="112" spans="1:16" x14ac:dyDescent="0.2">
      <c r="A112">
        <v>8062</v>
      </c>
      <c r="B112" t="s">
        <v>1501</v>
      </c>
      <c r="C112" s="6">
        <v>0.3125</v>
      </c>
      <c r="D112" s="6">
        <v>0.6875</v>
      </c>
      <c r="E112" s="6">
        <v>0.3125</v>
      </c>
      <c r="F112" s="6">
        <v>0.52083333333333337</v>
      </c>
      <c r="G112" s="6"/>
      <c r="H112" s="6"/>
      <c r="I112" s="6">
        <v>0.3125</v>
      </c>
      <c r="J112" s="6">
        <v>0.6875</v>
      </c>
      <c r="K112" s="6">
        <v>0.3125</v>
      </c>
      <c r="L112" s="6">
        <v>0.6875</v>
      </c>
      <c r="M112" s="6">
        <v>0.3125</v>
      </c>
      <c r="N112" s="6">
        <v>0.6875</v>
      </c>
      <c r="O112" s="6">
        <v>0.3125</v>
      </c>
      <c r="P112" s="6">
        <v>0.6875</v>
      </c>
    </row>
    <row r="113" spans="1:16" x14ac:dyDescent="0.2">
      <c r="A113">
        <v>2708</v>
      </c>
      <c r="B113" t="s">
        <v>5670</v>
      </c>
      <c r="C113" s="6">
        <v>0.3125</v>
      </c>
      <c r="D113" s="6">
        <v>0.6875</v>
      </c>
      <c r="E113" s="6">
        <v>0.3125</v>
      </c>
      <c r="F113" s="6">
        <v>0.52083333333333337</v>
      </c>
      <c r="G113" s="6"/>
      <c r="H113" s="6"/>
      <c r="I113" s="6">
        <v>0.3125</v>
      </c>
      <c r="J113" s="6">
        <v>0.6875</v>
      </c>
      <c r="K113" s="6">
        <v>0.3125</v>
      </c>
      <c r="L113" s="6">
        <v>0.6875</v>
      </c>
      <c r="M113" s="6">
        <v>0.3125</v>
      </c>
      <c r="N113" s="6">
        <v>0.6875</v>
      </c>
      <c r="O113" s="6">
        <v>0.3125</v>
      </c>
      <c r="P113" s="6">
        <v>0.6875</v>
      </c>
    </row>
    <row r="114" spans="1:16" x14ac:dyDescent="0.2">
      <c r="A114">
        <v>2844</v>
      </c>
      <c r="B114" t="s">
        <v>6146</v>
      </c>
      <c r="C114" s="6">
        <v>0.3125</v>
      </c>
      <c r="D114" s="6">
        <v>0.6875</v>
      </c>
      <c r="E114" s="6">
        <v>0.3125</v>
      </c>
      <c r="F114" s="6">
        <v>0.52083333333333337</v>
      </c>
      <c r="G114" s="6"/>
      <c r="H114" s="6"/>
      <c r="I114" s="6">
        <v>0.3125</v>
      </c>
      <c r="J114" s="6">
        <v>0.6875</v>
      </c>
      <c r="K114" s="6">
        <v>0.3125</v>
      </c>
      <c r="L114" s="6">
        <v>0.6875</v>
      </c>
      <c r="M114" s="6">
        <v>0.3125</v>
      </c>
      <c r="N114" s="6">
        <v>0.6875</v>
      </c>
      <c r="O114" s="6">
        <v>0.3125</v>
      </c>
      <c r="P114" s="6">
        <v>0.6875</v>
      </c>
    </row>
    <row r="115" spans="1:16" x14ac:dyDescent="0.2">
      <c r="A115">
        <v>2169</v>
      </c>
      <c r="B115" t="s">
        <v>3771</v>
      </c>
      <c r="C115" s="6">
        <v>0.3125</v>
      </c>
      <c r="D115" s="6">
        <v>0.6875</v>
      </c>
      <c r="E115" s="6">
        <v>0.3125</v>
      </c>
      <c r="F115" s="6">
        <v>0.52083333333333337</v>
      </c>
      <c r="G115" s="6"/>
      <c r="H115" s="6"/>
      <c r="I115" s="6">
        <v>0.3125</v>
      </c>
      <c r="J115" s="6">
        <v>0.6875</v>
      </c>
      <c r="K115" s="6">
        <v>0.3125</v>
      </c>
      <c r="L115" s="6">
        <v>0.6875</v>
      </c>
      <c r="M115" s="6">
        <v>0.3125</v>
      </c>
      <c r="N115" s="6">
        <v>0.6875</v>
      </c>
      <c r="O115" s="6">
        <v>0.3125</v>
      </c>
      <c r="P115" s="6">
        <v>0.6875</v>
      </c>
    </row>
    <row r="116" spans="1:16" x14ac:dyDescent="0.2">
      <c r="A116">
        <v>2914</v>
      </c>
      <c r="B116" t="s">
        <v>6614</v>
      </c>
      <c r="C116" s="6">
        <v>0.3125</v>
      </c>
      <c r="D116" s="6">
        <v>0.6875</v>
      </c>
      <c r="E116" s="6">
        <v>0.3125</v>
      </c>
      <c r="F116" s="6">
        <v>0.52083333333333337</v>
      </c>
      <c r="G116" s="6"/>
      <c r="H116" s="6"/>
      <c r="I116" s="6">
        <v>0.375</v>
      </c>
      <c r="J116" s="6">
        <v>0.6875</v>
      </c>
      <c r="K116" s="6">
        <v>0.40277777777777773</v>
      </c>
      <c r="L116" s="6">
        <v>0.6875</v>
      </c>
      <c r="M116" s="6">
        <v>0.3125</v>
      </c>
      <c r="N116" s="6">
        <v>0.6875</v>
      </c>
      <c r="O116" s="6">
        <v>0.3125</v>
      </c>
      <c r="P116" s="6">
        <v>0.6875</v>
      </c>
    </row>
    <row r="117" spans="1:16" x14ac:dyDescent="0.2">
      <c r="A117">
        <v>8297</v>
      </c>
      <c r="B117" t="s">
        <v>7157</v>
      </c>
      <c r="C117" s="6">
        <v>0.3125</v>
      </c>
      <c r="D117" s="6">
        <v>0.6875</v>
      </c>
      <c r="E117" s="6">
        <v>0.3125</v>
      </c>
      <c r="F117" s="6">
        <v>0.52083333333333337</v>
      </c>
      <c r="G117" s="6"/>
      <c r="H117" s="6"/>
      <c r="I117" s="6">
        <v>0.3125</v>
      </c>
      <c r="J117" s="6">
        <v>0.6875</v>
      </c>
      <c r="K117" s="6">
        <v>0.3125</v>
      </c>
      <c r="L117" s="6">
        <v>0.6875</v>
      </c>
      <c r="M117" s="6">
        <v>0.3125</v>
      </c>
      <c r="N117" s="6">
        <v>0.6875</v>
      </c>
      <c r="O117" s="6">
        <v>0.3125</v>
      </c>
      <c r="P117" s="6">
        <v>0.6875</v>
      </c>
    </row>
    <row r="118" spans="1:16" x14ac:dyDescent="0.2">
      <c r="A118">
        <v>2768</v>
      </c>
      <c r="B118" t="s">
        <v>6241</v>
      </c>
      <c r="C118" s="6">
        <v>0.3125</v>
      </c>
      <c r="D118" s="6">
        <v>0.6875</v>
      </c>
      <c r="E118" s="6">
        <v>0.3125</v>
      </c>
      <c r="F118" s="6">
        <v>0.52083333333333337</v>
      </c>
      <c r="G118" s="6"/>
      <c r="H118" s="6"/>
      <c r="I118" s="6">
        <v>0.3125</v>
      </c>
      <c r="J118" s="6">
        <v>0.6875</v>
      </c>
      <c r="K118" s="6">
        <v>0.3125</v>
      </c>
      <c r="L118" s="6">
        <v>0.6875</v>
      </c>
      <c r="M118" s="6">
        <v>0.3125</v>
      </c>
      <c r="N118" s="6">
        <v>0.6875</v>
      </c>
      <c r="O118" s="6">
        <v>0.3125</v>
      </c>
      <c r="P118" s="6">
        <v>0.6875</v>
      </c>
    </row>
    <row r="119" spans="1:16" x14ac:dyDescent="0.2">
      <c r="A119">
        <v>1900</v>
      </c>
      <c r="B119" t="s">
        <v>1576</v>
      </c>
      <c r="C119" s="6">
        <v>0.3125</v>
      </c>
      <c r="D119" s="6">
        <v>0.6875</v>
      </c>
      <c r="E119" s="6">
        <v>0.3125</v>
      </c>
      <c r="F119" s="6">
        <v>0.52083333333333337</v>
      </c>
      <c r="G119" s="6"/>
      <c r="H119" s="6"/>
      <c r="I119" s="6">
        <v>0.3125</v>
      </c>
      <c r="J119" s="6">
        <v>0.6875</v>
      </c>
      <c r="K119" s="6">
        <v>0.3125</v>
      </c>
      <c r="L119" s="6">
        <v>0.6875</v>
      </c>
      <c r="M119" s="6">
        <v>0.3125</v>
      </c>
      <c r="N119" s="6">
        <v>0.6875</v>
      </c>
      <c r="O119" s="6">
        <v>0.3125</v>
      </c>
      <c r="P119" s="6">
        <v>0.6875</v>
      </c>
    </row>
    <row r="120" spans="1:16" x14ac:dyDescent="0.2">
      <c r="A120">
        <v>8402</v>
      </c>
      <c r="B120" t="s">
        <v>7565</v>
      </c>
      <c r="C120" s="6">
        <v>0.3125</v>
      </c>
      <c r="D120" s="6">
        <v>0.6875</v>
      </c>
      <c r="E120" s="6">
        <v>0.3125</v>
      </c>
      <c r="F120" s="6">
        <v>0.52083333333333337</v>
      </c>
      <c r="G120" s="6"/>
      <c r="H120" s="6"/>
      <c r="I120" s="6">
        <v>0.3125</v>
      </c>
      <c r="J120" s="6">
        <v>0.6875</v>
      </c>
      <c r="K120" s="6">
        <v>0.3125</v>
      </c>
      <c r="L120" s="6">
        <v>0.6875</v>
      </c>
      <c r="M120" s="6">
        <v>0.3125</v>
      </c>
      <c r="N120" s="6">
        <v>0.6875</v>
      </c>
      <c r="O120" s="6">
        <v>0.3125</v>
      </c>
      <c r="P120" s="6">
        <v>0.6875</v>
      </c>
    </row>
    <row r="121" spans="1:16" x14ac:dyDescent="0.2">
      <c r="A121">
        <v>2911</v>
      </c>
      <c r="B121" t="s">
        <v>6606</v>
      </c>
      <c r="C121" s="6">
        <v>0.3125</v>
      </c>
      <c r="D121" s="6">
        <v>0.6875</v>
      </c>
      <c r="E121" s="6">
        <v>0.3125</v>
      </c>
      <c r="F121" s="6">
        <v>0.52083333333333337</v>
      </c>
      <c r="G121" s="6"/>
      <c r="H121" s="6"/>
      <c r="I121" s="6">
        <v>0.3125</v>
      </c>
      <c r="J121" s="6">
        <v>0.6875</v>
      </c>
      <c r="K121" s="6">
        <v>0.3125</v>
      </c>
      <c r="L121" s="6">
        <v>0.6875</v>
      </c>
      <c r="M121" s="6">
        <v>0.3125</v>
      </c>
      <c r="N121" s="6">
        <v>0.6875</v>
      </c>
      <c r="O121" s="6">
        <v>0.3125</v>
      </c>
      <c r="P121" s="6">
        <v>0.6875</v>
      </c>
    </row>
    <row r="122" spans="1:16" x14ac:dyDescent="0.2">
      <c r="A122">
        <v>8386</v>
      </c>
      <c r="B122" t="s">
        <v>7514</v>
      </c>
      <c r="C122" s="6">
        <v>0.3125</v>
      </c>
      <c r="D122" s="6">
        <v>0.6875</v>
      </c>
      <c r="E122" s="6">
        <v>0.3125</v>
      </c>
      <c r="F122" s="6">
        <v>0.52083333333333337</v>
      </c>
      <c r="G122" s="6"/>
      <c r="H122" s="6"/>
      <c r="I122" s="6">
        <v>0.3125</v>
      </c>
      <c r="J122" s="6">
        <v>0.6875</v>
      </c>
      <c r="K122" s="6">
        <v>0.3125</v>
      </c>
      <c r="L122" s="6">
        <v>0.6875</v>
      </c>
      <c r="M122" s="6">
        <v>0.3125</v>
      </c>
      <c r="N122" s="6">
        <v>0.6875</v>
      </c>
      <c r="O122" s="6">
        <v>0.3125</v>
      </c>
      <c r="P122" s="6">
        <v>0.6875</v>
      </c>
    </row>
    <row r="123" spans="1:16" x14ac:dyDescent="0.2">
      <c r="A123">
        <v>8522</v>
      </c>
      <c r="B123" t="s">
        <v>7852</v>
      </c>
      <c r="C123" s="6">
        <v>0.3125</v>
      </c>
      <c r="D123" s="6">
        <v>0.6875</v>
      </c>
      <c r="E123" s="6">
        <v>0.3125</v>
      </c>
      <c r="F123" s="6">
        <v>0.52083333333333337</v>
      </c>
      <c r="G123" s="6"/>
      <c r="H123" s="6"/>
      <c r="I123" s="6">
        <v>0.3125</v>
      </c>
      <c r="J123" s="6">
        <v>0.6875</v>
      </c>
      <c r="K123" s="6">
        <v>0.3125</v>
      </c>
      <c r="L123" s="6">
        <v>0.6875</v>
      </c>
      <c r="M123" s="6">
        <v>0.3125</v>
      </c>
      <c r="N123" s="6">
        <v>0.6875</v>
      </c>
      <c r="O123" s="6">
        <v>0.3125</v>
      </c>
      <c r="P123" s="6">
        <v>0.6875</v>
      </c>
    </row>
    <row r="124" spans="1:16" x14ac:dyDescent="0.2">
      <c r="A124">
        <v>8368</v>
      </c>
      <c r="B124" t="s">
        <v>7472</v>
      </c>
      <c r="C124" s="6">
        <v>0.3125</v>
      </c>
      <c r="D124" s="6">
        <v>0.6875</v>
      </c>
      <c r="E124" s="6">
        <v>0.3125</v>
      </c>
      <c r="F124" s="6">
        <v>0.52083333333333337</v>
      </c>
      <c r="G124" s="6"/>
      <c r="H124" s="6"/>
      <c r="I124" s="6">
        <v>0.3125</v>
      </c>
      <c r="J124" s="6">
        <v>0.6875</v>
      </c>
      <c r="K124" s="6">
        <v>0.3125</v>
      </c>
      <c r="L124" s="6">
        <v>0.6875</v>
      </c>
      <c r="M124" s="6">
        <v>0.3125</v>
      </c>
      <c r="N124" s="6">
        <v>0.6875</v>
      </c>
      <c r="O124" s="6">
        <v>0.3125</v>
      </c>
      <c r="P124" s="6">
        <v>0.6875</v>
      </c>
    </row>
    <row r="125" spans="1:16" x14ac:dyDescent="0.2">
      <c r="A125">
        <v>2390</v>
      </c>
      <c r="B125" t="s">
        <v>4521</v>
      </c>
      <c r="C125" s="6">
        <v>0.3125</v>
      </c>
      <c r="D125" s="6">
        <v>0.6875</v>
      </c>
      <c r="E125" s="6">
        <v>0.3125</v>
      </c>
      <c r="F125" s="6">
        <v>0.52083333333333337</v>
      </c>
      <c r="G125" s="6"/>
      <c r="H125" s="6"/>
      <c r="I125" s="6">
        <v>0.3125</v>
      </c>
      <c r="J125" s="6">
        <v>0.6875</v>
      </c>
      <c r="K125" s="6">
        <v>0.3125</v>
      </c>
      <c r="L125" s="6">
        <v>0.6875</v>
      </c>
      <c r="M125" s="6">
        <v>0.3125</v>
      </c>
      <c r="N125" s="6">
        <v>0.6875</v>
      </c>
      <c r="O125" s="6">
        <v>0.3125</v>
      </c>
      <c r="P125" s="6">
        <v>0.6875</v>
      </c>
    </row>
    <row r="126" spans="1:16" x14ac:dyDescent="0.2">
      <c r="A126">
        <v>8494</v>
      </c>
      <c r="B126" t="s">
        <v>7803</v>
      </c>
      <c r="C126" s="6">
        <v>0.3125</v>
      </c>
      <c r="D126" s="6">
        <v>0.6875</v>
      </c>
      <c r="E126" s="6">
        <v>0.3125</v>
      </c>
      <c r="F126" s="6">
        <v>0.52083333333333337</v>
      </c>
      <c r="G126" s="6"/>
      <c r="H126" s="6"/>
      <c r="I126" s="6">
        <v>0.3125</v>
      </c>
      <c r="J126" s="6">
        <v>0.6875</v>
      </c>
      <c r="K126" s="6">
        <v>0.3125</v>
      </c>
      <c r="L126" s="6">
        <v>0.6875</v>
      </c>
      <c r="M126" s="6">
        <v>0.3125</v>
      </c>
      <c r="N126" s="6">
        <v>0.6875</v>
      </c>
      <c r="O126" s="6">
        <v>0.3125</v>
      </c>
      <c r="P126" s="6">
        <v>0.6875</v>
      </c>
    </row>
    <row r="127" spans="1:16" x14ac:dyDescent="0.2">
      <c r="A127">
        <v>8492</v>
      </c>
      <c r="B127" t="s">
        <v>7806</v>
      </c>
      <c r="C127" s="6">
        <v>0.3125</v>
      </c>
      <c r="D127" s="6">
        <v>0.6875</v>
      </c>
      <c r="E127" s="6">
        <v>0.3125</v>
      </c>
      <c r="F127" s="6">
        <v>0.52083333333333337</v>
      </c>
      <c r="G127" s="6"/>
      <c r="H127" s="6"/>
      <c r="I127" s="6">
        <v>0.3125</v>
      </c>
      <c r="J127" s="6">
        <v>0.6875</v>
      </c>
      <c r="K127" s="6">
        <v>0.3125</v>
      </c>
      <c r="L127" s="6">
        <v>0.6875</v>
      </c>
      <c r="M127" s="6">
        <v>0.3125</v>
      </c>
      <c r="N127" s="6">
        <v>0.6875</v>
      </c>
      <c r="O127" s="6">
        <v>0.3125</v>
      </c>
      <c r="P127" s="6">
        <v>0.6875</v>
      </c>
    </row>
    <row r="128" spans="1:16" x14ac:dyDescent="0.2">
      <c r="A128">
        <v>1727</v>
      </c>
      <c r="B128" t="s">
        <v>1678</v>
      </c>
      <c r="C128" s="6">
        <v>0.3125</v>
      </c>
      <c r="D128" s="6">
        <v>0.6875</v>
      </c>
      <c r="E128" s="6">
        <v>0.3125</v>
      </c>
      <c r="F128" s="6">
        <v>0.52083333333333337</v>
      </c>
      <c r="G128" s="6"/>
      <c r="H128" s="6"/>
      <c r="I128" s="6">
        <v>0.3125</v>
      </c>
      <c r="J128" s="6">
        <v>0.6875</v>
      </c>
      <c r="K128" s="6">
        <v>0.3125</v>
      </c>
      <c r="L128" s="6">
        <v>0.6875</v>
      </c>
      <c r="M128" s="6">
        <v>0.3125</v>
      </c>
      <c r="N128" s="6">
        <v>0.6875</v>
      </c>
      <c r="O128" s="6">
        <v>0.3125</v>
      </c>
      <c r="P128" s="6">
        <v>0.6875</v>
      </c>
    </row>
    <row r="129" spans="1:16" x14ac:dyDescent="0.2">
      <c r="A129">
        <v>1161</v>
      </c>
      <c r="B129" t="s">
        <v>1685</v>
      </c>
      <c r="C129" s="6">
        <v>0.3125</v>
      </c>
      <c r="D129" s="6">
        <v>0.6875</v>
      </c>
      <c r="E129" s="6">
        <v>0.3125</v>
      </c>
      <c r="F129" s="6">
        <v>0.52083333333333337</v>
      </c>
      <c r="G129" s="6"/>
      <c r="H129" s="6"/>
      <c r="I129" s="6">
        <v>0.3125</v>
      </c>
      <c r="J129" s="6">
        <v>0.6875</v>
      </c>
      <c r="K129" s="6">
        <v>0.3125</v>
      </c>
      <c r="L129" s="6">
        <v>0.6875</v>
      </c>
      <c r="M129" s="6">
        <v>0.3125</v>
      </c>
      <c r="N129" s="6">
        <v>0.6875</v>
      </c>
      <c r="O129" s="6">
        <v>0.3125</v>
      </c>
      <c r="P129" s="6">
        <v>0.6875</v>
      </c>
    </row>
    <row r="130" spans="1:16" x14ac:dyDescent="0.2">
      <c r="A130">
        <v>8537</v>
      </c>
      <c r="B130" t="s">
        <v>7870</v>
      </c>
      <c r="C130" s="6">
        <v>0.3125</v>
      </c>
      <c r="D130" s="6">
        <v>0.6875</v>
      </c>
      <c r="E130" s="6">
        <v>0.3125</v>
      </c>
      <c r="F130" s="6">
        <v>0.52083333333333337</v>
      </c>
      <c r="G130" s="6"/>
      <c r="H130" s="6"/>
      <c r="I130" s="6">
        <v>0.3125</v>
      </c>
      <c r="J130" s="6">
        <v>0.6875</v>
      </c>
      <c r="K130" s="6">
        <v>0.3125</v>
      </c>
      <c r="L130" s="6">
        <v>0.6875</v>
      </c>
      <c r="M130" s="6">
        <v>0.3125</v>
      </c>
      <c r="N130" s="6">
        <v>0.6875</v>
      </c>
      <c r="O130" s="6">
        <v>0.3125</v>
      </c>
      <c r="P130" s="6">
        <v>0.6875</v>
      </c>
    </row>
    <row r="131" spans="1:16" x14ac:dyDescent="0.2">
      <c r="A131">
        <v>2817</v>
      </c>
      <c r="B131" t="s">
        <v>6038</v>
      </c>
      <c r="C131" s="6">
        <v>0.3125</v>
      </c>
      <c r="D131" s="6">
        <v>0.6875</v>
      </c>
      <c r="E131" s="6">
        <v>0.3125</v>
      </c>
      <c r="F131" s="6">
        <v>0.52083333333333337</v>
      </c>
      <c r="G131" s="6"/>
      <c r="H131" s="6"/>
      <c r="I131" s="6">
        <v>0.3125</v>
      </c>
      <c r="J131" s="6">
        <v>0.6875</v>
      </c>
      <c r="K131" s="6">
        <v>0.3125</v>
      </c>
      <c r="L131" s="6">
        <v>0.6875</v>
      </c>
      <c r="M131" s="6">
        <v>0.3125</v>
      </c>
      <c r="N131" s="6">
        <v>0.6875</v>
      </c>
      <c r="O131" s="6">
        <v>0.3125</v>
      </c>
      <c r="P131" s="6">
        <v>0.6875</v>
      </c>
    </row>
    <row r="132" spans="1:16" x14ac:dyDescent="0.2">
      <c r="A132">
        <v>1741</v>
      </c>
      <c r="B132" t="s">
        <v>3763</v>
      </c>
      <c r="C132" s="6">
        <v>0.3125</v>
      </c>
      <c r="D132" s="6">
        <v>0.6875</v>
      </c>
      <c r="E132" s="6">
        <v>0.3125</v>
      </c>
      <c r="F132" s="6">
        <v>0.52083333333333337</v>
      </c>
      <c r="G132" s="6"/>
      <c r="H132" s="6"/>
      <c r="I132" s="6">
        <v>0.3125</v>
      </c>
      <c r="J132" s="6">
        <v>0.6875</v>
      </c>
      <c r="K132" s="6">
        <v>0.3125</v>
      </c>
      <c r="L132" s="6">
        <v>0.6875</v>
      </c>
      <c r="M132" s="6">
        <v>0.3125</v>
      </c>
      <c r="N132" s="6">
        <v>0.6875</v>
      </c>
      <c r="O132" s="6">
        <v>0.3125</v>
      </c>
      <c r="P132" s="6">
        <v>0.6875</v>
      </c>
    </row>
    <row r="133" spans="1:16" x14ac:dyDescent="0.2">
      <c r="A133">
        <v>1959</v>
      </c>
      <c r="B133" t="s">
        <v>1700</v>
      </c>
      <c r="C133" s="6">
        <v>0.3125</v>
      </c>
      <c r="D133" s="6">
        <v>0.6875</v>
      </c>
      <c r="E133" s="6">
        <v>0.3125</v>
      </c>
      <c r="F133" s="6">
        <v>0.52083333333333337</v>
      </c>
      <c r="G133" s="6"/>
      <c r="H133" s="6"/>
      <c r="I133" s="6">
        <v>0.3125</v>
      </c>
      <c r="J133" s="6">
        <v>0.6875</v>
      </c>
      <c r="K133" s="6">
        <v>0.3125</v>
      </c>
      <c r="L133" s="6">
        <v>0.6875</v>
      </c>
      <c r="M133" s="6">
        <v>0.3125</v>
      </c>
      <c r="N133" s="6">
        <v>0.6875</v>
      </c>
      <c r="O133" s="6">
        <v>0.3125</v>
      </c>
      <c r="P133" s="6">
        <v>0.6875</v>
      </c>
    </row>
    <row r="134" spans="1:16" x14ac:dyDescent="0.2">
      <c r="A134">
        <v>507</v>
      </c>
      <c r="B134" t="s">
        <v>1127</v>
      </c>
      <c r="C134" s="6">
        <v>0.3125</v>
      </c>
      <c r="D134" s="6">
        <v>0.6875</v>
      </c>
      <c r="E134" s="6">
        <v>0.3125</v>
      </c>
      <c r="F134" s="6">
        <v>0.52083333333333337</v>
      </c>
      <c r="G134" s="6"/>
      <c r="H134" s="6"/>
      <c r="I134" s="6">
        <v>0.3125</v>
      </c>
      <c r="J134" s="6">
        <v>0.6875</v>
      </c>
      <c r="K134" s="6">
        <v>0.3125</v>
      </c>
      <c r="L134" s="6">
        <v>0.6875</v>
      </c>
      <c r="M134" s="6">
        <v>0.3125</v>
      </c>
      <c r="N134" s="6">
        <v>0.6875</v>
      </c>
      <c r="O134" s="6">
        <v>0.3125</v>
      </c>
      <c r="P134" s="6">
        <v>0.6875</v>
      </c>
    </row>
    <row r="135" spans="1:16" x14ac:dyDescent="0.2">
      <c r="A135">
        <v>3130</v>
      </c>
      <c r="B135" t="s">
        <v>4757</v>
      </c>
      <c r="C135" s="6">
        <v>0.3125</v>
      </c>
      <c r="D135" s="6">
        <v>0.6875</v>
      </c>
      <c r="E135" s="6">
        <v>0.3125</v>
      </c>
      <c r="F135" s="6">
        <v>0.52083333333333337</v>
      </c>
      <c r="G135" s="6"/>
      <c r="H135" s="6"/>
      <c r="I135" s="6">
        <v>0.3125</v>
      </c>
      <c r="J135" s="6">
        <v>0.6875</v>
      </c>
      <c r="K135" s="6">
        <v>0.3125</v>
      </c>
      <c r="L135" s="6">
        <v>0.6875</v>
      </c>
      <c r="M135" s="6">
        <v>0.3125</v>
      </c>
      <c r="N135" s="6">
        <v>0.6875</v>
      </c>
      <c r="O135" s="6">
        <v>0.3125</v>
      </c>
      <c r="P135" s="6">
        <v>0.6875</v>
      </c>
    </row>
    <row r="136" spans="1:16" x14ac:dyDescent="0.2">
      <c r="A136">
        <v>1523</v>
      </c>
      <c r="B136" t="s">
        <v>6234</v>
      </c>
      <c r="C136" s="6">
        <v>0.3125</v>
      </c>
      <c r="D136" s="6">
        <v>0.6875</v>
      </c>
      <c r="E136" s="6">
        <v>0.3125</v>
      </c>
      <c r="F136" s="6">
        <v>0.52083333333333337</v>
      </c>
      <c r="G136" s="6"/>
      <c r="H136" s="6"/>
      <c r="I136" s="6">
        <v>0.3125</v>
      </c>
      <c r="J136" s="6">
        <v>0.6875</v>
      </c>
      <c r="K136" s="6">
        <v>0.3125</v>
      </c>
      <c r="L136" s="6">
        <v>0.6875</v>
      </c>
      <c r="M136" s="6">
        <v>0.3125</v>
      </c>
      <c r="N136" s="6">
        <v>0.6875</v>
      </c>
      <c r="O136" s="6">
        <v>0.3125</v>
      </c>
      <c r="P136" s="6">
        <v>0.6875</v>
      </c>
    </row>
    <row r="137" spans="1:16" x14ac:dyDescent="0.2">
      <c r="A137">
        <v>2280</v>
      </c>
      <c r="B137" t="s">
        <v>4006</v>
      </c>
      <c r="C137" s="6">
        <v>0.3125</v>
      </c>
      <c r="D137" s="6">
        <v>0.6875</v>
      </c>
      <c r="E137" s="6">
        <v>0.3125</v>
      </c>
      <c r="F137" s="6">
        <v>0.52083333333333337</v>
      </c>
      <c r="I137" s="6">
        <v>0.3125</v>
      </c>
      <c r="J137" s="6">
        <v>0.6875</v>
      </c>
      <c r="K137" s="6">
        <v>0.3125</v>
      </c>
      <c r="L137" s="6">
        <v>0.6875</v>
      </c>
      <c r="M137" s="6">
        <v>0.3125</v>
      </c>
      <c r="N137" s="6">
        <v>0.6875</v>
      </c>
      <c r="O137" s="6">
        <v>0.3125</v>
      </c>
      <c r="P137" s="6">
        <v>0.6875</v>
      </c>
    </row>
    <row r="138" spans="1:16" x14ac:dyDescent="0.2">
      <c r="A138">
        <v>2637</v>
      </c>
      <c r="B138" t="s">
        <v>5406</v>
      </c>
      <c r="C138" s="6">
        <v>0.3125</v>
      </c>
      <c r="D138" s="6">
        <v>0.6875</v>
      </c>
      <c r="E138" s="6">
        <v>0.3125</v>
      </c>
      <c r="F138" s="6">
        <v>0.52083333333333337</v>
      </c>
      <c r="I138" s="6">
        <v>0.3125</v>
      </c>
      <c r="J138" s="6">
        <v>0.6875</v>
      </c>
      <c r="K138" s="6">
        <v>0.3125</v>
      </c>
      <c r="L138" s="6">
        <v>0.6875</v>
      </c>
      <c r="M138" s="6">
        <v>0.3125</v>
      </c>
      <c r="N138" s="6">
        <v>0.6875</v>
      </c>
      <c r="O138" s="6">
        <v>0.3125</v>
      </c>
      <c r="P138" s="6">
        <v>0.6875</v>
      </c>
    </row>
    <row r="139" spans="1:16" x14ac:dyDescent="0.2">
      <c r="A139">
        <v>1400</v>
      </c>
      <c r="B139" t="s">
        <v>1153</v>
      </c>
      <c r="C139" s="6">
        <v>0.3125</v>
      </c>
      <c r="D139" s="6">
        <v>0.6875</v>
      </c>
      <c r="E139" s="6">
        <v>0.3125</v>
      </c>
      <c r="F139" s="6">
        <v>0.52083333333333337</v>
      </c>
      <c r="G139" s="20"/>
      <c r="H139" s="20"/>
      <c r="I139" s="6">
        <v>0.3125</v>
      </c>
      <c r="J139" s="6">
        <v>0.6875</v>
      </c>
      <c r="K139" s="6">
        <v>0.3125</v>
      </c>
      <c r="L139" s="6">
        <v>0.6875</v>
      </c>
      <c r="M139" s="6">
        <v>0.3125</v>
      </c>
      <c r="N139" s="6">
        <v>0.6875</v>
      </c>
      <c r="O139" s="6">
        <v>0.3125</v>
      </c>
      <c r="P139" s="6">
        <v>0.6875</v>
      </c>
    </row>
    <row r="140" spans="1:16" x14ac:dyDescent="0.2">
      <c r="A140">
        <v>8366</v>
      </c>
      <c r="B140" t="s">
        <v>7466</v>
      </c>
      <c r="C140" s="6">
        <v>0.3125</v>
      </c>
      <c r="D140" s="6">
        <v>0.6875</v>
      </c>
      <c r="E140" s="6">
        <v>0.3125</v>
      </c>
      <c r="F140" s="6">
        <v>0.52083333333333337</v>
      </c>
      <c r="G140" s="20"/>
      <c r="H140" s="20"/>
      <c r="I140" s="6">
        <v>0.3125</v>
      </c>
      <c r="J140" s="6">
        <v>0.6875</v>
      </c>
      <c r="K140" s="6">
        <v>0.3125</v>
      </c>
      <c r="L140" s="6">
        <v>0.6875</v>
      </c>
      <c r="M140" s="6">
        <v>0.3125</v>
      </c>
      <c r="N140" s="6">
        <v>0.6875</v>
      </c>
      <c r="O140" s="6">
        <v>0.3125</v>
      </c>
      <c r="P140" s="6">
        <v>0.6875</v>
      </c>
    </row>
    <row r="141" spans="1:16" x14ac:dyDescent="0.2">
      <c r="A141">
        <v>2667</v>
      </c>
      <c r="B141" t="s">
        <v>5514</v>
      </c>
      <c r="C141" s="6">
        <v>0.3125</v>
      </c>
      <c r="D141" s="6">
        <v>0.6875</v>
      </c>
      <c r="E141" s="6">
        <v>0.3125</v>
      </c>
      <c r="F141" s="6">
        <v>0.52083333333333337</v>
      </c>
      <c r="I141" s="6">
        <v>0.3125</v>
      </c>
      <c r="J141" s="6">
        <v>0.6875</v>
      </c>
      <c r="K141" s="6">
        <v>0.3125</v>
      </c>
      <c r="L141" s="6">
        <v>0.6875</v>
      </c>
      <c r="M141" s="6">
        <v>0.3125</v>
      </c>
      <c r="N141" s="6">
        <v>0.6875</v>
      </c>
      <c r="O141" s="6">
        <v>0.3125</v>
      </c>
      <c r="P141" s="6">
        <v>0.6875</v>
      </c>
    </row>
    <row r="142" spans="1:16" x14ac:dyDescent="0.2">
      <c r="A142">
        <v>8301</v>
      </c>
      <c r="B142" t="s">
        <v>7179</v>
      </c>
      <c r="C142" s="6">
        <v>0.3125</v>
      </c>
      <c r="D142" s="6">
        <v>0.6875</v>
      </c>
      <c r="E142" s="6">
        <v>0.3125</v>
      </c>
      <c r="F142" s="6">
        <v>0.52083333333333337</v>
      </c>
      <c r="G142" s="20"/>
      <c r="H142" s="20"/>
      <c r="I142" s="6">
        <v>0.3125</v>
      </c>
      <c r="J142" s="6">
        <v>0.6875</v>
      </c>
      <c r="K142" s="6">
        <v>0.3125</v>
      </c>
      <c r="L142" s="6">
        <v>0.6875</v>
      </c>
      <c r="M142" s="6">
        <v>0.3125</v>
      </c>
      <c r="N142" s="6">
        <v>0.6875</v>
      </c>
      <c r="O142" s="6">
        <v>0.3125</v>
      </c>
      <c r="P142" s="6">
        <v>0.6875</v>
      </c>
    </row>
    <row r="143" spans="1:16" x14ac:dyDescent="0.2">
      <c r="A143">
        <v>1865</v>
      </c>
      <c r="B143" t="s">
        <v>1181</v>
      </c>
      <c r="C143" s="20">
        <v>0.3125</v>
      </c>
      <c r="D143" s="20">
        <v>0.6875</v>
      </c>
      <c r="E143" s="20">
        <v>0.3125</v>
      </c>
      <c r="F143" s="20">
        <v>0.52083333333333337</v>
      </c>
      <c r="G143" s="20"/>
      <c r="H143" s="20"/>
      <c r="I143" s="6">
        <v>0.3125</v>
      </c>
      <c r="J143" s="6">
        <v>0.6875</v>
      </c>
      <c r="K143" s="20">
        <v>0.3125</v>
      </c>
      <c r="L143" s="20">
        <v>0.6875</v>
      </c>
      <c r="M143" s="20">
        <v>0.3125</v>
      </c>
      <c r="N143" s="20">
        <v>0.6875</v>
      </c>
      <c r="O143" s="20">
        <v>0.3125</v>
      </c>
      <c r="P143" s="20">
        <v>0.6875</v>
      </c>
    </row>
    <row r="144" spans="1:16" x14ac:dyDescent="0.2">
      <c r="A144">
        <v>2877</v>
      </c>
      <c r="B144" t="s">
        <v>6522</v>
      </c>
      <c r="C144" s="20">
        <v>0.3125</v>
      </c>
      <c r="D144" s="20">
        <v>0.6875</v>
      </c>
      <c r="E144" s="20">
        <v>0.3125</v>
      </c>
      <c r="F144" s="20">
        <v>0.52083333333333337</v>
      </c>
      <c r="G144" s="20"/>
      <c r="H144" s="20"/>
      <c r="I144" s="6">
        <v>0.3125</v>
      </c>
      <c r="J144" s="6">
        <v>0.6875</v>
      </c>
      <c r="K144" s="20">
        <v>0.3125</v>
      </c>
      <c r="L144" s="20">
        <v>0.6875</v>
      </c>
      <c r="M144" s="20">
        <v>0.3125</v>
      </c>
      <c r="N144" s="20">
        <v>0.6875</v>
      </c>
      <c r="O144" s="20">
        <v>0.3125</v>
      </c>
      <c r="P144" s="20">
        <v>0.6875</v>
      </c>
    </row>
    <row r="145" spans="1:16" x14ac:dyDescent="0.2">
      <c r="A145">
        <v>2756</v>
      </c>
      <c r="B145" t="s">
        <v>5846</v>
      </c>
      <c r="C145" s="20">
        <v>0.3125</v>
      </c>
      <c r="D145" s="20">
        <v>0.6875</v>
      </c>
      <c r="E145" s="20">
        <v>0.3125</v>
      </c>
      <c r="F145" s="20">
        <v>0.52083333333333337</v>
      </c>
      <c r="I145" s="6">
        <v>0.3125</v>
      </c>
      <c r="J145" s="6">
        <v>0.6875</v>
      </c>
      <c r="K145" s="20">
        <v>0.3125</v>
      </c>
      <c r="L145" s="20">
        <v>0.6875</v>
      </c>
      <c r="M145" s="20">
        <v>0.3125</v>
      </c>
      <c r="N145" s="20">
        <v>0.6875</v>
      </c>
      <c r="O145" s="20">
        <v>0.3125</v>
      </c>
      <c r="P145" s="20">
        <v>0.6875</v>
      </c>
    </row>
    <row r="146" spans="1:16" x14ac:dyDescent="0.2">
      <c r="A146">
        <v>2691</v>
      </c>
      <c r="B146" t="s">
        <v>5616</v>
      </c>
      <c r="C146" s="20">
        <v>0.3125</v>
      </c>
      <c r="D146" s="20">
        <v>0.6875</v>
      </c>
      <c r="E146" s="20">
        <v>0.3125</v>
      </c>
      <c r="F146" s="20">
        <v>0.52083333333333337</v>
      </c>
      <c r="I146" s="20">
        <v>0.3125</v>
      </c>
      <c r="J146" s="20">
        <v>0.6875</v>
      </c>
      <c r="K146" s="20">
        <v>0.3125</v>
      </c>
      <c r="L146" s="20">
        <v>0.6875</v>
      </c>
      <c r="M146" s="20">
        <v>0.3125</v>
      </c>
      <c r="N146" s="20">
        <v>0.6875</v>
      </c>
      <c r="O146" s="20">
        <v>0.3125</v>
      </c>
      <c r="P146" s="20">
        <v>0.6875</v>
      </c>
    </row>
    <row r="147" spans="1:16" x14ac:dyDescent="0.2">
      <c r="A147">
        <v>2853</v>
      </c>
      <c r="B147" t="s">
        <v>6174</v>
      </c>
      <c r="C147" s="20">
        <v>0.3125</v>
      </c>
      <c r="D147" s="20">
        <v>0.6875</v>
      </c>
      <c r="E147" s="20">
        <v>0.3125</v>
      </c>
      <c r="F147" s="20">
        <v>0.52083333333333337</v>
      </c>
      <c r="I147" s="20">
        <v>0.3125</v>
      </c>
      <c r="J147" s="20">
        <v>0.6875</v>
      </c>
      <c r="K147" s="20">
        <v>0.3125</v>
      </c>
      <c r="L147" s="20">
        <v>0.6875</v>
      </c>
      <c r="M147" s="20">
        <v>0.3125</v>
      </c>
      <c r="N147" s="20">
        <v>0.6875</v>
      </c>
      <c r="O147" s="20">
        <v>0.3125</v>
      </c>
      <c r="P147" s="20">
        <v>0.6875</v>
      </c>
    </row>
    <row r="148" spans="1:16" x14ac:dyDescent="0.2">
      <c r="A148">
        <v>2984</v>
      </c>
      <c r="B148" t="s">
        <v>6715</v>
      </c>
      <c r="C148" s="20">
        <v>0.3125</v>
      </c>
      <c r="D148" s="20">
        <v>0.6875</v>
      </c>
      <c r="E148" s="20">
        <v>0.3125</v>
      </c>
      <c r="F148" s="20">
        <v>0.52083333333333337</v>
      </c>
      <c r="G148" s="20"/>
      <c r="H148" s="20"/>
      <c r="I148" s="20">
        <v>0.3125</v>
      </c>
      <c r="J148" s="20">
        <v>0.6875</v>
      </c>
      <c r="K148" s="20">
        <v>0.3125</v>
      </c>
      <c r="L148" s="20">
        <v>0.6875</v>
      </c>
      <c r="M148" s="20">
        <v>0.3125</v>
      </c>
      <c r="N148" s="20">
        <v>0.6875</v>
      </c>
      <c r="O148" s="20">
        <v>0.3125</v>
      </c>
      <c r="P148" s="20">
        <v>0.6875</v>
      </c>
    </row>
    <row r="149" spans="1:16" x14ac:dyDescent="0.2">
      <c r="A149">
        <v>584</v>
      </c>
      <c r="B149" t="s">
        <v>1236</v>
      </c>
      <c r="C149" s="20">
        <v>0.3125</v>
      </c>
      <c r="D149" s="20">
        <v>0.6875</v>
      </c>
      <c r="E149" s="20">
        <v>0.3125</v>
      </c>
      <c r="F149" s="20">
        <v>0.52083333333333337</v>
      </c>
      <c r="I149" s="20">
        <v>0.3125</v>
      </c>
      <c r="J149" s="20">
        <v>0.6875</v>
      </c>
      <c r="K149" s="20">
        <v>0.3125</v>
      </c>
      <c r="L149" s="20">
        <v>0.6875</v>
      </c>
      <c r="M149" s="20">
        <v>0.3125</v>
      </c>
      <c r="N149" s="20">
        <v>0.6875</v>
      </c>
      <c r="O149" s="20">
        <v>0.3125</v>
      </c>
      <c r="P149" s="20">
        <v>0.6875</v>
      </c>
    </row>
    <row r="150" spans="1:16" x14ac:dyDescent="0.2">
      <c r="A150">
        <v>500</v>
      </c>
      <c r="B150" t="s">
        <v>1239</v>
      </c>
      <c r="C150" s="20">
        <v>0.3125</v>
      </c>
      <c r="D150" s="20">
        <v>0.6875</v>
      </c>
      <c r="E150" s="20">
        <v>0.3125</v>
      </c>
      <c r="F150" s="20">
        <v>0.52083333333333337</v>
      </c>
      <c r="G150" s="20"/>
      <c r="H150" s="20"/>
      <c r="I150" s="20">
        <v>0.3125</v>
      </c>
      <c r="J150" s="20">
        <v>0.6875</v>
      </c>
      <c r="K150" s="20">
        <v>0.3125</v>
      </c>
      <c r="L150" s="20">
        <v>0.6875</v>
      </c>
      <c r="M150" s="20">
        <v>0.3125</v>
      </c>
      <c r="N150" s="20">
        <v>0.6875</v>
      </c>
      <c r="O150" s="20">
        <v>0.3125</v>
      </c>
      <c r="P150" s="20">
        <v>0.6875</v>
      </c>
    </row>
    <row r="151" spans="1:16" x14ac:dyDescent="0.2">
      <c r="A151">
        <v>686</v>
      </c>
      <c r="B151" t="s">
        <v>1241</v>
      </c>
      <c r="C151" s="20">
        <v>0.3125</v>
      </c>
      <c r="D151" s="20">
        <v>0.6875</v>
      </c>
      <c r="E151" s="20">
        <v>0.3125</v>
      </c>
      <c r="F151" s="20">
        <v>0.52083333333333337</v>
      </c>
      <c r="I151" s="20">
        <v>0.3125</v>
      </c>
      <c r="J151" s="20">
        <v>0.6875</v>
      </c>
      <c r="K151" s="20">
        <v>0.3125</v>
      </c>
      <c r="L151" s="20">
        <v>0.6875</v>
      </c>
      <c r="M151" s="20">
        <v>0.3125</v>
      </c>
      <c r="N151" s="20">
        <v>0.6875</v>
      </c>
      <c r="O151" s="20">
        <v>0.3125</v>
      </c>
      <c r="P151" s="20">
        <v>0.6875</v>
      </c>
    </row>
    <row r="152" spans="1:16" x14ac:dyDescent="0.2">
      <c r="A152">
        <v>2733</v>
      </c>
      <c r="B152" t="s">
        <v>5762</v>
      </c>
      <c r="C152" s="20">
        <v>0.3125</v>
      </c>
      <c r="D152" s="20">
        <v>0.6875</v>
      </c>
      <c r="E152" s="20">
        <v>0.3125</v>
      </c>
      <c r="F152" s="20">
        <v>0.52083333333333337</v>
      </c>
      <c r="I152" s="20">
        <v>0.3125</v>
      </c>
      <c r="J152" s="20">
        <v>0.6875</v>
      </c>
      <c r="K152" s="20">
        <v>0.3125</v>
      </c>
      <c r="L152" s="20">
        <v>0.6875</v>
      </c>
      <c r="M152" s="20">
        <v>0.3125</v>
      </c>
      <c r="N152" s="20">
        <v>0.6875</v>
      </c>
      <c r="O152" s="20">
        <v>0.3125</v>
      </c>
      <c r="P152" s="20">
        <v>0.6875</v>
      </c>
    </row>
    <row r="153" spans="1:16" x14ac:dyDescent="0.2">
      <c r="A153">
        <v>8533</v>
      </c>
      <c r="B153" t="s">
        <v>7859</v>
      </c>
      <c r="C153" s="20">
        <v>0.3125</v>
      </c>
      <c r="D153" s="20">
        <v>0.6875</v>
      </c>
      <c r="E153" s="20">
        <v>0.3125</v>
      </c>
      <c r="F153" s="20">
        <v>0.52083333333333337</v>
      </c>
      <c r="I153" s="20">
        <v>0.3125</v>
      </c>
      <c r="J153" s="20">
        <v>0.6875</v>
      </c>
      <c r="K153" s="20">
        <v>0.3125</v>
      </c>
      <c r="L153" s="20">
        <v>0.6875</v>
      </c>
      <c r="M153" s="20">
        <v>0.3125</v>
      </c>
      <c r="N153" s="20">
        <v>0.6875</v>
      </c>
      <c r="O153" s="20">
        <v>0.3125</v>
      </c>
      <c r="P153" s="20">
        <v>0.6875</v>
      </c>
    </row>
    <row r="154" spans="1:16" x14ac:dyDescent="0.2">
      <c r="A154">
        <v>697</v>
      </c>
      <c r="B154" t="s">
        <v>1249</v>
      </c>
      <c r="C154" s="20">
        <v>0.3125</v>
      </c>
      <c r="D154" s="20">
        <v>0.6875</v>
      </c>
      <c r="E154" s="20">
        <v>0.3125</v>
      </c>
      <c r="F154" s="20">
        <v>0.52083333333333337</v>
      </c>
      <c r="I154" s="20">
        <v>0.3125</v>
      </c>
      <c r="J154" s="20">
        <v>0.6875</v>
      </c>
      <c r="K154" s="20">
        <v>0.3125</v>
      </c>
      <c r="L154" s="20">
        <v>0.6875</v>
      </c>
      <c r="M154" s="20">
        <v>0.3125</v>
      </c>
      <c r="N154" s="20">
        <v>0.6875</v>
      </c>
      <c r="O154" s="20">
        <v>0.3125</v>
      </c>
      <c r="P154" s="20">
        <v>0.6875</v>
      </c>
    </row>
    <row r="155" spans="1:16" x14ac:dyDescent="0.2">
      <c r="A155">
        <v>8437</v>
      </c>
      <c r="B155" t="s">
        <v>7664</v>
      </c>
      <c r="C155" s="20">
        <v>0.3125</v>
      </c>
      <c r="D155" s="20">
        <v>0.6875</v>
      </c>
      <c r="E155" s="20">
        <v>0.3125</v>
      </c>
      <c r="F155" s="20">
        <v>0.52083333333333337</v>
      </c>
      <c r="I155" s="20">
        <v>0.3125</v>
      </c>
      <c r="J155" s="20">
        <v>0.6875</v>
      </c>
      <c r="K155" s="20">
        <v>0.3125</v>
      </c>
      <c r="L155" s="20">
        <v>0.6875</v>
      </c>
      <c r="M155" s="20">
        <v>0.3125</v>
      </c>
      <c r="N155" s="20">
        <v>0.6875</v>
      </c>
      <c r="O155" s="20">
        <v>0.3125</v>
      </c>
      <c r="P155" s="20">
        <v>0.6875</v>
      </c>
    </row>
    <row r="156" spans="1:16" x14ac:dyDescent="0.2">
      <c r="A156">
        <v>1457</v>
      </c>
      <c r="B156" t="s">
        <v>6600</v>
      </c>
      <c r="C156" s="20">
        <v>0.3125</v>
      </c>
      <c r="D156" s="20">
        <v>0.6875</v>
      </c>
      <c r="E156" s="20">
        <v>0.3125</v>
      </c>
      <c r="F156" s="20">
        <v>0.52083333333333337</v>
      </c>
      <c r="I156" s="20">
        <v>0.3125</v>
      </c>
      <c r="J156" s="20">
        <v>0.6875</v>
      </c>
      <c r="K156" s="20">
        <v>0.3125</v>
      </c>
      <c r="L156" s="20">
        <v>0.6875</v>
      </c>
      <c r="M156" s="20">
        <v>0.3125</v>
      </c>
      <c r="N156" s="20">
        <v>0.6875</v>
      </c>
      <c r="O156" s="20">
        <v>0.3125</v>
      </c>
      <c r="P156" s="20">
        <v>0.6875</v>
      </c>
    </row>
    <row r="157" spans="1:16" x14ac:dyDescent="0.2">
      <c r="A157">
        <v>8495</v>
      </c>
      <c r="B157" t="s">
        <v>7811</v>
      </c>
      <c r="C157" s="20">
        <v>0.3125</v>
      </c>
      <c r="D157" s="20">
        <v>0.6875</v>
      </c>
      <c r="E157" s="20">
        <v>0.3125</v>
      </c>
      <c r="F157" s="20">
        <v>0.52083333333333337</v>
      </c>
      <c r="I157" s="20">
        <v>0.3125</v>
      </c>
      <c r="J157" s="20">
        <v>0.6875</v>
      </c>
      <c r="K157" s="20">
        <v>0.3125</v>
      </c>
      <c r="L157" s="20">
        <v>0.6875</v>
      </c>
      <c r="M157" s="20">
        <v>0.3125</v>
      </c>
      <c r="N157" s="20">
        <v>0.6875</v>
      </c>
      <c r="O157" s="20">
        <v>0.3125</v>
      </c>
      <c r="P157" s="20">
        <v>0.6875</v>
      </c>
    </row>
    <row r="158" spans="1:16" x14ac:dyDescent="0.2">
      <c r="A158">
        <v>8475</v>
      </c>
      <c r="B158" t="s">
        <v>7746</v>
      </c>
      <c r="C158" s="20">
        <v>0.3125</v>
      </c>
      <c r="D158" s="20">
        <v>0.6875</v>
      </c>
      <c r="E158" s="20">
        <v>0.3125</v>
      </c>
      <c r="F158" s="20">
        <v>0.52083333333333337</v>
      </c>
      <c r="G158" s="20"/>
      <c r="H158" s="20"/>
      <c r="I158" s="20">
        <v>0.3125</v>
      </c>
      <c r="J158" s="20">
        <v>0.6875</v>
      </c>
      <c r="K158" s="20">
        <v>0.3125</v>
      </c>
      <c r="L158" s="20">
        <v>0.6875</v>
      </c>
      <c r="M158" s="20">
        <v>0.3125</v>
      </c>
      <c r="N158" s="20">
        <v>0.6875</v>
      </c>
      <c r="O158" s="20">
        <v>0.3125</v>
      </c>
      <c r="P158" s="20">
        <v>0.6875</v>
      </c>
    </row>
    <row r="159" spans="1:16" x14ac:dyDescent="0.2">
      <c r="A159">
        <v>2789</v>
      </c>
      <c r="B159" t="s">
        <v>4882</v>
      </c>
      <c r="C159" s="20">
        <v>0.3125</v>
      </c>
      <c r="D159" s="20">
        <v>0.6875</v>
      </c>
      <c r="E159" s="20">
        <v>0.3125</v>
      </c>
      <c r="F159" s="20">
        <v>0.52083333333333337</v>
      </c>
      <c r="I159" s="20">
        <v>0.3125</v>
      </c>
      <c r="J159" s="20">
        <v>0.6875</v>
      </c>
      <c r="K159" s="20">
        <v>0.3125</v>
      </c>
      <c r="L159" s="20">
        <v>0.6875</v>
      </c>
      <c r="M159" s="20">
        <v>0.3125</v>
      </c>
      <c r="N159" s="20">
        <v>0.6875</v>
      </c>
      <c r="O159" s="20">
        <v>0.3125</v>
      </c>
      <c r="P159" s="20">
        <v>0.6875</v>
      </c>
    </row>
    <row r="160" spans="1:16" x14ac:dyDescent="0.2">
      <c r="A160">
        <v>1643</v>
      </c>
      <c r="B160" t="s">
        <v>1300</v>
      </c>
      <c r="C160" s="20">
        <v>0.3125</v>
      </c>
      <c r="D160" s="20">
        <v>0.6875</v>
      </c>
      <c r="E160" s="20">
        <v>0.3125</v>
      </c>
      <c r="F160" s="20">
        <v>0.52083333333333337</v>
      </c>
      <c r="I160" s="20">
        <v>0.3125</v>
      </c>
      <c r="J160" s="20">
        <v>0.6875</v>
      </c>
      <c r="K160" s="20">
        <v>0.3125</v>
      </c>
      <c r="L160" s="20">
        <v>0.6875</v>
      </c>
      <c r="M160" s="20">
        <v>0.3125</v>
      </c>
      <c r="N160" s="20">
        <v>0.6875</v>
      </c>
      <c r="O160" s="20">
        <v>0.3125</v>
      </c>
      <c r="P160" s="20">
        <v>0.6875</v>
      </c>
    </row>
    <row r="161" spans="1:16" x14ac:dyDescent="0.2">
      <c r="A161">
        <v>8340</v>
      </c>
      <c r="B161" t="s">
        <v>7356</v>
      </c>
      <c r="C161" s="20">
        <v>0.3125</v>
      </c>
      <c r="D161" s="20">
        <v>0.6875</v>
      </c>
      <c r="E161" s="20">
        <v>0.3125</v>
      </c>
      <c r="F161" s="20">
        <v>0.52083333333333337</v>
      </c>
      <c r="I161" s="20">
        <v>0.3125</v>
      </c>
      <c r="J161" s="20">
        <v>0.6875</v>
      </c>
      <c r="K161" s="20">
        <v>0.3125</v>
      </c>
      <c r="L161" s="20">
        <v>0.6875</v>
      </c>
      <c r="M161" s="20">
        <v>0.3125</v>
      </c>
      <c r="N161" s="20">
        <v>0.6875</v>
      </c>
      <c r="O161" s="20">
        <v>0.3125</v>
      </c>
      <c r="P161" s="20">
        <v>0.6875</v>
      </c>
    </row>
    <row r="162" spans="1:16" x14ac:dyDescent="0.2">
      <c r="A162">
        <v>1901</v>
      </c>
      <c r="B162" t="s">
        <v>1301</v>
      </c>
      <c r="C162" s="20">
        <v>0.3125</v>
      </c>
      <c r="D162" s="20">
        <v>0.6875</v>
      </c>
      <c r="E162" s="20">
        <v>0.3125</v>
      </c>
      <c r="F162" s="20">
        <v>0.52083333333333337</v>
      </c>
      <c r="I162" s="20">
        <v>0.3125</v>
      </c>
      <c r="J162" s="20">
        <v>0.6875</v>
      </c>
      <c r="K162" s="20">
        <v>0.3125</v>
      </c>
      <c r="L162" s="20">
        <v>0.6875</v>
      </c>
      <c r="M162" s="20">
        <v>0.3125</v>
      </c>
      <c r="N162" s="20">
        <v>0.6875</v>
      </c>
      <c r="O162" s="20">
        <v>0.3125</v>
      </c>
      <c r="P162" s="20">
        <v>0.6875</v>
      </c>
    </row>
    <row r="163" spans="1:16" x14ac:dyDescent="0.2">
      <c r="A163">
        <v>8471</v>
      </c>
      <c r="B163" t="s">
        <v>7754</v>
      </c>
      <c r="C163" s="20">
        <v>0.3125</v>
      </c>
      <c r="D163" s="20">
        <v>0.6875</v>
      </c>
      <c r="E163" s="20">
        <v>0.3125</v>
      </c>
      <c r="F163" s="20">
        <v>0.52083333333333337</v>
      </c>
      <c r="I163" s="20">
        <v>0.3125</v>
      </c>
      <c r="J163" s="20">
        <v>0.6875</v>
      </c>
      <c r="K163" s="20">
        <v>0.3125</v>
      </c>
      <c r="L163" s="20">
        <v>0.6875</v>
      </c>
      <c r="M163" s="20">
        <v>0.3125</v>
      </c>
      <c r="N163" s="20">
        <v>0.6875</v>
      </c>
      <c r="O163" s="20">
        <v>0.3125</v>
      </c>
      <c r="P163" s="20">
        <v>0.6875</v>
      </c>
    </row>
    <row r="164" spans="1:16" x14ac:dyDescent="0.2">
      <c r="A164">
        <v>2821</v>
      </c>
      <c r="B164" t="s">
        <v>6062</v>
      </c>
      <c r="C164" s="20">
        <v>0.3125</v>
      </c>
      <c r="D164" s="20">
        <v>0.6875</v>
      </c>
      <c r="E164" s="20">
        <v>0.3125</v>
      </c>
      <c r="F164" s="20">
        <v>0.52083333333333337</v>
      </c>
      <c r="I164" s="20">
        <v>0.3125</v>
      </c>
      <c r="J164" s="20">
        <v>0.6875</v>
      </c>
      <c r="K164" s="20">
        <v>0.3125</v>
      </c>
      <c r="L164" s="20">
        <v>0.6875</v>
      </c>
      <c r="M164" s="20">
        <v>0.3125</v>
      </c>
      <c r="N164" s="20">
        <v>0.6875</v>
      </c>
      <c r="O164" s="20">
        <v>0.3125</v>
      </c>
      <c r="P164" s="20">
        <v>0.6875</v>
      </c>
    </row>
    <row r="165" spans="1:16" x14ac:dyDescent="0.2">
      <c r="A165">
        <v>8291</v>
      </c>
      <c r="B165" t="s">
        <v>7075</v>
      </c>
      <c r="C165" s="20">
        <v>0.3125</v>
      </c>
      <c r="D165" s="20">
        <v>0.6875</v>
      </c>
      <c r="E165" s="20">
        <v>0.3125</v>
      </c>
      <c r="F165" s="20">
        <v>0.52083333333333337</v>
      </c>
      <c r="I165" s="20">
        <v>0.3125</v>
      </c>
      <c r="J165" s="20">
        <v>0.6875</v>
      </c>
      <c r="K165" s="20">
        <v>0.3125</v>
      </c>
      <c r="L165" s="20">
        <v>0.6875</v>
      </c>
      <c r="M165" s="20">
        <v>0.3125</v>
      </c>
      <c r="N165" s="20">
        <v>0.6875</v>
      </c>
      <c r="O165" s="20">
        <v>0.3125</v>
      </c>
      <c r="P165" s="20">
        <v>0.6875</v>
      </c>
    </row>
    <row r="166" spans="1:16" x14ac:dyDescent="0.2">
      <c r="A166">
        <v>2442</v>
      </c>
      <c r="B166" t="s">
        <v>4774</v>
      </c>
      <c r="C166" s="20">
        <v>0.3125</v>
      </c>
      <c r="D166" s="20">
        <v>0.6875</v>
      </c>
      <c r="E166" s="20">
        <v>0.3125</v>
      </c>
      <c r="F166" s="20">
        <v>0.52083333333333337</v>
      </c>
      <c r="G166" s="20"/>
      <c r="H166" s="20"/>
      <c r="I166" s="20">
        <v>0.3125</v>
      </c>
      <c r="J166" s="20">
        <v>0.6875</v>
      </c>
      <c r="K166" s="20">
        <v>0.3125</v>
      </c>
      <c r="L166" s="20">
        <v>0.6875</v>
      </c>
      <c r="M166" s="20">
        <v>0.3125</v>
      </c>
      <c r="N166" s="20">
        <v>0.6875</v>
      </c>
      <c r="O166" s="20">
        <v>0.3125</v>
      </c>
      <c r="P166" s="20">
        <v>0.6875</v>
      </c>
    </row>
    <row r="167" spans="1:16" x14ac:dyDescent="0.2">
      <c r="A167">
        <v>2998</v>
      </c>
      <c r="B167" t="s">
        <v>7660</v>
      </c>
      <c r="C167" s="20">
        <v>0.3125</v>
      </c>
      <c r="D167" s="20">
        <v>0.6875</v>
      </c>
      <c r="E167" s="20">
        <v>0.3125</v>
      </c>
      <c r="F167" s="20">
        <v>0.52083333333333337</v>
      </c>
      <c r="I167" s="20">
        <v>0.3125</v>
      </c>
      <c r="J167" s="20">
        <v>0.6875</v>
      </c>
      <c r="K167" s="20">
        <v>0.3125</v>
      </c>
      <c r="L167" s="20">
        <v>0.6875</v>
      </c>
      <c r="M167" s="20">
        <v>0.3125</v>
      </c>
      <c r="N167" s="20">
        <v>0.6875</v>
      </c>
      <c r="O167" s="20">
        <v>0.3125</v>
      </c>
      <c r="P167" s="20">
        <v>0.6875</v>
      </c>
    </row>
    <row r="168" spans="1:16" x14ac:dyDescent="0.2">
      <c r="A168">
        <v>8468</v>
      </c>
      <c r="B168" t="s">
        <v>7743</v>
      </c>
      <c r="C168" s="20">
        <v>0.3125</v>
      </c>
      <c r="D168" s="20">
        <v>0.6875</v>
      </c>
      <c r="E168" s="20">
        <v>0.3125</v>
      </c>
      <c r="F168" s="20">
        <v>0.52083333333333337</v>
      </c>
      <c r="I168" s="20">
        <v>0.3125</v>
      </c>
      <c r="J168" s="20">
        <v>0.6875</v>
      </c>
      <c r="K168" s="20">
        <v>0.3125</v>
      </c>
      <c r="L168" s="20">
        <v>0.6875</v>
      </c>
      <c r="M168" s="20">
        <v>0.3125</v>
      </c>
      <c r="N168" s="20">
        <v>0.6875</v>
      </c>
      <c r="O168" s="20">
        <v>0.3125</v>
      </c>
      <c r="P168" s="20">
        <v>0.6875</v>
      </c>
    </row>
    <row r="169" spans="1:16" x14ac:dyDescent="0.2">
      <c r="A169">
        <v>2031</v>
      </c>
      <c r="B169" t="s">
        <v>897</v>
      </c>
      <c r="C169" s="20">
        <v>0.3125</v>
      </c>
      <c r="D169" s="20">
        <v>0.6875</v>
      </c>
      <c r="E169" s="20">
        <v>0.3125</v>
      </c>
      <c r="F169" s="20">
        <v>0.52083333333333337</v>
      </c>
      <c r="G169" s="20"/>
      <c r="H169" s="20"/>
      <c r="I169" s="20">
        <v>0.3125</v>
      </c>
      <c r="J169" s="20">
        <v>0.6875</v>
      </c>
      <c r="K169" s="20">
        <v>0.3125</v>
      </c>
      <c r="L169" s="20">
        <v>0.6875</v>
      </c>
      <c r="M169" s="20">
        <v>0.3125</v>
      </c>
      <c r="N169" s="20">
        <v>0.6875</v>
      </c>
      <c r="O169" s="20">
        <v>0.3125</v>
      </c>
      <c r="P169" s="20">
        <v>0.6875</v>
      </c>
    </row>
    <row r="170" spans="1:16" x14ac:dyDescent="0.2">
      <c r="A170">
        <v>8464</v>
      </c>
      <c r="B170" t="s">
        <v>7723</v>
      </c>
      <c r="C170" s="20">
        <v>0.3125</v>
      </c>
      <c r="D170" s="20">
        <v>0.6875</v>
      </c>
      <c r="E170" s="20">
        <v>0.3125</v>
      </c>
      <c r="F170" s="20">
        <v>0.52083333333333337</v>
      </c>
      <c r="I170" s="20">
        <v>0.3125</v>
      </c>
      <c r="J170" s="20">
        <v>0.6875</v>
      </c>
      <c r="K170" s="20">
        <v>0.3125</v>
      </c>
      <c r="L170" s="20">
        <v>0.6875</v>
      </c>
      <c r="M170" s="20">
        <v>0.3125</v>
      </c>
      <c r="N170" s="20">
        <v>0.6875</v>
      </c>
      <c r="O170" s="20">
        <v>0.3125</v>
      </c>
      <c r="P170" s="20">
        <v>0.6875</v>
      </c>
    </row>
    <row r="171" spans="1:16" x14ac:dyDescent="0.2">
      <c r="A171">
        <v>8328</v>
      </c>
      <c r="B171" t="s">
        <v>7306</v>
      </c>
      <c r="C171" s="20">
        <v>0.3125</v>
      </c>
      <c r="D171" s="20">
        <v>0.6875</v>
      </c>
      <c r="E171" s="20">
        <v>0.3125</v>
      </c>
      <c r="F171" s="20">
        <v>0.52083333333333337</v>
      </c>
      <c r="I171" s="20">
        <v>0.3125</v>
      </c>
      <c r="J171" s="20">
        <v>0.6875</v>
      </c>
      <c r="K171" s="20">
        <v>0.3125</v>
      </c>
      <c r="L171" s="20">
        <v>0.6875</v>
      </c>
      <c r="M171" s="20">
        <v>0.3125</v>
      </c>
      <c r="N171" s="20">
        <v>0.6875</v>
      </c>
      <c r="O171" s="20">
        <v>0.3125</v>
      </c>
      <c r="P171" s="20">
        <v>0.6875</v>
      </c>
    </row>
    <row r="172" spans="1:16" x14ac:dyDescent="0.2">
      <c r="A172">
        <v>2696</v>
      </c>
      <c r="B172" t="s">
        <v>5630</v>
      </c>
      <c r="C172" s="20">
        <v>0.3125</v>
      </c>
      <c r="D172" s="20">
        <v>0.6875</v>
      </c>
      <c r="E172" s="20">
        <v>0.3125</v>
      </c>
      <c r="F172" s="20">
        <v>0.52083333333333337</v>
      </c>
      <c r="I172" s="20">
        <v>0.3125</v>
      </c>
      <c r="J172" s="20">
        <v>0.6875</v>
      </c>
      <c r="K172" s="20">
        <v>0.3125</v>
      </c>
      <c r="L172" s="20">
        <v>0.6875</v>
      </c>
      <c r="M172" s="20">
        <v>0.3125</v>
      </c>
      <c r="N172" s="20">
        <v>0.6875</v>
      </c>
      <c r="O172" s="20">
        <v>0.3125</v>
      </c>
      <c r="P172" s="20">
        <v>0.6875</v>
      </c>
    </row>
    <row r="173" spans="1:16" x14ac:dyDescent="0.2">
      <c r="A173">
        <v>8534</v>
      </c>
      <c r="B173" t="s">
        <v>7862</v>
      </c>
      <c r="C173" s="20">
        <v>0.3125</v>
      </c>
      <c r="D173" s="20">
        <v>0.6875</v>
      </c>
      <c r="E173" s="20">
        <v>0.3125</v>
      </c>
      <c r="F173" s="20">
        <v>0.52083333333333337</v>
      </c>
      <c r="I173" s="20">
        <v>0.3125</v>
      </c>
      <c r="J173" s="20">
        <v>0.6875</v>
      </c>
      <c r="K173" s="20">
        <v>0.3125</v>
      </c>
      <c r="L173" s="20">
        <v>0.6875</v>
      </c>
      <c r="M173" s="20">
        <v>0.3125</v>
      </c>
      <c r="N173" s="20">
        <v>0.6875</v>
      </c>
      <c r="O173" s="20">
        <v>0.3125</v>
      </c>
      <c r="P173" s="20">
        <v>0.6875</v>
      </c>
    </row>
    <row r="174" spans="1:16" x14ac:dyDescent="0.2">
      <c r="A174">
        <v>8006</v>
      </c>
      <c r="B174" t="s">
        <v>928</v>
      </c>
      <c r="C174" s="20">
        <v>0.3125</v>
      </c>
      <c r="D174" s="20">
        <v>0.6875</v>
      </c>
      <c r="E174" s="20">
        <v>0.3125</v>
      </c>
      <c r="F174" s="20">
        <v>0.52083333333333337</v>
      </c>
      <c r="I174" s="20">
        <v>0.3125</v>
      </c>
      <c r="J174" s="20">
        <v>0.6875</v>
      </c>
      <c r="K174" s="20">
        <v>0.3125</v>
      </c>
      <c r="L174" s="20">
        <v>0.6875</v>
      </c>
      <c r="M174" s="20">
        <v>0.3125</v>
      </c>
      <c r="N174" s="20">
        <v>0.6875</v>
      </c>
      <c r="O174" s="20">
        <v>0.3125</v>
      </c>
      <c r="P174" s="20">
        <v>0.6875</v>
      </c>
    </row>
    <row r="175" spans="1:16" x14ac:dyDescent="0.2">
      <c r="A175">
        <v>8418</v>
      </c>
      <c r="B175" t="s">
        <v>7617</v>
      </c>
      <c r="C175" s="20">
        <v>0.3125</v>
      </c>
      <c r="D175" s="20">
        <v>0.6875</v>
      </c>
      <c r="E175" s="20">
        <v>0.3125</v>
      </c>
      <c r="F175" s="20">
        <v>0.52083333333333337</v>
      </c>
      <c r="I175" s="20">
        <v>0.3125</v>
      </c>
      <c r="J175" s="20">
        <v>0.6875</v>
      </c>
      <c r="K175" s="20">
        <v>0.3125</v>
      </c>
      <c r="L175" s="20">
        <v>0.6875</v>
      </c>
      <c r="M175" s="20">
        <v>0.3125</v>
      </c>
      <c r="N175" s="20">
        <v>0.6875</v>
      </c>
      <c r="O175" s="20">
        <v>0.3125</v>
      </c>
      <c r="P175" s="20">
        <v>0.6875</v>
      </c>
    </row>
    <row r="176" spans="1:16" x14ac:dyDescent="0.2">
      <c r="A176">
        <v>8355</v>
      </c>
      <c r="B176" t="s">
        <v>7423</v>
      </c>
      <c r="C176" s="20">
        <v>0.3125</v>
      </c>
      <c r="D176" s="20">
        <v>0.6875</v>
      </c>
      <c r="E176" s="20">
        <v>0.3125</v>
      </c>
      <c r="F176" s="20">
        <v>0.52083333333333337</v>
      </c>
      <c r="I176" s="20">
        <v>0.3125</v>
      </c>
      <c r="J176" s="20">
        <v>0.6875</v>
      </c>
      <c r="K176" s="20">
        <v>0.3125</v>
      </c>
      <c r="L176" s="20">
        <v>0.6875</v>
      </c>
      <c r="M176" s="20">
        <v>0.3125</v>
      </c>
      <c r="N176" s="20">
        <v>0.6875</v>
      </c>
      <c r="O176" s="20">
        <v>0.3125</v>
      </c>
      <c r="P176" s="20">
        <v>0.6875</v>
      </c>
    </row>
    <row r="177" spans="1:16" x14ac:dyDescent="0.2">
      <c r="A177">
        <v>2557</v>
      </c>
      <c r="B177" t="s">
        <v>936</v>
      </c>
      <c r="C177" s="20">
        <v>0.3125</v>
      </c>
      <c r="D177" s="20">
        <v>0.6875</v>
      </c>
      <c r="E177" s="20">
        <v>0.3125</v>
      </c>
      <c r="F177" s="20">
        <v>0.52083333333333337</v>
      </c>
      <c r="I177" s="20">
        <v>0.3125</v>
      </c>
      <c r="J177" s="20">
        <v>0.6875</v>
      </c>
      <c r="K177" s="20">
        <v>0.3125</v>
      </c>
      <c r="L177" s="20">
        <v>0.6875</v>
      </c>
      <c r="M177" s="20">
        <v>0.3125</v>
      </c>
      <c r="N177" s="20">
        <v>0.6875</v>
      </c>
      <c r="O177" s="20">
        <v>0.3125</v>
      </c>
      <c r="P177" s="20">
        <v>0.6875</v>
      </c>
    </row>
    <row r="178" spans="1:16" x14ac:dyDescent="0.2">
      <c r="A178">
        <v>8324</v>
      </c>
      <c r="B178" t="s">
        <v>7291</v>
      </c>
      <c r="C178" s="20">
        <v>0.3125</v>
      </c>
      <c r="D178" s="20">
        <v>0.6875</v>
      </c>
      <c r="E178" s="20">
        <v>0.3125</v>
      </c>
      <c r="F178" s="20">
        <v>0.52083333333333337</v>
      </c>
      <c r="I178" s="20">
        <v>0.3125</v>
      </c>
      <c r="J178" s="20">
        <v>0.6875</v>
      </c>
      <c r="K178" s="20">
        <v>0.3125</v>
      </c>
      <c r="L178" s="20">
        <v>0.6875</v>
      </c>
      <c r="M178" s="20">
        <v>0.3125</v>
      </c>
      <c r="N178" s="20">
        <v>0.6875</v>
      </c>
      <c r="O178" s="20">
        <v>0.3125</v>
      </c>
      <c r="P178" s="20">
        <v>0.6875</v>
      </c>
    </row>
    <row r="179" spans="1:16" x14ac:dyDescent="0.2">
      <c r="A179">
        <v>1906</v>
      </c>
      <c r="B179" t="s">
        <v>946</v>
      </c>
      <c r="C179" s="20">
        <v>0.3125</v>
      </c>
      <c r="D179" s="20">
        <v>0.6875</v>
      </c>
      <c r="E179" s="20">
        <v>0.3125</v>
      </c>
      <c r="F179" s="20">
        <v>0.52083333333333337</v>
      </c>
      <c r="I179" s="20">
        <v>0.3125</v>
      </c>
      <c r="J179" s="20">
        <v>0.6875</v>
      </c>
      <c r="K179" s="20">
        <v>0.3125</v>
      </c>
      <c r="L179" s="20">
        <v>0.6875</v>
      </c>
      <c r="M179" s="20">
        <v>0.3125</v>
      </c>
      <c r="N179" s="20">
        <v>0.6875</v>
      </c>
      <c r="O179" s="20">
        <v>0.3125</v>
      </c>
      <c r="P179" s="20">
        <v>0.6875</v>
      </c>
    </row>
    <row r="180" spans="1:16" x14ac:dyDescent="0.2">
      <c r="A180">
        <v>2326</v>
      </c>
      <c r="B180" t="s">
        <v>4181</v>
      </c>
      <c r="C180" s="20">
        <v>0.3125</v>
      </c>
      <c r="D180" s="20">
        <v>0.6875</v>
      </c>
      <c r="E180" s="20">
        <v>0.3125</v>
      </c>
      <c r="F180" s="20">
        <v>0.52083333333333337</v>
      </c>
      <c r="I180" s="20">
        <v>0.3125</v>
      </c>
      <c r="J180" s="20">
        <v>0.6875</v>
      </c>
      <c r="K180" s="20">
        <v>0.3125</v>
      </c>
      <c r="L180" s="20">
        <v>0.6875</v>
      </c>
      <c r="M180" s="20">
        <v>0.3125</v>
      </c>
      <c r="N180" s="20">
        <v>0.6875</v>
      </c>
      <c r="O180" s="20">
        <v>0.3125</v>
      </c>
      <c r="P180" s="20">
        <v>0.6875</v>
      </c>
    </row>
    <row r="181" spans="1:16" x14ac:dyDescent="0.2">
      <c r="A181">
        <v>2516</v>
      </c>
      <c r="B181" t="s">
        <v>5042</v>
      </c>
      <c r="C181" s="20">
        <v>0.3125</v>
      </c>
      <c r="D181" s="20">
        <v>0.6875</v>
      </c>
      <c r="E181" s="20">
        <v>0.3125</v>
      </c>
      <c r="F181" s="20">
        <v>0.52083333333333337</v>
      </c>
      <c r="I181" s="20">
        <v>0.3125</v>
      </c>
      <c r="J181" s="20">
        <v>0.6875</v>
      </c>
      <c r="K181" s="20">
        <v>0.3125</v>
      </c>
      <c r="L181" s="20">
        <v>0.6875</v>
      </c>
      <c r="M181" s="20">
        <v>0.3125</v>
      </c>
      <c r="N181" s="20">
        <v>0.6875</v>
      </c>
      <c r="O181" s="20">
        <v>0.3125</v>
      </c>
      <c r="P181" s="20">
        <v>0.6875</v>
      </c>
    </row>
    <row r="182" spans="1:16" x14ac:dyDescent="0.2">
      <c r="A182">
        <v>1171</v>
      </c>
      <c r="B182" t="s">
        <v>1011</v>
      </c>
      <c r="C182" s="20">
        <v>0.3125</v>
      </c>
      <c r="D182" s="20">
        <v>0.6875</v>
      </c>
      <c r="E182" s="20">
        <v>0.3125</v>
      </c>
      <c r="F182" s="20">
        <v>0.52083333333333337</v>
      </c>
      <c r="I182" s="20">
        <v>0.3125</v>
      </c>
      <c r="J182" s="20">
        <v>0.6875</v>
      </c>
      <c r="K182" s="20">
        <v>0.3125</v>
      </c>
      <c r="L182" s="20">
        <v>0.6875</v>
      </c>
      <c r="M182" s="20">
        <v>0.3125</v>
      </c>
      <c r="N182" s="20">
        <v>0.6875</v>
      </c>
      <c r="O182" s="20">
        <v>0.3125</v>
      </c>
      <c r="P182" s="20">
        <v>0.6875</v>
      </c>
    </row>
    <row r="183" spans="1:16" x14ac:dyDescent="0.2">
      <c r="A183">
        <v>2054</v>
      </c>
      <c r="B183" t="s">
        <v>1015</v>
      </c>
      <c r="C183" s="20">
        <v>0.3125</v>
      </c>
      <c r="D183" s="20">
        <v>0.6875</v>
      </c>
      <c r="E183" s="20">
        <v>0.3125</v>
      </c>
      <c r="F183" s="20">
        <v>0.52083333333333337</v>
      </c>
      <c r="I183" s="20">
        <v>0.3125</v>
      </c>
      <c r="J183" s="20">
        <v>0.6875</v>
      </c>
      <c r="K183" s="20">
        <v>0.3125</v>
      </c>
      <c r="L183" s="20">
        <v>0.6875</v>
      </c>
      <c r="M183" s="20">
        <v>0.3125</v>
      </c>
      <c r="N183" s="20">
        <v>0.6875</v>
      </c>
      <c r="O183" s="20">
        <v>0.3125</v>
      </c>
      <c r="P183" s="20">
        <v>0.6875</v>
      </c>
    </row>
    <row r="184" spans="1:16" x14ac:dyDescent="0.2">
      <c r="A184">
        <v>2774</v>
      </c>
      <c r="B184" t="s">
        <v>6233</v>
      </c>
      <c r="C184" s="20">
        <v>0.3125</v>
      </c>
      <c r="D184" s="20">
        <v>0.6875</v>
      </c>
      <c r="E184" s="20">
        <v>0.3125</v>
      </c>
      <c r="F184" s="20">
        <v>0.52083333333333337</v>
      </c>
      <c r="I184" s="20">
        <v>0.3125</v>
      </c>
      <c r="J184" s="20">
        <v>0.6875</v>
      </c>
      <c r="K184" s="20">
        <v>0.3125</v>
      </c>
      <c r="L184" s="20">
        <v>0.6875</v>
      </c>
      <c r="M184" s="20">
        <v>0.3125</v>
      </c>
      <c r="N184" s="20">
        <v>0.6875</v>
      </c>
      <c r="O184" s="20">
        <v>0.3125</v>
      </c>
      <c r="P184" s="20">
        <v>0.6875</v>
      </c>
    </row>
    <row r="185" spans="1:16" x14ac:dyDescent="0.2">
      <c r="A185">
        <v>8261</v>
      </c>
      <c r="B185" t="s">
        <v>4664</v>
      </c>
      <c r="C185" s="20">
        <v>0.3125</v>
      </c>
      <c r="D185" s="20">
        <v>0.6875</v>
      </c>
      <c r="E185" s="20">
        <v>0.3125</v>
      </c>
      <c r="F185" s="20">
        <v>0.52083333333333337</v>
      </c>
      <c r="I185" s="20">
        <v>0.3125</v>
      </c>
      <c r="J185" s="20">
        <v>0.6875</v>
      </c>
      <c r="K185" s="20">
        <v>0.3125</v>
      </c>
      <c r="L185" s="20">
        <v>0.6875</v>
      </c>
      <c r="M185" s="20">
        <v>0.3125</v>
      </c>
      <c r="N185" s="20">
        <v>0.6875</v>
      </c>
      <c r="O185" s="20">
        <v>0.3125</v>
      </c>
      <c r="P185" s="20">
        <v>0.6875</v>
      </c>
    </row>
    <row r="186" spans="1:16" x14ac:dyDescent="0.2">
      <c r="A186">
        <v>2886</v>
      </c>
      <c r="B186" t="s">
        <v>6556</v>
      </c>
      <c r="C186" s="20">
        <v>0.3125</v>
      </c>
      <c r="D186" s="20">
        <v>0.6875</v>
      </c>
      <c r="E186" s="20">
        <v>0</v>
      </c>
      <c r="F186" s="20">
        <v>0</v>
      </c>
      <c r="I186" s="20">
        <v>0</v>
      </c>
      <c r="J186" s="20">
        <v>0</v>
      </c>
      <c r="K186" s="20">
        <v>0</v>
      </c>
      <c r="L186" s="20">
        <v>0</v>
      </c>
      <c r="M186" s="20">
        <v>0</v>
      </c>
      <c r="N186" s="20">
        <v>0</v>
      </c>
      <c r="O186" s="20">
        <v>0</v>
      </c>
      <c r="P186" s="20">
        <v>0</v>
      </c>
    </row>
    <row r="187" spans="1:16" x14ac:dyDescent="0.2">
      <c r="A187">
        <v>1851</v>
      </c>
      <c r="B187" t="s">
        <v>1052</v>
      </c>
      <c r="C187" s="20">
        <v>0.3125</v>
      </c>
      <c r="D187" s="20">
        <v>0.6875</v>
      </c>
      <c r="E187" s="20">
        <v>0.3125</v>
      </c>
      <c r="F187" s="20">
        <v>0.52083333333333337</v>
      </c>
      <c r="I187" s="20">
        <v>0.3125</v>
      </c>
      <c r="J187" s="20">
        <v>0.6875</v>
      </c>
      <c r="K187" s="20">
        <v>0.3125</v>
      </c>
      <c r="L187" s="20">
        <v>0.6875</v>
      </c>
      <c r="M187" s="20">
        <v>0.3125</v>
      </c>
      <c r="N187" s="20">
        <v>0.6875</v>
      </c>
      <c r="O187" s="20">
        <v>0.3125</v>
      </c>
      <c r="P187" s="20">
        <v>0.6875</v>
      </c>
    </row>
    <row r="188" spans="1:16" x14ac:dyDescent="0.2">
      <c r="A188">
        <v>2754</v>
      </c>
      <c r="B188" t="s">
        <v>5837</v>
      </c>
      <c r="C188" s="20">
        <v>0.3125</v>
      </c>
      <c r="D188" s="20">
        <v>0.6875</v>
      </c>
      <c r="E188" s="20">
        <v>0.3125</v>
      </c>
      <c r="F188" s="20">
        <v>0.52083333333333337</v>
      </c>
      <c r="I188" s="20">
        <v>0.3125</v>
      </c>
      <c r="J188" s="20">
        <v>0.6875</v>
      </c>
      <c r="K188" s="20">
        <v>0.3125</v>
      </c>
      <c r="L188" s="20">
        <v>0.6875</v>
      </c>
      <c r="M188" s="20">
        <v>0.3125</v>
      </c>
      <c r="N188" s="20">
        <v>0.6875</v>
      </c>
      <c r="O188" s="20">
        <v>0.3125</v>
      </c>
      <c r="P188" s="20">
        <v>0.6875</v>
      </c>
    </row>
    <row r="189" spans="1:16" x14ac:dyDescent="0.2">
      <c r="A189">
        <v>8311</v>
      </c>
      <c r="B189" t="s">
        <v>7246</v>
      </c>
      <c r="C189" s="20">
        <v>0.3125</v>
      </c>
      <c r="D189" s="20">
        <v>0.6875</v>
      </c>
      <c r="E189" s="20">
        <v>0.3125</v>
      </c>
      <c r="F189" s="20">
        <v>0.52083333333333337</v>
      </c>
      <c r="I189" s="20">
        <v>0.3125</v>
      </c>
      <c r="J189" s="20">
        <v>0.6875</v>
      </c>
      <c r="K189" s="20">
        <v>0.3125</v>
      </c>
      <c r="L189" s="20">
        <v>0.6875</v>
      </c>
      <c r="M189" s="20">
        <v>0.3125</v>
      </c>
      <c r="N189" s="20">
        <v>0.6875</v>
      </c>
      <c r="O189" s="20">
        <v>0.3125</v>
      </c>
      <c r="P189" s="20">
        <v>0.6875</v>
      </c>
    </row>
    <row r="190" spans="1:16" x14ac:dyDescent="0.2">
      <c r="A190">
        <v>1002</v>
      </c>
      <c r="B190" t="s">
        <v>1096</v>
      </c>
      <c r="C190" s="20">
        <v>0.3125</v>
      </c>
      <c r="D190" s="20">
        <v>0.6875</v>
      </c>
      <c r="E190" s="20">
        <v>0.3125</v>
      </c>
      <c r="F190" s="20">
        <v>0.52083333333333337</v>
      </c>
      <c r="G190" s="20"/>
      <c r="H190" s="20"/>
      <c r="I190" s="20">
        <v>0.3125</v>
      </c>
      <c r="J190" s="20">
        <v>0.6875</v>
      </c>
      <c r="K190" s="20">
        <v>0.3125</v>
      </c>
      <c r="L190" s="20">
        <v>0.6875</v>
      </c>
      <c r="M190" s="20">
        <v>0.3125</v>
      </c>
      <c r="N190" s="20">
        <v>0.6875</v>
      </c>
      <c r="O190" s="20">
        <v>0.3125</v>
      </c>
      <c r="P190" s="20">
        <v>0.6875</v>
      </c>
    </row>
    <row r="191" spans="1:16" x14ac:dyDescent="0.2">
      <c r="A191">
        <v>2919</v>
      </c>
      <c r="B191" t="s">
        <v>6627</v>
      </c>
      <c r="C191" s="20">
        <v>0.3125</v>
      </c>
      <c r="D191" s="20">
        <v>0.6875</v>
      </c>
      <c r="E191" s="20">
        <v>0.3125</v>
      </c>
      <c r="F191" s="20">
        <v>0.52083333333333337</v>
      </c>
      <c r="I191" s="20">
        <v>0.3125</v>
      </c>
      <c r="J191" s="20">
        <v>0.6875</v>
      </c>
      <c r="K191" s="20">
        <v>0.3125</v>
      </c>
      <c r="L191" s="20">
        <v>0.6875</v>
      </c>
      <c r="M191" s="20">
        <v>0.3125</v>
      </c>
      <c r="N191" s="20">
        <v>0.6875</v>
      </c>
      <c r="O191" s="20">
        <v>0.3125</v>
      </c>
      <c r="P191" s="20">
        <v>0.6875</v>
      </c>
    </row>
    <row r="192" spans="1:16" x14ac:dyDescent="0.2">
      <c r="A192">
        <v>2816</v>
      </c>
      <c r="B192" t="s">
        <v>6035</v>
      </c>
      <c r="C192" s="20">
        <v>0.3125</v>
      </c>
      <c r="D192" s="20">
        <v>0.6875</v>
      </c>
      <c r="E192" s="20">
        <v>0.3125</v>
      </c>
      <c r="F192" s="20">
        <v>0.52083333333333337</v>
      </c>
      <c r="I192" s="20">
        <v>0.3125</v>
      </c>
      <c r="J192" s="20">
        <v>0.6875</v>
      </c>
      <c r="K192" s="20">
        <v>0.3125</v>
      </c>
      <c r="L192" s="20">
        <v>0.6875</v>
      </c>
      <c r="M192" s="20">
        <v>0.3125</v>
      </c>
      <c r="N192" s="20">
        <v>0.6875</v>
      </c>
      <c r="O192" s="20">
        <v>0.3125</v>
      </c>
      <c r="P192" s="20">
        <v>0.6875</v>
      </c>
    </row>
    <row r="193" spans="1:16" x14ac:dyDescent="0.2">
      <c r="A193">
        <v>2175</v>
      </c>
      <c r="B193" t="s">
        <v>3759</v>
      </c>
      <c r="C193" s="20">
        <v>0.3125</v>
      </c>
      <c r="D193" s="20">
        <v>0.6875</v>
      </c>
      <c r="E193" s="20">
        <v>0.3125</v>
      </c>
      <c r="F193" s="20">
        <v>0.52083333333333337</v>
      </c>
      <c r="I193" s="20">
        <v>0.3125</v>
      </c>
      <c r="J193" s="20">
        <v>0.6875</v>
      </c>
      <c r="K193" s="20">
        <v>0.3125</v>
      </c>
      <c r="L193" s="20">
        <v>0.6875</v>
      </c>
      <c r="M193" s="20">
        <v>0.3125</v>
      </c>
      <c r="N193" s="20">
        <v>0.6875</v>
      </c>
      <c r="O193" s="20">
        <v>0.3125</v>
      </c>
      <c r="P193" s="20">
        <v>0.6875</v>
      </c>
    </row>
    <row r="194" spans="1:16" x14ac:dyDescent="0.2">
      <c r="A194">
        <v>1710</v>
      </c>
      <c r="B194" t="s">
        <v>1118</v>
      </c>
      <c r="C194" s="20">
        <v>0.3125</v>
      </c>
      <c r="D194" s="20">
        <v>0.6875</v>
      </c>
      <c r="E194" s="20">
        <v>0.3125</v>
      </c>
      <c r="F194" s="20">
        <v>0.52083333333333337</v>
      </c>
      <c r="I194" s="20">
        <v>0.3125</v>
      </c>
      <c r="J194" s="20">
        <v>0.6875</v>
      </c>
      <c r="K194" s="20">
        <v>0.3125</v>
      </c>
      <c r="L194" s="20">
        <v>0.6875</v>
      </c>
      <c r="M194" s="20">
        <v>0.3125</v>
      </c>
      <c r="N194" s="20">
        <v>0.6875</v>
      </c>
      <c r="O194" s="20">
        <v>0.3125</v>
      </c>
      <c r="P194" s="20">
        <v>0.6875</v>
      </c>
    </row>
    <row r="195" spans="1:16" x14ac:dyDescent="0.2">
      <c r="A195">
        <v>1084</v>
      </c>
      <c r="B195" t="s">
        <v>168</v>
      </c>
      <c r="C195" s="20">
        <v>0.3125</v>
      </c>
      <c r="D195" s="20">
        <v>0.6875</v>
      </c>
      <c r="E195" s="20">
        <v>0.3125</v>
      </c>
      <c r="F195" s="20">
        <v>0.52083333333333337</v>
      </c>
      <c r="I195" s="20">
        <v>0.3125</v>
      </c>
      <c r="J195" s="20">
        <v>0.6875</v>
      </c>
      <c r="K195" s="20">
        <v>0.3125</v>
      </c>
      <c r="L195" s="20">
        <v>0.6875</v>
      </c>
      <c r="M195" s="20">
        <v>0.3125</v>
      </c>
      <c r="N195" s="20">
        <v>0.6875</v>
      </c>
      <c r="O195" s="20">
        <v>0.3125</v>
      </c>
      <c r="P195" s="20">
        <v>0.6875</v>
      </c>
    </row>
    <row r="196" spans="1:16" x14ac:dyDescent="0.2">
      <c r="A196">
        <v>2505</v>
      </c>
      <c r="B196" t="s">
        <v>5001</v>
      </c>
      <c r="C196" s="20">
        <v>0.3125</v>
      </c>
      <c r="D196" s="20">
        <v>0.6875</v>
      </c>
      <c r="E196" s="20">
        <v>0.3125</v>
      </c>
      <c r="F196" s="20">
        <v>0.52083333333333337</v>
      </c>
      <c r="I196" s="20">
        <v>0.3125</v>
      </c>
      <c r="J196" s="20">
        <v>0.6875</v>
      </c>
      <c r="K196" s="20">
        <v>0.3125</v>
      </c>
      <c r="L196" s="20">
        <v>0.6875</v>
      </c>
      <c r="M196" s="20">
        <v>0.3125</v>
      </c>
      <c r="N196" s="20">
        <v>0.6875</v>
      </c>
      <c r="O196" s="20">
        <v>0.3125</v>
      </c>
      <c r="P196" s="20">
        <v>0.6875</v>
      </c>
    </row>
    <row r="197" spans="1:16" x14ac:dyDescent="0.2">
      <c r="A197">
        <v>8130</v>
      </c>
      <c r="B197" t="s">
        <v>176</v>
      </c>
      <c r="C197" s="20">
        <v>0.3125</v>
      </c>
      <c r="D197" s="20">
        <v>0.6875</v>
      </c>
      <c r="E197" s="20">
        <v>0.3125</v>
      </c>
      <c r="F197" s="20">
        <v>0.52083333333333337</v>
      </c>
      <c r="I197" s="20">
        <v>0.3125</v>
      </c>
      <c r="J197" s="20">
        <v>0.6875</v>
      </c>
      <c r="K197" s="20">
        <v>0.3125</v>
      </c>
      <c r="L197" s="20">
        <v>0.6875</v>
      </c>
      <c r="M197" s="20">
        <v>0.3125</v>
      </c>
      <c r="N197" s="20">
        <v>0.6875</v>
      </c>
      <c r="O197" s="20">
        <v>0.3125</v>
      </c>
      <c r="P197" s="20">
        <v>0.6875</v>
      </c>
    </row>
    <row r="198" spans="1:16" x14ac:dyDescent="0.2">
      <c r="A198">
        <v>8308</v>
      </c>
      <c r="B198" t="s">
        <v>7220</v>
      </c>
      <c r="C198" s="20">
        <v>0.3125</v>
      </c>
      <c r="D198" s="20">
        <v>0.6875</v>
      </c>
      <c r="E198" s="20">
        <v>0.3125</v>
      </c>
      <c r="F198" s="20">
        <v>0.52083333333333337</v>
      </c>
      <c r="I198" s="20">
        <v>0.3125</v>
      </c>
      <c r="J198" s="20">
        <v>0.6875</v>
      </c>
      <c r="K198" s="20">
        <v>0.3125</v>
      </c>
      <c r="L198" s="20">
        <v>0.6875</v>
      </c>
      <c r="M198" s="20">
        <v>0.3125</v>
      </c>
      <c r="N198" s="20">
        <v>0.6875</v>
      </c>
      <c r="O198" s="20">
        <v>0.3125</v>
      </c>
      <c r="P198" s="20">
        <v>0.6875</v>
      </c>
    </row>
    <row r="199" spans="1:16" x14ac:dyDescent="0.2">
      <c r="A199">
        <v>1677</v>
      </c>
      <c r="B199" t="s">
        <v>182</v>
      </c>
      <c r="C199" s="20">
        <v>0.3125</v>
      </c>
      <c r="D199" s="20">
        <v>0.6875</v>
      </c>
      <c r="E199" s="20">
        <v>0.3125</v>
      </c>
      <c r="F199" s="20">
        <v>0.52083333333333337</v>
      </c>
      <c r="I199" s="20">
        <v>0.3125</v>
      </c>
      <c r="J199" s="20">
        <v>0.6875</v>
      </c>
      <c r="K199" s="20">
        <v>0.3125</v>
      </c>
      <c r="L199" s="20">
        <v>0.6875</v>
      </c>
      <c r="M199" s="20">
        <v>0.3125</v>
      </c>
      <c r="N199" s="20">
        <v>0.6875</v>
      </c>
      <c r="O199" s="20">
        <v>0.3125</v>
      </c>
      <c r="P199" s="20">
        <v>0.6875</v>
      </c>
    </row>
    <row r="200" spans="1:16" x14ac:dyDescent="0.2">
      <c r="A200">
        <v>1085</v>
      </c>
      <c r="B200" t="s">
        <v>184</v>
      </c>
      <c r="C200" s="20">
        <v>0.3125</v>
      </c>
      <c r="D200" s="20">
        <v>0.6875</v>
      </c>
      <c r="E200" s="20">
        <v>0.3125</v>
      </c>
      <c r="F200" s="20">
        <v>0.52083333333333337</v>
      </c>
      <c r="I200" s="20">
        <v>0.3125</v>
      </c>
      <c r="J200" s="20">
        <v>0.6875</v>
      </c>
      <c r="K200" s="20">
        <v>0.3125</v>
      </c>
      <c r="L200" s="20">
        <v>0.6875</v>
      </c>
      <c r="M200" s="20">
        <v>0.3125</v>
      </c>
      <c r="N200" s="20">
        <v>0.6875</v>
      </c>
      <c r="O200" s="20">
        <v>0.3125</v>
      </c>
      <c r="P200" s="20">
        <v>0.6875</v>
      </c>
    </row>
    <row r="201" spans="1:16" x14ac:dyDescent="0.2">
      <c r="A201">
        <v>8451</v>
      </c>
      <c r="B201" t="s">
        <v>7681</v>
      </c>
      <c r="C201" s="20">
        <v>0.3125</v>
      </c>
      <c r="D201" s="20">
        <v>0.6875</v>
      </c>
      <c r="E201" s="20">
        <v>0.3125</v>
      </c>
      <c r="F201" s="20">
        <v>0.52083333333333337</v>
      </c>
      <c r="G201" s="20"/>
      <c r="H201" s="20"/>
      <c r="I201" s="20">
        <v>0.3125</v>
      </c>
      <c r="J201" s="20">
        <v>0.6875</v>
      </c>
      <c r="K201" s="20">
        <v>0.3125</v>
      </c>
      <c r="L201" s="20">
        <v>0.6875</v>
      </c>
      <c r="M201" s="20">
        <v>0.3125</v>
      </c>
      <c r="N201" s="20">
        <v>0.6875</v>
      </c>
      <c r="O201" s="20">
        <v>0.3125</v>
      </c>
      <c r="P201" s="20">
        <v>0.6875</v>
      </c>
    </row>
    <row r="202" spans="1:16" x14ac:dyDescent="0.2">
      <c r="A202">
        <v>8155</v>
      </c>
      <c r="B202" t="s">
        <v>226</v>
      </c>
      <c r="C202" s="20">
        <v>0.3125</v>
      </c>
      <c r="D202" s="20">
        <v>0.6875</v>
      </c>
      <c r="E202" s="20">
        <v>0.3125</v>
      </c>
      <c r="F202" s="20">
        <v>0.52083333333333337</v>
      </c>
      <c r="I202" s="20">
        <v>0.3125</v>
      </c>
      <c r="J202" s="20">
        <v>0.6875</v>
      </c>
      <c r="K202" s="20">
        <v>0.3125</v>
      </c>
      <c r="L202" s="20">
        <v>0.6875</v>
      </c>
      <c r="M202" s="20">
        <v>0.3125</v>
      </c>
      <c r="N202" s="20">
        <v>0.6875</v>
      </c>
      <c r="O202" s="20">
        <v>0.3125</v>
      </c>
      <c r="P202" s="20">
        <v>0.6875</v>
      </c>
    </row>
    <row r="203" spans="1:16" x14ac:dyDescent="0.2">
      <c r="A203">
        <v>8425</v>
      </c>
      <c r="B203" t="s">
        <v>7641</v>
      </c>
      <c r="C203" s="20">
        <v>0.3125</v>
      </c>
      <c r="D203" s="20">
        <v>0.6875</v>
      </c>
      <c r="E203" s="20">
        <v>0.3125</v>
      </c>
      <c r="F203" s="20">
        <v>0.52083333333333337</v>
      </c>
      <c r="I203" s="20">
        <v>0.3125</v>
      </c>
      <c r="J203" s="20">
        <v>0.6875</v>
      </c>
      <c r="K203" s="20">
        <v>0.3125</v>
      </c>
      <c r="L203" s="20">
        <v>0.6875</v>
      </c>
      <c r="M203" s="20">
        <v>0.3125</v>
      </c>
      <c r="N203" s="20">
        <v>0.6875</v>
      </c>
      <c r="O203" s="20">
        <v>0.3125</v>
      </c>
      <c r="P203" s="20">
        <v>0.6875</v>
      </c>
    </row>
    <row r="204" spans="1:16" x14ac:dyDescent="0.2">
      <c r="A204">
        <v>2840</v>
      </c>
      <c r="B204" t="s">
        <v>6132</v>
      </c>
      <c r="C204" s="20">
        <v>0.3125</v>
      </c>
      <c r="D204" s="20">
        <v>0.6875</v>
      </c>
      <c r="E204" s="20">
        <v>0.3125</v>
      </c>
      <c r="F204" s="20">
        <v>0.52083333333333337</v>
      </c>
      <c r="I204" s="20">
        <v>0.3125</v>
      </c>
      <c r="J204" s="20">
        <v>0.6875</v>
      </c>
      <c r="K204" s="20">
        <v>0.3125</v>
      </c>
      <c r="L204" s="20">
        <v>0.6875</v>
      </c>
      <c r="M204" s="20">
        <v>0.3125</v>
      </c>
      <c r="N204" s="20">
        <v>0.6875</v>
      </c>
      <c r="O204" s="20">
        <v>0.3125</v>
      </c>
      <c r="P204" s="20">
        <v>0.6875</v>
      </c>
    </row>
    <row r="205" spans="1:16" x14ac:dyDescent="0.2">
      <c r="A205">
        <v>2857</v>
      </c>
      <c r="B205" t="s">
        <v>6187</v>
      </c>
      <c r="C205" s="20">
        <v>0.3125</v>
      </c>
      <c r="D205" s="20">
        <v>0.6875</v>
      </c>
      <c r="E205" s="20">
        <v>0.3125</v>
      </c>
      <c r="F205" s="20">
        <v>0.52083333333333337</v>
      </c>
      <c r="I205" s="20">
        <v>0.3125</v>
      </c>
      <c r="J205" s="20">
        <v>0.6875</v>
      </c>
      <c r="K205" s="20">
        <v>0.3125</v>
      </c>
      <c r="L205" s="20">
        <v>0.6875</v>
      </c>
      <c r="M205" s="20">
        <v>0.3125</v>
      </c>
      <c r="N205" s="20">
        <v>0.6875</v>
      </c>
      <c r="O205" s="20">
        <v>0.3125</v>
      </c>
      <c r="P205" s="20">
        <v>0.6875</v>
      </c>
    </row>
    <row r="206" spans="1:16" x14ac:dyDescent="0.2">
      <c r="A206">
        <v>2568</v>
      </c>
      <c r="B206" t="s">
        <v>5210</v>
      </c>
      <c r="C206" s="20">
        <v>0.3125</v>
      </c>
      <c r="D206" s="20">
        <v>0.6875</v>
      </c>
      <c r="E206" s="20">
        <v>0.3125</v>
      </c>
      <c r="F206" s="20">
        <v>0.52083333333333337</v>
      </c>
      <c r="G206" s="20"/>
      <c r="H206" s="20"/>
      <c r="I206" s="20">
        <v>0.3125</v>
      </c>
      <c r="J206" s="20">
        <v>0.6875</v>
      </c>
      <c r="K206" s="20">
        <v>0.3125</v>
      </c>
      <c r="L206" s="20">
        <v>0.6875</v>
      </c>
      <c r="M206" s="20">
        <v>0.3125</v>
      </c>
      <c r="N206" s="20">
        <v>0.6875</v>
      </c>
      <c r="O206" s="20">
        <v>0.3125</v>
      </c>
      <c r="P206" s="20">
        <v>0.6875</v>
      </c>
    </row>
    <row r="207" spans="1:16" x14ac:dyDescent="0.2">
      <c r="A207">
        <v>564</v>
      </c>
      <c r="B207" t="s">
        <v>265</v>
      </c>
      <c r="C207" s="20">
        <v>0.3125</v>
      </c>
      <c r="D207" s="20">
        <v>0.6875</v>
      </c>
      <c r="E207" s="20">
        <v>0.3125</v>
      </c>
      <c r="F207" s="20">
        <v>0.52083333333333337</v>
      </c>
      <c r="G207" s="20"/>
      <c r="H207" s="20"/>
      <c r="I207" s="20">
        <v>0.3125</v>
      </c>
      <c r="J207" s="20">
        <v>0.6875</v>
      </c>
      <c r="K207" s="20">
        <v>0.3125</v>
      </c>
      <c r="L207" s="20">
        <v>0.6875</v>
      </c>
      <c r="M207" s="20">
        <v>0.3125</v>
      </c>
      <c r="N207" s="20">
        <v>0.6875</v>
      </c>
      <c r="O207" s="20">
        <v>0.3125</v>
      </c>
      <c r="P207" s="20">
        <v>0.6875</v>
      </c>
    </row>
    <row r="208" spans="1:16" x14ac:dyDescent="0.2">
      <c r="A208">
        <v>1600</v>
      </c>
      <c r="B208" t="s">
        <v>6227</v>
      </c>
      <c r="C208" s="20">
        <v>0.3125</v>
      </c>
      <c r="D208" s="20">
        <v>0.6875</v>
      </c>
      <c r="E208" s="20">
        <v>0.3125</v>
      </c>
      <c r="F208" s="20">
        <v>0.52083333333333337</v>
      </c>
      <c r="I208" s="20">
        <v>0.3125</v>
      </c>
      <c r="J208" s="20">
        <v>0.6875</v>
      </c>
      <c r="K208" s="20">
        <v>0.3125</v>
      </c>
      <c r="L208" s="20">
        <v>0.6875</v>
      </c>
      <c r="M208" s="20">
        <v>0.3125</v>
      </c>
      <c r="N208" s="20">
        <v>0.6875</v>
      </c>
      <c r="O208" s="20">
        <v>0.3125</v>
      </c>
      <c r="P208" s="20">
        <v>0.6875</v>
      </c>
    </row>
    <row r="209" spans="1:16" x14ac:dyDescent="0.2">
      <c r="A209">
        <v>8380</v>
      </c>
      <c r="B209" t="s">
        <v>7496</v>
      </c>
      <c r="C209" s="20">
        <v>0.3125</v>
      </c>
      <c r="D209" s="20">
        <v>0.6875</v>
      </c>
      <c r="E209" s="20">
        <v>0.3125</v>
      </c>
      <c r="F209" s="20">
        <v>0.52083333333333337</v>
      </c>
      <c r="I209" s="20">
        <v>0.3125</v>
      </c>
      <c r="J209" s="20">
        <v>0.6875</v>
      </c>
      <c r="K209" s="20">
        <v>0.3125</v>
      </c>
      <c r="L209" s="20">
        <v>0.6875</v>
      </c>
      <c r="M209" s="20">
        <v>0.3125</v>
      </c>
      <c r="N209" s="20">
        <v>0.6875</v>
      </c>
      <c r="O209" s="20">
        <v>0.3125</v>
      </c>
      <c r="P209" s="20">
        <v>0.6875</v>
      </c>
    </row>
    <row r="210" spans="1:16" x14ac:dyDescent="0.2">
      <c r="A210">
        <v>867</v>
      </c>
      <c r="B210" t="s">
        <v>275</v>
      </c>
      <c r="C210" s="20">
        <v>0.3125</v>
      </c>
      <c r="D210" s="20">
        <v>0.6875</v>
      </c>
      <c r="E210" s="20">
        <v>0.3125</v>
      </c>
      <c r="F210" s="20">
        <v>0.52083333333333337</v>
      </c>
      <c r="I210" s="20">
        <v>0.3125</v>
      </c>
      <c r="J210" s="20">
        <v>0.6875</v>
      </c>
      <c r="K210" s="20">
        <v>0.3125</v>
      </c>
      <c r="L210" s="20">
        <v>0.6875</v>
      </c>
      <c r="M210" s="20">
        <v>0.3125</v>
      </c>
      <c r="N210" s="20">
        <v>0.6875</v>
      </c>
      <c r="O210" s="20">
        <v>0.3125</v>
      </c>
      <c r="P210" s="20">
        <v>0.6875</v>
      </c>
    </row>
    <row r="211" spans="1:16" x14ac:dyDescent="0.2">
      <c r="A211">
        <v>1185</v>
      </c>
      <c r="B211" t="s">
        <v>6228</v>
      </c>
      <c r="C211" s="20">
        <v>0.3125</v>
      </c>
      <c r="D211" s="20">
        <v>0.6875</v>
      </c>
      <c r="E211" s="20">
        <v>0.3125</v>
      </c>
      <c r="F211" s="20">
        <v>0.52083333333333337</v>
      </c>
      <c r="I211" s="20">
        <v>0.3125</v>
      </c>
      <c r="J211" s="20">
        <v>0.6875</v>
      </c>
      <c r="K211" s="20">
        <v>0.3125</v>
      </c>
      <c r="L211" s="20">
        <v>0.6875</v>
      </c>
      <c r="M211" s="20">
        <v>0.3125</v>
      </c>
      <c r="N211" s="20">
        <v>0.6875</v>
      </c>
      <c r="O211" s="20">
        <v>0.3125</v>
      </c>
      <c r="P211" s="20">
        <v>0.6875</v>
      </c>
    </row>
    <row r="212" spans="1:16" x14ac:dyDescent="0.2">
      <c r="A212">
        <v>1022</v>
      </c>
      <c r="B212" t="s">
        <v>4123</v>
      </c>
      <c r="C212" s="20">
        <v>0.3125</v>
      </c>
      <c r="D212" s="20">
        <v>0.6875</v>
      </c>
      <c r="E212" s="20">
        <v>0.3125</v>
      </c>
      <c r="F212" s="20">
        <v>0.52083333333333337</v>
      </c>
      <c r="G212" s="20"/>
      <c r="H212" s="20"/>
      <c r="I212" s="20">
        <v>0.3125</v>
      </c>
      <c r="J212" s="20">
        <v>0.6875</v>
      </c>
      <c r="K212" s="20">
        <v>0.3125</v>
      </c>
      <c r="L212" s="20">
        <v>0.6875</v>
      </c>
      <c r="M212" s="20">
        <v>0.3125</v>
      </c>
      <c r="N212" s="20">
        <v>0.6875</v>
      </c>
      <c r="O212" s="20">
        <v>0.3125</v>
      </c>
      <c r="P212" s="20">
        <v>0.6875</v>
      </c>
    </row>
    <row r="213" spans="1:16" x14ac:dyDescent="0.2">
      <c r="A213">
        <v>1062</v>
      </c>
      <c r="B213" t="s">
        <v>277</v>
      </c>
      <c r="C213" s="20">
        <v>0.3125</v>
      </c>
      <c r="D213" s="20">
        <v>0.6875</v>
      </c>
      <c r="E213" s="20">
        <v>0.3125</v>
      </c>
      <c r="F213" s="20">
        <v>0.52083333333333337</v>
      </c>
      <c r="I213" s="20">
        <v>0.3125</v>
      </c>
      <c r="J213" s="20">
        <v>0.6875</v>
      </c>
      <c r="K213" s="20">
        <v>0.3125</v>
      </c>
      <c r="L213" s="20">
        <v>0.6875</v>
      </c>
      <c r="M213" s="20">
        <v>0.3125</v>
      </c>
      <c r="N213" s="20">
        <v>0.6875</v>
      </c>
      <c r="O213" s="20">
        <v>0.3125</v>
      </c>
      <c r="P213" s="20">
        <v>0.6875</v>
      </c>
    </row>
    <row r="214" spans="1:16" x14ac:dyDescent="0.2">
      <c r="A214">
        <v>2921</v>
      </c>
      <c r="B214" t="s">
        <v>6974</v>
      </c>
      <c r="C214" s="20">
        <v>0.3125</v>
      </c>
      <c r="D214" s="20">
        <v>0.6875</v>
      </c>
      <c r="E214" s="20">
        <v>0.3125</v>
      </c>
      <c r="F214" s="20">
        <v>0.52083333333333337</v>
      </c>
      <c r="I214" s="20">
        <v>0.3125</v>
      </c>
      <c r="J214" s="20">
        <v>0.6875</v>
      </c>
      <c r="K214" s="20">
        <v>0.3125</v>
      </c>
      <c r="L214" s="20">
        <v>0.6875</v>
      </c>
      <c r="M214" s="20">
        <v>0.3125</v>
      </c>
      <c r="N214" s="20">
        <v>0.6875</v>
      </c>
      <c r="O214" s="20">
        <v>0.3125</v>
      </c>
      <c r="P214" s="20">
        <v>0.6875</v>
      </c>
    </row>
    <row r="215" spans="1:16" x14ac:dyDescent="0.2">
      <c r="A215">
        <v>2651</v>
      </c>
      <c r="B215" t="s">
        <v>5449</v>
      </c>
      <c r="C215" s="20">
        <v>0.3125</v>
      </c>
      <c r="D215" s="20">
        <v>0.6875</v>
      </c>
      <c r="E215" s="20">
        <v>0.3125</v>
      </c>
      <c r="F215" s="20">
        <v>0.52083333333333337</v>
      </c>
      <c r="G215" s="20"/>
      <c r="H215" s="20"/>
      <c r="I215" s="20">
        <v>0.3125</v>
      </c>
      <c r="J215" s="20">
        <v>0.6875</v>
      </c>
      <c r="K215" s="20">
        <v>0.3125</v>
      </c>
      <c r="L215" s="20">
        <v>0.6875</v>
      </c>
      <c r="M215" s="20">
        <v>0.3125</v>
      </c>
      <c r="N215" s="20">
        <v>0.6875</v>
      </c>
      <c r="O215" s="20">
        <v>0.3125</v>
      </c>
      <c r="P215" s="20">
        <v>0.6875</v>
      </c>
    </row>
    <row r="216" spans="1:16" x14ac:dyDescent="0.2">
      <c r="A216">
        <v>2807</v>
      </c>
      <c r="B216" t="s">
        <v>6007</v>
      </c>
      <c r="C216" s="20">
        <v>0.3125</v>
      </c>
      <c r="D216" s="20">
        <v>0.6875</v>
      </c>
      <c r="E216" s="20">
        <v>0.3125</v>
      </c>
      <c r="F216" s="20">
        <v>0.52083333333333337</v>
      </c>
      <c r="I216" s="20">
        <v>0.3125</v>
      </c>
      <c r="J216" s="20">
        <v>0.6875</v>
      </c>
      <c r="K216" s="20">
        <v>0.3125</v>
      </c>
      <c r="L216" s="20">
        <v>0.6875</v>
      </c>
      <c r="M216" s="20">
        <v>0.3125</v>
      </c>
      <c r="N216" s="20">
        <v>0.6875</v>
      </c>
      <c r="O216" s="20">
        <v>0.3125</v>
      </c>
      <c r="P216" s="20">
        <v>0.6875</v>
      </c>
    </row>
    <row r="217" spans="1:16" x14ac:dyDescent="0.2">
      <c r="A217">
        <v>8465</v>
      </c>
      <c r="B217" t="s">
        <v>7736</v>
      </c>
      <c r="C217" s="20">
        <v>0.3125</v>
      </c>
      <c r="D217" s="20">
        <v>0.6875</v>
      </c>
      <c r="E217" s="20">
        <v>0.3125</v>
      </c>
      <c r="F217" s="20">
        <v>0.52083333333333337</v>
      </c>
      <c r="I217" s="20">
        <v>0.3125</v>
      </c>
      <c r="J217" s="20">
        <v>0.6875</v>
      </c>
      <c r="K217" s="20">
        <v>0.3125</v>
      </c>
      <c r="L217" s="20">
        <v>0.6875</v>
      </c>
      <c r="M217" s="20">
        <v>0.3125</v>
      </c>
      <c r="N217" s="20">
        <v>0.6875</v>
      </c>
      <c r="O217" s="20">
        <v>0.3125</v>
      </c>
      <c r="P217" s="20">
        <v>0.6875</v>
      </c>
    </row>
    <row r="218" spans="1:16" x14ac:dyDescent="0.2">
      <c r="A218">
        <v>8426</v>
      </c>
      <c r="B218" t="s">
        <v>7644</v>
      </c>
      <c r="C218" s="20">
        <v>0.3125</v>
      </c>
      <c r="D218" s="20">
        <v>0.6875</v>
      </c>
      <c r="E218" s="20">
        <v>0.3125</v>
      </c>
      <c r="F218" s="20">
        <v>0.52083333333333337</v>
      </c>
      <c r="I218" s="20">
        <v>0.3125</v>
      </c>
      <c r="J218" s="20">
        <v>0.6875</v>
      </c>
      <c r="K218" s="20">
        <v>0.3125</v>
      </c>
      <c r="L218" s="20">
        <v>0.6875</v>
      </c>
      <c r="M218" s="20">
        <v>0.3125</v>
      </c>
      <c r="N218" s="20">
        <v>0.6875</v>
      </c>
      <c r="O218" s="20">
        <v>0.3125</v>
      </c>
      <c r="P218" s="20">
        <v>0.6875</v>
      </c>
    </row>
    <row r="219" spans="1:16" x14ac:dyDescent="0.2">
      <c r="A219">
        <v>8283</v>
      </c>
      <c r="B219" t="s">
        <v>7048</v>
      </c>
      <c r="C219" s="20">
        <v>0.3125</v>
      </c>
      <c r="D219" s="20">
        <v>0.6875</v>
      </c>
      <c r="E219" s="20">
        <v>0.3125</v>
      </c>
      <c r="F219" s="20">
        <v>0.52083333333333337</v>
      </c>
      <c r="I219" s="20">
        <v>0.3125</v>
      </c>
      <c r="J219" s="20">
        <v>0.6875</v>
      </c>
      <c r="K219" s="20">
        <v>0.3125</v>
      </c>
      <c r="L219" s="20">
        <v>0.6875</v>
      </c>
      <c r="M219" s="20">
        <v>0.3125</v>
      </c>
      <c r="N219" s="20">
        <v>0.6875</v>
      </c>
      <c r="O219" s="20">
        <v>0.3125</v>
      </c>
      <c r="P219" s="20">
        <v>0.6875</v>
      </c>
    </row>
    <row r="220" spans="1:16" x14ac:dyDescent="0.2">
      <c r="A220">
        <v>8132</v>
      </c>
      <c r="B220" t="s">
        <v>340</v>
      </c>
      <c r="C220" s="20">
        <v>0.3125</v>
      </c>
      <c r="D220" s="20">
        <v>0.6875</v>
      </c>
      <c r="E220" s="20">
        <v>0.3125</v>
      </c>
      <c r="F220" s="20">
        <v>0.52083333333333337</v>
      </c>
      <c r="I220" s="20">
        <v>0.3125</v>
      </c>
      <c r="J220" s="20">
        <v>0.6875</v>
      </c>
      <c r="K220" s="20">
        <v>0.3125</v>
      </c>
      <c r="L220" s="20">
        <v>0.6875</v>
      </c>
      <c r="M220" s="20">
        <v>0.3125</v>
      </c>
      <c r="N220" s="20">
        <v>0.6875</v>
      </c>
      <c r="O220" s="20">
        <v>0.3125</v>
      </c>
      <c r="P220" s="20">
        <v>0.6875</v>
      </c>
    </row>
    <row r="221" spans="1:16" x14ac:dyDescent="0.2">
      <c r="A221">
        <v>8011</v>
      </c>
      <c r="B221" t="s">
        <v>341</v>
      </c>
      <c r="C221" s="20">
        <v>0.3125</v>
      </c>
      <c r="D221" s="20">
        <v>0.6875</v>
      </c>
      <c r="E221" s="20">
        <v>0.3125</v>
      </c>
      <c r="F221" s="20">
        <v>0.52083333333333337</v>
      </c>
      <c r="I221" s="20">
        <v>0.3125</v>
      </c>
      <c r="J221" s="20">
        <v>0.6875</v>
      </c>
      <c r="K221" s="20">
        <v>0.3125</v>
      </c>
      <c r="L221" s="20">
        <v>0.6875</v>
      </c>
      <c r="M221" s="20">
        <v>0.3125</v>
      </c>
      <c r="N221" s="20">
        <v>0.6875</v>
      </c>
      <c r="O221" s="20">
        <v>0.3125</v>
      </c>
      <c r="P221" s="20">
        <v>0.6875</v>
      </c>
    </row>
    <row r="222" spans="1:16" x14ac:dyDescent="0.2">
      <c r="A222">
        <v>2725</v>
      </c>
      <c r="B222" t="s">
        <v>5731</v>
      </c>
      <c r="C222" s="20">
        <v>0.3125</v>
      </c>
      <c r="D222" s="20">
        <v>0.6875</v>
      </c>
      <c r="E222" s="20">
        <v>0.3125</v>
      </c>
      <c r="F222" s="20">
        <v>0.52083333333333337</v>
      </c>
      <c r="I222" s="20">
        <v>0.3125</v>
      </c>
      <c r="J222" s="20">
        <v>0.6875</v>
      </c>
      <c r="K222" s="20">
        <v>0.3125</v>
      </c>
      <c r="L222" s="20">
        <v>0.6875</v>
      </c>
      <c r="M222" s="20">
        <v>0.3125</v>
      </c>
      <c r="N222" s="20">
        <v>0.6875</v>
      </c>
      <c r="O222" s="20">
        <v>0.3125</v>
      </c>
      <c r="P222" s="20">
        <v>0.6875</v>
      </c>
    </row>
    <row r="223" spans="1:16" x14ac:dyDescent="0.2">
      <c r="A223">
        <v>8454</v>
      </c>
      <c r="B223" t="s">
        <v>7700</v>
      </c>
      <c r="C223" s="20">
        <v>0.3125</v>
      </c>
      <c r="D223" s="20">
        <v>0.6875</v>
      </c>
      <c r="E223" s="20">
        <v>0.3125</v>
      </c>
      <c r="F223" s="20">
        <v>0.52083333333333337</v>
      </c>
      <c r="I223" s="20">
        <v>0.3125</v>
      </c>
      <c r="J223" s="20">
        <v>0.6875</v>
      </c>
      <c r="K223" s="20">
        <v>0.3125</v>
      </c>
      <c r="L223" s="20">
        <v>0.6875</v>
      </c>
      <c r="M223" s="20">
        <v>0.3125</v>
      </c>
      <c r="N223" s="20">
        <v>0.6875</v>
      </c>
      <c r="O223" s="20">
        <v>0.3125</v>
      </c>
      <c r="P223" s="20">
        <v>0.6875</v>
      </c>
    </row>
    <row r="224" spans="1:16" x14ac:dyDescent="0.2">
      <c r="A224">
        <v>2824</v>
      </c>
      <c r="B224" t="s">
        <v>6075</v>
      </c>
      <c r="C224" s="20">
        <v>0.3125</v>
      </c>
      <c r="D224" s="20">
        <v>0.6875</v>
      </c>
      <c r="E224" s="20">
        <v>0.3125</v>
      </c>
      <c r="F224" s="20">
        <v>0.52083333333333337</v>
      </c>
      <c r="I224" s="20">
        <v>0.3125</v>
      </c>
      <c r="J224" s="20">
        <v>0.6875</v>
      </c>
      <c r="K224" s="20">
        <v>0.3125</v>
      </c>
      <c r="L224" s="20">
        <v>0.6875</v>
      </c>
      <c r="M224" s="20">
        <v>0.3125</v>
      </c>
      <c r="N224" s="20">
        <v>0.6875</v>
      </c>
      <c r="O224" s="20">
        <v>0.3125</v>
      </c>
      <c r="P224" s="20">
        <v>0.6875</v>
      </c>
    </row>
    <row r="225" spans="1:16" x14ac:dyDescent="0.2">
      <c r="A225">
        <v>8439</v>
      </c>
      <c r="B225" t="s">
        <v>7669</v>
      </c>
      <c r="C225" s="20">
        <v>0.3125</v>
      </c>
      <c r="D225" s="20">
        <v>0.6875</v>
      </c>
      <c r="E225" s="20">
        <v>0.3125</v>
      </c>
      <c r="F225" s="20">
        <v>0.52083333333333337</v>
      </c>
      <c r="I225" s="20">
        <v>0.3125</v>
      </c>
      <c r="J225" s="20">
        <v>0.6875</v>
      </c>
      <c r="K225" s="20">
        <v>0.3125</v>
      </c>
      <c r="L225" s="20">
        <v>0.6875</v>
      </c>
      <c r="M225" s="20">
        <v>0.3125</v>
      </c>
      <c r="N225" s="20">
        <v>0.6875</v>
      </c>
      <c r="O225" s="20">
        <v>0.3125</v>
      </c>
      <c r="P225" s="20">
        <v>0.6875</v>
      </c>
    </row>
    <row r="226" spans="1:16" x14ac:dyDescent="0.2">
      <c r="A226">
        <v>2902</v>
      </c>
      <c r="B226" t="s">
        <v>6594</v>
      </c>
      <c r="C226" s="20">
        <v>0.3125</v>
      </c>
      <c r="D226" s="20">
        <v>0.6875</v>
      </c>
      <c r="E226" s="20">
        <v>0.3125</v>
      </c>
      <c r="F226" s="20">
        <v>0.52083333333333337</v>
      </c>
      <c r="I226" s="20">
        <v>0.3125</v>
      </c>
      <c r="J226" s="20">
        <v>0.6875</v>
      </c>
      <c r="K226" s="20">
        <v>0.3125</v>
      </c>
      <c r="L226" s="20">
        <v>0.6875</v>
      </c>
      <c r="M226" s="20">
        <v>0.3125</v>
      </c>
      <c r="N226" s="20">
        <v>0.6875</v>
      </c>
      <c r="O226" s="20">
        <v>0.3125</v>
      </c>
      <c r="P226" s="20">
        <v>0.6875</v>
      </c>
    </row>
    <row r="227" spans="1:16" x14ac:dyDescent="0.2">
      <c r="A227">
        <v>1655</v>
      </c>
      <c r="B227" t="s">
        <v>391</v>
      </c>
      <c r="C227" s="20">
        <v>0.3125</v>
      </c>
      <c r="D227" s="20">
        <v>0.6875</v>
      </c>
      <c r="E227" s="20">
        <v>0.3125</v>
      </c>
      <c r="F227" s="20">
        <v>0.52083333333333337</v>
      </c>
      <c r="I227" s="20">
        <v>0.3125</v>
      </c>
      <c r="J227" s="20">
        <v>0.6875</v>
      </c>
      <c r="K227" s="20">
        <v>0.3125</v>
      </c>
      <c r="L227" s="20">
        <v>0.6875</v>
      </c>
      <c r="M227" s="20">
        <v>0.3125</v>
      </c>
      <c r="N227" s="20">
        <v>0.6875</v>
      </c>
      <c r="O227" s="20">
        <v>0.3125</v>
      </c>
      <c r="P227" s="20">
        <v>0.6875</v>
      </c>
    </row>
    <row r="228" spans="1:16" x14ac:dyDescent="0.2">
      <c r="A228">
        <v>2713</v>
      </c>
      <c r="B228" t="s">
        <v>5688</v>
      </c>
      <c r="C228" s="20">
        <v>0.3125</v>
      </c>
      <c r="D228" s="20">
        <v>0.6875</v>
      </c>
      <c r="E228" s="20">
        <v>0.3125</v>
      </c>
      <c r="F228" s="20">
        <v>0.52083333333333337</v>
      </c>
      <c r="G228" s="20"/>
      <c r="H228" s="20"/>
      <c r="I228" s="20">
        <v>0.3125</v>
      </c>
      <c r="J228" s="20">
        <v>0.6875</v>
      </c>
      <c r="K228" s="20">
        <v>0.3125</v>
      </c>
      <c r="L228" s="20">
        <v>0.6875</v>
      </c>
      <c r="M228" s="20">
        <v>0.3125</v>
      </c>
      <c r="N228" s="20">
        <v>0.6875</v>
      </c>
      <c r="O228" s="20">
        <v>0.3125</v>
      </c>
      <c r="P228" s="20">
        <v>0.6875</v>
      </c>
    </row>
    <row r="229" spans="1:16" x14ac:dyDescent="0.2">
      <c r="A229">
        <v>8372</v>
      </c>
      <c r="B229" t="s">
        <v>7484</v>
      </c>
      <c r="C229" s="20">
        <v>0.3125</v>
      </c>
      <c r="D229" s="20">
        <v>0.6875</v>
      </c>
      <c r="E229" s="20">
        <v>0.3125</v>
      </c>
      <c r="F229" s="20">
        <v>0.52083333333333337</v>
      </c>
      <c r="I229" s="20">
        <v>0.3125</v>
      </c>
      <c r="J229" s="20">
        <v>0.6875</v>
      </c>
      <c r="K229" s="20">
        <v>0.3125</v>
      </c>
      <c r="L229" s="20">
        <v>0.6875</v>
      </c>
      <c r="M229" s="20">
        <v>0.3125</v>
      </c>
      <c r="N229" s="20">
        <v>0.6875</v>
      </c>
      <c r="O229" s="20">
        <v>0.3125</v>
      </c>
      <c r="P229" s="20">
        <v>0.6875</v>
      </c>
    </row>
    <row r="230" spans="1:16" x14ac:dyDescent="0.2">
      <c r="A230">
        <v>8470</v>
      </c>
      <c r="B230" t="s">
        <v>7751</v>
      </c>
      <c r="C230" s="20">
        <v>0.3125</v>
      </c>
      <c r="D230" s="20">
        <v>0.6875</v>
      </c>
      <c r="E230" s="20">
        <v>0.3125</v>
      </c>
      <c r="F230" s="20">
        <v>0.52083333333333337</v>
      </c>
      <c r="G230" s="20"/>
      <c r="H230" s="20"/>
      <c r="I230" s="20">
        <v>0.3125</v>
      </c>
      <c r="J230" s="20">
        <v>0.6875</v>
      </c>
      <c r="K230" s="20">
        <v>0.3125</v>
      </c>
      <c r="L230" s="20">
        <v>0.6875</v>
      </c>
      <c r="M230" s="20">
        <v>0.3125</v>
      </c>
      <c r="N230" s="20">
        <v>0.6875</v>
      </c>
      <c r="O230" s="20">
        <v>0.3125</v>
      </c>
      <c r="P230" s="20">
        <v>0.6875</v>
      </c>
    </row>
    <row r="231" spans="1:16" x14ac:dyDescent="0.2">
      <c r="A231">
        <v>932</v>
      </c>
      <c r="B231" t="s">
        <v>418</v>
      </c>
      <c r="C231" s="20">
        <v>0.3125</v>
      </c>
      <c r="D231" s="20">
        <v>0.6875</v>
      </c>
      <c r="E231" s="20">
        <v>0.3125</v>
      </c>
      <c r="F231" s="20">
        <v>0.52083333333333337</v>
      </c>
      <c r="I231" s="20">
        <v>0.3125</v>
      </c>
      <c r="J231" s="20">
        <v>0.6875</v>
      </c>
      <c r="K231" s="20">
        <v>0.3125</v>
      </c>
      <c r="L231" s="20">
        <v>0.6875</v>
      </c>
      <c r="M231" s="20">
        <v>0.3125</v>
      </c>
      <c r="N231" s="20">
        <v>0.6875</v>
      </c>
      <c r="O231" s="20">
        <v>0.3125</v>
      </c>
      <c r="P231" s="20">
        <v>0.6875</v>
      </c>
    </row>
    <row r="232" spans="1:16" x14ac:dyDescent="0.2">
      <c r="A232">
        <v>8516</v>
      </c>
      <c r="B232" t="s">
        <v>7836</v>
      </c>
      <c r="C232" s="20">
        <v>0.3125</v>
      </c>
      <c r="D232" s="20">
        <v>0.6875</v>
      </c>
      <c r="E232" s="20">
        <v>0.3125</v>
      </c>
      <c r="F232" s="20">
        <v>0.52083333333333337</v>
      </c>
      <c r="I232" s="20">
        <v>0.3125</v>
      </c>
      <c r="J232" s="20">
        <v>0.6875</v>
      </c>
      <c r="K232" s="20">
        <v>0.3125</v>
      </c>
      <c r="L232" s="20">
        <v>0.6875</v>
      </c>
      <c r="M232" s="20">
        <v>0.3125</v>
      </c>
      <c r="N232" s="20">
        <v>0.6875</v>
      </c>
      <c r="O232" s="20">
        <v>0.3125</v>
      </c>
      <c r="P232" s="20">
        <v>0.6875</v>
      </c>
    </row>
    <row r="233" spans="1:16" x14ac:dyDescent="0.2">
      <c r="A233">
        <v>2868</v>
      </c>
      <c r="B233" t="s">
        <v>6243</v>
      </c>
      <c r="C233" s="20">
        <v>0.3125</v>
      </c>
      <c r="D233" s="20">
        <v>0.6875</v>
      </c>
      <c r="E233" s="20">
        <v>0.3125</v>
      </c>
      <c r="F233" s="20">
        <v>0.52083333333333337</v>
      </c>
      <c r="G233" s="20"/>
      <c r="H233" s="20"/>
      <c r="I233" s="20">
        <v>0.3125</v>
      </c>
      <c r="J233" s="20">
        <v>0.6875</v>
      </c>
      <c r="K233" s="20">
        <v>0.3125</v>
      </c>
      <c r="L233" s="20">
        <v>0.6875</v>
      </c>
      <c r="M233" s="20">
        <v>0.3125</v>
      </c>
      <c r="N233" s="20">
        <v>0.6875</v>
      </c>
      <c r="O233" s="20">
        <v>0.3125</v>
      </c>
      <c r="P233" s="20">
        <v>0.6875</v>
      </c>
    </row>
    <row r="234" spans="1:16" x14ac:dyDescent="0.2">
      <c r="A234">
        <v>8496</v>
      </c>
      <c r="B234" t="s">
        <v>7809</v>
      </c>
      <c r="C234" s="20">
        <v>0.3125</v>
      </c>
      <c r="D234" s="20">
        <v>0.6875</v>
      </c>
      <c r="E234" s="20">
        <v>0.3125</v>
      </c>
      <c r="F234" s="20">
        <v>0.52083333333333337</v>
      </c>
      <c r="I234" s="20">
        <v>0.3125</v>
      </c>
      <c r="J234" s="20">
        <v>0.6875</v>
      </c>
      <c r="K234" s="20">
        <v>0.3125</v>
      </c>
      <c r="L234" s="20">
        <v>0.6875</v>
      </c>
      <c r="M234" s="20">
        <v>0.3125</v>
      </c>
      <c r="N234" s="20">
        <v>0.6875</v>
      </c>
      <c r="O234" s="20">
        <v>0.3125</v>
      </c>
      <c r="P234" s="20">
        <v>0.6875</v>
      </c>
    </row>
    <row r="235" spans="1:16" x14ac:dyDescent="0.2">
      <c r="A235">
        <v>1283</v>
      </c>
      <c r="B235" t="s">
        <v>480</v>
      </c>
      <c r="C235" s="20">
        <v>0.3125</v>
      </c>
      <c r="D235" s="20">
        <v>0.6875</v>
      </c>
      <c r="E235" s="20">
        <v>0.3125</v>
      </c>
      <c r="F235" s="20">
        <v>0.52083333333333337</v>
      </c>
      <c r="G235" s="20"/>
      <c r="H235" s="20"/>
      <c r="I235" s="20">
        <v>0.3125</v>
      </c>
      <c r="J235" s="20">
        <v>0.6875</v>
      </c>
      <c r="K235" s="20">
        <v>0.3125</v>
      </c>
      <c r="L235" s="20">
        <v>0.6875</v>
      </c>
      <c r="M235" s="20">
        <v>0.3125</v>
      </c>
      <c r="N235" s="20">
        <v>0.6875</v>
      </c>
      <c r="O235" s="20">
        <v>0.3125</v>
      </c>
      <c r="P235" s="20">
        <v>0.6875</v>
      </c>
    </row>
    <row r="236" spans="1:16" x14ac:dyDescent="0.2">
      <c r="A236">
        <v>1589</v>
      </c>
      <c r="B236" t="s">
        <v>487</v>
      </c>
      <c r="C236" s="20">
        <v>0.3125</v>
      </c>
      <c r="D236" s="20">
        <v>0.6875</v>
      </c>
      <c r="E236" s="20">
        <v>0.3125</v>
      </c>
      <c r="F236" s="20">
        <v>0.52083333333333337</v>
      </c>
      <c r="G236" s="20"/>
      <c r="H236" s="20"/>
      <c r="I236" s="20">
        <v>0.3125</v>
      </c>
      <c r="J236" s="20">
        <v>0.6875</v>
      </c>
      <c r="K236" s="20">
        <v>0.3125</v>
      </c>
      <c r="L236" s="20">
        <v>0.6875</v>
      </c>
      <c r="M236" s="20">
        <v>0.3125</v>
      </c>
      <c r="N236" s="20">
        <v>0.6875</v>
      </c>
      <c r="O236" s="20">
        <v>0.3125</v>
      </c>
      <c r="P236" s="20">
        <v>0.6875</v>
      </c>
    </row>
    <row r="237" spans="1:16" x14ac:dyDescent="0.2">
      <c r="A237">
        <v>486</v>
      </c>
      <c r="B237" t="s">
        <v>492</v>
      </c>
      <c r="C237" s="20">
        <v>0.3125</v>
      </c>
      <c r="D237" s="20">
        <v>0.6875</v>
      </c>
      <c r="E237" s="20">
        <v>0.3125</v>
      </c>
      <c r="F237" s="20">
        <v>0.52083333333333337</v>
      </c>
      <c r="I237" s="20">
        <v>0.3125</v>
      </c>
      <c r="J237" s="20">
        <v>0.6875</v>
      </c>
      <c r="K237" s="20">
        <v>0.3125</v>
      </c>
      <c r="L237" s="20">
        <v>0.6875</v>
      </c>
      <c r="M237" s="20">
        <v>0.3125</v>
      </c>
      <c r="N237" s="20">
        <v>0.6875</v>
      </c>
      <c r="O237" s="20">
        <v>0.3125</v>
      </c>
      <c r="P237" s="20">
        <v>0.6875</v>
      </c>
    </row>
    <row r="238" spans="1:16" x14ac:dyDescent="0.2">
      <c r="A238">
        <v>405</v>
      </c>
      <c r="B238" t="s">
        <v>494</v>
      </c>
      <c r="C238" s="20">
        <v>0.3125</v>
      </c>
      <c r="D238" s="20">
        <v>0.6875</v>
      </c>
      <c r="E238" s="20">
        <v>0.3125</v>
      </c>
      <c r="F238" s="20">
        <v>0.52083333333333337</v>
      </c>
      <c r="G238" s="20"/>
      <c r="H238" s="20"/>
      <c r="I238" s="20">
        <v>0.3125</v>
      </c>
      <c r="J238" s="20">
        <v>0.6875</v>
      </c>
      <c r="K238" s="20">
        <v>0.3125</v>
      </c>
      <c r="L238" s="20">
        <v>0.6875</v>
      </c>
      <c r="M238" s="20">
        <v>0.3125</v>
      </c>
      <c r="N238" s="20">
        <v>0.6875</v>
      </c>
      <c r="O238" s="20">
        <v>0.3125</v>
      </c>
      <c r="P238" s="20">
        <v>0.6875</v>
      </c>
    </row>
    <row r="239" spans="1:16" x14ac:dyDescent="0.2">
      <c r="A239">
        <v>485</v>
      </c>
      <c r="B239" t="s">
        <v>496</v>
      </c>
      <c r="C239" s="20">
        <v>0.3125</v>
      </c>
      <c r="D239" s="20">
        <v>0.6875</v>
      </c>
      <c r="E239" s="20">
        <v>0.3125</v>
      </c>
      <c r="F239" s="20">
        <v>0.52083333333333337</v>
      </c>
      <c r="I239" s="20">
        <v>0.3125</v>
      </c>
      <c r="J239" s="20">
        <v>0.6875</v>
      </c>
      <c r="K239" s="20">
        <v>0.3125</v>
      </c>
      <c r="L239" s="20">
        <v>0.6875</v>
      </c>
      <c r="M239" s="20">
        <v>0.3125</v>
      </c>
      <c r="N239" s="20">
        <v>0.6875</v>
      </c>
      <c r="O239" s="20">
        <v>0.3125</v>
      </c>
      <c r="P239" s="20">
        <v>0.6875</v>
      </c>
    </row>
    <row r="240" spans="1:16" x14ac:dyDescent="0.2">
      <c r="A240">
        <v>1446</v>
      </c>
      <c r="B240" t="s">
        <v>7069</v>
      </c>
      <c r="C240" s="20">
        <v>0.3125</v>
      </c>
      <c r="D240" s="20">
        <v>0.6875</v>
      </c>
      <c r="E240" s="20">
        <v>0.3125</v>
      </c>
      <c r="F240" s="20">
        <v>0.52083333333333337</v>
      </c>
      <c r="I240" s="20">
        <v>0.3125</v>
      </c>
      <c r="J240" s="20">
        <v>0.6875</v>
      </c>
      <c r="K240" s="20">
        <v>0.3125</v>
      </c>
      <c r="L240" s="20">
        <v>0.6875</v>
      </c>
      <c r="M240" s="20">
        <v>0.3125</v>
      </c>
      <c r="N240" s="20">
        <v>0.6875</v>
      </c>
      <c r="O240" s="20">
        <v>0.3125</v>
      </c>
      <c r="P240" s="20">
        <v>0.6875</v>
      </c>
    </row>
    <row r="241" spans="1:16" x14ac:dyDescent="0.2">
      <c r="A241">
        <v>8539</v>
      </c>
      <c r="B241" t="s">
        <v>7877</v>
      </c>
      <c r="C241" s="20">
        <v>0.3125</v>
      </c>
      <c r="D241" s="20">
        <v>0.6875</v>
      </c>
      <c r="E241" s="20">
        <v>0.3125</v>
      </c>
      <c r="F241" s="20">
        <v>0.52083333333333337</v>
      </c>
      <c r="G241" s="20"/>
      <c r="H241" s="20"/>
      <c r="I241" s="20">
        <v>0.3125</v>
      </c>
      <c r="J241" s="20">
        <v>0.6875</v>
      </c>
      <c r="K241" s="20">
        <v>0.3125</v>
      </c>
      <c r="L241" s="20">
        <v>0.6875</v>
      </c>
      <c r="M241" s="20">
        <v>0.3125</v>
      </c>
      <c r="N241" s="20">
        <v>0.6875</v>
      </c>
      <c r="O241" s="20">
        <v>0.3125</v>
      </c>
      <c r="P241" s="20">
        <v>0.6875</v>
      </c>
    </row>
    <row r="242" spans="1:16" x14ac:dyDescent="0.2">
      <c r="A242">
        <v>8476</v>
      </c>
      <c r="B242" t="s">
        <v>7767</v>
      </c>
      <c r="C242" s="20">
        <v>0.3125</v>
      </c>
      <c r="D242" s="20">
        <v>0.6875</v>
      </c>
      <c r="E242" s="20">
        <v>0.3125</v>
      </c>
      <c r="F242" s="20">
        <v>0.52083333333333337</v>
      </c>
      <c r="I242" s="20">
        <v>0.3125</v>
      </c>
      <c r="J242" s="20">
        <v>0.6875</v>
      </c>
      <c r="K242" s="20">
        <v>0.3125</v>
      </c>
      <c r="L242" s="20">
        <v>0.6875</v>
      </c>
      <c r="M242" s="20">
        <v>0.3125</v>
      </c>
      <c r="N242" s="20">
        <v>0.6875</v>
      </c>
      <c r="O242" s="20">
        <v>0.3125</v>
      </c>
      <c r="P242" s="20">
        <v>0.6875</v>
      </c>
    </row>
    <row r="243" spans="1:16" x14ac:dyDescent="0.2">
      <c r="A243">
        <v>934</v>
      </c>
      <c r="B243" t="s">
        <v>502</v>
      </c>
      <c r="C243" s="20">
        <v>0.3125</v>
      </c>
      <c r="D243" s="20">
        <v>0.6875</v>
      </c>
      <c r="E243" s="20">
        <v>0.3125</v>
      </c>
      <c r="F243" s="20">
        <v>0.52083333333333337</v>
      </c>
      <c r="I243" s="20">
        <v>0.3125</v>
      </c>
      <c r="J243" s="20">
        <v>0.6875</v>
      </c>
      <c r="K243" s="20">
        <v>0.3125</v>
      </c>
      <c r="L243" s="20">
        <v>0.6875</v>
      </c>
      <c r="M243" s="20">
        <v>0.3125</v>
      </c>
      <c r="N243" s="20">
        <v>0.6875</v>
      </c>
      <c r="O243" s="20">
        <v>0.3125</v>
      </c>
      <c r="P243" s="20">
        <v>0.6875</v>
      </c>
    </row>
    <row r="244" spans="1:16" x14ac:dyDescent="0.2">
      <c r="A244">
        <v>8536</v>
      </c>
      <c r="B244" t="s">
        <v>7867</v>
      </c>
      <c r="C244" s="20">
        <v>0.3125</v>
      </c>
      <c r="D244" s="20">
        <v>0.6875</v>
      </c>
      <c r="E244" s="20">
        <v>0.3125</v>
      </c>
      <c r="F244" s="20">
        <v>0.52083333333333337</v>
      </c>
      <c r="I244" s="20">
        <v>0.3125</v>
      </c>
      <c r="J244" s="20">
        <v>0.6875</v>
      </c>
      <c r="K244" s="20">
        <v>0.3125</v>
      </c>
      <c r="L244" s="20">
        <v>0.6875</v>
      </c>
      <c r="M244" s="20">
        <v>0.3125</v>
      </c>
      <c r="N244" s="20">
        <v>0.6875</v>
      </c>
      <c r="O244" s="20">
        <v>0.3125</v>
      </c>
      <c r="P244" s="20">
        <v>0.6875</v>
      </c>
    </row>
    <row r="245" spans="1:16" x14ac:dyDescent="0.2">
      <c r="A245">
        <v>2092</v>
      </c>
      <c r="B245" t="s">
        <v>554</v>
      </c>
      <c r="C245" s="20">
        <v>0.3125</v>
      </c>
      <c r="D245" s="20">
        <v>0.6875</v>
      </c>
      <c r="E245" s="20">
        <v>0.3125</v>
      </c>
      <c r="F245" s="20">
        <v>0.52083333333333337</v>
      </c>
      <c r="I245" s="20">
        <v>0.3125</v>
      </c>
      <c r="J245" s="20">
        <v>0.6875</v>
      </c>
      <c r="K245" s="20">
        <v>0.3125</v>
      </c>
      <c r="L245" s="20">
        <v>0.6875</v>
      </c>
      <c r="M245" s="20">
        <v>0.3125</v>
      </c>
      <c r="N245" s="20">
        <v>0.6875</v>
      </c>
      <c r="O245" s="20">
        <v>0.3125</v>
      </c>
      <c r="P245" s="20">
        <v>0.6875</v>
      </c>
    </row>
    <row r="246" spans="1:16" x14ac:dyDescent="0.2">
      <c r="A246">
        <v>853</v>
      </c>
      <c r="B246" t="s">
        <v>567</v>
      </c>
      <c r="C246" s="20">
        <v>0.3125</v>
      </c>
      <c r="D246" s="20">
        <v>0.6875</v>
      </c>
      <c r="E246" s="20">
        <v>0.3125</v>
      </c>
      <c r="F246" s="20">
        <v>0.52083333333333337</v>
      </c>
      <c r="I246" s="20">
        <v>0.3125</v>
      </c>
      <c r="J246" s="20">
        <v>0.6875</v>
      </c>
      <c r="K246" s="20">
        <v>0.3125</v>
      </c>
      <c r="L246" s="20">
        <v>0.6875</v>
      </c>
      <c r="M246" s="20">
        <v>0.3125</v>
      </c>
      <c r="N246" s="20">
        <v>0.6875</v>
      </c>
      <c r="O246" s="20">
        <v>0.3125</v>
      </c>
      <c r="P246" s="20">
        <v>0.6875</v>
      </c>
    </row>
    <row r="247" spans="1:16" x14ac:dyDescent="0.2">
      <c r="A247">
        <v>1629</v>
      </c>
      <c r="B247" t="s">
        <v>6229</v>
      </c>
      <c r="C247" s="20">
        <v>0.3125</v>
      </c>
      <c r="D247" s="20">
        <v>0.6875</v>
      </c>
      <c r="E247" s="20">
        <v>0.3125</v>
      </c>
      <c r="F247" s="20">
        <v>0.52083333333333337</v>
      </c>
      <c r="I247" s="20">
        <v>0.3125</v>
      </c>
      <c r="J247" s="20">
        <v>0.6875</v>
      </c>
      <c r="K247" s="20">
        <v>0.3125</v>
      </c>
      <c r="L247" s="20">
        <v>0.6875</v>
      </c>
      <c r="M247" s="20">
        <v>0.3125</v>
      </c>
      <c r="N247" s="20">
        <v>0.6875</v>
      </c>
      <c r="O247" s="20">
        <v>0.3125</v>
      </c>
      <c r="P247" s="20">
        <v>0.6875</v>
      </c>
    </row>
    <row r="248" spans="1:16" x14ac:dyDescent="0.2">
      <c r="A248">
        <v>2323</v>
      </c>
      <c r="B248" t="s">
        <v>6230</v>
      </c>
      <c r="C248" s="20">
        <v>0.3125</v>
      </c>
      <c r="D248" s="20">
        <v>0.6875</v>
      </c>
      <c r="E248" s="20">
        <v>0.3125</v>
      </c>
      <c r="F248" s="20">
        <v>0.52083333333333337</v>
      </c>
      <c r="I248" s="20">
        <v>0.3125</v>
      </c>
      <c r="J248" s="20">
        <v>0.6875</v>
      </c>
      <c r="K248" s="20">
        <v>0.3125</v>
      </c>
      <c r="L248" s="20">
        <v>0.6875</v>
      </c>
      <c r="M248" s="20">
        <v>0.3125</v>
      </c>
      <c r="N248" s="20">
        <v>0.6875</v>
      </c>
      <c r="O248" s="20">
        <v>0.3125</v>
      </c>
      <c r="P248" s="20">
        <v>0.6875</v>
      </c>
    </row>
    <row r="249" spans="1:16" x14ac:dyDescent="0.2">
      <c r="A249">
        <v>2605</v>
      </c>
      <c r="B249" t="s">
        <v>5323</v>
      </c>
      <c r="C249" s="20">
        <v>0.3125</v>
      </c>
      <c r="D249" s="20">
        <v>0.6875</v>
      </c>
      <c r="E249" s="20">
        <v>0.3125</v>
      </c>
      <c r="F249" s="20">
        <v>0.52083333333333337</v>
      </c>
      <c r="I249" s="20">
        <v>0.3125</v>
      </c>
      <c r="J249" s="20">
        <v>0.6875</v>
      </c>
      <c r="K249" s="20">
        <v>0.3125</v>
      </c>
      <c r="L249" s="20">
        <v>0.6875</v>
      </c>
      <c r="M249" s="20">
        <v>0.3125</v>
      </c>
      <c r="N249" s="20">
        <v>0.6875</v>
      </c>
      <c r="O249" s="20">
        <v>0.3125</v>
      </c>
      <c r="P249" s="20">
        <v>0.6875</v>
      </c>
    </row>
    <row r="250" spans="1:16" x14ac:dyDescent="0.2">
      <c r="A250">
        <v>8521</v>
      </c>
      <c r="B250" t="s">
        <v>7849</v>
      </c>
      <c r="C250" s="20">
        <v>0.3125</v>
      </c>
      <c r="D250" s="20">
        <v>0.6875</v>
      </c>
      <c r="E250" s="20">
        <v>0.3125</v>
      </c>
      <c r="F250" s="20">
        <v>0.52083333333333337</v>
      </c>
      <c r="G250" s="20"/>
      <c r="H250" s="20"/>
      <c r="I250" s="20">
        <v>0.3125</v>
      </c>
      <c r="J250" s="20">
        <v>0.6875</v>
      </c>
      <c r="K250" s="20">
        <v>0.3125</v>
      </c>
      <c r="L250" s="20">
        <v>0.6875</v>
      </c>
      <c r="M250" s="20">
        <v>0.3125</v>
      </c>
      <c r="N250" s="20">
        <v>0.6875</v>
      </c>
      <c r="O250" s="20">
        <v>0.3125</v>
      </c>
      <c r="P250" s="20">
        <v>0.6875</v>
      </c>
    </row>
    <row r="251" spans="1:16" x14ac:dyDescent="0.2">
      <c r="A251">
        <v>8458</v>
      </c>
      <c r="B251" t="s">
        <v>7705</v>
      </c>
      <c r="C251" s="20">
        <v>0.3125</v>
      </c>
      <c r="D251" s="20">
        <v>0.6875</v>
      </c>
      <c r="E251" s="20">
        <v>0.3125</v>
      </c>
      <c r="F251" s="20">
        <v>0.52083333333333337</v>
      </c>
      <c r="I251" s="20">
        <v>0.3125</v>
      </c>
      <c r="J251" s="20">
        <v>0.6875</v>
      </c>
      <c r="K251" s="20">
        <v>0.3125</v>
      </c>
      <c r="L251" s="20">
        <v>0.6875</v>
      </c>
      <c r="M251" s="20">
        <v>0.3125</v>
      </c>
      <c r="N251" s="20">
        <v>0.6875</v>
      </c>
      <c r="O251" s="20">
        <v>0.3125</v>
      </c>
      <c r="P251" s="20">
        <v>0.6875</v>
      </c>
    </row>
    <row r="252" spans="1:16" x14ac:dyDescent="0.2">
      <c r="A252">
        <v>1864</v>
      </c>
      <c r="B252" t="s">
        <v>571</v>
      </c>
      <c r="C252" s="20">
        <v>0.3125</v>
      </c>
      <c r="D252" s="20">
        <v>0.6875</v>
      </c>
      <c r="E252" s="20">
        <v>0.3125</v>
      </c>
      <c r="F252" s="20">
        <v>0.52083333333333337</v>
      </c>
      <c r="I252" s="20">
        <v>0.3125</v>
      </c>
      <c r="J252" s="20">
        <v>0.6875</v>
      </c>
      <c r="K252" s="20">
        <v>0.3125</v>
      </c>
      <c r="L252" s="20">
        <v>0.6875</v>
      </c>
      <c r="M252" s="20">
        <v>0.3125</v>
      </c>
      <c r="N252" s="20">
        <v>0.6875</v>
      </c>
      <c r="O252" s="20">
        <v>0.3125</v>
      </c>
      <c r="P252" s="20">
        <v>0.6875</v>
      </c>
    </row>
    <row r="253" spans="1:16" x14ac:dyDescent="0.2">
      <c r="A253">
        <v>8347</v>
      </c>
      <c r="B253" t="s">
        <v>7386</v>
      </c>
      <c r="C253" s="20">
        <v>0.3125</v>
      </c>
      <c r="D253" s="20">
        <v>0.6875</v>
      </c>
      <c r="E253" s="20">
        <v>0.3125</v>
      </c>
      <c r="F253" s="20">
        <v>0.52083333333333337</v>
      </c>
      <c r="I253" s="20">
        <v>0.3125</v>
      </c>
      <c r="J253" s="20">
        <v>0.6875</v>
      </c>
      <c r="K253" s="20">
        <v>0.3125</v>
      </c>
      <c r="L253" s="20">
        <v>0.6875</v>
      </c>
      <c r="M253" s="20">
        <v>0.3125</v>
      </c>
      <c r="N253" s="20">
        <v>0.6875</v>
      </c>
      <c r="O253" s="20">
        <v>0.3125</v>
      </c>
      <c r="P253" s="20">
        <v>0.6875</v>
      </c>
    </row>
    <row r="254" spans="1:16" x14ac:dyDescent="0.2">
      <c r="A254">
        <v>8363</v>
      </c>
      <c r="B254" t="s">
        <v>7457</v>
      </c>
      <c r="C254" s="20">
        <v>0.3125</v>
      </c>
      <c r="D254" s="20">
        <v>0.6875</v>
      </c>
      <c r="E254" s="20">
        <v>0.3125</v>
      </c>
      <c r="F254" s="20">
        <v>0.52083333333333337</v>
      </c>
      <c r="I254" s="20">
        <v>0.3125</v>
      </c>
      <c r="J254" s="20">
        <v>0.6875</v>
      </c>
      <c r="K254" s="20">
        <v>0.3125</v>
      </c>
      <c r="L254" s="20">
        <v>0.6875</v>
      </c>
      <c r="M254" s="20">
        <v>0.3125</v>
      </c>
      <c r="N254" s="20">
        <v>0.6875</v>
      </c>
      <c r="O254" s="20">
        <v>0.3125</v>
      </c>
      <c r="P254" s="20">
        <v>0.6875</v>
      </c>
    </row>
    <row r="255" spans="1:16" x14ac:dyDescent="0.2">
      <c r="A255">
        <v>738</v>
      </c>
      <c r="B255" t="s">
        <v>605</v>
      </c>
      <c r="C255" s="20">
        <v>0.3125</v>
      </c>
      <c r="D255" s="20">
        <v>0.6875</v>
      </c>
      <c r="E255" s="20">
        <v>0.3125</v>
      </c>
      <c r="F255" s="20">
        <v>0.52083333333333337</v>
      </c>
      <c r="I255" s="20">
        <v>0.3125</v>
      </c>
      <c r="J255" s="20">
        <v>0.6875</v>
      </c>
      <c r="K255" s="20">
        <v>0.3125</v>
      </c>
      <c r="L255" s="20">
        <v>0.6875</v>
      </c>
      <c r="M255" s="20">
        <v>0.3125</v>
      </c>
      <c r="N255" s="20">
        <v>0.6875</v>
      </c>
      <c r="O255" s="20">
        <v>0.3125</v>
      </c>
      <c r="P255" s="20">
        <v>0.6875</v>
      </c>
    </row>
    <row r="256" spans="1:16" x14ac:dyDescent="0.2">
      <c r="A256">
        <v>8499</v>
      </c>
      <c r="B256" t="s">
        <v>7816</v>
      </c>
      <c r="C256" s="20">
        <v>0.3125</v>
      </c>
      <c r="D256" s="20">
        <v>0.6875</v>
      </c>
      <c r="E256" s="20">
        <v>0.3125</v>
      </c>
      <c r="F256" s="20">
        <v>0.52083333333333337</v>
      </c>
      <c r="I256" s="20">
        <v>0.3125</v>
      </c>
      <c r="J256" s="20">
        <v>0.6875</v>
      </c>
      <c r="K256" s="20">
        <v>0.3125</v>
      </c>
      <c r="L256" s="20">
        <v>0.6875</v>
      </c>
      <c r="M256" s="20">
        <v>0.3125</v>
      </c>
      <c r="N256" s="20">
        <v>0.6875</v>
      </c>
      <c r="O256" s="20">
        <v>0.3125</v>
      </c>
      <c r="P256" s="20">
        <v>0.6875</v>
      </c>
    </row>
    <row r="257" spans="1:16" x14ac:dyDescent="0.2">
      <c r="A257">
        <v>550</v>
      </c>
      <c r="B257" t="s">
        <v>620</v>
      </c>
      <c r="C257" s="20">
        <v>0.3125</v>
      </c>
      <c r="D257" s="20">
        <v>0.6875</v>
      </c>
      <c r="E257" s="20">
        <v>0.3125</v>
      </c>
      <c r="F257" s="20">
        <v>0.52083333333333337</v>
      </c>
      <c r="I257" s="20">
        <v>0.3125</v>
      </c>
      <c r="J257" s="20">
        <v>0.6875</v>
      </c>
      <c r="K257" s="20">
        <v>0.3125</v>
      </c>
      <c r="L257" s="20">
        <v>0.6875</v>
      </c>
      <c r="M257" s="20">
        <v>0.3125</v>
      </c>
      <c r="N257" s="20">
        <v>0.6875</v>
      </c>
      <c r="O257" s="20">
        <v>0.3125</v>
      </c>
      <c r="P257" s="20">
        <v>0.6875</v>
      </c>
    </row>
    <row r="258" spans="1:16" x14ac:dyDescent="0.2">
      <c r="A258">
        <v>2551</v>
      </c>
      <c r="B258" t="s">
        <v>5152</v>
      </c>
      <c r="C258" s="20">
        <v>0.3125</v>
      </c>
      <c r="D258" s="20">
        <v>0.6875</v>
      </c>
      <c r="E258" s="20">
        <v>0.3125</v>
      </c>
      <c r="F258" s="20">
        <v>0.52083333333333337</v>
      </c>
      <c r="I258" s="20">
        <v>0.3125</v>
      </c>
      <c r="J258" s="20">
        <v>0.6875</v>
      </c>
      <c r="K258" s="20">
        <v>0.3125</v>
      </c>
      <c r="L258" s="20">
        <v>0.6875</v>
      </c>
      <c r="M258" s="20">
        <v>0.3125</v>
      </c>
      <c r="N258" s="20">
        <v>0.6875</v>
      </c>
      <c r="O258" s="20">
        <v>0.3125</v>
      </c>
      <c r="P258" s="20">
        <v>0.6875</v>
      </c>
    </row>
    <row r="259" spans="1:16" x14ac:dyDescent="0.2">
      <c r="A259">
        <v>1054</v>
      </c>
      <c r="B259" t="s">
        <v>627</v>
      </c>
      <c r="C259" s="20">
        <v>0.3125</v>
      </c>
      <c r="D259" s="20">
        <v>0.6875</v>
      </c>
      <c r="E259" s="20">
        <v>0.3125</v>
      </c>
      <c r="F259" s="20">
        <v>0.52083333333333337</v>
      </c>
      <c r="I259" s="20">
        <v>0.3125</v>
      </c>
      <c r="J259" s="20">
        <v>0.6875</v>
      </c>
      <c r="K259" s="20">
        <v>0.3125</v>
      </c>
      <c r="L259" s="20">
        <v>0.6875</v>
      </c>
      <c r="M259" s="20">
        <v>0.3125</v>
      </c>
      <c r="N259" s="20">
        <v>0.6875</v>
      </c>
      <c r="O259" s="20">
        <v>0.3125</v>
      </c>
      <c r="P259" s="20">
        <v>0.6875</v>
      </c>
    </row>
    <row r="260" spans="1:16" x14ac:dyDescent="0.2">
      <c r="A260">
        <v>1210</v>
      </c>
      <c r="B260" t="s">
        <v>628</v>
      </c>
      <c r="C260" s="20">
        <v>0.3125</v>
      </c>
      <c r="D260" s="20">
        <v>0.6875</v>
      </c>
      <c r="E260" s="20">
        <v>0.3125</v>
      </c>
      <c r="F260" s="20">
        <v>0.52083333333333337</v>
      </c>
      <c r="I260" s="20">
        <v>0.3125</v>
      </c>
      <c r="J260" s="20">
        <v>0.6875</v>
      </c>
      <c r="K260" s="20">
        <v>0.3125</v>
      </c>
      <c r="L260" s="20">
        <v>0.6875</v>
      </c>
      <c r="M260" s="20">
        <v>0.3125</v>
      </c>
      <c r="N260" s="20">
        <v>0.6875</v>
      </c>
      <c r="O260" s="20">
        <v>0.3125</v>
      </c>
      <c r="P260" s="20">
        <v>0.6875</v>
      </c>
    </row>
    <row r="261" spans="1:16" x14ac:dyDescent="0.2">
      <c r="A261">
        <v>1291</v>
      </c>
      <c r="B261" t="s">
        <v>5266</v>
      </c>
      <c r="C261" s="20">
        <v>0.3125</v>
      </c>
      <c r="D261" s="20">
        <v>0.6875</v>
      </c>
      <c r="E261" s="20">
        <v>0.3125</v>
      </c>
      <c r="F261" s="20">
        <v>0.52083333333333337</v>
      </c>
      <c r="I261" s="20">
        <v>0.3125</v>
      </c>
      <c r="J261" s="20">
        <v>0.6875</v>
      </c>
      <c r="K261" s="20">
        <v>0.3125</v>
      </c>
      <c r="L261" s="20">
        <v>0.6875</v>
      </c>
      <c r="M261" s="20">
        <v>0.3125</v>
      </c>
      <c r="N261" s="20">
        <v>0.6875</v>
      </c>
      <c r="O261" s="20">
        <v>0.3125</v>
      </c>
      <c r="P261" s="20">
        <v>0.6875</v>
      </c>
    </row>
    <row r="262" spans="1:16" x14ac:dyDescent="0.2">
      <c r="A262">
        <v>1295</v>
      </c>
      <c r="B262" t="s">
        <v>640</v>
      </c>
      <c r="C262" s="20">
        <v>0.3125</v>
      </c>
      <c r="D262" s="20">
        <v>0.6875</v>
      </c>
      <c r="E262" s="20">
        <v>0.3125</v>
      </c>
      <c r="F262" s="20">
        <v>0.52083333333333337</v>
      </c>
      <c r="I262" s="20">
        <v>0.3125</v>
      </c>
      <c r="J262" s="20">
        <v>0.6875</v>
      </c>
      <c r="K262" s="20">
        <v>0.3125</v>
      </c>
      <c r="L262" s="20">
        <v>0.6875</v>
      </c>
      <c r="M262" s="20">
        <v>0.3125</v>
      </c>
      <c r="N262" s="20">
        <v>0.6875</v>
      </c>
      <c r="O262" s="20">
        <v>0.3125</v>
      </c>
      <c r="P262" s="20">
        <v>0.6875</v>
      </c>
    </row>
    <row r="263" spans="1:16" x14ac:dyDescent="0.2">
      <c r="A263">
        <v>1126</v>
      </c>
      <c r="B263" t="s">
        <v>656</v>
      </c>
      <c r="C263" s="20">
        <v>0.3125</v>
      </c>
      <c r="D263" s="20">
        <v>0.6875</v>
      </c>
      <c r="E263" s="20">
        <v>0.3125</v>
      </c>
      <c r="F263" s="20">
        <v>0.52083333333333337</v>
      </c>
      <c r="I263" s="20">
        <v>0.3125</v>
      </c>
      <c r="J263" s="20">
        <v>0.6875</v>
      </c>
      <c r="K263" s="20">
        <v>0.3125</v>
      </c>
      <c r="L263" s="20">
        <v>0.6875</v>
      </c>
      <c r="M263" s="20">
        <v>0.3125</v>
      </c>
      <c r="N263" s="20">
        <v>0.6875</v>
      </c>
      <c r="O263" s="20">
        <v>0.3125</v>
      </c>
      <c r="P263" s="20">
        <v>0.6875</v>
      </c>
    </row>
    <row r="264" spans="1:16" x14ac:dyDescent="0.2">
      <c r="A264">
        <v>8488</v>
      </c>
      <c r="B264" t="s">
        <v>7797</v>
      </c>
      <c r="C264" s="20">
        <v>0.3125</v>
      </c>
      <c r="D264" s="20">
        <v>0.6875</v>
      </c>
      <c r="E264" s="20">
        <v>0.3125</v>
      </c>
      <c r="F264" s="20">
        <v>0.52083333333333337</v>
      </c>
      <c r="I264" s="20">
        <v>0.3125</v>
      </c>
      <c r="J264" s="20">
        <v>0.6875</v>
      </c>
      <c r="K264" s="20">
        <v>0.3125</v>
      </c>
      <c r="L264" s="20">
        <v>0.6875</v>
      </c>
      <c r="M264" s="20">
        <v>0.3125</v>
      </c>
      <c r="N264" s="20">
        <v>0.6875</v>
      </c>
      <c r="O264" s="20">
        <v>0.3125</v>
      </c>
      <c r="P264" s="20">
        <v>0.6875</v>
      </c>
    </row>
    <row r="265" spans="1:16" x14ac:dyDescent="0.2">
      <c r="A265">
        <v>1541</v>
      </c>
      <c r="B265" t="s">
        <v>684</v>
      </c>
      <c r="C265" s="20">
        <v>0.3125</v>
      </c>
      <c r="D265" s="20">
        <v>0.6875</v>
      </c>
      <c r="E265" s="20">
        <v>0.3125</v>
      </c>
      <c r="F265" s="20">
        <v>0.52083333333333337</v>
      </c>
      <c r="I265" s="20">
        <v>0.3125</v>
      </c>
      <c r="J265" s="20">
        <v>0.6875</v>
      </c>
      <c r="K265" s="20">
        <v>0.3125</v>
      </c>
      <c r="L265" s="20">
        <v>0.6875</v>
      </c>
      <c r="M265" s="20">
        <v>0.3125</v>
      </c>
      <c r="N265" s="20">
        <v>0.6875</v>
      </c>
      <c r="O265" s="20">
        <v>0.3125</v>
      </c>
      <c r="P265" s="20">
        <v>0.6875</v>
      </c>
    </row>
    <row r="266" spans="1:16" x14ac:dyDescent="0.2">
      <c r="A266">
        <v>1250</v>
      </c>
      <c r="B266" t="s">
        <v>701</v>
      </c>
      <c r="C266" s="20">
        <v>0.3125</v>
      </c>
      <c r="D266" s="20">
        <v>0.6875</v>
      </c>
      <c r="E266" s="20">
        <v>0.3125</v>
      </c>
      <c r="F266" s="20">
        <v>0.52083333333333337</v>
      </c>
      <c r="I266" s="20">
        <v>0.3125</v>
      </c>
      <c r="J266" s="20">
        <v>0.6875</v>
      </c>
      <c r="K266" s="20">
        <v>0.3125</v>
      </c>
      <c r="L266" s="20">
        <v>0.6875</v>
      </c>
      <c r="M266" s="20">
        <v>0.3125</v>
      </c>
      <c r="N266" s="20">
        <v>0.6875</v>
      </c>
      <c r="O266" s="20">
        <v>0.3125</v>
      </c>
      <c r="P266" s="20">
        <v>0.6875</v>
      </c>
    </row>
    <row r="267" spans="1:16" x14ac:dyDescent="0.2">
      <c r="A267">
        <v>8412</v>
      </c>
      <c r="B267" t="s">
        <v>7602</v>
      </c>
      <c r="C267" s="20">
        <v>0.3125</v>
      </c>
      <c r="D267" s="20">
        <v>0.6875</v>
      </c>
      <c r="E267" s="20">
        <v>0.3125</v>
      </c>
      <c r="F267" s="20">
        <v>0.52083333333333337</v>
      </c>
      <c r="I267" s="20">
        <v>0.3125</v>
      </c>
      <c r="J267" s="20">
        <v>0.6875</v>
      </c>
      <c r="K267" s="20">
        <v>0.3125</v>
      </c>
      <c r="L267" s="20">
        <v>0.6875</v>
      </c>
      <c r="M267" s="20">
        <v>0.3125</v>
      </c>
      <c r="N267" s="20">
        <v>0.6875</v>
      </c>
      <c r="O267" s="20">
        <v>0.3125</v>
      </c>
      <c r="P267" s="20">
        <v>0.6875</v>
      </c>
    </row>
    <row r="268" spans="1:16" x14ac:dyDescent="0.2">
      <c r="A268">
        <v>2496</v>
      </c>
      <c r="B268" t="s">
        <v>4956</v>
      </c>
      <c r="C268" s="20">
        <v>0.3125</v>
      </c>
      <c r="D268" s="20">
        <v>0.6875</v>
      </c>
      <c r="E268" s="20">
        <v>0.3125</v>
      </c>
      <c r="F268" s="20">
        <v>0.52083333333333337</v>
      </c>
      <c r="I268" s="20">
        <v>0.3125</v>
      </c>
      <c r="J268" s="20">
        <v>0.6875</v>
      </c>
      <c r="K268" s="20">
        <v>0.3125</v>
      </c>
      <c r="L268" s="20">
        <v>0.6875</v>
      </c>
      <c r="M268" s="20">
        <v>0.3125</v>
      </c>
      <c r="N268" s="20">
        <v>0.6875</v>
      </c>
      <c r="O268" s="20">
        <v>0.3125</v>
      </c>
      <c r="P268" s="20">
        <v>0.6875</v>
      </c>
    </row>
    <row r="269" spans="1:16" x14ac:dyDescent="0.2">
      <c r="A269">
        <v>2350</v>
      </c>
      <c r="B269" t="s">
        <v>3931</v>
      </c>
      <c r="C269" s="20">
        <v>0.3125</v>
      </c>
      <c r="D269" s="20">
        <v>0.6875</v>
      </c>
      <c r="E269" s="20">
        <v>0.3125</v>
      </c>
      <c r="F269" s="20">
        <v>0.52083333333333337</v>
      </c>
      <c r="I269" s="20">
        <v>0.3125</v>
      </c>
      <c r="J269" s="20">
        <v>0.6875</v>
      </c>
      <c r="K269" s="20">
        <v>0.3125</v>
      </c>
      <c r="L269" s="20">
        <v>0.6875</v>
      </c>
      <c r="M269" s="20">
        <v>0.3125</v>
      </c>
      <c r="N269" s="20">
        <v>0.6875</v>
      </c>
      <c r="O269" s="20">
        <v>0.3125</v>
      </c>
      <c r="P269" s="20">
        <v>0.6875</v>
      </c>
    </row>
    <row r="270" spans="1:16" x14ac:dyDescent="0.2">
      <c r="A270">
        <v>8304</v>
      </c>
      <c r="B270" t="s">
        <v>7224</v>
      </c>
      <c r="C270" s="20">
        <v>0.3125</v>
      </c>
      <c r="D270" s="20">
        <v>0.6875</v>
      </c>
      <c r="E270" s="20">
        <v>0.3125</v>
      </c>
      <c r="F270" s="20">
        <v>0.52083333333333337</v>
      </c>
      <c r="I270" s="20">
        <v>0.3125</v>
      </c>
      <c r="J270" s="20">
        <v>0.6875</v>
      </c>
      <c r="K270" s="20">
        <v>0.3125</v>
      </c>
      <c r="L270" s="20">
        <v>0.6875</v>
      </c>
      <c r="M270" s="20">
        <v>0.3125</v>
      </c>
      <c r="N270" s="20">
        <v>0.6875</v>
      </c>
      <c r="O270" s="20">
        <v>0.3125</v>
      </c>
      <c r="P270" s="20">
        <v>0.6875</v>
      </c>
    </row>
    <row r="271" spans="1:16" x14ac:dyDescent="0.2">
      <c r="A271">
        <v>8466</v>
      </c>
      <c r="B271" t="s">
        <v>7737</v>
      </c>
      <c r="C271" s="20">
        <v>0.3125</v>
      </c>
      <c r="D271" s="20">
        <v>0.6875</v>
      </c>
      <c r="E271" s="20">
        <v>0.3125</v>
      </c>
      <c r="F271" s="20">
        <v>0.52083333333333337</v>
      </c>
      <c r="I271" s="20">
        <v>0.3125</v>
      </c>
      <c r="J271" s="20">
        <v>0.6875</v>
      </c>
      <c r="K271" s="20">
        <v>0.3125</v>
      </c>
      <c r="L271" s="20">
        <v>0.6875</v>
      </c>
      <c r="M271" s="20">
        <v>0.3125</v>
      </c>
      <c r="N271" s="20">
        <v>0.6875</v>
      </c>
      <c r="O271" s="20">
        <v>0.3125</v>
      </c>
      <c r="P271" s="20">
        <v>0.6875</v>
      </c>
    </row>
    <row r="272" spans="1:16" x14ac:dyDescent="0.2">
      <c r="A272">
        <v>2822</v>
      </c>
      <c r="B272" t="s">
        <v>6055</v>
      </c>
      <c r="C272" s="20">
        <v>0.3125</v>
      </c>
      <c r="D272" s="20">
        <v>0.6875</v>
      </c>
      <c r="E272" s="20">
        <v>0.3125</v>
      </c>
      <c r="F272" s="20">
        <v>0.52083333333333337</v>
      </c>
      <c r="I272" s="20">
        <v>0.3125</v>
      </c>
      <c r="J272" s="20">
        <v>0.6875</v>
      </c>
      <c r="K272" s="20">
        <v>0.3125</v>
      </c>
      <c r="L272" s="20">
        <v>0.6875</v>
      </c>
      <c r="M272" s="20">
        <v>0.3125</v>
      </c>
      <c r="N272" s="20">
        <v>0.6875</v>
      </c>
      <c r="O272" s="20">
        <v>0.3125</v>
      </c>
      <c r="P272" s="20">
        <v>0.6875</v>
      </c>
    </row>
    <row r="273" spans="1:16" x14ac:dyDescent="0.2">
      <c r="A273">
        <v>8474</v>
      </c>
      <c r="B273" t="s">
        <v>7763</v>
      </c>
      <c r="C273" s="20">
        <v>0.3125</v>
      </c>
      <c r="D273" s="20">
        <v>0.6875</v>
      </c>
      <c r="E273" s="20">
        <v>0.3125</v>
      </c>
      <c r="F273" s="20">
        <v>0.52083333333333337</v>
      </c>
      <c r="I273" s="20">
        <v>0.3125</v>
      </c>
      <c r="J273" s="20">
        <v>0.6875</v>
      </c>
      <c r="K273" s="20">
        <v>0.3125</v>
      </c>
      <c r="L273" s="20">
        <v>0.6875</v>
      </c>
      <c r="M273" s="20">
        <v>0.3125</v>
      </c>
      <c r="N273" s="20">
        <v>0.6875</v>
      </c>
      <c r="O273" s="20">
        <v>0.3125</v>
      </c>
      <c r="P273" s="20">
        <v>0.6875</v>
      </c>
    </row>
    <row r="274" spans="1:16" x14ac:dyDescent="0.2">
      <c r="A274">
        <v>2165</v>
      </c>
      <c r="B274" t="s">
        <v>3753</v>
      </c>
      <c r="C274" s="20">
        <v>0.3125</v>
      </c>
      <c r="D274" s="20">
        <v>0.6875</v>
      </c>
      <c r="E274" s="20">
        <v>0.3125</v>
      </c>
      <c r="F274" s="20">
        <v>0.52083333333333337</v>
      </c>
      <c r="I274" s="20">
        <v>0.3125</v>
      </c>
      <c r="J274" s="20">
        <v>0.6875</v>
      </c>
      <c r="K274" s="20">
        <v>0.3125</v>
      </c>
      <c r="L274" s="20">
        <v>0.6875</v>
      </c>
      <c r="M274" s="20">
        <v>0.3125</v>
      </c>
      <c r="N274" s="20">
        <v>0.6875</v>
      </c>
      <c r="O274" s="20">
        <v>0.3125</v>
      </c>
      <c r="P274" s="20">
        <v>0.6875</v>
      </c>
    </row>
    <row r="275" spans="1:16" x14ac:dyDescent="0.2">
      <c r="A275">
        <v>8318</v>
      </c>
      <c r="B275" t="s">
        <v>7266</v>
      </c>
      <c r="C275" s="20">
        <v>0.3125</v>
      </c>
      <c r="D275" s="20">
        <v>0.6875</v>
      </c>
      <c r="E275" s="20">
        <v>0.3125</v>
      </c>
      <c r="F275" s="20">
        <v>0.52083333333333337</v>
      </c>
      <c r="I275" s="20">
        <v>0.3125</v>
      </c>
      <c r="J275" s="20">
        <v>0.6875</v>
      </c>
      <c r="K275" s="20">
        <v>0.3125</v>
      </c>
      <c r="L275" s="20">
        <v>0.6875</v>
      </c>
      <c r="M275" s="20">
        <v>0.3125</v>
      </c>
      <c r="N275" s="20">
        <v>0.6875</v>
      </c>
      <c r="O275" s="20">
        <v>0.3125</v>
      </c>
      <c r="P275" s="20">
        <v>0.6875</v>
      </c>
    </row>
    <row r="276" spans="1:16" x14ac:dyDescent="0.2">
      <c r="A276">
        <v>8428</v>
      </c>
      <c r="B276" t="s">
        <v>7646</v>
      </c>
      <c r="C276" s="20">
        <v>0.3125</v>
      </c>
      <c r="D276" s="20">
        <v>0.6875</v>
      </c>
      <c r="E276" s="20">
        <v>0.3125</v>
      </c>
      <c r="F276" s="20">
        <v>0.52083333333333337</v>
      </c>
      <c r="I276" s="20">
        <v>0.3125</v>
      </c>
      <c r="J276" s="20">
        <v>0.6875</v>
      </c>
      <c r="K276" s="20">
        <v>0.3125</v>
      </c>
      <c r="L276" s="20">
        <v>0.6875</v>
      </c>
      <c r="M276" s="20">
        <v>0.3125</v>
      </c>
      <c r="N276" s="20">
        <v>0.6875</v>
      </c>
      <c r="O276" s="20">
        <v>0.3125</v>
      </c>
      <c r="P276" s="20">
        <v>0.6875</v>
      </c>
    </row>
    <row r="277" spans="1:16" x14ac:dyDescent="0.2">
      <c r="A277">
        <v>1881</v>
      </c>
      <c r="B277" t="s">
        <v>6231</v>
      </c>
      <c r="C277" s="20">
        <v>0.3125</v>
      </c>
      <c r="D277" s="20">
        <v>0.6875</v>
      </c>
      <c r="E277" s="20">
        <v>0.3125</v>
      </c>
      <c r="F277" s="20">
        <v>0.52083333333333337</v>
      </c>
      <c r="I277" s="20">
        <v>0.3125</v>
      </c>
      <c r="J277" s="20">
        <v>0.6875</v>
      </c>
      <c r="K277" s="20">
        <v>0.3125</v>
      </c>
      <c r="L277" s="20">
        <v>0.6875</v>
      </c>
      <c r="M277" s="20">
        <v>0.3125</v>
      </c>
      <c r="N277" s="20">
        <v>0.6875</v>
      </c>
      <c r="O277" s="20">
        <v>0.3125</v>
      </c>
      <c r="P277" s="20">
        <v>0.6875</v>
      </c>
    </row>
    <row r="278" spans="1:16" x14ac:dyDescent="0.2">
      <c r="A278">
        <v>8535</v>
      </c>
      <c r="B278" t="s">
        <v>7865</v>
      </c>
      <c r="C278" s="20">
        <v>0.3125</v>
      </c>
      <c r="D278" s="20">
        <v>0.6875</v>
      </c>
      <c r="E278" s="20">
        <v>0.3125</v>
      </c>
      <c r="F278" s="20">
        <v>0.52083333333333337</v>
      </c>
      <c r="I278" s="20">
        <v>0.3125</v>
      </c>
      <c r="J278" s="20">
        <v>0.6875</v>
      </c>
      <c r="K278" s="20">
        <v>0.3125</v>
      </c>
      <c r="L278" s="20">
        <v>0.6875</v>
      </c>
      <c r="M278" s="20">
        <v>0.3125</v>
      </c>
      <c r="N278" s="20">
        <v>0.6875</v>
      </c>
      <c r="O278" s="20">
        <v>0.3125</v>
      </c>
      <c r="P278" s="20">
        <v>0.6875</v>
      </c>
    </row>
    <row r="279" spans="1:16" x14ac:dyDescent="0.2">
      <c r="A279">
        <v>2860</v>
      </c>
      <c r="B279" t="s">
        <v>6197</v>
      </c>
      <c r="C279" s="20">
        <v>0.3125</v>
      </c>
      <c r="D279" s="20">
        <v>0.6875</v>
      </c>
      <c r="E279" s="20">
        <v>0.3125</v>
      </c>
      <c r="F279" s="20">
        <v>0.52083333333333337</v>
      </c>
      <c r="I279" s="20">
        <v>0.3125</v>
      </c>
      <c r="J279" s="20">
        <v>0.6875</v>
      </c>
      <c r="K279" s="20">
        <v>0.3125</v>
      </c>
      <c r="L279" s="20">
        <v>0.6875</v>
      </c>
      <c r="M279" s="20">
        <v>0.3125</v>
      </c>
      <c r="N279" s="20">
        <v>0.6875</v>
      </c>
      <c r="O279" s="20">
        <v>0.3125</v>
      </c>
      <c r="P279" s="20">
        <v>0.6875</v>
      </c>
    </row>
    <row r="280" spans="1:16" x14ac:dyDescent="0.2">
      <c r="A280">
        <v>8487</v>
      </c>
      <c r="B280" t="s">
        <v>7794</v>
      </c>
      <c r="C280" s="20">
        <v>0.3125</v>
      </c>
      <c r="D280" s="20">
        <v>0.6875</v>
      </c>
      <c r="E280" s="20">
        <v>0.3125</v>
      </c>
      <c r="F280" s="20">
        <v>0.52083333333333337</v>
      </c>
      <c r="I280" s="20">
        <v>0.3125</v>
      </c>
      <c r="J280" s="20">
        <v>0.6875</v>
      </c>
      <c r="K280" s="20">
        <v>0.3125</v>
      </c>
      <c r="L280" s="20">
        <v>0.6875</v>
      </c>
      <c r="M280" s="20">
        <v>0.3125</v>
      </c>
      <c r="N280" s="20">
        <v>0.6875</v>
      </c>
      <c r="O280" s="20">
        <v>0.3125</v>
      </c>
      <c r="P280" s="20">
        <v>0.6875</v>
      </c>
    </row>
    <row r="281" spans="1:16" x14ac:dyDescent="0.2">
      <c r="A281">
        <v>2808</v>
      </c>
      <c r="B281" t="s">
        <v>6044</v>
      </c>
      <c r="C281" s="20">
        <v>0.3125</v>
      </c>
      <c r="D281" s="20">
        <v>0.6875</v>
      </c>
      <c r="E281" s="20">
        <v>0.3125</v>
      </c>
      <c r="F281" s="20">
        <v>0.52083333333333337</v>
      </c>
      <c r="I281" s="20">
        <v>0.3125</v>
      </c>
      <c r="J281" s="20">
        <v>0.6875</v>
      </c>
      <c r="K281" s="20">
        <v>0.3125</v>
      </c>
      <c r="L281" s="20">
        <v>0.6875</v>
      </c>
      <c r="M281" s="20">
        <v>0.3125</v>
      </c>
      <c r="N281" s="20">
        <v>0.6875</v>
      </c>
      <c r="O281" s="20">
        <v>0.3125</v>
      </c>
      <c r="P281" s="20">
        <v>0.6875</v>
      </c>
    </row>
    <row r="282" spans="1:16" x14ac:dyDescent="0.2">
      <c r="A282">
        <v>8505</v>
      </c>
      <c r="B282" t="s">
        <v>7821</v>
      </c>
      <c r="C282" s="20">
        <v>0.3125</v>
      </c>
      <c r="D282" s="20">
        <v>0.6875</v>
      </c>
      <c r="E282" s="20">
        <v>0.3125</v>
      </c>
      <c r="F282" s="20">
        <v>0.52083333333333337</v>
      </c>
      <c r="I282" s="20">
        <v>0.3125</v>
      </c>
      <c r="J282" s="20">
        <v>0.6875</v>
      </c>
      <c r="K282" s="20">
        <v>0.3125</v>
      </c>
      <c r="L282" s="20">
        <v>0.6875</v>
      </c>
      <c r="M282" s="20">
        <v>0.3125</v>
      </c>
      <c r="N282" s="20">
        <v>0.6875</v>
      </c>
      <c r="O282" s="20">
        <v>0.3125</v>
      </c>
      <c r="P282" s="20">
        <v>0.6875</v>
      </c>
    </row>
    <row r="283" spans="1:16" x14ac:dyDescent="0.2">
      <c r="A283">
        <v>2386</v>
      </c>
      <c r="B283" t="s">
        <v>4497</v>
      </c>
      <c r="C283" s="20">
        <v>0.3125</v>
      </c>
      <c r="D283" s="20">
        <v>0.6875</v>
      </c>
      <c r="E283" s="20">
        <v>0.3125</v>
      </c>
      <c r="F283" s="20">
        <v>0.52083333333333337</v>
      </c>
      <c r="I283" s="20">
        <v>0.3125</v>
      </c>
      <c r="J283" s="20">
        <v>0.6875</v>
      </c>
      <c r="K283" s="20">
        <v>0.3125</v>
      </c>
      <c r="L283" s="20">
        <v>0.6875</v>
      </c>
      <c r="M283" s="20">
        <v>0.3125</v>
      </c>
      <c r="N283" s="20">
        <v>0.6875</v>
      </c>
      <c r="O283" s="20">
        <v>0.3125</v>
      </c>
      <c r="P283" s="20">
        <v>0.6875</v>
      </c>
    </row>
    <row r="284" spans="1:16" x14ac:dyDescent="0.2">
      <c r="A284">
        <v>1646</v>
      </c>
      <c r="B284" t="s">
        <v>857</v>
      </c>
      <c r="C284" s="20">
        <v>0.3125</v>
      </c>
      <c r="D284" s="20">
        <v>0.6875</v>
      </c>
      <c r="E284" s="20">
        <v>0.3125</v>
      </c>
      <c r="F284" s="20">
        <v>0.52083333333333337</v>
      </c>
      <c r="I284" s="20">
        <v>0.3125</v>
      </c>
      <c r="J284" s="20">
        <v>0.6875</v>
      </c>
      <c r="K284" s="20">
        <v>0.3125</v>
      </c>
      <c r="L284" s="20">
        <v>0.6875</v>
      </c>
      <c r="M284" s="20">
        <v>0.3125</v>
      </c>
      <c r="N284" s="20">
        <v>0.6875</v>
      </c>
      <c r="O284" s="20">
        <v>0.3125</v>
      </c>
      <c r="P284" s="20">
        <v>0.6875</v>
      </c>
    </row>
    <row r="285" spans="1:16" x14ac:dyDescent="0.2">
      <c r="A285">
        <v>1749</v>
      </c>
      <c r="B285" t="s">
        <v>863</v>
      </c>
      <c r="C285" s="20">
        <v>0.3125</v>
      </c>
      <c r="D285" s="20">
        <v>0.6875</v>
      </c>
      <c r="E285" s="20">
        <v>0.3125</v>
      </c>
      <c r="F285" s="20">
        <v>0.52083333333333337</v>
      </c>
      <c r="I285" s="20">
        <v>0.3125</v>
      </c>
      <c r="J285" s="20">
        <v>0.6875</v>
      </c>
      <c r="K285" s="20">
        <v>0.3125</v>
      </c>
      <c r="L285" s="20">
        <v>0.6875</v>
      </c>
      <c r="M285" s="20">
        <v>0.3125</v>
      </c>
      <c r="N285" s="20">
        <v>0.6875</v>
      </c>
      <c r="O285" s="20">
        <v>0.3125</v>
      </c>
      <c r="P285" s="20">
        <v>0.6875</v>
      </c>
    </row>
    <row r="286" spans="1:16" x14ac:dyDescent="0.2">
      <c r="A286">
        <v>967</v>
      </c>
      <c r="B286" t="s">
        <v>2152</v>
      </c>
      <c r="C286" s="20"/>
      <c r="D286" s="20"/>
      <c r="E286" s="20"/>
      <c r="F286" s="20"/>
      <c r="I286" s="20">
        <v>0.3125</v>
      </c>
      <c r="J286" s="20">
        <v>0.6875</v>
      </c>
      <c r="K286" s="20">
        <v>0.3125</v>
      </c>
      <c r="L286" s="20">
        <v>0.6875</v>
      </c>
      <c r="M286" s="20">
        <v>0.3125</v>
      </c>
      <c r="N286" s="20">
        <v>0.6875</v>
      </c>
      <c r="O286" s="20">
        <v>0.3125</v>
      </c>
      <c r="P286" s="20">
        <v>0.6875</v>
      </c>
    </row>
    <row r="287" spans="1:16" x14ac:dyDescent="0.2">
      <c r="A287">
        <v>8541</v>
      </c>
      <c r="B287" t="s">
        <v>7885</v>
      </c>
      <c r="C287" s="20"/>
      <c r="D287" s="20"/>
      <c r="E287" s="20"/>
      <c r="F287" s="20"/>
      <c r="I287" s="20">
        <v>0.3125</v>
      </c>
      <c r="J287" s="20">
        <v>0.6875</v>
      </c>
      <c r="K287" s="20">
        <v>0.3125</v>
      </c>
      <c r="L287" s="20">
        <v>0.6875</v>
      </c>
      <c r="M287" s="20">
        <v>0.3125</v>
      </c>
      <c r="N287" s="20">
        <v>0.6875</v>
      </c>
      <c r="O287" s="20">
        <v>0.3125</v>
      </c>
      <c r="P287" s="20">
        <v>0.6875</v>
      </c>
    </row>
    <row r="288" spans="1:16" x14ac:dyDescent="0.2">
      <c r="A288">
        <v>8542</v>
      </c>
      <c r="B288" t="s">
        <v>7888</v>
      </c>
      <c r="C288" s="20"/>
      <c r="D288" s="20"/>
      <c r="E288" s="20"/>
      <c r="F288" s="20"/>
      <c r="I288" s="20">
        <v>0.3125</v>
      </c>
      <c r="J288" s="20">
        <v>0.6875</v>
      </c>
      <c r="K288" s="20">
        <v>0.3125</v>
      </c>
      <c r="L288" s="20">
        <v>0.6875</v>
      </c>
      <c r="M288" s="20">
        <v>0.3125</v>
      </c>
      <c r="N288" s="20">
        <v>0.6875</v>
      </c>
      <c r="O288" s="20">
        <v>0.3125</v>
      </c>
      <c r="P288" s="20">
        <v>0.6875</v>
      </c>
    </row>
    <row r="289" spans="1:16" x14ac:dyDescent="0.2">
      <c r="A289">
        <v>8543</v>
      </c>
      <c r="B289" t="s">
        <v>7890</v>
      </c>
      <c r="C289" s="20"/>
      <c r="D289" s="20"/>
      <c r="E289" s="20"/>
      <c r="F289" s="20"/>
      <c r="I289" s="20">
        <v>0.3125</v>
      </c>
      <c r="J289" s="20">
        <v>0.6875</v>
      </c>
      <c r="K289" s="20">
        <v>0.3125</v>
      </c>
      <c r="L289" s="20">
        <v>0.6875</v>
      </c>
      <c r="M289" s="20">
        <v>0.3125</v>
      </c>
      <c r="N289" s="20">
        <v>0.6875</v>
      </c>
      <c r="O289" s="20">
        <v>0.3125</v>
      </c>
      <c r="P289" s="20">
        <v>0.6875</v>
      </c>
    </row>
    <row r="290" spans="1:16" x14ac:dyDescent="0.2">
      <c r="A290">
        <v>8544</v>
      </c>
      <c r="B290" t="s">
        <v>7892</v>
      </c>
      <c r="C290" s="20"/>
      <c r="D290" s="20"/>
      <c r="I290" s="20">
        <v>0.3125</v>
      </c>
      <c r="J290" s="20">
        <v>0.6875</v>
      </c>
      <c r="K290" s="20">
        <v>0.3125</v>
      </c>
      <c r="L290" s="20">
        <v>0.6875</v>
      </c>
      <c r="M290" s="20">
        <v>0.3125</v>
      </c>
      <c r="N290" s="20">
        <v>0.6875</v>
      </c>
      <c r="O290" s="20">
        <v>0.3125</v>
      </c>
      <c r="P290" s="20">
        <v>0.6875</v>
      </c>
    </row>
    <row r="291" spans="1:16" x14ac:dyDescent="0.2">
      <c r="E291" s="20"/>
      <c r="F291" s="20"/>
      <c r="I291" s="20"/>
      <c r="J291" s="20"/>
      <c r="K291" s="20"/>
      <c r="L291" s="20"/>
      <c r="M291" s="20"/>
      <c r="N291" s="20"/>
      <c r="O291" s="20"/>
      <c r="P291" s="20"/>
    </row>
    <row r="292" spans="1:16" x14ac:dyDescent="0.2">
      <c r="I292" s="20"/>
      <c r="J292" s="20"/>
      <c r="K292" s="20"/>
      <c r="L292" s="20"/>
      <c r="M292" s="20"/>
      <c r="N292" s="20"/>
      <c r="O292" s="20"/>
      <c r="P292" s="20"/>
    </row>
    <row r="293" spans="1:16" x14ac:dyDescent="0.2">
      <c r="K293" s="20"/>
      <c r="L293" s="20"/>
      <c r="M293" s="20"/>
      <c r="N293" s="20"/>
      <c r="O293" s="20"/>
      <c r="P293" s="20"/>
    </row>
    <row r="294" spans="1:16" x14ac:dyDescent="0.2">
      <c r="M294" s="20"/>
      <c r="N294" s="20"/>
      <c r="O294" s="20"/>
      <c r="P294" s="20"/>
    </row>
    <row r="295" spans="1:16" x14ac:dyDescent="0.2">
      <c r="M295" s="20"/>
      <c r="N295" s="20"/>
      <c r="O295" s="20"/>
      <c r="P295" s="20"/>
    </row>
    <row r="296" spans="1:16" x14ac:dyDescent="0.2">
      <c r="M296" s="20"/>
      <c r="N296" s="20"/>
      <c r="O296" s="20"/>
      <c r="P296" s="20"/>
    </row>
    <row r="297" spans="1:16" x14ac:dyDescent="0.2">
      <c r="M297" s="20"/>
      <c r="N297" s="20"/>
      <c r="O297" s="20"/>
      <c r="P297" s="20"/>
    </row>
    <row r="298" spans="1:16" x14ac:dyDescent="0.2">
      <c r="M298" s="20"/>
      <c r="N298" s="20"/>
      <c r="O298" s="20"/>
      <c r="P298" s="20"/>
    </row>
  </sheetData>
  <autoFilter ref="A1:P254" xr:uid="{00000000-0009-0000-0000-000001000000}">
    <sortState xmlns:xlrd2="http://schemas.microsoft.com/office/spreadsheetml/2017/richdata2" ref="A4:Z18">
      <sortCondition ref="A3:A18"/>
    </sortState>
  </autoFilter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6">
    <pageSetUpPr fitToPage="1"/>
  </sheetPr>
  <dimension ref="A1:AP301"/>
  <sheetViews>
    <sheetView tabSelected="1" zoomScaleNormal="100" workbookViewId="0">
      <pane xSplit="14" ySplit="2" topLeftCell="V3" activePane="bottomRight" state="frozen"/>
      <selection pane="topRight" activeCell="N1" sqref="N1"/>
      <selection pane="bottomLeft" activeCell="A3" sqref="A3"/>
      <selection pane="bottomRight" activeCell="V12" sqref="V12"/>
    </sheetView>
  </sheetViews>
  <sheetFormatPr baseColWidth="10" defaultColWidth="11.1640625" defaultRowHeight="16" x14ac:dyDescent="0.2"/>
  <cols>
    <col min="1" max="1" width="10.33203125" style="12" customWidth="1"/>
    <col min="2" max="2" width="17.6640625" style="12" customWidth="1"/>
    <col min="3" max="4" width="22" style="12" customWidth="1"/>
    <col min="5" max="5" width="16.1640625" style="12" customWidth="1"/>
    <col min="6" max="6" width="34.33203125" style="90" customWidth="1"/>
    <col min="7" max="8" width="3.1640625" style="71" customWidth="1"/>
    <col min="9" max="9" width="3.1640625" style="102" customWidth="1"/>
    <col min="10" max="13" width="3.1640625" style="71" customWidth="1"/>
    <col min="14" max="14" width="19.33203125" style="12" customWidth="1"/>
    <col min="15" max="15" width="13.83203125" style="11" customWidth="1"/>
    <col min="16" max="16" width="11.83203125" style="12" customWidth="1"/>
    <col min="17" max="17" width="13.83203125" style="12" customWidth="1"/>
    <col min="18" max="18" width="14" style="12" customWidth="1"/>
    <col min="19" max="20" width="11.83203125" style="12" customWidth="1"/>
    <col min="21" max="21" width="12.33203125" style="12" customWidth="1"/>
    <col min="22" max="22" width="9.6640625" style="12" customWidth="1"/>
    <col min="23" max="23" width="17.5" style="12" customWidth="1"/>
    <col min="24" max="24" width="19.6640625" style="105" customWidth="1"/>
    <col min="25" max="25" width="9.6640625" style="12" customWidth="1"/>
    <col min="26" max="26" width="12" style="12" customWidth="1"/>
    <col min="27" max="27" width="12.1640625" style="12" customWidth="1"/>
    <col min="28" max="28" width="12" style="12" customWidth="1"/>
    <col min="29" max="29" width="11" style="12" customWidth="1"/>
    <col min="30" max="30" width="9.1640625" style="12" customWidth="1"/>
    <col min="31" max="31" width="12.6640625" style="12" customWidth="1"/>
    <col min="32" max="32" width="18.1640625" style="12" customWidth="1"/>
    <col min="33" max="33" width="13" style="106" customWidth="1"/>
    <col min="34" max="34" width="28" style="12" customWidth="1"/>
    <col min="35" max="38" width="11" style="12" customWidth="1"/>
    <col min="39" max="16384" width="11.1640625" style="12"/>
  </cols>
  <sheetData>
    <row r="1" spans="1:42" ht="59.25" customHeight="1" x14ac:dyDescent="0.2">
      <c r="A1" s="95"/>
      <c r="B1" s="96" t="s">
        <v>113</v>
      </c>
      <c r="C1" s="97" t="s">
        <v>7855</v>
      </c>
      <c r="D1" s="95"/>
      <c r="E1" s="95"/>
      <c r="G1" s="98">
        <v>44225</v>
      </c>
      <c r="H1" s="98">
        <v>44226</v>
      </c>
      <c r="I1" s="98">
        <v>44227</v>
      </c>
      <c r="J1" s="98">
        <v>44228</v>
      </c>
      <c r="K1" s="98">
        <v>44229</v>
      </c>
      <c r="L1" s="98">
        <v>44230</v>
      </c>
      <c r="M1" s="98">
        <v>44231</v>
      </c>
      <c r="O1" s="122" t="s">
        <v>83</v>
      </c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1"/>
    </row>
    <row r="2" spans="1:42" s="42" customFormat="1" ht="59.25" customHeight="1" x14ac:dyDescent="0.2">
      <c r="A2" s="42" t="s">
        <v>52</v>
      </c>
      <c r="B2" s="42" t="s">
        <v>80</v>
      </c>
      <c r="C2" s="42" t="s">
        <v>7593</v>
      </c>
      <c r="D2" s="42" t="s">
        <v>54</v>
      </c>
      <c r="E2" s="42" t="s">
        <v>7594</v>
      </c>
      <c r="F2" s="94" t="s">
        <v>78</v>
      </c>
      <c r="G2" s="99" t="s">
        <v>44</v>
      </c>
      <c r="H2" s="99" t="s">
        <v>45</v>
      </c>
      <c r="I2" s="99" t="s">
        <v>79</v>
      </c>
      <c r="J2" s="99" t="s">
        <v>46</v>
      </c>
      <c r="K2" s="99" t="s">
        <v>47</v>
      </c>
      <c r="L2" s="99" t="s">
        <v>48</v>
      </c>
      <c r="M2" s="99" t="s">
        <v>49</v>
      </c>
      <c r="N2" s="41" t="s">
        <v>85</v>
      </c>
      <c r="O2" s="13" t="s">
        <v>84</v>
      </c>
      <c r="P2" s="13" t="s">
        <v>85</v>
      </c>
      <c r="Q2" s="13" t="s">
        <v>86</v>
      </c>
      <c r="R2" s="13" t="s">
        <v>102</v>
      </c>
      <c r="S2" s="13" t="s">
        <v>103</v>
      </c>
      <c r="T2" s="13" t="s">
        <v>88</v>
      </c>
      <c r="U2" s="13" t="s">
        <v>29</v>
      </c>
      <c r="V2" s="13" t="s">
        <v>30</v>
      </c>
      <c r="W2" s="13" t="s">
        <v>3708</v>
      </c>
      <c r="X2" s="103" t="s">
        <v>94</v>
      </c>
      <c r="Y2" s="13" t="s">
        <v>89</v>
      </c>
      <c r="Z2" s="13" t="s">
        <v>104</v>
      </c>
      <c r="AA2" s="13" t="s">
        <v>140</v>
      </c>
      <c r="AB2" s="13" t="s">
        <v>91</v>
      </c>
      <c r="AC2" s="13" t="s">
        <v>92</v>
      </c>
      <c r="AD2" s="13" t="s">
        <v>90</v>
      </c>
      <c r="AE2" s="13" t="s">
        <v>93</v>
      </c>
      <c r="AF2" s="13" t="s">
        <v>95</v>
      </c>
      <c r="AG2" s="106" t="s">
        <v>96</v>
      </c>
      <c r="AH2" s="42" t="s">
        <v>141</v>
      </c>
    </row>
    <row r="3" spans="1:42" ht="15.75" customHeight="1" x14ac:dyDescent="0.2">
      <c r="A3" s="12">
        <v>1</v>
      </c>
      <c r="B3" s="31">
        <v>2149</v>
      </c>
      <c r="C3" s="12" t="s">
        <v>6721</v>
      </c>
      <c r="D3" s="12" t="s">
        <v>62</v>
      </c>
      <c r="E3" s="12" t="s">
        <v>3662</v>
      </c>
      <c r="F3" s="90" t="s">
        <v>3729</v>
      </c>
      <c r="G3" s="76" t="s">
        <v>144</v>
      </c>
      <c r="H3" s="71" t="s">
        <v>144</v>
      </c>
      <c r="J3" s="71" t="s">
        <v>144</v>
      </c>
      <c r="K3" s="71" t="s">
        <v>144</v>
      </c>
      <c r="L3" s="71" t="s">
        <v>144</v>
      </c>
      <c r="M3" s="71" t="s">
        <v>144</v>
      </c>
      <c r="N3" s="12" t="s">
        <v>7895</v>
      </c>
      <c r="P3" s="11">
        <v>1633</v>
      </c>
      <c r="Q3" s="11"/>
      <c r="R3" s="11"/>
      <c r="S3" s="11"/>
      <c r="T3" s="11"/>
      <c r="U3" s="11">
        <v>200</v>
      </c>
      <c r="V3" s="11">
        <v>100</v>
      </c>
      <c r="W3" s="11">
        <f>Ingresos!C47</f>
        <v>-400</v>
      </c>
      <c r="X3" s="104">
        <f>ROUND(SUM(O3:W3),2)</f>
        <v>1533</v>
      </c>
      <c r="Y3" s="11"/>
      <c r="Z3" s="11"/>
      <c r="AA3" s="11"/>
      <c r="AB3" s="11"/>
      <c r="AC3" s="11"/>
      <c r="AD3" s="11"/>
      <c r="AE3" s="11"/>
      <c r="AF3" s="11">
        <f>ROUND(SUM(Y3:AE3),2)</f>
        <v>0</v>
      </c>
      <c r="AG3" s="106">
        <f>ROUND(SUM(X3-AF3),2)</f>
        <v>1533</v>
      </c>
      <c r="AH3" s="11"/>
      <c r="AI3" s="11"/>
      <c r="AJ3" s="11"/>
      <c r="AK3" s="11"/>
      <c r="AL3" s="11"/>
      <c r="AM3" s="11"/>
      <c r="AN3" s="11"/>
      <c r="AO3" s="11"/>
      <c r="AP3" s="11"/>
    </row>
    <row r="4" spans="1:42" ht="15.75" customHeight="1" x14ac:dyDescent="0.2">
      <c r="A4" s="12">
        <v>3</v>
      </c>
      <c r="B4" s="12">
        <v>1084</v>
      </c>
      <c r="C4" s="12" t="s">
        <v>6894</v>
      </c>
      <c r="D4" s="12" t="s">
        <v>62</v>
      </c>
      <c r="E4" s="12" t="s">
        <v>3778</v>
      </c>
      <c r="F4" s="90" t="s">
        <v>168</v>
      </c>
      <c r="G4" s="71" t="s">
        <v>144</v>
      </c>
      <c r="H4" s="71" t="s">
        <v>144</v>
      </c>
      <c r="J4" s="71" t="s">
        <v>144</v>
      </c>
      <c r="K4" s="71" t="s">
        <v>144</v>
      </c>
      <c r="L4" s="71" t="s">
        <v>144</v>
      </c>
      <c r="M4" s="71" t="s">
        <v>144</v>
      </c>
      <c r="N4" s="12" t="s">
        <v>7895</v>
      </c>
      <c r="P4" s="11">
        <v>1810.5</v>
      </c>
      <c r="Q4" s="11"/>
      <c r="R4" s="11"/>
      <c r="S4" s="11"/>
      <c r="T4" s="11"/>
      <c r="U4" s="11">
        <v>200</v>
      </c>
      <c r="V4" s="11">
        <v>100</v>
      </c>
      <c r="W4" s="11"/>
      <c r="X4" s="104">
        <f>ROUND(SUM(O4:W4),2)</f>
        <v>2110.5</v>
      </c>
      <c r="Y4" s="11"/>
      <c r="Z4" s="11"/>
      <c r="AA4" s="11"/>
      <c r="AB4" s="11"/>
      <c r="AC4" s="11"/>
      <c r="AD4" s="11"/>
      <c r="AE4" s="11"/>
      <c r="AF4" s="11">
        <f>ROUND(SUM(Y4:AE4),2)</f>
        <v>0</v>
      </c>
      <c r="AG4" s="106">
        <f>ROUND(SUM(X4-AF4),2)</f>
        <v>2110.5</v>
      </c>
      <c r="AH4" s="11"/>
      <c r="AI4" s="11"/>
      <c r="AJ4" s="11"/>
      <c r="AK4" s="11"/>
      <c r="AL4" s="11"/>
      <c r="AM4" s="11"/>
      <c r="AN4" s="11"/>
      <c r="AO4" s="11"/>
      <c r="AP4" s="11"/>
    </row>
    <row r="5" spans="1:42" ht="15.75" customHeight="1" x14ac:dyDescent="0.2">
      <c r="A5" s="12">
        <v>4</v>
      </c>
      <c r="B5" s="12">
        <v>2505</v>
      </c>
      <c r="C5" s="12" t="s">
        <v>6766</v>
      </c>
      <c r="D5" s="12" t="s">
        <v>61</v>
      </c>
      <c r="E5" s="12" t="s">
        <v>3662</v>
      </c>
      <c r="F5" s="90" t="s">
        <v>5001</v>
      </c>
      <c r="G5" s="71" t="s">
        <v>144</v>
      </c>
      <c r="H5" s="71" t="s">
        <v>144</v>
      </c>
      <c r="J5" s="71" t="s">
        <v>144</v>
      </c>
      <c r="K5" s="71" t="s">
        <v>6964</v>
      </c>
      <c r="L5" s="71" t="s">
        <v>144</v>
      </c>
      <c r="M5" s="71" t="s">
        <v>144</v>
      </c>
      <c r="N5" s="12" t="s">
        <v>7895</v>
      </c>
      <c r="O5" s="11">
        <v>150</v>
      </c>
      <c r="P5" s="11">
        <v>1140</v>
      </c>
      <c r="Q5" s="11"/>
      <c r="R5" s="11"/>
      <c r="S5" s="11"/>
      <c r="T5" s="11"/>
      <c r="U5" s="11">
        <v>230</v>
      </c>
      <c r="V5" s="11">
        <v>100</v>
      </c>
      <c r="W5" s="11">
        <f>Ingresos!C7</f>
        <v>10</v>
      </c>
      <c r="X5" s="104">
        <f>ROUND(SUM(O5:W5),2)</f>
        <v>1630</v>
      </c>
      <c r="Y5" s="11"/>
      <c r="Z5" s="11"/>
      <c r="AA5" s="11"/>
      <c r="AB5" s="11"/>
      <c r="AC5" s="11"/>
      <c r="AD5" s="11"/>
      <c r="AE5" s="11"/>
      <c r="AF5" s="11">
        <f>ROUND(SUM(Y5:AE5),2)</f>
        <v>0</v>
      </c>
      <c r="AG5" s="106">
        <f>ROUND(SUM(X5-AF5),2)</f>
        <v>1630</v>
      </c>
      <c r="AH5" s="11"/>
      <c r="AI5" s="11"/>
      <c r="AJ5" s="11"/>
      <c r="AK5" s="11"/>
      <c r="AL5" s="11"/>
      <c r="AM5" s="11"/>
      <c r="AN5" s="11"/>
      <c r="AO5" s="11"/>
      <c r="AP5" s="11"/>
    </row>
    <row r="6" spans="1:42" ht="15.75" customHeight="1" x14ac:dyDescent="0.2">
      <c r="A6" s="12">
        <v>5</v>
      </c>
      <c r="B6" s="12">
        <v>8130</v>
      </c>
      <c r="C6" s="12" t="s">
        <v>6858</v>
      </c>
      <c r="D6" s="12" t="s">
        <v>16</v>
      </c>
      <c r="E6" s="12" t="s">
        <v>11</v>
      </c>
      <c r="F6" s="90" t="s">
        <v>176</v>
      </c>
      <c r="G6" s="71" t="s">
        <v>144</v>
      </c>
      <c r="H6" s="71" t="s">
        <v>144</v>
      </c>
      <c r="J6" s="71" t="s">
        <v>144</v>
      </c>
      <c r="K6" s="71" t="s">
        <v>144</v>
      </c>
      <c r="L6" s="71" t="s">
        <v>144</v>
      </c>
      <c r="M6" s="71" t="s">
        <v>144</v>
      </c>
      <c r="O6" s="11">
        <v>831.43</v>
      </c>
      <c r="P6" s="11"/>
      <c r="Q6" s="11"/>
      <c r="R6" s="11">
        <v>138.57140000000001</v>
      </c>
      <c r="S6" s="11"/>
      <c r="T6" s="11">
        <v>230</v>
      </c>
      <c r="U6" s="11"/>
      <c r="V6" s="11"/>
      <c r="W6" s="11"/>
      <c r="X6" s="104">
        <f>ROUND(SUM(O6:W6),2)</f>
        <v>1200</v>
      </c>
      <c r="Y6" s="11"/>
      <c r="Z6" s="11"/>
      <c r="AA6" s="11"/>
      <c r="AB6" s="11"/>
      <c r="AC6" s="11"/>
      <c r="AD6" s="11"/>
      <c r="AE6" s="11"/>
      <c r="AF6" s="11">
        <f>ROUND(SUM(Y6:AE6),2)</f>
        <v>0</v>
      </c>
      <c r="AG6" s="106">
        <f>ROUND(SUM(X6-AF6),2)</f>
        <v>1200</v>
      </c>
      <c r="AH6" s="11"/>
      <c r="AI6" s="11"/>
      <c r="AJ6" s="11"/>
      <c r="AK6" s="11"/>
      <c r="AL6" s="11"/>
      <c r="AM6" s="11"/>
      <c r="AN6" s="11"/>
      <c r="AO6" s="11"/>
      <c r="AP6" s="11"/>
    </row>
    <row r="7" spans="1:42" ht="15.75" customHeight="1" x14ac:dyDescent="0.2">
      <c r="A7" s="12">
        <v>6</v>
      </c>
      <c r="B7" s="12">
        <v>2342</v>
      </c>
      <c r="C7" s="12" t="s">
        <v>6837</v>
      </c>
      <c r="D7" s="12" t="s">
        <v>28</v>
      </c>
      <c r="E7" s="12" t="s">
        <v>27</v>
      </c>
      <c r="F7" s="115" t="s">
        <v>4291</v>
      </c>
      <c r="G7" s="71" t="s">
        <v>144</v>
      </c>
      <c r="H7" s="71" t="s">
        <v>144</v>
      </c>
      <c r="J7" s="71" t="s">
        <v>144</v>
      </c>
      <c r="K7" s="71" t="s">
        <v>144</v>
      </c>
      <c r="L7" s="71" t="s">
        <v>7901</v>
      </c>
      <c r="M7" s="71" t="s">
        <v>144</v>
      </c>
      <c r="O7" s="11">
        <v>678.57</v>
      </c>
      <c r="P7" s="11"/>
      <c r="Q7" s="11"/>
      <c r="R7" s="11">
        <v>113.09525000000001</v>
      </c>
      <c r="S7" s="11"/>
      <c r="T7" s="11"/>
      <c r="U7" s="11"/>
      <c r="V7" s="11"/>
      <c r="W7" s="11"/>
      <c r="X7" s="104">
        <f>ROUND(SUM(O7:W7),2)</f>
        <v>791.67</v>
      </c>
      <c r="Y7" s="11"/>
      <c r="Z7" s="11"/>
      <c r="AA7" s="11"/>
      <c r="AB7" s="11"/>
      <c r="AC7" s="11"/>
      <c r="AD7" s="11"/>
      <c r="AE7" s="11"/>
      <c r="AF7" s="11">
        <f>ROUND(SUM(Y7:AE7),2)</f>
        <v>0</v>
      </c>
      <c r="AG7" s="106">
        <f>ROUND(SUM(X7-AF7),2)</f>
        <v>791.67</v>
      </c>
      <c r="AH7" s="11"/>
      <c r="AI7" s="11"/>
      <c r="AJ7" s="11"/>
      <c r="AK7" s="11"/>
      <c r="AL7" s="11"/>
      <c r="AM7" s="11"/>
      <c r="AN7" s="11"/>
      <c r="AO7" s="11"/>
      <c r="AP7" s="11"/>
    </row>
    <row r="8" spans="1:42" ht="15.75" customHeight="1" x14ac:dyDescent="0.2">
      <c r="A8" s="12">
        <v>7</v>
      </c>
      <c r="B8" s="12">
        <v>8308</v>
      </c>
      <c r="C8" s="12" t="s">
        <v>7099</v>
      </c>
      <c r="D8" s="12" t="s">
        <v>61</v>
      </c>
      <c r="E8" s="12" t="s">
        <v>7083</v>
      </c>
      <c r="F8" s="90" t="s">
        <v>7220</v>
      </c>
      <c r="G8" s="71" t="s">
        <v>144</v>
      </c>
      <c r="H8" s="71" t="s">
        <v>144</v>
      </c>
      <c r="J8" s="71" t="s">
        <v>144</v>
      </c>
      <c r="K8" s="71" t="s">
        <v>144</v>
      </c>
      <c r="L8" s="71" t="s">
        <v>144</v>
      </c>
      <c r="M8" s="71" t="s">
        <v>144</v>
      </c>
      <c r="N8" s="12" t="s">
        <v>7895</v>
      </c>
      <c r="P8" s="11">
        <v>1015</v>
      </c>
      <c r="Q8" s="11"/>
      <c r="R8" s="11"/>
      <c r="S8" s="11"/>
      <c r="T8" s="11"/>
      <c r="U8" s="11">
        <v>230</v>
      </c>
      <c r="V8" s="11">
        <v>100</v>
      </c>
      <c r="W8" s="11">
        <f>Ingresos!C84</f>
        <v>75</v>
      </c>
      <c r="X8" s="104">
        <f>ROUND(SUM(O8:W8),2)</f>
        <v>1420</v>
      </c>
      <c r="Y8" s="11"/>
      <c r="Z8" s="11"/>
      <c r="AA8" s="11">
        <f>Descuentos!C12</f>
        <v>150</v>
      </c>
      <c r="AB8" s="11"/>
      <c r="AC8" s="11"/>
      <c r="AD8" s="11"/>
      <c r="AE8" s="11"/>
      <c r="AF8" s="11">
        <f>ROUND(SUM(Y8:AE8),2)</f>
        <v>150</v>
      </c>
      <c r="AG8" s="106">
        <f>ROUND(SUM(X8-AF8),2)</f>
        <v>1270</v>
      </c>
      <c r="AH8" s="11"/>
      <c r="AI8" s="11"/>
      <c r="AJ8" s="11"/>
      <c r="AK8" s="11"/>
      <c r="AL8" s="11"/>
      <c r="AM8" s="11"/>
      <c r="AN8" s="11"/>
      <c r="AO8" s="11"/>
      <c r="AP8" s="11"/>
    </row>
    <row r="9" spans="1:42" ht="15.75" customHeight="1" x14ac:dyDescent="0.2">
      <c r="A9" s="12">
        <v>8</v>
      </c>
      <c r="B9" s="31">
        <v>1677</v>
      </c>
      <c r="C9" s="12" t="s">
        <v>6726</v>
      </c>
      <c r="D9" s="12" t="s">
        <v>62</v>
      </c>
      <c r="E9" s="12" t="s">
        <v>3665</v>
      </c>
      <c r="F9" s="90" t="s">
        <v>182</v>
      </c>
      <c r="G9" s="71" t="s">
        <v>144</v>
      </c>
      <c r="H9" s="71" t="s">
        <v>144</v>
      </c>
      <c r="J9" s="71" t="s">
        <v>144</v>
      </c>
      <c r="K9" s="75" t="s">
        <v>3910</v>
      </c>
      <c r="L9" s="75" t="s">
        <v>144</v>
      </c>
      <c r="M9" s="75" t="s">
        <v>144</v>
      </c>
      <c r="N9" s="74" t="s">
        <v>7895</v>
      </c>
      <c r="O9" s="11">
        <v>150</v>
      </c>
      <c r="P9" s="11">
        <v>2128</v>
      </c>
      <c r="Q9" s="11"/>
      <c r="R9" s="11"/>
      <c r="S9" s="11"/>
      <c r="T9" s="11"/>
      <c r="U9" s="11">
        <v>200</v>
      </c>
      <c r="V9" s="11">
        <v>100</v>
      </c>
      <c r="W9" s="11">
        <f>Ingresos!C21</f>
        <v>1440</v>
      </c>
      <c r="X9" s="104">
        <f>ROUND(SUM(O9:W9),2)</f>
        <v>4018</v>
      </c>
      <c r="Y9" s="11"/>
      <c r="Z9" s="11"/>
      <c r="AA9" s="11"/>
      <c r="AB9" s="11"/>
      <c r="AC9" s="11"/>
      <c r="AD9" s="11"/>
      <c r="AE9" s="118">
        <v>100</v>
      </c>
      <c r="AF9" s="11">
        <f>ROUND(SUM(Y9:AE9),2)</f>
        <v>100</v>
      </c>
      <c r="AG9" s="106">
        <f>ROUND(SUM(X9-AF9),2)</f>
        <v>3918</v>
      </c>
      <c r="AH9" s="11"/>
      <c r="AI9" s="11"/>
      <c r="AJ9" s="11"/>
      <c r="AK9" s="11"/>
      <c r="AL9" s="11"/>
      <c r="AM9" s="11"/>
      <c r="AN9" s="11"/>
      <c r="AO9" s="11"/>
      <c r="AP9" s="11"/>
    </row>
    <row r="10" spans="1:42" x14ac:dyDescent="0.2">
      <c r="A10" s="12">
        <v>9</v>
      </c>
      <c r="B10" s="12">
        <v>1085</v>
      </c>
      <c r="C10" s="12" t="s">
        <v>6727</v>
      </c>
      <c r="D10" s="12" t="s">
        <v>17</v>
      </c>
      <c r="E10" s="12" t="s">
        <v>11</v>
      </c>
      <c r="F10" s="90" t="s">
        <v>184</v>
      </c>
      <c r="G10" s="71" t="s">
        <v>144</v>
      </c>
      <c r="H10" s="71" t="s">
        <v>144</v>
      </c>
      <c r="J10" s="71" t="s">
        <v>144</v>
      </c>
      <c r="K10" s="71" t="s">
        <v>144</v>
      </c>
      <c r="L10" s="71" t="s">
        <v>144</v>
      </c>
      <c r="M10" s="71" t="s">
        <v>7900</v>
      </c>
      <c r="O10" s="100">
        <v>1250</v>
      </c>
      <c r="P10" s="11"/>
      <c r="Q10" s="11"/>
      <c r="R10" s="11">
        <v>208.33333333333331</v>
      </c>
      <c r="S10" s="11"/>
      <c r="T10" s="11">
        <v>350</v>
      </c>
      <c r="U10" s="11"/>
      <c r="V10" s="11"/>
      <c r="W10" s="11"/>
      <c r="X10" s="104">
        <f>ROUND(SUM(O10:W10),2)</f>
        <v>1808.33</v>
      </c>
      <c r="Y10" s="11"/>
      <c r="Z10" s="11"/>
      <c r="AA10" s="11"/>
      <c r="AB10" s="11"/>
      <c r="AC10" s="11"/>
      <c r="AD10" s="11"/>
      <c r="AE10" s="11"/>
      <c r="AF10" s="11">
        <f>ROUND(SUM(Y10:AE10),2)</f>
        <v>0</v>
      </c>
      <c r="AG10" s="106">
        <f>ROUND(SUM(X10-AF10),2)</f>
        <v>1808.33</v>
      </c>
      <c r="AH10" s="11"/>
      <c r="AI10" s="11"/>
      <c r="AJ10" s="11"/>
      <c r="AK10" s="11"/>
      <c r="AL10" s="11"/>
      <c r="AM10" s="11"/>
      <c r="AN10" s="11"/>
      <c r="AO10" s="11"/>
      <c r="AP10" s="11"/>
    </row>
    <row r="11" spans="1:42" ht="15.75" customHeight="1" x14ac:dyDescent="0.2">
      <c r="A11" s="12">
        <v>10</v>
      </c>
      <c r="B11" s="12">
        <v>8451</v>
      </c>
      <c r="C11" s="12" t="s">
        <v>7436</v>
      </c>
      <c r="D11" s="12" t="s">
        <v>3679</v>
      </c>
      <c r="E11" s="117" t="s">
        <v>9</v>
      </c>
      <c r="F11" s="90" t="s">
        <v>7681</v>
      </c>
      <c r="G11" s="71" t="s">
        <v>144</v>
      </c>
      <c r="H11" s="71" t="s">
        <v>144</v>
      </c>
      <c r="J11" s="71" t="s">
        <v>144</v>
      </c>
      <c r="K11" s="71" t="s">
        <v>144</v>
      </c>
      <c r="L11" s="71" t="s">
        <v>144</v>
      </c>
      <c r="M11" s="71" t="s">
        <v>144</v>
      </c>
      <c r="O11" s="11">
        <v>900</v>
      </c>
      <c r="P11" s="11"/>
      <c r="Q11" s="11"/>
      <c r="R11" s="11">
        <v>150</v>
      </c>
      <c r="S11" s="11"/>
      <c r="T11" s="11">
        <v>250</v>
      </c>
      <c r="U11" s="11"/>
      <c r="V11" s="11"/>
      <c r="W11" s="11"/>
      <c r="X11" s="104">
        <f>ROUND(SUM(O11:W11),2)</f>
        <v>1300</v>
      </c>
      <c r="Y11" s="11"/>
      <c r="Z11" s="11"/>
      <c r="AA11" s="11"/>
      <c r="AB11" s="11"/>
      <c r="AC11" s="11"/>
      <c r="AD11" s="11"/>
      <c r="AE11" s="11"/>
      <c r="AF11" s="11">
        <f>ROUND(SUM(Y11:AE11),2)</f>
        <v>0</v>
      </c>
      <c r="AG11" s="106">
        <f>ROUND(SUM(X11-AF11),2)</f>
        <v>1300</v>
      </c>
      <c r="AH11" s="11"/>
      <c r="AI11" s="11"/>
      <c r="AJ11" s="11"/>
      <c r="AK11" s="11"/>
      <c r="AL11" s="11"/>
      <c r="AM11" s="11"/>
      <c r="AN11" s="11"/>
      <c r="AO11" s="11"/>
      <c r="AP11" s="11"/>
    </row>
    <row r="12" spans="1:42" x14ac:dyDescent="0.2">
      <c r="A12" s="12">
        <v>11</v>
      </c>
      <c r="B12" s="12">
        <v>8155</v>
      </c>
      <c r="C12" s="12" t="s">
        <v>6728</v>
      </c>
      <c r="D12" s="12" t="s">
        <v>6</v>
      </c>
      <c r="E12" s="12" t="s">
        <v>3664</v>
      </c>
      <c r="F12" s="90" t="s">
        <v>226</v>
      </c>
      <c r="G12" s="71" t="s">
        <v>144</v>
      </c>
      <c r="H12" s="71" t="s">
        <v>144</v>
      </c>
      <c r="J12" s="71" t="s">
        <v>144</v>
      </c>
      <c r="K12" s="71" t="s">
        <v>144</v>
      </c>
      <c r="L12" s="71" t="s">
        <v>144</v>
      </c>
      <c r="M12" s="71" t="s">
        <v>144</v>
      </c>
      <c r="O12" s="11">
        <v>900</v>
      </c>
      <c r="P12" s="11"/>
      <c r="Q12" s="11"/>
      <c r="R12" s="11">
        <v>150</v>
      </c>
      <c r="S12" s="11"/>
      <c r="T12" s="11">
        <v>250</v>
      </c>
      <c r="U12" s="11"/>
      <c r="V12" s="11"/>
      <c r="W12" s="11"/>
      <c r="X12" s="104">
        <f>ROUND(SUM(O12:W12),2)</f>
        <v>1300</v>
      </c>
      <c r="Y12" s="11"/>
      <c r="Z12" s="11"/>
      <c r="AA12" s="11"/>
      <c r="AB12" s="11"/>
      <c r="AC12" s="11"/>
      <c r="AD12" s="11"/>
      <c r="AE12" s="11"/>
      <c r="AF12" s="11">
        <f>ROUND(SUM(Y12:AE12),2)</f>
        <v>0</v>
      </c>
      <c r="AG12" s="106">
        <f>ROUND(SUM(X12-AF12),2)</f>
        <v>1300</v>
      </c>
      <c r="AH12" s="11"/>
      <c r="AI12" s="11"/>
      <c r="AJ12" s="11"/>
      <c r="AK12" s="11"/>
      <c r="AL12" s="11"/>
      <c r="AM12" s="11"/>
      <c r="AN12" s="11"/>
      <c r="AO12" s="11"/>
      <c r="AP12" s="11"/>
    </row>
    <row r="13" spans="1:42" ht="15.75" customHeight="1" x14ac:dyDescent="0.2">
      <c r="A13" s="12">
        <v>12</v>
      </c>
      <c r="B13" s="12">
        <v>8425</v>
      </c>
      <c r="C13" s="12" t="s">
        <v>6877</v>
      </c>
      <c r="D13" s="12" t="s">
        <v>61</v>
      </c>
      <c r="E13" s="117" t="s">
        <v>3660</v>
      </c>
      <c r="F13" s="90" t="s">
        <v>7641</v>
      </c>
      <c r="G13" s="71" t="s">
        <v>144</v>
      </c>
      <c r="H13" s="71" t="s">
        <v>144</v>
      </c>
      <c r="J13" s="71" t="s">
        <v>144</v>
      </c>
      <c r="K13" s="71" t="s">
        <v>144</v>
      </c>
      <c r="L13" s="71" t="s">
        <v>144</v>
      </c>
      <c r="M13" s="71" t="s">
        <v>144</v>
      </c>
      <c r="N13" s="12" t="s">
        <v>7895</v>
      </c>
      <c r="P13" s="11">
        <v>1176</v>
      </c>
      <c r="Q13" s="11"/>
      <c r="R13" s="11"/>
      <c r="S13" s="11"/>
      <c r="T13" s="11"/>
      <c r="U13" s="11">
        <v>230</v>
      </c>
      <c r="V13" s="11">
        <v>100</v>
      </c>
      <c r="W13" s="11"/>
      <c r="X13" s="104">
        <f>ROUND(SUM(O13:W13),2)</f>
        <v>1506</v>
      </c>
      <c r="Y13" s="11"/>
      <c r="Z13" s="11"/>
      <c r="AA13" s="11"/>
      <c r="AB13" s="11"/>
      <c r="AC13" s="11"/>
      <c r="AD13" s="11"/>
      <c r="AE13" s="11"/>
      <c r="AF13" s="11">
        <f>ROUND(SUM(Y13:AE13),2)</f>
        <v>0</v>
      </c>
      <c r="AG13" s="106">
        <f>ROUND(SUM(X13-AF13),2)</f>
        <v>1506</v>
      </c>
      <c r="AH13" s="11"/>
      <c r="AI13" s="11"/>
      <c r="AJ13" s="11"/>
      <c r="AK13" s="11"/>
      <c r="AL13" s="11"/>
      <c r="AM13" s="11"/>
      <c r="AN13" s="11"/>
      <c r="AO13" s="11"/>
      <c r="AP13" s="11"/>
    </row>
    <row r="14" spans="1:42" ht="15.75" customHeight="1" x14ac:dyDescent="0.2">
      <c r="A14" s="12">
        <v>13</v>
      </c>
      <c r="B14" s="12">
        <v>2840</v>
      </c>
      <c r="C14" s="12" t="s">
        <v>6853</v>
      </c>
      <c r="D14" s="12" t="s">
        <v>3668</v>
      </c>
      <c r="E14" s="12" t="s">
        <v>9</v>
      </c>
      <c r="F14" s="90" t="s">
        <v>6132</v>
      </c>
      <c r="G14" s="71" t="s">
        <v>144</v>
      </c>
      <c r="H14" s="71" t="s">
        <v>144</v>
      </c>
      <c r="J14" s="71" t="s">
        <v>144</v>
      </c>
      <c r="K14" s="71" t="s">
        <v>144</v>
      </c>
      <c r="L14" s="71" t="s">
        <v>144</v>
      </c>
      <c r="M14" s="71" t="s">
        <v>144</v>
      </c>
      <c r="O14" s="11">
        <v>900</v>
      </c>
      <c r="P14" s="11"/>
      <c r="Q14" s="11"/>
      <c r="R14" s="11">
        <v>150</v>
      </c>
      <c r="S14" s="11"/>
      <c r="T14" s="11">
        <v>250</v>
      </c>
      <c r="U14" s="11"/>
      <c r="V14" s="11"/>
      <c r="W14" s="11"/>
      <c r="X14" s="104">
        <f>ROUND(SUM(O14:W14),2)</f>
        <v>1300</v>
      </c>
      <c r="Y14" s="11"/>
      <c r="Z14" s="11"/>
      <c r="AA14" s="11"/>
      <c r="AB14" s="11"/>
      <c r="AC14" s="11"/>
      <c r="AD14" s="11"/>
      <c r="AE14" s="118">
        <v>100</v>
      </c>
      <c r="AF14" s="11">
        <f>ROUND(SUM(Y14:AE14),2)</f>
        <v>100</v>
      </c>
      <c r="AG14" s="106">
        <f>ROUND(SUM(X14-AF14),2)</f>
        <v>1200</v>
      </c>
      <c r="AH14" s="11"/>
      <c r="AI14" s="11"/>
      <c r="AJ14" s="11"/>
      <c r="AK14" s="11"/>
      <c r="AL14" s="11"/>
      <c r="AM14" s="11"/>
      <c r="AN14" s="11"/>
      <c r="AO14" s="11"/>
      <c r="AP14" s="11"/>
    </row>
    <row r="15" spans="1:42" ht="15.75" customHeight="1" x14ac:dyDescent="0.2">
      <c r="A15" s="12">
        <v>14</v>
      </c>
      <c r="B15" s="31">
        <v>2857</v>
      </c>
      <c r="C15" s="12" t="s">
        <v>6946</v>
      </c>
      <c r="D15" s="12" t="s">
        <v>61</v>
      </c>
      <c r="E15" s="12" t="s">
        <v>6242</v>
      </c>
      <c r="F15" s="90" t="s">
        <v>6187</v>
      </c>
      <c r="G15" s="71" t="s">
        <v>144</v>
      </c>
      <c r="H15" s="71" t="s">
        <v>144</v>
      </c>
      <c r="J15" s="71" t="s">
        <v>144</v>
      </c>
      <c r="K15" s="71" t="s">
        <v>144</v>
      </c>
      <c r="L15" s="71" t="s">
        <v>144</v>
      </c>
      <c r="M15" s="71" t="s">
        <v>144</v>
      </c>
      <c r="N15" s="12" t="s">
        <v>7895</v>
      </c>
      <c r="P15" s="11">
        <v>1160</v>
      </c>
      <c r="Q15" s="11"/>
      <c r="R15" s="11"/>
      <c r="S15" s="11"/>
      <c r="T15" s="11"/>
      <c r="U15" s="11">
        <v>230</v>
      </c>
      <c r="V15" s="11">
        <v>100</v>
      </c>
      <c r="W15" s="11">
        <f>Ingresos!C43</f>
        <v>-165</v>
      </c>
      <c r="X15" s="104">
        <f>ROUND(SUM(O15:W15),2)</f>
        <v>1325</v>
      </c>
      <c r="Y15" s="11"/>
      <c r="Z15" s="11"/>
      <c r="AA15" s="11">
        <f>Descuentos!C4</f>
        <v>40</v>
      </c>
      <c r="AB15" s="11"/>
      <c r="AC15" s="11"/>
      <c r="AD15" s="11"/>
      <c r="AE15" s="11"/>
      <c r="AF15" s="11">
        <f>ROUND(SUM(Y15:AE15),2)</f>
        <v>40</v>
      </c>
      <c r="AG15" s="106">
        <f>ROUND(SUM(X15-AF15),2)</f>
        <v>1285</v>
      </c>
      <c r="AH15" s="11"/>
      <c r="AI15" s="11"/>
      <c r="AJ15" s="11"/>
      <c r="AK15" s="11"/>
      <c r="AL15" s="11"/>
      <c r="AM15" s="11"/>
      <c r="AN15" s="11"/>
      <c r="AO15" s="11"/>
      <c r="AP15" s="11"/>
    </row>
    <row r="16" spans="1:42" ht="15.75" customHeight="1" x14ac:dyDescent="0.2">
      <c r="A16" s="12">
        <v>15</v>
      </c>
      <c r="B16" s="12">
        <v>2568</v>
      </c>
      <c r="C16" s="12" t="s">
        <v>6731</v>
      </c>
      <c r="D16" s="12" t="s">
        <v>61</v>
      </c>
      <c r="E16" s="12" t="s">
        <v>3664</v>
      </c>
      <c r="F16" s="90" t="s">
        <v>5210</v>
      </c>
      <c r="G16" s="71" t="s">
        <v>144</v>
      </c>
      <c r="H16" s="71" t="s">
        <v>144</v>
      </c>
      <c r="J16" s="71" t="s">
        <v>144</v>
      </c>
      <c r="K16" s="71" t="s">
        <v>144</v>
      </c>
      <c r="L16" s="71" t="s">
        <v>144</v>
      </c>
      <c r="M16" s="71" t="s">
        <v>144</v>
      </c>
      <c r="N16" s="12" t="s">
        <v>7895</v>
      </c>
      <c r="P16" s="11">
        <v>1157</v>
      </c>
      <c r="Q16" s="11"/>
      <c r="R16" s="11"/>
      <c r="S16" s="11"/>
      <c r="T16" s="11"/>
      <c r="U16" s="11">
        <v>230</v>
      </c>
      <c r="V16" s="11">
        <v>100</v>
      </c>
      <c r="W16" s="11"/>
      <c r="X16" s="104">
        <f>ROUND(SUM(O16:W16),2)</f>
        <v>1487</v>
      </c>
      <c r="Y16" s="11"/>
      <c r="Z16" s="11"/>
      <c r="AA16" s="11"/>
      <c r="AB16" s="11"/>
      <c r="AC16" s="11"/>
      <c r="AD16" s="11"/>
      <c r="AE16" s="11"/>
      <c r="AF16" s="11">
        <f>ROUND(SUM(Y16:AE16),2)</f>
        <v>0</v>
      </c>
      <c r="AG16" s="106">
        <f>ROUND(SUM(X16-AF16),2)</f>
        <v>1487</v>
      </c>
      <c r="AH16" s="11"/>
      <c r="AI16" s="11"/>
      <c r="AJ16" s="11"/>
      <c r="AK16" s="11"/>
      <c r="AL16" s="11"/>
      <c r="AM16" s="11"/>
      <c r="AN16" s="11"/>
      <c r="AO16" s="11"/>
      <c r="AP16" s="11"/>
    </row>
    <row r="17" spans="1:42" x14ac:dyDescent="0.2">
      <c r="A17" s="12">
        <v>16</v>
      </c>
      <c r="B17" s="12">
        <v>564</v>
      </c>
      <c r="C17" s="12" t="s">
        <v>6733</v>
      </c>
      <c r="D17" s="12" t="s">
        <v>3644</v>
      </c>
      <c r="E17" s="12" t="s">
        <v>11</v>
      </c>
      <c r="F17" s="90" t="s">
        <v>265</v>
      </c>
      <c r="G17" s="71" t="s">
        <v>144</v>
      </c>
      <c r="H17" s="71" t="s">
        <v>144</v>
      </c>
      <c r="J17" s="71" t="s">
        <v>144</v>
      </c>
      <c r="K17" s="71" t="s">
        <v>144</v>
      </c>
      <c r="L17" s="71" t="s">
        <v>144</v>
      </c>
      <c r="M17" s="71" t="s">
        <v>144</v>
      </c>
      <c r="O17" s="11">
        <v>857.14</v>
      </c>
      <c r="P17" s="11"/>
      <c r="Q17" s="11"/>
      <c r="R17" s="11">
        <v>142.8571</v>
      </c>
      <c r="S17" s="11"/>
      <c r="T17" s="11">
        <v>300</v>
      </c>
      <c r="U17" s="11"/>
      <c r="V17" s="11"/>
      <c r="W17" s="11">
        <f>Ingresos!C106</f>
        <v>100</v>
      </c>
      <c r="X17" s="104">
        <f>ROUND(SUM(O17:W17),2)</f>
        <v>1400</v>
      </c>
      <c r="Y17" s="11"/>
      <c r="Z17" s="11"/>
      <c r="AA17" s="11"/>
      <c r="AB17" s="11"/>
      <c r="AC17" s="11"/>
      <c r="AD17" s="11"/>
      <c r="AE17" s="11"/>
      <c r="AF17" s="11">
        <f>ROUND(SUM(Y17:AE17),2)</f>
        <v>0</v>
      </c>
      <c r="AG17" s="106">
        <f>ROUND(SUM(X17-AF17),2)</f>
        <v>1400</v>
      </c>
      <c r="AH17" s="11"/>
      <c r="AI17" s="11"/>
      <c r="AJ17" s="11"/>
      <c r="AK17" s="11"/>
      <c r="AL17" s="11"/>
      <c r="AM17" s="11"/>
      <c r="AN17" s="11"/>
      <c r="AO17" s="11"/>
      <c r="AP17" s="11"/>
    </row>
    <row r="18" spans="1:42" ht="15.75" customHeight="1" x14ac:dyDescent="0.2">
      <c r="A18" s="12">
        <v>17</v>
      </c>
      <c r="B18" s="12">
        <v>1600</v>
      </c>
      <c r="C18" s="12" t="s">
        <v>6940</v>
      </c>
      <c r="D18" s="12" t="s">
        <v>61</v>
      </c>
      <c r="E18" s="12" t="s">
        <v>3778</v>
      </c>
      <c r="F18" s="90" t="s">
        <v>6227</v>
      </c>
      <c r="G18" s="71" t="s">
        <v>144</v>
      </c>
      <c r="H18" s="71" t="s">
        <v>144</v>
      </c>
      <c r="J18" s="71" t="s">
        <v>144</v>
      </c>
      <c r="K18" s="71" t="s">
        <v>144</v>
      </c>
      <c r="L18" s="71" t="s">
        <v>144</v>
      </c>
      <c r="M18" s="71" t="s">
        <v>144</v>
      </c>
      <c r="N18" s="12" t="s">
        <v>7895</v>
      </c>
      <c r="O18" s="100"/>
      <c r="P18" s="11">
        <v>1170</v>
      </c>
      <c r="Q18" s="11"/>
      <c r="R18" s="11"/>
      <c r="S18" s="11"/>
      <c r="T18" s="11"/>
      <c r="U18" s="11">
        <v>230</v>
      </c>
      <c r="V18" s="11">
        <v>100</v>
      </c>
      <c r="W18" s="11">
        <f>Ingresos!C75</f>
        <v>-60</v>
      </c>
      <c r="X18" s="104">
        <f>ROUND(SUM(O18:W18),2)</f>
        <v>1440</v>
      </c>
      <c r="Y18" s="11"/>
      <c r="Z18" s="11"/>
      <c r="AA18" s="11"/>
      <c r="AB18" s="11"/>
      <c r="AC18" s="11"/>
      <c r="AD18" s="11">
        <v>250</v>
      </c>
      <c r="AE18" s="118">
        <v>100</v>
      </c>
      <c r="AF18" s="11">
        <f>ROUND(SUM(Y18:AE18),2)</f>
        <v>350</v>
      </c>
      <c r="AG18" s="106">
        <f>ROUND(SUM(X18-AF18),2)</f>
        <v>1090</v>
      </c>
      <c r="AH18" s="11"/>
      <c r="AI18" s="11"/>
      <c r="AJ18" s="11"/>
      <c r="AK18" s="11"/>
      <c r="AL18" s="11"/>
      <c r="AM18" s="11"/>
      <c r="AN18" s="11"/>
      <c r="AO18" s="11"/>
      <c r="AP18" s="11"/>
    </row>
    <row r="19" spans="1:42" ht="15.75" customHeight="1" x14ac:dyDescent="0.2">
      <c r="A19" s="12">
        <v>19</v>
      </c>
      <c r="B19" s="12">
        <v>8380</v>
      </c>
      <c r="C19" s="12" t="s">
        <v>6997</v>
      </c>
      <c r="D19" s="12" t="s">
        <v>5800</v>
      </c>
      <c r="E19" s="12" t="s">
        <v>5476</v>
      </c>
      <c r="F19" s="120" t="s">
        <v>7496</v>
      </c>
      <c r="G19" s="71" t="s">
        <v>144</v>
      </c>
      <c r="H19" s="71" t="s">
        <v>144</v>
      </c>
      <c r="J19" s="71" t="s">
        <v>144</v>
      </c>
      <c r="K19" s="71" t="s">
        <v>144</v>
      </c>
      <c r="L19" s="71" t="s">
        <v>144</v>
      </c>
      <c r="M19" s="71" t="s">
        <v>144</v>
      </c>
      <c r="O19" s="11">
        <v>840</v>
      </c>
      <c r="P19" s="11"/>
      <c r="Q19" s="11"/>
      <c r="R19" s="11">
        <v>140</v>
      </c>
      <c r="S19" s="11"/>
      <c r="T19" s="11">
        <v>220</v>
      </c>
      <c r="U19" s="11"/>
      <c r="V19" s="11"/>
      <c r="W19" s="11"/>
      <c r="X19" s="104">
        <f>ROUND(SUM(O19:W19),2)</f>
        <v>1200</v>
      </c>
      <c r="Y19" s="11"/>
      <c r="Z19" s="11"/>
      <c r="AA19" s="11"/>
      <c r="AB19" s="11"/>
      <c r="AC19" s="11"/>
      <c r="AD19" s="11"/>
      <c r="AE19" s="11"/>
      <c r="AF19" s="11">
        <f>ROUND(SUM(Y19:AE19),2)</f>
        <v>0</v>
      </c>
      <c r="AG19" s="106">
        <f>ROUND(SUM(X19-AF19),2)</f>
        <v>1200</v>
      </c>
      <c r="AH19" s="11"/>
      <c r="AI19" s="11"/>
      <c r="AJ19" s="11"/>
      <c r="AK19" s="11"/>
      <c r="AL19" s="11"/>
      <c r="AM19" s="11"/>
      <c r="AN19" s="11"/>
      <c r="AO19" s="11"/>
      <c r="AP19" s="11"/>
    </row>
    <row r="20" spans="1:42" ht="15.75" customHeight="1" x14ac:dyDescent="0.2">
      <c r="A20" s="12">
        <v>20</v>
      </c>
      <c r="B20" s="101">
        <v>867</v>
      </c>
      <c r="C20" s="12" t="s">
        <v>7730</v>
      </c>
      <c r="D20" s="12" t="s">
        <v>0</v>
      </c>
      <c r="E20" s="117" t="s">
        <v>3778</v>
      </c>
      <c r="F20" s="90" t="s">
        <v>275</v>
      </c>
      <c r="G20" s="71" t="s">
        <v>144</v>
      </c>
      <c r="H20" s="71" t="s">
        <v>144</v>
      </c>
      <c r="J20" s="71" t="s">
        <v>144</v>
      </c>
      <c r="K20" s="71" t="s">
        <v>144</v>
      </c>
      <c r="L20" s="71" t="s">
        <v>144</v>
      </c>
      <c r="M20" s="71" t="s">
        <v>144</v>
      </c>
      <c r="O20" s="11">
        <v>1928.57</v>
      </c>
      <c r="P20" s="11"/>
      <c r="Q20" s="11"/>
      <c r="R20" s="11">
        <v>321.42860000000002</v>
      </c>
      <c r="S20" s="11"/>
      <c r="T20" s="11">
        <v>250</v>
      </c>
      <c r="U20" s="11"/>
      <c r="V20" s="11"/>
      <c r="W20" s="11"/>
      <c r="X20" s="104">
        <f>ROUND(SUM(O20:W20),2)</f>
        <v>2500</v>
      </c>
      <c r="Y20" s="11"/>
      <c r="Z20" s="11"/>
      <c r="AA20" s="11"/>
      <c r="AB20" s="11"/>
      <c r="AC20" s="11"/>
      <c r="AD20" s="11">
        <v>300</v>
      </c>
      <c r="AE20" s="11"/>
      <c r="AF20" s="11">
        <f>ROUND(SUM(Y20:AE20),2)</f>
        <v>300</v>
      </c>
      <c r="AG20" s="106">
        <f>ROUND(SUM(X20-AF20),2)</f>
        <v>2200</v>
      </c>
      <c r="AH20" s="11"/>
      <c r="AI20" s="11"/>
      <c r="AJ20" s="11"/>
      <c r="AK20" s="11"/>
      <c r="AL20" s="11"/>
      <c r="AM20" s="11"/>
      <c r="AN20" s="11"/>
      <c r="AO20" s="11"/>
      <c r="AP20" s="11"/>
    </row>
    <row r="21" spans="1:42" ht="15.75" customHeight="1" x14ac:dyDescent="0.2">
      <c r="A21" s="12">
        <v>21</v>
      </c>
      <c r="B21" s="31">
        <v>1185</v>
      </c>
      <c r="C21" s="12" t="s">
        <v>6736</v>
      </c>
      <c r="D21" s="12" t="s">
        <v>16</v>
      </c>
      <c r="E21" s="12" t="s">
        <v>11</v>
      </c>
      <c r="F21" s="90" t="s">
        <v>6228</v>
      </c>
      <c r="G21" s="71" t="s">
        <v>144</v>
      </c>
      <c r="H21" s="71" t="s">
        <v>144</v>
      </c>
      <c r="J21" s="71" t="s">
        <v>144</v>
      </c>
      <c r="K21" s="71" t="s">
        <v>144</v>
      </c>
      <c r="L21" s="71" t="s">
        <v>144</v>
      </c>
      <c r="M21" s="71" t="s">
        <v>144</v>
      </c>
      <c r="O21" s="100">
        <v>831.43</v>
      </c>
      <c r="P21" s="11"/>
      <c r="Q21" s="11"/>
      <c r="R21" s="11">
        <v>138.57140000000001</v>
      </c>
      <c r="S21" s="11"/>
      <c r="T21" s="11">
        <v>230</v>
      </c>
      <c r="U21" s="11"/>
      <c r="V21" s="11"/>
      <c r="W21" s="11"/>
      <c r="X21" s="104">
        <f>ROUND(SUM(O21:W21),2)</f>
        <v>1200</v>
      </c>
      <c r="Y21" s="11"/>
      <c r="Z21" s="11"/>
      <c r="AA21" s="11"/>
      <c r="AB21" s="11"/>
      <c r="AC21" s="11"/>
      <c r="AD21" s="11"/>
      <c r="AE21" s="11"/>
      <c r="AF21" s="11">
        <f>ROUND(SUM(Y21:AE21),2)</f>
        <v>0</v>
      </c>
      <c r="AG21" s="106">
        <f>ROUND(SUM(X21-AF21),2)</f>
        <v>1200</v>
      </c>
      <c r="AH21" s="11"/>
      <c r="AI21" s="11"/>
      <c r="AJ21" s="11"/>
      <c r="AK21" s="11"/>
      <c r="AL21" s="11"/>
      <c r="AM21" s="11"/>
      <c r="AN21" s="11"/>
      <c r="AO21" s="11"/>
      <c r="AP21" s="11"/>
    </row>
    <row r="22" spans="1:42" ht="15.75" customHeight="1" x14ac:dyDescent="0.2">
      <c r="A22" s="12">
        <v>22</v>
      </c>
      <c r="B22" s="12">
        <v>1022</v>
      </c>
      <c r="C22" s="12" t="s">
        <v>6753</v>
      </c>
      <c r="D22" s="12" t="s">
        <v>61</v>
      </c>
      <c r="E22" s="117" t="s">
        <v>3659</v>
      </c>
      <c r="F22" s="120" t="s">
        <v>4123</v>
      </c>
      <c r="G22" s="71" t="s">
        <v>144</v>
      </c>
      <c r="H22" s="71" t="s">
        <v>144</v>
      </c>
      <c r="J22" s="71" t="s">
        <v>144</v>
      </c>
      <c r="K22" s="71" t="s">
        <v>144</v>
      </c>
      <c r="L22" s="71" t="s">
        <v>144</v>
      </c>
      <c r="M22" s="71" t="s">
        <v>144</v>
      </c>
      <c r="N22" s="12" t="s">
        <v>7895</v>
      </c>
      <c r="P22" s="11">
        <v>1459.5</v>
      </c>
      <c r="Q22" s="11"/>
      <c r="R22" s="11"/>
      <c r="S22" s="11"/>
      <c r="T22" s="11"/>
      <c r="U22" s="11">
        <v>230</v>
      </c>
      <c r="V22" s="11">
        <v>100</v>
      </c>
      <c r="W22" s="11">
        <f>Ingresos!C57</f>
        <v>630</v>
      </c>
      <c r="X22" s="104">
        <f>ROUND(SUM(O22:W22),2)</f>
        <v>2419.5</v>
      </c>
      <c r="Y22" s="11"/>
      <c r="Z22" s="11"/>
      <c r="AA22" s="11"/>
      <c r="AB22" s="11"/>
      <c r="AC22" s="11"/>
      <c r="AD22" s="11"/>
      <c r="AE22" s="11"/>
      <c r="AF22" s="11">
        <f>ROUND(SUM(Y22:AE22),2)</f>
        <v>0</v>
      </c>
      <c r="AG22" s="106">
        <f>ROUND(SUM(X22-AF22),2)</f>
        <v>2419.5</v>
      </c>
      <c r="AH22" s="11"/>
      <c r="AI22" s="11"/>
      <c r="AJ22" s="11"/>
      <c r="AK22" s="11"/>
      <c r="AL22" s="11"/>
      <c r="AM22" s="11"/>
      <c r="AN22" s="11"/>
      <c r="AO22" s="11"/>
      <c r="AP22" s="11"/>
    </row>
    <row r="23" spans="1:42" ht="15.75" customHeight="1" x14ac:dyDescent="0.2">
      <c r="A23" s="12">
        <v>23</v>
      </c>
      <c r="B23" s="12">
        <v>1062</v>
      </c>
      <c r="C23" s="12" t="s">
        <v>6861</v>
      </c>
      <c r="D23" s="12" t="s">
        <v>61</v>
      </c>
      <c r="E23" s="12" t="s">
        <v>3778</v>
      </c>
      <c r="F23" s="90" t="s">
        <v>277</v>
      </c>
      <c r="G23" s="71" t="s">
        <v>144</v>
      </c>
      <c r="H23" s="71" t="s">
        <v>144</v>
      </c>
      <c r="J23" s="71" t="s">
        <v>144</v>
      </c>
      <c r="K23" s="71" t="s">
        <v>144</v>
      </c>
      <c r="L23" s="71" t="s">
        <v>144</v>
      </c>
      <c r="M23" s="71" t="s">
        <v>144</v>
      </c>
      <c r="N23" s="12" t="s">
        <v>7895</v>
      </c>
      <c r="P23" s="11">
        <v>1092</v>
      </c>
      <c r="Q23" s="11"/>
      <c r="R23" s="11"/>
      <c r="S23" s="11"/>
      <c r="T23" s="11"/>
      <c r="U23" s="11">
        <v>230</v>
      </c>
      <c r="V23" s="11">
        <v>100</v>
      </c>
      <c r="W23" s="11">
        <f>Ingresos!C65</f>
        <v>180</v>
      </c>
      <c r="X23" s="104">
        <f>ROUND(SUM(O23:W23),2)</f>
        <v>1602</v>
      </c>
      <c r="Y23" s="11"/>
      <c r="Z23" s="11"/>
      <c r="AA23" s="11"/>
      <c r="AB23" s="11"/>
      <c r="AC23" s="11"/>
      <c r="AD23" s="11"/>
      <c r="AE23" s="11"/>
      <c r="AF23" s="11">
        <f>ROUND(SUM(Y23:AE23),2)</f>
        <v>0</v>
      </c>
      <c r="AG23" s="106">
        <f>ROUND(SUM(X23-AF23),2)</f>
        <v>1602</v>
      </c>
      <c r="AH23" s="11"/>
      <c r="AI23" s="11"/>
      <c r="AJ23" s="11"/>
      <c r="AK23" s="11"/>
      <c r="AL23" s="11"/>
      <c r="AM23" s="11"/>
      <c r="AN23" s="11"/>
      <c r="AO23" s="11"/>
      <c r="AP23" s="11"/>
    </row>
    <row r="24" spans="1:42" ht="15.75" customHeight="1" x14ac:dyDescent="0.2">
      <c r="A24" s="12">
        <v>24</v>
      </c>
      <c r="B24" s="12">
        <v>2921</v>
      </c>
      <c r="C24" s="12" t="s">
        <v>6901</v>
      </c>
      <c r="D24" s="12" t="s">
        <v>5800</v>
      </c>
      <c r="E24" s="117" t="s">
        <v>5476</v>
      </c>
      <c r="F24" s="90" t="s">
        <v>6974</v>
      </c>
      <c r="G24" s="71" t="s">
        <v>144</v>
      </c>
      <c r="H24" s="71" t="s">
        <v>144</v>
      </c>
      <c r="J24" s="71" t="s">
        <v>144</v>
      </c>
      <c r="K24" s="71" t="s">
        <v>144</v>
      </c>
      <c r="L24" s="71" t="s">
        <v>144</v>
      </c>
      <c r="M24" s="71" t="s">
        <v>144</v>
      </c>
      <c r="O24" s="11">
        <v>840</v>
      </c>
      <c r="P24" s="11"/>
      <c r="Q24" s="11"/>
      <c r="R24" s="11">
        <v>140</v>
      </c>
      <c r="S24" s="11"/>
      <c r="T24" s="11">
        <v>220</v>
      </c>
      <c r="U24" s="11"/>
      <c r="V24" s="11"/>
      <c r="W24" s="11"/>
      <c r="X24" s="104">
        <f>ROUND(SUM(O24:W24),2)</f>
        <v>1200</v>
      </c>
      <c r="Y24" s="11"/>
      <c r="Z24" s="11"/>
      <c r="AA24" s="11"/>
      <c r="AB24" s="11"/>
      <c r="AC24" s="11"/>
      <c r="AD24" s="11"/>
      <c r="AE24" s="11"/>
      <c r="AF24" s="11">
        <f>ROUND(SUM(Y24:AE24),2)</f>
        <v>0</v>
      </c>
      <c r="AG24" s="106">
        <f>ROUND(SUM(X24-AF24),2)</f>
        <v>1200</v>
      </c>
      <c r="AH24" s="11"/>
      <c r="AI24" s="11"/>
      <c r="AJ24" s="11"/>
      <c r="AK24" s="11"/>
      <c r="AL24" s="11"/>
      <c r="AM24" s="11"/>
      <c r="AN24" s="11"/>
      <c r="AO24" s="11"/>
      <c r="AP24" s="11"/>
    </row>
    <row r="25" spans="1:42" ht="15.75" customHeight="1" x14ac:dyDescent="0.2">
      <c r="A25" s="12">
        <v>25</v>
      </c>
      <c r="B25" s="31">
        <v>2651</v>
      </c>
      <c r="C25" s="12" t="s">
        <v>6738</v>
      </c>
      <c r="D25" s="12" t="s">
        <v>61</v>
      </c>
      <c r="E25" s="12" t="s">
        <v>6242</v>
      </c>
      <c r="F25" s="90" t="s">
        <v>5449</v>
      </c>
      <c r="G25" s="71" t="s">
        <v>144</v>
      </c>
      <c r="H25" s="71" t="s">
        <v>144</v>
      </c>
      <c r="J25" s="71" t="s">
        <v>144</v>
      </c>
      <c r="K25" s="71" t="s">
        <v>144</v>
      </c>
      <c r="L25" s="71" t="s">
        <v>144</v>
      </c>
      <c r="M25" s="71" t="s">
        <v>144</v>
      </c>
      <c r="N25" s="12" t="s">
        <v>7895</v>
      </c>
      <c r="O25" s="100"/>
      <c r="P25" s="11">
        <v>1160</v>
      </c>
      <c r="Q25" s="11"/>
      <c r="R25" s="11"/>
      <c r="S25" s="11"/>
      <c r="T25" s="11"/>
      <c r="U25" s="11">
        <v>230</v>
      </c>
      <c r="V25" s="11">
        <v>100</v>
      </c>
      <c r="W25" s="11">
        <f>Ingresos!C10</f>
        <v>650</v>
      </c>
      <c r="X25" s="104">
        <f>ROUND(SUM(O25:W25),2)</f>
        <v>2140</v>
      </c>
      <c r="Y25" s="11"/>
      <c r="Z25" s="11"/>
      <c r="AA25" s="11"/>
      <c r="AB25" s="11"/>
      <c r="AC25" s="11"/>
      <c r="AD25" s="11"/>
      <c r="AE25" s="11"/>
      <c r="AF25" s="11">
        <f>ROUND(SUM(Y25:AE25),2)</f>
        <v>0</v>
      </c>
      <c r="AG25" s="106">
        <f>ROUND(SUM(X25-AF25),2)</f>
        <v>2140</v>
      </c>
      <c r="AH25" s="11"/>
      <c r="AI25" s="11"/>
      <c r="AJ25" s="11"/>
      <c r="AK25" s="11"/>
      <c r="AL25" s="11"/>
      <c r="AM25" s="11"/>
      <c r="AN25" s="11"/>
      <c r="AO25" s="11"/>
      <c r="AP25" s="11"/>
    </row>
    <row r="26" spans="1:42" ht="15.75" customHeight="1" x14ac:dyDescent="0.2">
      <c r="A26" s="12">
        <v>26</v>
      </c>
      <c r="B26" s="12">
        <v>2807</v>
      </c>
      <c r="C26" s="12" t="s">
        <v>6882</v>
      </c>
      <c r="D26" s="12" t="s">
        <v>61</v>
      </c>
      <c r="E26" s="12" t="s">
        <v>3659</v>
      </c>
      <c r="F26" s="90" t="s">
        <v>6007</v>
      </c>
      <c r="G26" s="71" t="s">
        <v>144</v>
      </c>
      <c r="H26" s="71" t="s">
        <v>144</v>
      </c>
      <c r="J26" s="71" t="s">
        <v>144</v>
      </c>
      <c r="K26" s="71" t="s">
        <v>144</v>
      </c>
      <c r="L26" s="71" t="s">
        <v>144</v>
      </c>
      <c r="M26" s="71" t="s">
        <v>144</v>
      </c>
      <c r="N26" s="12" t="s">
        <v>7895</v>
      </c>
      <c r="P26" s="11">
        <v>1459.5</v>
      </c>
      <c r="Q26" s="11"/>
      <c r="R26" s="11"/>
      <c r="S26" s="11"/>
      <c r="T26" s="11"/>
      <c r="U26" s="11">
        <v>230</v>
      </c>
      <c r="V26" s="11">
        <v>100</v>
      </c>
      <c r="W26" s="11"/>
      <c r="X26" s="104">
        <f>ROUND(SUM(O26:W26),2)</f>
        <v>1789.5</v>
      </c>
      <c r="Y26" s="11"/>
      <c r="Z26" s="11"/>
      <c r="AA26" s="11"/>
      <c r="AB26" s="11"/>
      <c r="AC26" s="11"/>
      <c r="AD26" s="11"/>
      <c r="AE26" s="118">
        <v>100</v>
      </c>
      <c r="AF26" s="11">
        <f>ROUND(SUM(Y26:AE26),2)</f>
        <v>100</v>
      </c>
      <c r="AG26" s="106">
        <f>ROUND(SUM(X26-AF26),2)</f>
        <v>1689.5</v>
      </c>
      <c r="AH26" s="11"/>
      <c r="AI26" s="11"/>
      <c r="AJ26" s="11"/>
      <c r="AK26" s="11"/>
      <c r="AL26" s="11"/>
      <c r="AM26" s="11"/>
      <c r="AN26" s="11"/>
      <c r="AO26" s="11"/>
      <c r="AP26" s="11"/>
    </row>
    <row r="27" spans="1:42" ht="15.75" customHeight="1" x14ac:dyDescent="0.2">
      <c r="A27" s="12">
        <v>27</v>
      </c>
      <c r="B27" s="12">
        <v>2287</v>
      </c>
      <c r="C27" s="12" t="s">
        <v>7858</v>
      </c>
      <c r="D27" s="12" t="s">
        <v>62</v>
      </c>
      <c r="E27" s="117" t="s">
        <v>3661</v>
      </c>
      <c r="F27" s="115" t="s">
        <v>4080</v>
      </c>
      <c r="G27" s="71" t="s">
        <v>144</v>
      </c>
      <c r="H27" s="71" t="s">
        <v>144</v>
      </c>
      <c r="J27" s="71" t="s">
        <v>144</v>
      </c>
      <c r="K27" s="71" t="s">
        <v>144</v>
      </c>
      <c r="L27" s="71" t="s">
        <v>144</v>
      </c>
      <c r="M27" s="71" t="s">
        <v>144</v>
      </c>
      <c r="P27" s="11"/>
      <c r="Q27" s="11"/>
      <c r="R27" s="11"/>
      <c r="S27" s="11"/>
      <c r="T27" s="11"/>
      <c r="U27" s="11">
        <v>200</v>
      </c>
      <c r="V27" s="11">
        <v>100</v>
      </c>
      <c r="W27" s="11">
        <f>Ingresos!C103</f>
        <v>383.33</v>
      </c>
      <c r="X27" s="104">
        <f>ROUND(SUM(O27:W27),2)</f>
        <v>683.33</v>
      </c>
      <c r="Y27" s="11"/>
      <c r="Z27" s="11"/>
      <c r="AA27" s="11"/>
      <c r="AB27" s="11"/>
      <c r="AC27" s="11"/>
      <c r="AD27" s="11"/>
      <c r="AE27" s="11"/>
      <c r="AF27" s="11">
        <f>ROUND(SUM(Y27:AE27),2)</f>
        <v>0</v>
      </c>
      <c r="AG27" s="106">
        <f>ROUND(SUM(X27-AF27),2)</f>
        <v>683.33</v>
      </c>
      <c r="AH27" s="11"/>
      <c r="AI27" s="11"/>
      <c r="AJ27" s="11"/>
      <c r="AK27" s="11"/>
      <c r="AL27" s="11"/>
      <c r="AM27" s="11"/>
      <c r="AN27" s="11"/>
      <c r="AO27" s="11"/>
      <c r="AP27" s="11"/>
    </row>
    <row r="28" spans="1:42" ht="15.75" customHeight="1" x14ac:dyDescent="0.2">
      <c r="A28" s="12">
        <v>28</v>
      </c>
      <c r="B28" s="12">
        <v>8465</v>
      </c>
      <c r="C28" s="12" t="s">
        <v>6868</v>
      </c>
      <c r="D28" s="12" t="s">
        <v>1</v>
      </c>
      <c r="E28" s="12" t="s">
        <v>7209</v>
      </c>
      <c r="F28" s="90" t="s">
        <v>7736</v>
      </c>
      <c r="G28" s="71" t="s">
        <v>144</v>
      </c>
      <c r="H28" s="71" t="s">
        <v>144</v>
      </c>
      <c r="J28" s="71" t="s">
        <v>144</v>
      </c>
      <c r="K28" s="71" t="s">
        <v>144</v>
      </c>
      <c r="L28" s="71" t="s">
        <v>144</v>
      </c>
      <c r="M28" s="71" t="s">
        <v>144</v>
      </c>
      <c r="O28" s="11">
        <v>985.71</v>
      </c>
      <c r="P28" s="11"/>
      <c r="Q28" s="11"/>
      <c r="R28" s="11">
        <v>164.28569999999999</v>
      </c>
      <c r="S28" s="11"/>
      <c r="T28" s="11">
        <v>50</v>
      </c>
      <c r="U28" s="11"/>
      <c r="V28" s="11"/>
      <c r="W28" s="11">
        <f>Ingresos!C93</f>
        <v>150</v>
      </c>
      <c r="X28" s="104">
        <f>ROUND(SUM(O28:W28),2)</f>
        <v>1350</v>
      </c>
      <c r="Y28" s="11"/>
      <c r="Z28" s="11"/>
      <c r="AA28" s="11"/>
      <c r="AB28" s="11"/>
      <c r="AC28" s="11"/>
      <c r="AD28" s="11"/>
      <c r="AE28" s="11"/>
      <c r="AF28" s="11">
        <f>ROUND(SUM(Y28:AE28),2)</f>
        <v>0</v>
      </c>
      <c r="AG28" s="106">
        <f>ROUND(SUM(X28-AF28),2)</f>
        <v>1350</v>
      </c>
      <c r="AH28" s="11"/>
      <c r="AI28" s="11"/>
      <c r="AJ28" s="11"/>
      <c r="AK28" s="11"/>
      <c r="AL28" s="11"/>
      <c r="AM28" s="11"/>
      <c r="AN28" s="11"/>
      <c r="AO28" s="11"/>
      <c r="AP28" s="11"/>
    </row>
    <row r="29" spans="1:42" ht="15.75" customHeight="1" x14ac:dyDescent="0.2">
      <c r="A29" s="12">
        <v>29</v>
      </c>
      <c r="B29" s="12">
        <v>8399</v>
      </c>
      <c r="C29" s="12" t="s">
        <v>6984</v>
      </c>
      <c r="D29" s="12" t="s">
        <v>5864</v>
      </c>
      <c r="E29" s="12" t="s">
        <v>3664</v>
      </c>
      <c r="F29" s="90" t="s">
        <v>7560</v>
      </c>
      <c r="G29" s="71" t="s">
        <v>144</v>
      </c>
      <c r="H29" s="71" t="s">
        <v>144</v>
      </c>
      <c r="J29" s="71" t="s">
        <v>144</v>
      </c>
      <c r="K29" s="71" t="s">
        <v>144</v>
      </c>
      <c r="L29" s="71" t="s">
        <v>144</v>
      </c>
      <c r="M29" s="71" t="s">
        <v>144</v>
      </c>
      <c r="P29" s="11"/>
      <c r="Q29" s="11"/>
      <c r="R29" s="11"/>
      <c r="S29" s="11"/>
      <c r="T29" s="11"/>
      <c r="U29" s="11">
        <v>200</v>
      </c>
      <c r="V29" s="11">
        <v>50</v>
      </c>
      <c r="W29" s="11">
        <f>Ingresos!C35</f>
        <v>572</v>
      </c>
      <c r="X29" s="104">
        <f>ROUND(SUM(O29:W29),2)</f>
        <v>822</v>
      </c>
      <c r="Y29" s="11"/>
      <c r="Z29" s="11"/>
      <c r="AA29" s="11"/>
      <c r="AB29" s="11"/>
      <c r="AC29" s="11"/>
      <c r="AD29" s="11"/>
      <c r="AE29" s="11"/>
      <c r="AF29" s="11">
        <f>ROUND(SUM(Y29:AE29),2)</f>
        <v>0</v>
      </c>
      <c r="AG29" s="106">
        <f>ROUND(SUM(X29-AF29),2)</f>
        <v>822</v>
      </c>
      <c r="AH29" s="11"/>
      <c r="AI29" s="11"/>
      <c r="AJ29" s="11"/>
      <c r="AK29" s="11"/>
      <c r="AL29" s="11"/>
      <c r="AM29" s="11"/>
      <c r="AN29" s="11"/>
      <c r="AO29" s="11"/>
      <c r="AP29" s="11"/>
    </row>
    <row r="30" spans="1:42" ht="15.75" customHeight="1" x14ac:dyDescent="0.2">
      <c r="A30" s="12">
        <v>30</v>
      </c>
      <c r="B30" s="12">
        <v>8426</v>
      </c>
      <c r="C30" s="12" t="s">
        <v>6872</v>
      </c>
      <c r="D30" s="12" t="s">
        <v>61</v>
      </c>
      <c r="E30" s="117" t="s">
        <v>3778</v>
      </c>
      <c r="F30" s="90" t="s">
        <v>7644</v>
      </c>
      <c r="G30" s="71" t="s">
        <v>144</v>
      </c>
      <c r="H30" s="71" t="s">
        <v>144</v>
      </c>
      <c r="J30" s="71" t="s">
        <v>144</v>
      </c>
      <c r="K30" s="71" t="s">
        <v>144</v>
      </c>
      <c r="L30" s="71" t="s">
        <v>144</v>
      </c>
      <c r="M30" s="71" t="s">
        <v>144</v>
      </c>
      <c r="N30" s="12" t="s">
        <v>7895</v>
      </c>
      <c r="P30" s="11">
        <v>1092</v>
      </c>
      <c r="Q30" s="11"/>
      <c r="R30" s="11"/>
      <c r="S30" s="11"/>
      <c r="T30" s="11"/>
      <c r="U30" s="11">
        <v>230</v>
      </c>
      <c r="V30" s="11">
        <v>100</v>
      </c>
      <c r="W30" s="11">
        <f>Ingresos!C66</f>
        <v>-105</v>
      </c>
      <c r="X30" s="104">
        <f>ROUND(SUM(O30:W30),2)</f>
        <v>1317</v>
      </c>
      <c r="Y30" s="11"/>
      <c r="Z30" s="11"/>
      <c r="AA30" s="11"/>
      <c r="AB30" s="11"/>
      <c r="AC30" s="11"/>
      <c r="AD30" s="11"/>
      <c r="AE30" s="118">
        <v>100</v>
      </c>
      <c r="AF30" s="11">
        <f>ROUND(SUM(Y30:AE30),2)</f>
        <v>100</v>
      </c>
      <c r="AG30" s="106">
        <f>ROUND(SUM(X30-AF30),2)</f>
        <v>1217</v>
      </c>
      <c r="AH30" s="11"/>
      <c r="AI30" s="11"/>
      <c r="AJ30" s="11"/>
      <c r="AK30" s="11"/>
      <c r="AL30" s="11"/>
      <c r="AM30" s="11"/>
      <c r="AN30" s="11"/>
      <c r="AO30" s="11"/>
      <c r="AP30" s="11"/>
    </row>
    <row r="31" spans="1:42" ht="15.75" customHeight="1" x14ac:dyDescent="0.2">
      <c r="A31" s="12">
        <v>31</v>
      </c>
      <c r="B31" s="31">
        <v>8283</v>
      </c>
      <c r="C31" s="12" t="s">
        <v>6809</v>
      </c>
      <c r="D31" s="12" t="s">
        <v>62</v>
      </c>
      <c r="E31" s="117" t="s">
        <v>3659</v>
      </c>
      <c r="F31" s="90" t="s">
        <v>7048</v>
      </c>
      <c r="G31" s="71" t="s">
        <v>144</v>
      </c>
      <c r="H31" s="71" t="s">
        <v>144</v>
      </c>
      <c r="J31" s="71" t="s">
        <v>144</v>
      </c>
      <c r="K31" s="71" t="s">
        <v>144</v>
      </c>
      <c r="L31" s="71" t="s">
        <v>144</v>
      </c>
      <c r="M31" s="71" t="s">
        <v>144</v>
      </c>
      <c r="N31" s="12" t="s">
        <v>7895</v>
      </c>
      <c r="P31" s="11">
        <v>1810.5</v>
      </c>
      <c r="Q31" s="11"/>
      <c r="R31" s="11"/>
      <c r="S31" s="11"/>
      <c r="T31" s="11"/>
      <c r="U31" s="11">
        <v>200</v>
      </c>
      <c r="V31" s="11">
        <v>100</v>
      </c>
      <c r="W31" s="11">
        <f>Ingresos!C60</f>
        <v>-650</v>
      </c>
      <c r="X31" s="104">
        <f>ROUND(SUM(O31:W31),2)</f>
        <v>1460.5</v>
      </c>
      <c r="Y31" s="11"/>
      <c r="Z31" s="11"/>
      <c r="AA31" s="11"/>
      <c r="AB31" s="11"/>
      <c r="AC31" s="11"/>
      <c r="AD31" s="11"/>
      <c r="AE31" s="119">
        <v>200</v>
      </c>
      <c r="AF31" s="11">
        <f>ROUND(SUM(Y31:AE31),2)</f>
        <v>200</v>
      </c>
      <c r="AG31" s="106">
        <f>ROUND(SUM(X31-AF31),2)</f>
        <v>1260.5</v>
      </c>
      <c r="AH31" s="11"/>
      <c r="AI31" s="11"/>
      <c r="AJ31" s="11"/>
      <c r="AK31" s="11"/>
      <c r="AL31" s="11"/>
      <c r="AM31" s="11"/>
      <c r="AN31" s="11"/>
      <c r="AO31" s="11"/>
      <c r="AP31" s="11"/>
    </row>
    <row r="32" spans="1:42" ht="15.75" customHeight="1" x14ac:dyDescent="0.2">
      <c r="A32" s="12">
        <v>32</v>
      </c>
      <c r="B32" s="12">
        <v>8132</v>
      </c>
      <c r="C32" s="12" t="s">
        <v>6724</v>
      </c>
      <c r="D32" s="12" t="s">
        <v>6</v>
      </c>
      <c r="E32" s="12" t="s">
        <v>3660</v>
      </c>
      <c r="F32" s="90" t="s">
        <v>340</v>
      </c>
      <c r="G32" s="71" t="s">
        <v>144</v>
      </c>
      <c r="H32" s="71" t="s">
        <v>144</v>
      </c>
      <c r="J32" s="71" t="s">
        <v>144</v>
      </c>
      <c r="K32" s="71" t="s">
        <v>144</v>
      </c>
      <c r="L32" s="71" t="s">
        <v>144</v>
      </c>
      <c r="M32" s="71" t="s">
        <v>144</v>
      </c>
      <c r="O32" s="11">
        <v>900</v>
      </c>
      <c r="P32" s="11"/>
      <c r="Q32" s="11"/>
      <c r="R32" s="11">
        <v>150</v>
      </c>
      <c r="S32" s="11"/>
      <c r="T32" s="11">
        <v>250</v>
      </c>
      <c r="U32" s="11"/>
      <c r="V32" s="11"/>
      <c r="W32" s="11"/>
      <c r="X32" s="104">
        <f>ROUND(SUM(O32:W32),2)</f>
        <v>1300</v>
      </c>
      <c r="Y32" s="11"/>
      <c r="Z32" s="11"/>
      <c r="AA32" s="11">
        <f>Descuentos!C10</f>
        <v>75</v>
      </c>
      <c r="AB32" s="11"/>
      <c r="AC32" s="11"/>
      <c r="AD32" s="11"/>
      <c r="AE32" s="11"/>
      <c r="AF32" s="11">
        <f>ROUND(SUM(Y32:AE32),2)</f>
        <v>75</v>
      </c>
      <c r="AG32" s="106">
        <f>ROUND(SUM(X32-AF32),2)</f>
        <v>1225</v>
      </c>
      <c r="AH32" s="11"/>
      <c r="AI32" s="11"/>
      <c r="AJ32" s="11"/>
      <c r="AK32" s="11"/>
      <c r="AL32" s="11"/>
      <c r="AM32" s="11"/>
      <c r="AN32" s="11"/>
      <c r="AO32" s="11"/>
      <c r="AP32" s="11"/>
    </row>
    <row r="33" spans="1:42" ht="15.75" customHeight="1" x14ac:dyDescent="0.2">
      <c r="A33" s="12">
        <v>33</v>
      </c>
      <c r="B33" s="12">
        <v>8011</v>
      </c>
      <c r="C33" s="12" t="s">
        <v>7439</v>
      </c>
      <c r="D33" s="12" t="s">
        <v>3680</v>
      </c>
      <c r="E33" s="12" t="s">
        <v>9</v>
      </c>
      <c r="F33" s="90" t="s">
        <v>341</v>
      </c>
      <c r="G33" s="71" t="s">
        <v>144</v>
      </c>
      <c r="H33" s="71" t="s">
        <v>144</v>
      </c>
      <c r="J33" s="71" t="s">
        <v>144</v>
      </c>
      <c r="K33" s="71" t="s">
        <v>144</v>
      </c>
      <c r="L33" s="71" t="s">
        <v>144</v>
      </c>
      <c r="M33" s="71" t="s">
        <v>144</v>
      </c>
      <c r="O33" s="11">
        <v>985.71</v>
      </c>
      <c r="P33" s="11"/>
      <c r="Q33" s="11"/>
      <c r="R33" s="11">
        <v>164.28569999999999</v>
      </c>
      <c r="S33" s="11"/>
      <c r="T33" s="11">
        <v>250</v>
      </c>
      <c r="U33" s="11"/>
      <c r="V33" s="11"/>
      <c r="W33" s="11"/>
      <c r="X33" s="104">
        <f>ROUND(SUM(O33:W33),2)</f>
        <v>1400</v>
      </c>
      <c r="Y33" s="11"/>
      <c r="Z33" s="11"/>
      <c r="AA33" s="11">
        <f>Descuentos!C9</f>
        <v>157.5</v>
      </c>
      <c r="AB33" s="11"/>
      <c r="AC33" s="11"/>
      <c r="AD33" s="11"/>
      <c r="AE33" s="11"/>
      <c r="AF33" s="11">
        <f>ROUND(SUM(Y33:AE33),2)</f>
        <v>157.5</v>
      </c>
      <c r="AG33" s="106">
        <f>ROUND(SUM(X33-AF33),2)</f>
        <v>1242.5</v>
      </c>
      <c r="AH33" s="11"/>
      <c r="AI33" s="11"/>
      <c r="AJ33" s="11"/>
      <c r="AK33" s="11"/>
      <c r="AL33" s="11"/>
      <c r="AM33" s="11"/>
      <c r="AN33" s="11"/>
      <c r="AO33" s="11"/>
      <c r="AP33" s="11"/>
    </row>
    <row r="34" spans="1:42" ht="15.75" customHeight="1" x14ac:dyDescent="0.2">
      <c r="A34" s="12">
        <v>34</v>
      </c>
      <c r="B34" s="12">
        <v>2725</v>
      </c>
      <c r="C34" s="12" t="s">
        <v>6744</v>
      </c>
      <c r="D34" s="12" t="s">
        <v>5796</v>
      </c>
      <c r="E34" s="12" t="s">
        <v>11</v>
      </c>
      <c r="F34" s="90" t="s">
        <v>5731</v>
      </c>
      <c r="G34" s="71" t="s">
        <v>144</v>
      </c>
      <c r="H34" s="71" t="s">
        <v>144</v>
      </c>
      <c r="J34" s="71" t="s">
        <v>144</v>
      </c>
      <c r="K34" s="71" t="s">
        <v>144</v>
      </c>
      <c r="L34" s="71" t="s">
        <v>144</v>
      </c>
      <c r="M34" s="71" t="s">
        <v>144</v>
      </c>
      <c r="O34" s="11">
        <v>2314.29</v>
      </c>
      <c r="P34" s="11"/>
      <c r="Q34" s="11"/>
      <c r="R34" s="11">
        <v>385.71429999999998</v>
      </c>
      <c r="S34" s="11"/>
      <c r="T34" s="11">
        <v>300</v>
      </c>
      <c r="U34" s="11"/>
      <c r="V34" s="11"/>
      <c r="W34" s="11"/>
      <c r="X34" s="104">
        <f>ROUND(SUM(O34:W34),2)</f>
        <v>3000</v>
      </c>
      <c r="Y34" s="11"/>
      <c r="Z34" s="11"/>
      <c r="AA34" s="11"/>
      <c r="AB34" s="11"/>
      <c r="AC34" s="11"/>
      <c r="AD34" s="11"/>
      <c r="AE34" s="11"/>
      <c r="AF34" s="11">
        <f>ROUND(SUM(Y34:AE34),2)</f>
        <v>0</v>
      </c>
      <c r="AG34" s="106">
        <f>ROUND(SUM(X34-AF34),2)</f>
        <v>3000</v>
      </c>
      <c r="AH34" s="11"/>
      <c r="AI34" s="11"/>
      <c r="AJ34" s="11"/>
      <c r="AK34" s="11"/>
      <c r="AL34" s="11"/>
      <c r="AM34" s="11"/>
      <c r="AN34" s="11"/>
      <c r="AO34" s="11"/>
      <c r="AP34" s="11"/>
    </row>
    <row r="35" spans="1:42" ht="15.75" customHeight="1" x14ac:dyDescent="0.2">
      <c r="A35" s="12">
        <v>35</v>
      </c>
      <c r="B35" s="12">
        <v>8454</v>
      </c>
      <c r="C35" s="12" t="s">
        <v>6903</v>
      </c>
      <c r="D35" s="12" t="s">
        <v>7506</v>
      </c>
      <c r="E35" s="12" t="s">
        <v>9</v>
      </c>
      <c r="F35" s="90" t="s">
        <v>7700</v>
      </c>
      <c r="G35" s="71" t="s">
        <v>144</v>
      </c>
      <c r="H35" s="71" t="s">
        <v>144</v>
      </c>
      <c r="J35" s="71" t="s">
        <v>144</v>
      </c>
      <c r="K35" s="71" t="s">
        <v>144</v>
      </c>
      <c r="L35" s="71" t="s">
        <v>144</v>
      </c>
      <c r="M35" s="71" t="s">
        <v>144</v>
      </c>
      <c r="O35" s="11">
        <v>771.43</v>
      </c>
      <c r="P35" s="11"/>
      <c r="Q35" s="11"/>
      <c r="R35" s="11">
        <v>128.57140000000001</v>
      </c>
      <c r="S35" s="11"/>
      <c r="T35" s="11">
        <v>300</v>
      </c>
      <c r="U35" s="11"/>
      <c r="V35" s="11"/>
      <c r="W35" s="11"/>
      <c r="X35" s="104">
        <f>ROUND(SUM(O35:W35),2)</f>
        <v>1200</v>
      </c>
      <c r="Y35" s="11"/>
      <c r="Z35" s="11"/>
      <c r="AA35" s="11"/>
      <c r="AB35" s="11"/>
      <c r="AC35" s="11"/>
      <c r="AD35" s="11"/>
      <c r="AE35" s="118">
        <v>100</v>
      </c>
      <c r="AF35" s="11">
        <f>ROUND(SUM(Y35:AE35),2)</f>
        <v>100</v>
      </c>
      <c r="AG35" s="106">
        <f>ROUND(SUM(X35-AF35),2)</f>
        <v>1100</v>
      </c>
      <c r="AH35" s="11"/>
      <c r="AI35" s="11"/>
      <c r="AJ35" s="11"/>
      <c r="AK35" s="11"/>
      <c r="AL35" s="11"/>
      <c r="AM35" s="11"/>
      <c r="AN35" s="11"/>
      <c r="AO35" s="11"/>
      <c r="AP35" s="11"/>
    </row>
    <row r="36" spans="1:42" ht="15.75" customHeight="1" x14ac:dyDescent="0.2">
      <c r="A36" s="12">
        <v>36</v>
      </c>
      <c r="B36" s="12">
        <v>2824</v>
      </c>
      <c r="C36" s="12" t="s">
        <v>6745</v>
      </c>
      <c r="D36" s="12" t="s">
        <v>5</v>
      </c>
      <c r="E36" s="12" t="s">
        <v>3</v>
      </c>
      <c r="F36" s="90" t="s">
        <v>6075</v>
      </c>
      <c r="G36" s="71" t="s">
        <v>144</v>
      </c>
      <c r="H36" s="71" t="s">
        <v>144</v>
      </c>
      <c r="J36" s="71" t="s">
        <v>144</v>
      </c>
      <c r="K36" s="71" t="s">
        <v>144</v>
      </c>
      <c r="L36" s="71" t="s">
        <v>144</v>
      </c>
      <c r="M36" s="71" t="s">
        <v>144</v>
      </c>
      <c r="O36" s="11">
        <v>942.86</v>
      </c>
      <c r="P36" s="11"/>
      <c r="Q36" s="11"/>
      <c r="R36" s="11">
        <v>157.1429</v>
      </c>
      <c r="S36" s="11"/>
      <c r="T36" s="11">
        <v>300</v>
      </c>
      <c r="U36" s="11"/>
      <c r="V36" s="11"/>
      <c r="W36" s="11"/>
      <c r="X36" s="104">
        <f>ROUND(SUM(O36:W36),2)</f>
        <v>1400</v>
      </c>
      <c r="Y36" s="11"/>
      <c r="Z36" s="11"/>
      <c r="AA36" s="11"/>
      <c r="AB36" s="11"/>
      <c r="AC36" s="11"/>
      <c r="AD36" s="11"/>
      <c r="AE36" s="11"/>
      <c r="AF36" s="11">
        <f>ROUND(SUM(Y36:AE36),2)</f>
        <v>0</v>
      </c>
      <c r="AG36" s="106">
        <f>ROUND(SUM(X36-AF36),2)</f>
        <v>1400</v>
      </c>
      <c r="AH36" s="11"/>
      <c r="AI36" s="11"/>
      <c r="AJ36" s="11"/>
      <c r="AK36" s="11"/>
      <c r="AL36" s="11"/>
      <c r="AM36" s="11"/>
      <c r="AN36" s="11"/>
      <c r="AO36" s="11"/>
      <c r="AP36" s="11"/>
    </row>
    <row r="37" spans="1:42" ht="15.75" customHeight="1" x14ac:dyDescent="0.2">
      <c r="A37" s="12">
        <v>37</v>
      </c>
      <c r="B37" s="12">
        <v>8439</v>
      </c>
      <c r="C37" s="12" t="s">
        <v>6875</v>
      </c>
      <c r="D37" s="12" t="s">
        <v>61</v>
      </c>
      <c r="E37" s="117" t="s">
        <v>3662</v>
      </c>
      <c r="F37" s="90" t="s">
        <v>7669</v>
      </c>
      <c r="G37" s="71" t="s">
        <v>144</v>
      </c>
      <c r="H37" s="71" t="s">
        <v>144</v>
      </c>
      <c r="J37" s="71" t="s">
        <v>144</v>
      </c>
      <c r="K37" s="71" t="s">
        <v>144</v>
      </c>
      <c r="L37" s="71" t="s">
        <v>144</v>
      </c>
      <c r="M37" s="71" t="s">
        <v>144</v>
      </c>
      <c r="N37" s="12" t="s">
        <v>7895</v>
      </c>
      <c r="P37" s="11">
        <v>1080</v>
      </c>
      <c r="Q37" s="11"/>
      <c r="R37" s="11"/>
      <c r="S37" s="11"/>
      <c r="T37" s="11"/>
      <c r="U37" s="11">
        <v>230</v>
      </c>
      <c r="V37" s="11">
        <v>100</v>
      </c>
      <c r="W37" s="11">
        <f>Ingresos!C39</f>
        <v>75</v>
      </c>
      <c r="X37" s="104">
        <f>ROUND(SUM(O37:W37),2)</f>
        <v>1485</v>
      </c>
      <c r="Y37" s="11"/>
      <c r="Z37" s="11"/>
      <c r="AA37" s="11"/>
      <c r="AB37" s="11"/>
      <c r="AC37" s="11"/>
      <c r="AD37" s="11"/>
      <c r="AE37" s="11"/>
      <c r="AF37" s="11">
        <f>ROUND(SUM(Y37:AE37),2)</f>
        <v>0</v>
      </c>
      <c r="AG37" s="106">
        <f>ROUND(SUM(X37-AF37),2)</f>
        <v>1485</v>
      </c>
      <c r="AH37" s="11"/>
      <c r="AI37" s="11"/>
      <c r="AJ37" s="11"/>
      <c r="AK37" s="11"/>
      <c r="AL37" s="11"/>
      <c r="AM37" s="11"/>
      <c r="AN37" s="11"/>
      <c r="AO37" s="11"/>
      <c r="AP37" s="11"/>
    </row>
    <row r="38" spans="1:42" ht="15.75" customHeight="1" x14ac:dyDescent="0.2">
      <c r="A38" s="12">
        <v>38</v>
      </c>
      <c r="B38" s="12">
        <v>2979</v>
      </c>
      <c r="C38" s="12" t="s">
        <v>6900</v>
      </c>
      <c r="D38" s="12" t="s">
        <v>7195</v>
      </c>
      <c r="E38" s="12" t="s">
        <v>9</v>
      </c>
      <c r="F38" s="90" t="s">
        <v>6702</v>
      </c>
      <c r="G38" s="71" t="s">
        <v>144</v>
      </c>
      <c r="H38" s="71" t="s">
        <v>144</v>
      </c>
      <c r="J38" s="71" t="s">
        <v>144</v>
      </c>
      <c r="K38" s="71" t="s">
        <v>144</v>
      </c>
      <c r="L38" s="71" t="s">
        <v>144</v>
      </c>
      <c r="M38" s="71" t="s">
        <v>144</v>
      </c>
      <c r="O38" s="11">
        <v>985.71</v>
      </c>
      <c r="P38" s="11"/>
      <c r="Q38" s="11"/>
      <c r="R38" s="11">
        <v>164.28569999999999</v>
      </c>
      <c r="S38" s="11"/>
      <c r="T38" s="11">
        <v>250</v>
      </c>
      <c r="U38" s="11"/>
      <c r="V38" s="11"/>
      <c r="W38" s="11"/>
      <c r="X38" s="104">
        <f>ROUND(SUM(O38:W38),2)</f>
        <v>1400</v>
      </c>
      <c r="Y38" s="11"/>
      <c r="Z38" s="11"/>
      <c r="AA38" s="11"/>
      <c r="AB38" s="11"/>
      <c r="AC38" s="11"/>
      <c r="AD38" s="11"/>
      <c r="AE38" s="11"/>
      <c r="AF38" s="11">
        <f>ROUND(SUM(Y38:AE38),2)</f>
        <v>0</v>
      </c>
      <c r="AG38" s="106">
        <f>ROUND(SUM(X38-AF38),2)</f>
        <v>1400</v>
      </c>
      <c r="AH38" s="11"/>
      <c r="AI38" s="11"/>
      <c r="AJ38" s="11"/>
      <c r="AK38" s="11"/>
      <c r="AL38" s="11"/>
      <c r="AM38" s="11"/>
      <c r="AN38" s="11"/>
      <c r="AO38" s="11"/>
      <c r="AP38" s="11"/>
    </row>
    <row r="39" spans="1:42" ht="15.75" customHeight="1" x14ac:dyDescent="0.2">
      <c r="A39" s="12">
        <v>39</v>
      </c>
      <c r="B39" s="12">
        <v>2902</v>
      </c>
      <c r="C39" s="12" t="s">
        <v>6746</v>
      </c>
      <c r="D39" s="12" t="s">
        <v>61</v>
      </c>
      <c r="E39" s="12" t="s">
        <v>6242</v>
      </c>
      <c r="F39" s="90" t="s">
        <v>6594</v>
      </c>
      <c r="G39" s="71" t="s">
        <v>144</v>
      </c>
      <c r="H39" s="71" t="s">
        <v>144</v>
      </c>
      <c r="J39" s="71" t="s">
        <v>144</v>
      </c>
      <c r="K39" s="71" t="s">
        <v>144</v>
      </c>
      <c r="L39" s="71" t="s">
        <v>144</v>
      </c>
      <c r="M39" s="71" t="s">
        <v>144</v>
      </c>
      <c r="N39" s="12" t="s">
        <v>7895</v>
      </c>
      <c r="P39" s="11">
        <v>1160</v>
      </c>
      <c r="Q39" s="11"/>
      <c r="R39" s="11"/>
      <c r="S39" s="11"/>
      <c r="T39" s="11"/>
      <c r="U39" s="11">
        <v>230</v>
      </c>
      <c r="V39" s="11">
        <v>100</v>
      </c>
      <c r="W39" s="11">
        <f>Ingresos!C44</f>
        <v>75</v>
      </c>
      <c r="X39" s="104">
        <f>ROUND(SUM(O39:W39),2)</f>
        <v>1565</v>
      </c>
      <c r="Y39" s="11"/>
      <c r="Z39" s="11"/>
      <c r="AA39" s="11">
        <f>Descuentos!C5</f>
        <v>50</v>
      </c>
      <c r="AB39" s="11"/>
      <c r="AC39" s="11"/>
      <c r="AD39" s="11"/>
      <c r="AE39" s="118">
        <v>100</v>
      </c>
      <c r="AF39" s="11">
        <f>ROUND(SUM(Y39:AE39),2)</f>
        <v>150</v>
      </c>
      <c r="AG39" s="106">
        <f>ROUND(SUM(X39-AF39),2)</f>
        <v>1415</v>
      </c>
      <c r="AH39" s="11"/>
      <c r="AI39" s="11"/>
      <c r="AJ39" s="11"/>
      <c r="AK39" s="11"/>
      <c r="AL39" s="11"/>
      <c r="AM39" s="11"/>
      <c r="AN39" s="11"/>
      <c r="AO39" s="11"/>
      <c r="AP39" s="11"/>
    </row>
    <row r="40" spans="1:42" ht="15.75" customHeight="1" x14ac:dyDescent="0.2">
      <c r="A40" s="12">
        <v>40</v>
      </c>
      <c r="B40" s="12">
        <v>1655</v>
      </c>
      <c r="C40" s="12" t="s">
        <v>6747</v>
      </c>
      <c r="D40" s="12" t="s">
        <v>3666</v>
      </c>
      <c r="E40" s="12" t="s">
        <v>9</v>
      </c>
      <c r="F40" s="90" t="s">
        <v>391</v>
      </c>
      <c r="G40" s="71" t="s">
        <v>144</v>
      </c>
      <c r="H40" s="71" t="s">
        <v>144</v>
      </c>
      <c r="J40" s="71" t="s">
        <v>144</v>
      </c>
      <c r="K40" s="71" t="s">
        <v>144</v>
      </c>
      <c r="L40" s="71" t="s">
        <v>144</v>
      </c>
      <c r="M40" s="71" t="s">
        <v>144</v>
      </c>
      <c r="O40" s="11">
        <v>985.71</v>
      </c>
      <c r="P40" s="11"/>
      <c r="Q40" s="11"/>
      <c r="R40" s="11">
        <v>164.28569999999999</v>
      </c>
      <c r="S40" s="11"/>
      <c r="T40" s="11">
        <v>250</v>
      </c>
      <c r="U40" s="11"/>
      <c r="V40" s="11"/>
      <c r="W40" s="11"/>
      <c r="X40" s="104">
        <f>ROUND(SUM(O40:W40),2)</f>
        <v>1400</v>
      </c>
      <c r="Y40" s="11"/>
      <c r="Z40" s="11"/>
      <c r="AA40" s="11"/>
      <c r="AB40" s="11"/>
      <c r="AC40" s="11"/>
      <c r="AD40" s="11"/>
      <c r="AE40" s="11"/>
      <c r="AF40" s="11">
        <f>ROUND(SUM(Y40:AE40),2)</f>
        <v>0</v>
      </c>
      <c r="AG40" s="106">
        <f>ROUND(SUM(X40-AF40),2)</f>
        <v>1400</v>
      </c>
      <c r="AH40" s="11"/>
      <c r="AI40" s="11"/>
      <c r="AJ40" s="11"/>
      <c r="AK40" s="11"/>
      <c r="AL40" s="11"/>
      <c r="AM40" s="11"/>
      <c r="AN40" s="11"/>
      <c r="AO40" s="11"/>
      <c r="AP40" s="11"/>
    </row>
    <row r="41" spans="1:42" ht="15.75" customHeight="1" x14ac:dyDescent="0.2">
      <c r="A41" s="12">
        <v>41</v>
      </c>
      <c r="B41" s="12">
        <v>2352</v>
      </c>
      <c r="C41" s="12" t="s">
        <v>6750</v>
      </c>
      <c r="D41" s="12" t="s">
        <v>0</v>
      </c>
      <c r="E41" s="12" t="s">
        <v>3662</v>
      </c>
      <c r="F41" s="90" t="s">
        <v>4343</v>
      </c>
      <c r="G41" s="71" t="s">
        <v>144</v>
      </c>
      <c r="H41" s="71" t="s">
        <v>144</v>
      </c>
      <c r="J41" s="71" t="s">
        <v>144</v>
      </c>
      <c r="K41" s="71" t="s">
        <v>144</v>
      </c>
      <c r="L41" s="71" t="s">
        <v>144</v>
      </c>
      <c r="M41" s="71" t="s">
        <v>144</v>
      </c>
      <c r="O41" s="11">
        <v>1671.43</v>
      </c>
      <c r="P41" s="11"/>
      <c r="Q41" s="11"/>
      <c r="R41" s="11">
        <v>278.57139999999998</v>
      </c>
      <c r="S41" s="11"/>
      <c r="T41" s="11">
        <v>250</v>
      </c>
      <c r="U41" s="11"/>
      <c r="V41" s="11"/>
      <c r="W41" s="11"/>
      <c r="X41" s="104">
        <f>ROUND(SUM(O41:W41),2)</f>
        <v>2200</v>
      </c>
      <c r="Y41" s="11"/>
      <c r="Z41" s="11"/>
      <c r="AA41" s="11"/>
      <c r="AB41" s="11"/>
      <c r="AC41" s="11"/>
      <c r="AD41" s="11"/>
      <c r="AE41" s="11"/>
      <c r="AF41" s="11">
        <f>ROUND(SUM(Y41:AE41),2)</f>
        <v>0</v>
      </c>
      <c r="AG41" s="106">
        <f>ROUND(SUM(X41-AF41),2)</f>
        <v>2200</v>
      </c>
      <c r="AH41" s="11"/>
      <c r="AI41" s="11"/>
      <c r="AJ41" s="11"/>
      <c r="AK41" s="11"/>
      <c r="AL41" s="11"/>
      <c r="AM41" s="11"/>
      <c r="AN41" s="11"/>
      <c r="AO41" s="11"/>
      <c r="AP41" s="11"/>
    </row>
    <row r="42" spans="1:42" ht="15.75" customHeight="1" x14ac:dyDescent="0.2">
      <c r="A42" s="12">
        <v>42</v>
      </c>
      <c r="B42" s="12">
        <v>2713</v>
      </c>
      <c r="C42" s="12" t="s">
        <v>7103</v>
      </c>
      <c r="D42" s="12" t="s">
        <v>61</v>
      </c>
      <c r="E42" s="12" t="s">
        <v>7083</v>
      </c>
      <c r="F42" s="120" t="s">
        <v>5688</v>
      </c>
      <c r="G42" s="71" t="s">
        <v>144</v>
      </c>
      <c r="H42" s="71" t="s">
        <v>144</v>
      </c>
      <c r="J42" s="71" t="s">
        <v>144</v>
      </c>
      <c r="K42" s="71" t="s">
        <v>144</v>
      </c>
      <c r="L42" s="71" t="s">
        <v>144</v>
      </c>
      <c r="M42" s="71" t="s">
        <v>144</v>
      </c>
      <c r="N42" s="12" t="s">
        <v>7895</v>
      </c>
      <c r="P42" s="11">
        <v>1015</v>
      </c>
      <c r="Q42" s="11"/>
      <c r="R42" s="11"/>
      <c r="S42" s="11"/>
      <c r="T42" s="11"/>
      <c r="U42" s="11">
        <v>230</v>
      </c>
      <c r="V42" s="11">
        <v>100</v>
      </c>
      <c r="W42" s="11">
        <f>Ingresos!C86</f>
        <v>135</v>
      </c>
      <c r="X42" s="104">
        <f>ROUND(SUM(O42:W42),2)</f>
        <v>1480</v>
      </c>
      <c r="Y42" s="11"/>
      <c r="Z42" s="11"/>
      <c r="AA42" s="11">
        <f>Descuentos!C13</f>
        <v>150</v>
      </c>
      <c r="AB42" s="11"/>
      <c r="AC42" s="11"/>
      <c r="AD42" s="11"/>
      <c r="AE42" s="118">
        <v>100</v>
      </c>
      <c r="AF42" s="11">
        <f>ROUND(SUM(Y42:AE42),2)</f>
        <v>250</v>
      </c>
      <c r="AG42" s="106">
        <f>ROUND(SUM(X42-AF42),2)</f>
        <v>1230</v>
      </c>
      <c r="AH42" s="11"/>
      <c r="AI42" s="11"/>
      <c r="AJ42" s="11"/>
      <c r="AK42" s="11"/>
      <c r="AL42" s="11"/>
      <c r="AM42" s="11"/>
      <c r="AN42" s="11"/>
      <c r="AO42" s="11"/>
      <c r="AP42" s="11"/>
    </row>
    <row r="43" spans="1:42" ht="15.75" customHeight="1" x14ac:dyDescent="0.2">
      <c r="A43" s="12">
        <v>306</v>
      </c>
      <c r="B43" s="12">
        <v>8519</v>
      </c>
      <c r="C43" s="12" t="s">
        <v>7003</v>
      </c>
      <c r="D43" s="12" t="s">
        <v>1</v>
      </c>
      <c r="E43" s="12" t="s">
        <v>7209</v>
      </c>
      <c r="F43" s="115" t="s">
        <v>7843</v>
      </c>
      <c r="G43" s="71" t="s">
        <v>144</v>
      </c>
      <c r="H43" s="71" t="s">
        <v>144</v>
      </c>
      <c r="J43" s="71" t="s">
        <v>144</v>
      </c>
      <c r="K43" s="71" t="s">
        <v>144</v>
      </c>
      <c r="L43" s="71" t="s">
        <v>144</v>
      </c>
      <c r="M43" s="71" t="s">
        <v>144</v>
      </c>
      <c r="O43" s="11">
        <v>985.71</v>
      </c>
      <c r="P43" s="11"/>
      <c r="Q43" s="11"/>
      <c r="R43" s="11">
        <v>164.28569999999999</v>
      </c>
      <c r="S43" s="11"/>
      <c r="T43" s="11">
        <v>50</v>
      </c>
      <c r="U43" s="11"/>
      <c r="V43" s="11"/>
      <c r="W43" s="11"/>
      <c r="X43" s="104">
        <f>ROUND(SUM(O43:W43),2)</f>
        <v>1200</v>
      </c>
      <c r="Y43" s="11"/>
      <c r="Z43" s="11"/>
      <c r="AA43" s="11"/>
      <c r="AB43" s="11"/>
      <c r="AC43" s="11"/>
      <c r="AD43" s="11"/>
      <c r="AE43" s="11"/>
      <c r="AF43" s="11">
        <f>ROUND(SUM(Y43:AE43),2)</f>
        <v>0</v>
      </c>
      <c r="AG43" s="106">
        <f>ROUND(SUM(X43-AF43),2)</f>
        <v>1200</v>
      </c>
      <c r="AH43" s="11"/>
      <c r="AI43" s="11"/>
      <c r="AJ43" s="11"/>
      <c r="AK43" s="11"/>
      <c r="AL43" s="11"/>
      <c r="AM43" s="11"/>
      <c r="AN43" s="11"/>
      <c r="AO43" s="11"/>
      <c r="AP43" s="11"/>
    </row>
    <row r="44" spans="1:42" ht="15.75" customHeight="1" x14ac:dyDescent="0.2">
      <c r="A44" s="12">
        <v>43</v>
      </c>
      <c r="B44" s="12">
        <v>8372</v>
      </c>
      <c r="C44" s="12" t="s">
        <v>6989</v>
      </c>
      <c r="D44" s="12" t="s">
        <v>7196</v>
      </c>
      <c r="E44" s="12" t="s">
        <v>9</v>
      </c>
      <c r="F44" s="90" t="s">
        <v>7484</v>
      </c>
      <c r="G44" s="71" t="s">
        <v>144</v>
      </c>
      <c r="H44" s="71" t="s">
        <v>144</v>
      </c>
      <c r="J44" s="71" t="s">
        <v>144</v>
      </c>
      <c r="K44" s="71" t="s">
        <v>144</v>
      </c>
      <c r="L44" s="71" t="s">
        <v>144</v>
      </c>
      <c r="M44" s="71" t="s">
        <v>144</v>
      </c>
      <c r="O44" s="11">
        <v>900</v>
      </c>
      <c r="P44" s="11"/>
      <c r="Q44" s="11"/>
      <c r="R44" s="11">
        <v>150</v>
      </c>
      <c r="S44" s="11"/>
      <c r="T44" s="11">
        <v>250</v>
      </c>
      <c r="U44" s="11"/>
      <c r="V44" s="11"/>
      <c r="W44" s="11"/>
      <c r="X44" s="104">
        <f>ROUND(SUM(O44:W44),2)</f>
        <v>1300</v>
      </c>
      <c r="Y44" s="11"/>
      <c r="Z44" s="11"/>
      <c r="AA44" s="11"/>
      <c r="AB44" s="11"/>
      <c r="AC44" s="11"/>
      <c r="AD44" s="11"/>
      <c r="AE44" s="11"/>
      <c r="AF44" s="11">
        <f>ROUND(SUM(Y44:AE44),2)</f>
        <v>0</v>
      </c>
      <c r="AG44" s="106">
        <f>ROUND(SUM(X44-AF44),2)</f>
        <v>1300</v>
      </c>
      <c r="AH44" s="11"/>
      <c r="AI44" s="11"/>
      <c r="AJ44" s="11"/>
      <c r="AK44" s="11"/>
      <c r="AL44" s="11"/>
      <c r="AM44" s="11"/>
      <c r="AN44" s="11"/>
      <c r="AO44" s="11"/>
      <c r="AP44" s="11"/>
    </row>
    <row r="45" spans="1:42" ht="15.75" customHeight="1" x14ac:dyDescent="0.2">
      <c r="A45" s="12">
        <v>44</v>
      </c>
      <c r="B45" s="12">
        <v>8470</v>
      </c>
      <c r="C45" s="12" t="s">
        <v>7241</v>
      </c>
      <c r="D45" s="12" t="s">
        <v>61</v>
      </c>
      <c r="E45" s="117" t="s">
        <v>7083</v>
      </c>
      <c r="F45" s="90" t="s">
        <v>7751</v>
      </c>
      <c r="G45" s="71" t="s">
        <v>144</v>
      </c>
      <c r="H45" s="71" t="s">
        <v>144</v>
      </c>
      <c r="J45" s="71" t="s">
        <v>144</v>
      </c>
      <c r="K45" s="71" t="s">
        <v>144</v>
      </c>
      <c r="L45" s="71" t="s">
        <v>144</v>
      </c>
      <c r="M45" s="71" t="s">
        <v>144</v>
      </c>
      <c r="N45" s="12" t="s">
        <v>7895</v>
      </c>
      <c r="P45" s="11">
        <v>1015</v>
      </c>
      <c r="Q45" s="11"/>
      <c r="R45" s="11"/>
      <c r="S45" s="11"/>
      <c r="T45" s="11"/>
      <c r="U45" s="11">
        <v>230</v>
      </c>
      <c r="V45" s="11">
        <v>100</v>
      </c>
      <c r="W45" s="11">
        <f>Ingresos!C87</f>
        <v>375</v>
      </c>
      <c r="X45" s="104">
        <f>ROUND(SUM(O45:W45),2)</f>
        <v>1720</v>
      </c>
      <c r="Y45" s="11"/>
      <c r="Z45" s="11"/>
      <c r="AA45" s="11"/>
      <c r="AB45" s="11"/>
      <c r="AC45" s="11"/>
      <c r="AD45" s="11"/>
      <c r="AE45" s="11"/>
      <c r="AF45" s="11">
        <f>ROUND(SUM(Y45:AE45),2)</f>
        <v>0</v>
      </c>
      <c r="AG45" s="106">
        <f>ROUND(SUM(X45-AF45),2)</f>
        <v>1720</v>
      </c>
      <c r="AH45" s="11"/>
      <c r="AI45" s="11"/>
      <c r="AJ45" s="11"/>
      <c r="AK45" s="11"/>
      <c r="AL45" s="11"/>
      <c r="AM45" s="11"/>
      <c r="AN45" s="11"/>
      <c r="AO45" s="11"/>
      <c r="AP45" s="11"/>
    </row>
    <row r="46" spans="1:42" ht="15.75" customHeight="1" x14ac:dyDescent="0.2">
      <c r="A46" s="12">
        <v>45</v>
      </c>
      <c r="B46" s="12">
        <v>932</v>
      </c>
      <c r="C46" s="12" t="s">
        <v>6754</v>
      </c>
      <c r="D46" s="12" t="s">
        <v>0</v>
      </c>
      <c r="E46" s="12" t="s">
        <v>6249</v>
      </c>
      <c r="F46" s="90" t="s">
        <v>418</v>
      </c>
      <c r="G46" s="71" t="s">
        <v>144</v>
      </c>
      <c r="H46" s="71" t="s">
        <v>144</v>
      </c>
      <c r="J46" s="71" t="s">
        <v>144</v>
      </c>
      <c r="K46" s="71" t="s">
        <v>144</v>
      </c>
      <c r="L46" s="71" t="s">
        <v>144</v>
      </c>
      <c r="M46" s="71" t="s">
        <v>144</v>
      </c>
      <c r="O46" s="11">
        <v>1928.57</v>
      </c>
      <c r="P46" s="11"/>
      <c r="Q46" s="11"/>
      <c r="R46" s="11">
        <v>321.42860000000002</v>
      </c>
      <c r="S46" s="11"/>
      <c r="T46" s="11">
        <v>250</v>
      </c>
      <c r="U46" s="11"/>
      <c r="V46" s="11"/>
      <c r="W46" s="11"/>
      <c r="X46" s="104">
        <f>ROUND(SUM(O46:W46),2)</f>
        <v>2500</v>
      </c>
      <c r="Y46" s="11"/>
      <c r="Z46" s="11"/>
      <c r="AA46" s="11"/>
      <c r="AB46" s="11"/>
      <c r="AC46" s="11"/>
      <c r="AD46" s="11"/>
      <c r="AE46" s="11"/>
      <c r="AF46" s="11">
        <f>ROUND(SUM(Y46:AE46),2)</f>
        <v>0</v>
      </c>
      <c r="AG46" s="106">
        <f>ROUND(SUM(X46-AF46),2)</f>
        <v>2500</v>
      </c>
      <c r="AH46" s="11"/>
      <c r="AI46" s="11"/>
      <c r="AJ46" s="11"/>
      <c r="AK46" s="11"/>
      <c r="AL46" s="11"/>
      <c r="AM46" s="11"/>
      <c r="AN46" s="11"/>
      <c r="AO46" s="11"/>
      <c r="AP46" s="11"/>
    </row>
    <row r="47" spans="1:42" ht="15.75" customHeight="1" x14ac:dyDescent="0.2">
      <c r="A47" s="12">
        <v>300</v>
      </c>
      <c r="B47" s="12">
        <v>8516</v>
      </c>
      <c r="C47" s="12" t="s">
        <v>6945</v>
      </c>
      <c r="D47" s="12" t="s">
        <v>1</v>
      </c>
      <c r="E47" s="12" t="s">
        <v>7209</v>
      </c>
      <c r="F47" s="90" t="s">
        <v>7836</v>
      </c>
      <c r="G47" s="71" t="s">
        <v>144</v>
      </c>
      <c r="H47" s="71" t="s">
        <v>144</v>
      </c>
      <c r="J47" s="71" t="s">
        <v>144</v>
      </c>
      <c r="K47" s="71" t="s">
        <v>144</v>
      </c>
      <c r="L47" s="71" t="s">
        <v>144</v>
      </c>
      <c r="M47" s="71" t="s">
        <v>144</v>
      </c>
      <c r="O47" s="11">
        <v>985.71</v>
      </c>
      <c r="P47" s="11"/>
      <c r="Q47" s="11"/>
      <c r="R47" s="11">
        <v>164.28569999999999</v>
      </c>
      <c r="S47" s="11"/>
      <c r="T47" s="11">
        <v>50</v>
      </c>
      <c r="U47" s="11"/>
      <c r="V47" s="11"/>
      <c r="W47" s="11"/>
      <c r="X47" s="104">
        <f>ROUND(SUM(O47:W47),2)</f>
        <v>1200</v>
      </c>
      <c r="Y47" s="11"/>
      <c r="Z47" s="11"/>
      <c r="AA47" s="11"/>
      <c r="AB47" s="11"/>
      <c r="AC47" s="11"/>
      <c r="AD47" s="11"/>
      <c r="AE47" s="11"/>
      <c r="AF47" s="11">
        <f>ROUND(SUM(Y47:AE47),2)</f>
        <v>0</v>
      </c>
      <c r="AG47" s="106">
        <f>ROUND(SUM(X47-AF47),2)</f>
        <v>1200</v>
      </c>
      <c r="AH47" s="11"/>
      <c r="AI47" s="11"/>
      <c r="AJ47" s="11"/>
      <c r="AK47" s="11"/>
      <c r="AL47" s="11"/>
      <c r="AM47" s="11"/>
      <c r="AN47" s="11"/>
      <c r="AO47" s="11"/>
      <c r="AP47" s="11"/>
    </row>
    <row r="48" spans="1:42" ht="15.75" customHeight="1" x14ac:dyDescent="0.2">
      <c r="A48" s="12">
        <v>46</v>
      </c>
      <c r="B48" s="12">
        <v>8435</v>
      </c>
      <c r="C48" s="12" t="s">
        <v>6825</v>
      </c>
      <c r="D48" s="12" t="s">
        <v>1</v>
      </c>
      <c r="E48" s="12" t="s">
        <v>7209</v>
      </c>
      <c r="F48" s="101" t="s">
        <v>7655</v>
      </c>
      <c r="G48" s="71" t="s">
        <v>144</v>
      </c>
      <c r="H48" s="71" t="s">
        <v>144</v>
      </c>
      <c r="J48" s="71" t="s">
        <v>144</v>
      </c>
      <c r="K48" s="71" t="s">
        <v>144</v>
      </c>
      <c r="L48" s="71" t="s">
        <v>144</v>
      </c>
      <c r="M48" s="71" t="s">
        <v>144</v>
      </c>
      <c r="O48" s="11">
        <v>985.71</v>
      </c>
      <c r="P48" s="11"/>
      <c r="Q48" s="11"/>
      <c r="R48" s="11">
        <v>164.28569999999999</v>
      </c>
      <c r="S48" s="11"/>
      <c r="T48" s="11">
        <v>50</v>
      </c>
      <c r="U48" s="11"/>
      <c r="V48" s="11"/>
      <c r="W48" s="11"/>
      <c r="X48" s="104">
        <f>ROUND(SUM(O48:W48),2)</f>
        <v>1200</v>
      </c>
      <c r="Y48" s="11"/>
      <c r="Z48" s="11"/>
      <c r="AA48" s="11"/>
      <c r="AB48" s="11"/>
      <c r="AC48" s="11"/>
      <c r="AD48" s="11"/>
      <c r="AE48" s="11"/>
      <c r="AF48" s="11">
        <f>ROUND(SUM(Y48:AE48),2)</f>
        <v>0</v>
      </c>
      <c r="AG48" s="106">
        <f>ROUND(SUM(X48-AF48),2)</f>
        <v>1200</v>
      </c>
      <c r="AH48" s="11"/>
      <c r="AI48" s="11"/>
      <c r="AJ48" s="11"/>
      <c r="AK48" s="11"/>
      <c r="AL48" s="11"/>
      <c r="AM48" s="11"/>
      <c r="AN48" s="11"/>
      <c r="AO48" s="11"/>
      <c r="AP48" s="11"/>
    </row>
    <row r="49" spans="1:42" ht="15.75" customHeight="1" x14ac:dyDescent="0.2">
      <c r="A49" s="12">
        <v>47</v>
      </c>
      <c r="B49" s="12">
        <v>2868</v>
      </c>
      <c r="C49" s="12" t="s">
        <v>6755</v>
      </c>
      <c r="D49" s="12" t="s">
        <v>6246</v>
      </c>
      <c r="E49" s="12" t="s">
        <v>11</v>
      </c>
      <c r="F49" s="90" t="s">
        <v>6243</v>
      </c>
      <c r="G49" s="71" t="s">
        <v>144</v>
      </c>
      <c r="H49" s="71" t="s">
        <v>144</v>
      </c>
      <c r="J49" s="71" t="s">
        <v>144</v>
      </c>
      <c r="K49" s="71" t="s">
        <v>144</v>
      </c>
      <c r="L49" s="71" t="s">
        <v>144</v>
      </c>
      <c r="M49" s="71" t="s">
        <v>144</v>
      </c>
      <c r="O49" s="11">
        <v>1414.29</v>
      </c>
      <c r="P49" s="11"/>
      <c r="Q49" s="11"/>
      <c r="R49" s="11">
        <v>235.71429999999998</v>
      </c>
      <c r="S49" s="11"/>
      <c r="T49" s="11">
        <v>350</v>
      </c>
      <c r="U49" s="11"/>
      <c r="V49" s="11"/>
      <c r="W49" s="11"/>
      <c r="X49" s="104">
        <f>ROUND(SUM(O49:W49),2)</f>
        <v>2000</v>
      </c>
      <c r="Y49" s="11"/>
      <c r="Z49" s="11"/>
      <c r="AA49" s="11"/>
      <c r="AB49" s="11"/>
      <c r="AC49" s="11"/>
      <c r="AD49" s="11"/>
      <c r="AE49" s="11"/>
      <c r="AF49" s="11">
        <f>ROUND(SUM(Y49:AE49),2)</f>
        <v>0</v>
      </c>
      <c r="AG49" s="106">
        <f>ROUND(SUM(X49-AF49),2)</f>
        <v>2000</v>
      </c>
      <c r="AH49" s="11"/>
      <c r="AI49" s="11"/>
      <c r="AJ49" s="11"/>
      <c r="AK49" s="11"/>
      <c r="AL49" s="11"/>
      <c r="AM49" s="11"/>
      <c r="AN49" s="11"/>
      <c r="AO49" s="11"/>
      <c r="AP49" s="11"/>
    </row>
    <row r="50" spans="1:42" ht="15.75" customHeight="1" x14ac:dyDescent="0.2">
      <c r="A50" s="12">
        <v>48</v>
      </c>
      <c r="B50" s="12">
        <v>8496</v>
      </c>
      <c r="C50" s="12" t="s">
        <v>6899</v>
      </c>
      <c r="D50" s="12" t="s">
        <v>6</v>
      </c>
      <c r="E50" s="117" t="s">
        <v>3659</v>
      </c>
      <c r="F50" s="90" t="s">
        <v>7809</v>
      </c>
      <c r="G50" s="71" t="s">
        <v>144</v>
      </c>
      <c r="H50" s="71" t="s">
        <v>144</v>
      </c>
      <c r="J50" s="71" t="s">
        <v>144</v>
      </c>
      <c r="K50" s="71" t="s">
        <v>144</v>
      </c>
      <c r="L50" s="71" t="s">
        <v>144</v>
      </c>
      <c r="M50" s="71" t="s">
        <v>144</v>
      </c>
      <c r="O50" s="11">
        <v>900</v>
      </c>
      <c r="P50" s="11"/>
      <c r="Q50" s="11"/>
      <c r="R50" s="11">
        <v>150</v>
      </c>
      <c r="S50" s="11"/>
      <c r="T50" s="11">
        <v>250</v>
      </c>
      <c r="U50" s="11"/>
      <c r="V50" s="11"/>
      <c r="W50" s="11"/>
      <c r="X50" s="104">
        <f>ROUND(SUM(O50:W50),2)</f>
        <v>1300</v>
      </c>
      <c r="Y50" s="11"/>
      <c r="Z50" s="11"/>
      <c r="AA50" s="11"/>
      <c r="AB50" s="11"/>
      <c r="AC50" s="11"/>
      <c r="AD50" s="11"/>
      <c r="AE50" s="11"/>
      <c r="AF50" s="11">
        <f>ROUND(SUM(Y50:AE50),2)</f>
        <v>0</v>
      </c>
      <c r="AG50" s="106">
        <f>ROUND(SUM(X50-AF50),2)</f>
        <v>1300</v>
      </c>
      <c r="AH50" s="11"/>
      <c r="AI50" s="11"/>
      <c r="AJ50" s="11"/>
      <c r="AK50" s="11"/>
      <c r="AL50" s="11"/>
      <c r="AM50" s="11"/>
      <c r="AN50" s="11"/>
      <c r="AO50" s="11"/>
      <c r="AP50" s="11"/>
    </row>
    <row r="51" spans="1:42" ht="15.75" customHeight="1" x14ac:dyDescent="0.2">
      <c r="A51" s="12">
        <v>49</v>
      </c>
      <c r="B51" s="12">
        <v>1283</v>
      </c>
      <c r="C51" s="12" t="s">
        <v>6902</v>
      </c>
      <c r="D51" s="12" t="s">
        <v>3669</v>
      </c>
      <c r="E51" s="12" t="s">
        <v>7545</v>
      </c>
      <c r="F51" s="90" t="s">
        <v>480</v>
      </c>
      <c r="G51" s="71" t="s">
        <v>144</v>
      </c>
      <c r="H51" s="71" t="s">
        <v>144</v>
      </c>
      <c r="I51" s="70"/>
      <c r="J51" s="71" t="s">
        <v>144</v>
      </c>
      <c r="K51" s="71" t="s">
        <v>144</v>
      </c>
      <c r="L51" s="71" t="s">
        <v>144</v>
      </c>
      <c r="M51" s="71" t="s">
        <v>144</v>
      </c>
      <c r="O51" s="100">
        <v>925.74</v>
      </c>
      <c r="P51" s="11"/>
      <c r="Q51" s="11"/>
      <c r="R51" s="11">
        <v>154.29</v>
      </c>
      <c r="S51" s="11"/>
      <c r="T51" s="11">
        <v>300</v>
      </c>
      <c r="U51" s="11"/>
      <c r="V51" s="11"/>
      <c r="W51" s="11"/>
      <c r="X51" s="104">
        <f>ROUND(SUM(O51:W51),2)</f>
        <v>1380.03</v>
      </c>
      <c r="Y51" s="11"/>
      <c r="Z51" s="11"/>
      <c r="AA51" s="11"/>
      <c r="AB51" s="11"/>
      <c r="AC51" s="11"/>
      <c r="AD51" s="11"/>
      <c r="AE51" s="11"/>
      <c r="AF51" s="11">
        <f>ROUND(SUM(Y51:AE51),2)</f>
        <v>0</v>
      </c>
      <c r="AG51" s="106">
        <f>ROUND(SUM(X51-AF51),2)</f>
        <v>1380.03</v>
      </c>
      <c r="AH51" s="11"/>
      <c r="AI51" s="11"/>
      <c r="AJ51" s="11"/>
      <c r="AK51" s="11"/>
      <c r="AL51" s="11"/>
      <c r="AM51" s="11"/>
      <c r="AN51" s="11"/>
      <c r="AO51" s="11"/>
      <c r="AP51" s="11"/>
    </row>
    <row r="52" spans="1:42" ht="15.75" customHeight="1" x14ac:dyDescent="0.2">
      <c r="A52" s="12">
        <v>50</v>
      </c>
      <c r="B52" s="12">
        <v>1589</v>
      </c>
      <c r="C52" s="12" t="s">
        <v>6757</v>
      </c>
      <c r="D52" s="12" t="s">
        <v>19</v>
      </c>
      <c r="E52" s="12" t="s">
        <v>11</v>
      </c>
      <c r="F52" s="90" t="s">
        <v>487</v>
      </c>
      <c r="G52" s="71" t="s">
        <v>144</v>
      </c>
      <c r="H52" s="71" t="s">
        <v>144</v>
      </c>
      <c r="J52" s="71" t="s">
        <v>144</v>
      </c>
      <c r="K52" s="71" t="s">
        <v>144</v>
      </c>
      <c r="L52" s="71" t="s">
        <v>144</v>
      </c>
      <c r="M52" s="71" t="s">
        <v>144</v>
      </c>
      <c r="O52" s="11">
        <v>814.29</v>
      </c>
      <c r="P52" s="11"/>
      <c r="Q52" s="11"/>
      <c r="R52" s="11">
        <v>135.71430000000001</v>
      </c>
      <c r="S52" s="11"/>
      <c r="T52" s="11">
        <v>250</v>
      </c>
      <c r="U52" s="11"/>
      <c r="V52" s="11"/>
      <c r="W52" s="11">
        <f>Ingresos!C24</f>
        <v>1525</v>
      </c>
      <c r="X52" s="104">
        <f>ROUND(SUM(O52:W52),2)</f>
        <v>2725</v>
      </c>
      <c r="Y52" s="11"/>
      <c r="Z52" s="11"/>
      <c r="AA52" s="11"/>
      <c r="AB52" s="11"/>
      <c r="AC52" s="11"/>
      <c r="AD52" s="11"/>
      <c r="AE52" s="11"/>
      <c r="AF52" s="11">
        <f>ROUND(SUM(Y52:AE52),2)</f>
        <v>0</v>
      </c>
      <c r="AG52" s="106">
        <f>ROUND(SUM(X52-AF52),2)</f>
        <v>2725</v>
      </c>
      <c r="AH52" s="11"/>
      <c r="AI52" s="11"/>
      <c r="AJ52" s="11"/>
      <c r="AK52" s="11"/>
      <c r="AL52" s="11"/>
      <c r="AM52" s="11"/>
      <c r="AN52" s="11"/>
      <c r="AO52" s="11"/>
      <c r="AP52" s="11"/>
    </row>
    <row r="53" spans="1:42" ht="15.75" customHeight="1" x14ac:dyDescent="0.2">
      <c r="A53" s="12">
        <v>51</v>
      </c>
      <c r="B53" s="12">
        <v>486</v>
      </c>
      <c r="C53" s="12" t="s">
        <v>6758</v>
      </c>
      <c r="D53" s="12" t="s">
        <v>14</v>
      </c>
      <c r="E53" s="12" t="s">
        <v>11</v>
      </c>
      <c r="F53" s="90" t="s">
        <v>492</v>
      </c>
      <c r="G53" s="71" t="s">
        <v>144</v>
      </c>
      <c r="H53" s="71" t="s">
        <v>144</v>
      </c>
      <c r="J53" s="71" t="s">
        <v>144</v>
      </c>
      <c r="K53" s="71" t="s">
        <v>144</v>
      </c>
      <c r="L53" s="71" t="s">
        <v>144</v>
      </c>
      <c r="M53" s="71" t="s">
        <v>144</v>
      </c>
      <c r="O53" s="11">
        <v>1928.57</v>
      </c>
      <c r="P53" s="11"/>
      <c r="Q53" s="11"/>
      <c r="R53" s="11">
        <v>321.42860000000002</v>
      </c>
      <c r="S53" s="11"/>
      <c r="T53" s="11">
        <v>350</v>
      </c>
      <c r="U53" s="11"/>
      <c r="V53" s="11"/>
      <c r="W53" s="11"/>
      <c r="X53" s="104">
        <f>ROUND(SUM(O53:W53),2)</f>
        <v>2600</v>
      </c>
      <c r="Y53" s="11"/>
      <c r="Z53" s="11"/>
      <c r="AA53" s="11"/>
      <c r="AB53" s="11"/>
      <c r="AC53" s="11"/>
      <c r="AD53" s="11"/>
      <c r="AE53" s="11"/>
      <c r="AF53" s="11">
        <f>ROUND(SUM(Y53:AE53),2)</f>
        <v>0</v>
      </c>
      <c r="AG53" s="106">
        <f>ROUND(SUM(X53-AF53),2)</f>
        <v>2600</v>
      </c>
      <c r="AH53" s="11"/>
      <c r="AI53" s="11"/>
      <c r="AJ53" s="11"/>
      <c r="AK53" s="11"/>
      <c r="AL53" s="11"/>
      <c r="AM53" s="11"/>
      <c r="AN53" s="11"/>
      <c r="AO53" s="11"/>
      <c r="AP53" s="11"/>
    </row>
    <row r="54" spans="1:42" ht="15.75" customHeight="1" x14ac:dyDescent="0.2">
      <c r="A54" s="12">
        <v>52</v>
      </c>
      <c r="B54" s="12">
        <v>405</v>
      </c>
      <c r="C54" s="12" t="s">
        <v>6759</v>
      </c>
      <c r="D54" s="12" t="s">
        <v>28</v>
      </c>
      <c r="E54" s="12" t="s">
        <v>27</v>
      </c>
      <c r="F54" s="90" t="s">
        <v>494</v>
      </c>
      <c r="G54" s="71" t="s">
        <v>144</v>
      </c>
      <c r="H54" s="71" t="s">
        <v>144</v>
      </c>
      <c r="J54" s="71" t="s">
        <v>144</v>
      </c>
      <c r="K54" s="71" t="s">
        <v>144</v>
      </c>
      <c r="L54" s="71" t="s">
        <v>144</v>
      </c>
      <c r="M54" s="71" t="s">
        <v>144</v>
      </c>
      <c r="O54" s="11">
        <v>814.29</v>
      </c>
      <c r="P54" s="11"/>
      <c r="Q54" s="11"/>
      <c r="R54" s="11">
        <v>135.71430000000001</v>
      </c>
      <c r="S54" s="11"/>
      <c r="T54" s="11">
        <v>300</v>
      </c>
      <c r="U54" s="11"/>
      <c r="V54" s="11"/>
      <c r="W54" s="11"/>
      <c r="X54" s="104">
        <f>ROUND(SUM(O54:W54),2)</f>
        <v>1250</v>
      </c>
      <c r="Y54" s="11"/>
      <c r="Z54" s="11"/>
      <c r="AA54" s="11"/>
      <c r="AB54" s="11"/>
      <c r="AC54" s="11"/>
      <c r="AD54" s="11"/>
      <c r="AE54" s="11"/>
      <c r="AF54" s="11">
        <f>ROUND(SUM(Y54:AE54),2)</f>
        <v>0</v>
      </c>
      <c r="AG54" s="106">
        <f>ROUND(SUM(X54-AF54),2)</f>
        <v>1250</v>
      </c>
      <c r="AH54" s="11"/>
      <c r="AI54" s="11"/>
      <c r="AJ54" s="11"/>
      <c r="AK54" s="11"/>
      <c r="AL54" s="11"/>
      <c r="AM54" s="11"/>
      <c r="AN54" s="11"/>
      <c r="AO54" s="11"/>
      <c r="AP54" s="11"/>
    </row>
    <row r="55" spans="1:42" ht="15.75" customHeight="1" x14ac:dyDescent="0.2">
      <c r="A55" s="12">
        <v>53</v>
      </c>
      <c r="B55" s="12">
        <v>485</v>
      </c>
      <c r="C55" s="12" t="s">
        <v>6760</v>
      </c>
      <c r="D55" s="12" t="s">
        <v>12</v>
      </c>
      <c r="E55" s="12" t="s">
        <v>11</v>
      </c>
      <c r="F55" s="90" t="s">
        <v>496</v>
      </c>
      <c r="G55" s="71" t="s">
        <v>144</v>
      </c>
      <c r="H55" s="71" t="s">
        <v>144</v>
      </c>
      <c r="J55" s="71" t="s">
        <v>144</v>
      </c>
      <c r="K55" s="71" t="s">
        <v>144</v>
      </c>
      <c r="L55" s="71" t="s">
        <v>144</v>
      </c>
      <c r="M55" s="71" t="s">
        <v>144</v>
      </c>
      <c r="O55" s="11">
        <v>1928.57</v>
      </c>
      <c r="P55" s="11"/>
      <c r="Q55" s="11"/>
      <c r="R55" s="11">
        <v>321.42860000000002</v>
      </c>
      <c r="S55" s="11"/>
      <c r="T55" s="11">
        <v>350</v>
      </c>
      <c r="U55" s="11"/>
      <c r="V55" s="11"/>
      <c r="W55" s="11"/>
      <c r="X55" s="104">
        <f>ROUND(SUM(O55:W55),2)</f>
        <v>2600</v>
      </c>
      <c r="Y55" s="11"/>
      <c r="Z55" s="11"/>
      <c r="AA55" s="11"/>
      <c r="AB55" s="11"/>
      <c r="AC55" s="11"/>
      <c r="AD55" s="11"/>
      <c r="AE55" s="11"/>
      <c r="AF55" s="11">
        <f>ROUND(SUM(Y55:AE55),2)</f>
        <v>0</v>
      </c>
      <c r="AG55" s="106">
        <f>ROUND(SUM(X55-AF55),2)</f>
        <v>2600</v>
      </c>
      <c r="AH55" s="11"/>
      <c r="AI55" s="11"/>
      <c r="AJ55" s="11"/>
      <c r="AK55" s="11"/>
      <c r="AL55" s="11"/>
      <c r="AM55" s="11"/>
      <c r="AN55" s="11"/>
      <c r="AO55" s="11"/>
      <c r="AP55" s="11"/>
    </row>
    <row r="56" spans="1:42" ht="15.75" customHeight="1" x14ac:dyDescent="0.2">
      <c r="A56" s="12">
        <v>54</v>
      </c>
      <c r="B56" s="12">
        <v>1446</v>
      </c>
      <c r="C56" s="12" t="s">
        <v>7073</v>
      </c>
      <c r="D56" s="12" t="s">
        <v>19</v>
      </c>
      <c r="E56" s="12" t="s">
        <v>11</v>
      </c>
      <c r="F56" s="90" t="s">
        <v>7069</v>
      </c>
      <c r="G56" s="71" t="s">
        <v>144</v>
      </c>
      <c r="H56" s="71" t="s">
        <v>144</v>
      </c>
      <c r="J56" s="71" t="s">
        <v>144</v>
      </c>
      <c r="K56" s="71" t="s">
        <v>144</v>
      </c>
      <c r="L56" s="71" t="s">
        <v>144</v>
      </c>
      <c r="M56" s="71" t="s">
        <v>144</v>
      </c>
      <c r="O56" s="11">
        <v>857.14</v>
      </c>
      <c r="P56" s="11"/>
      <c r="Q56" s="11"/>
      <c r="R56" s="11">
        <v>142.8571</v>
      </c>
      <c r="S56" s="11"/>
      <c r="T56" s="11">
        <v>300</v>
      </c>
      <c r="U56" s="11"/>
      <c r="V56" s="11"/>
      <c r="W56" s="11"/>
      <c r="X56" s="104">
        <f>ROUND(SUM(O56:W56),2)</f>
        <v>1300</v>
      </c>
      <c r="Y56" s="11"/>
      <c r="Z56" s="11"/>
      <c r="AA56" s="11"/>
      <c r="AB56" s="11"/>
      <c r="AC56" s="11"/>
      <c r="AD56" s="11"/>
      <c r="AE56" s="11"/>
      <c r="AF56" s="11">
        <f>ROUND(SUM(Y56:AE56),2)</f>
        <v>0</v>
      </c>
      <c r="AG56" s="106">
        <f>ROUND(SUM(X56-AF56),2)</f>
        <v>1300</v>
      </c>
      <c r="AH56" s="11"/>
      <c r="AI56" s="11"/>
      <c r="AJ56" s="11"/>
      <c r="AK56" s="11"/>
      <c r="AL56" s="11"/>
      <c r="AM56" s="11"/>
      <c r="AN56" s="11"/>
      <c r="AO56" s="11"/>
      <c r="AP56" s="11"/>
    </row>
    <row r="57" spans="1:42" ht="15.75" customHeight="1" x14ac:dyDescent="0.2">
      <c r="A57" s="12">
        <v>314</v>
      </c>
      <c r="B57" s="12">
        <v>8539</v>
      </c>
      <c r="C57" s="12" t="s">
        <v>7002</v>
      </c>
      <c r="D57" s="12" t="s">
        <v>1</v>
      </c>
      <c r="E57" s="12" t="s">
        <v>7209</v>
      </c>
      <c r="F57" s="114" t="s">
        <v>7877</v>
      </c>
      <c r="G57" s="71" t="s">
        <v>144</v>
      </c>
      <c r="H57" s="71" t="s">
        <v>144</v>
      </c>
      <c r="J57" s="71" t="s">
        <v>144</v>
      </c>
      <c r="K57" s="71" t="s">
        <v>144</v>
      </c>
      <c r="L57" s="71" t="s">
        <v>144</v>
      </c>
      <c r="M57" s="71" t="s">
        <v>144</v>
      </c>
      <c r="O57" s="11">
        <v>985.71</v>
      </c>
      <c r="P57" s="11"/>
      <c r="Q57" s="11"/>
      <c r="R57" s="11">
        <v>164.28569999999999</v>
      </c>
      <c r="S57" s="11"/>
      <c r="T57" s="11">
        <v>50</v>
      </c>
      <c r="U57" s="11"/>
      <c r="V57" s="11"/>
      <c r="W57" s="11"/>
      <c r="X57" s="104">
        <f>ROUND(SUM(O57:W57),2)</f>
        <v>1200</v>
      </c>
      <c r="Y57" s="11"/>
      <c r="Z57" s="11"/>
      <c r="AA57" s="11"/>
      <c r="AB57" s="11"/>
      <c r="AC57" s="11"/>
      <c r="AD57" s="11"/>
      <c r="AE57" s="11"/>
      <c r="AF57" s="11">
        <f>ROUND(SUM(Y57:AE57),2)</f>
        <v>0</v>
      </c>
      <c r="AG57" s="106">
        <f>ROUND(SUM(X57-AF57),2)</f>
        <v>1200</v>
      </c>
      <c r="AH57" s="11"/>
      <c r="AI57" s="11"/>
      <c r="AJ57" s="11"/>
      <c r="AK57" s="11"/>
      <c r="AL57" s="11"/>
      <c r="AM57" s="11"/>
      <c r="AN57" s="11"/>
      <c r="AO57" s="11"/>
      <c r="AP57" s="11"/>
    </row>
    <row r="58" spans="1:42" ht="15.75" customHeight="1" x14ac:dyDescent="0.2">
      <c r="A58" s="108">
        <v>55</v>
      </c>
      <c r="B58" s="29">
        <v>8476</v>
      </c>
      <c r="C58" s="108" t="s">
        <v>6762</v>
      </c>
      <c r="D58" s="108" t="s">
        <v>7</v>
      </c>
      <c r="E58" s="108" t="s">
        <v>3</v>
      </c>
      <c r="F58" s="120" t="s">
        <v>7767</v>
      </c>
      <c r="G58" s="71" t="s">
        <v>144</v>
      </c>
      <c r="H58" s="71" t="s">
        <v>144</v>
      </c>
      <c r="J58" s="71" t="s">
        <v>144</v>
      </c>
      <c r="K58" s="71" t="s">
        <v>144</v>
      </c>
      <c r="L58" s="71" t="s">
        <v>144</v>
      </c>
      <c r="M58" s="71" t="s">
        <v>144</v>
      </c>
      <c r="O58" s="100">
        <v>1842.86</v>
      </c>
      <c r="P58" s="11"/>
      <c r="Q58" s="11"/>
      <c r="R58" s="11">
        <v>307.1429</v>
      </c>
      <c r="S58" s="11"/>
      <c r="T58" s="11">
        <v>350</v>
      </c>
      <c r="U58" s="11"/>
      <c r="V58" s="11"/>
      <c r="W58" s="11">
        <f>Ingresos!C108</f>
        <v>500</v>
      </c>
      <c r="X58" s="104">
        <f>ROUND(SUM(O58:W58),2)</f>
        <v>3000</v>
      </c>
      <c r="Y58" s="11"/>
      <c r="Z58" s="11"/>
      <c r="AA58" s="11"/>
      <c r="AB58" s="11"/>
      <c r="AC58" s="11"/>
      <c r="AD58" s="11"/>
      <c r="AE58" s="11"/>
      <c r="AF58" s="11">
        <f>ROUND(SUM(Y58:AE58),2)</f>
        <v>0</v>
      </c>
      <c r="AG58" s="106">
        <f>ROUND(SUM(X58-AF58),2)</f>
        <v>3000</v>
      </c>
      <c r="AH58" s="11" t="s">
        <v>7899</v>
      </c>
      <c r="AI58" s="11"/>
      <c r="AJ58" s="11"/>
      <c r="AK58" s="11"/>
      <c r="AL58" s="11"/>
      <c r="AM58" s="11"/>
      <c r="AN58" s="11"/>
      <c r="AO58" s="11"/>
      <c r="AP58" s="11"/>
    </row>
    <row r="59" spans="1:42" ht="15.75" customHeight="1" x14ac:dyDescent="0.2">
      <c r="A59" s="12">
        <v>56</v>
      </c>
      <c r="B59" s="12">
        <v>934</v>
      </c>
      <c r="C59" s="12" t="s">
        <v>6763</v>
      </c>
      <c r="D59" s="12" t="s">
        <v>62</v>
      </c>
      <c r="E59" s="12" t="s">
        <v>3664</v>
      </c>
      <c r="F59" s="90" t="s">
        <v>502</v>
      </c>
      <c r="G59" s="71" t="s">
        <v>144</v>
      </c>
      <c r="H59" s="71" t="s">
        <v>144</v>
      </c>
      <c r="J59" s="71" t="s">
        <v>144</v>
      </c>
      <c r="K59" s="71" t="s">
        <v>144</v>
      </c>
      <c r="L59" s="71" t="s">
        <v>144</v>
      </c>
      <c r="M59" s="71" t="s">
        <v>144</v>
      </c>
      <c r="N59" s="12" t="s">
        <v>7895</v>
      </c>
      <c r="P59" s="11">
        <v>1960</v>
      </c>
      <c r="Q59" s="11"/>
      <c r="R59" s="11"/>
      <c r="S59" s="11"/>
      <c r="T59" s="11"/>
      <c r="U59" s="11">
        <v>200</v>
      </c>
      <c r="V59" s="11">
        <v>100</v>
      </c>
      <c r="W59" s="11"/>
      <c r="X59" s="104">
        <f>ROUND(SUM(O59:W59),2)</f>
        <v>2260</v>
      </c>
      <c r="Y59" s="11"/>
      <c r="Z59" s="11"/>
      <c r="AA59" s="11"/>
      <c r="AB59" s="11"/>
      <c r="AC59" s="11"/>
      <c r="AD59" s="11"/>
      <c r="AE59" s="11"/>
      <c r="AF59" s="11">
        <f>ROUND(SUM(Y59:AE59),2)</f>
        <v>0</v>
      </c>
      <c r="AG59" s="106">
        <f>ROUND(SUM(X59-AF59),2)</f>
        <v>2260</v>
      </c>
      <c r="AH59" s="11"/>
      <c r="AI59" s="11"/>
      <c r="AJ59" s="11"/>
      <c r="AK59" s="11"/>
      <c r="AL59" s="11"/>
      <c r="AM59" s="11"/>
      <c r="AN59" s="11"/>
      <c r="AO59" s="11"/>
      <c r="AP59" s="11"/>
    </row>
    <row r="60" spans="1:42" ht="15.75" customHeight="1" x14ac:dyDescent="0.2">
      <c r="A60" s="12">
        <v>307</v>
      </c>
      <c r="B60" s="12">
        <v>8536</v>
      </c>
      <c r="C60" s="12" t="s">
        <v>6952</v>
      </c>
      <c r="D60" s="12" t="s">
        <v>1</v>
      </c>
      <c r="E60" s="12" t="s">
        <v>7209</v>
      </c>
      <c r="F60" s="114" t="s">
        <v>7867</v>
      </c>
      <c r="G60" s="71" t="s">
        <v>144</v>
      </c>
      <c r="H60" s="71" t="s">
        <v>144</v>
      </c>
      <c r="J60" s="71" t="s">
        <v>144</v>
      </c>
      <c r="K60" s="71" t="s">
        <v>144</v>
      </c>
      <c r="L60" s="71" t="s">
        <v>144</v>
      </c>
      <c r="M60" s="71" t="s">
        <v>144</v>
      </c>
      <c r="O60" s="11">
        <v>985.71</v>
      </c>
      <c r="P60" s="11"/>
      <c r="Q60" s="11"/>
      <c r="R60" s="11">
        <v>164.28569999999999</v>
      </c>
      <c r="S60" s="11"/>
      <c r="T60" s="11">
        <v>50</v>
      </c>
      <c r="U60" s="11"/>
      <c r="V60" s="11"/>
      <c r="W60" s="11"/>
      <c r="X60" s="104">
        <f>ROUND(SUM(O60:W60),2)</f>
        <v>1200</v>
      </c>
      <c r="Y60" s="11"/>
      <c r="Z60" s="11"/>
      <c r="AA60" s="11"/>
      <c r="AB60" s="11"/>
      <c r="AC60" s="11"/>
      <c r="AD60" s="11"/>
      <c r="AE60" s="11"/>
      <c r="AF60" s="11">
        <f>ROUND(SUM(Y60:AE60),2)</f>
        <v>0</v>
      </c>
      <c r="AG60" s="106">
        <f>ROUND(SUM(X60-AF60),2)</f>
        <v>1200</v>
      </c>
      <c r="AH60" s="11"/>
      <c r="AI60" s="11"/>
      <c r="AJ60" s="11"/>
      <c r="AK60" s="11"/>
      <c r="AL60" s="11"/>
      <c r="AM60" s="11"/>
      <c r="AN60" s="11"/>
      <c r="AO60" s="11"/>
      <c r="AP60" s="11"/>
    </row>
    <row r="61" spans="1:42" ht="15.75" customHeight="1" x14ac:dyDescent="0.2">
      <c r="A61" s="12">
        <v>58</v>
      </c>
      <c r="B61" s="12">
        <v>2092</v>
      </c>
      <c r="C61" s="12" t="s">
        <v>6767</v>
      </c>
      <c r="D61" s="12" t="s">
        <v>61</v>
      </c>
      <c r="E61" s="12" t="s">
        <v>3662</v>
      </c>
      <c r="F61" s="90" t="s">
        <v>554</v>
      </c>
      <c r="G61" s="71" t="s">
        <v>144</v>
      </c>
      <c r="H61" s="71" t="s">
        <v>144</v>
      </c>
      <c r="J61" s="71" t="s">
        <v>144</v>
      </c>
      <c r="K61" s="71" t="s">
        <v>144</v>
      </c>
      <c r="L61" s="71" t="s">
        <v>144</v>
      </c>
      <c r="M61" s="71" t="s">
        <v>144</v>
      </c>
      <c r="N61" s="12" t="s">
        <v>7895</v>
      </c>
      <c r="P61" s="11">
        <v>1140</v>
      </c>
      <c r="Q61" s="11"/>
      <c r="R61" s="11"/>
      <c r="S61" s="11"/>
      <c r="T61" s="11"/>
      <c r="U61" s="11">
        <v>230</v>
      </c>
      <c r="V61" s="11">
        <v>100</v>
      </c>
      <c r="W61" s="11">
        <f>Ingresos!C6</f>
        <v>130</v>
      </c>
      <c r="X61" s="104">
        <f>ROUND(SUM(O61:W61),2)</f>
        <v>1600</v>
      </c>
      <c r="Y61" s="11"/>
      <c r="Z61" s="11"/>
      <c r="AA61" s="11">
        <f>Descuentos!C14</f>
        <v>300</v>
      </c>
      <c r="AB61" s="11"/>
      <c r="AC61" s="11"/>
      <c r="AD61" s="11"/>
      <c r="AE61" s="11"/>
      <c r="AF61" s="11">
        <f>ROUND(SUM(Y61:AE61),2)</f>
        <v>300</v>
      </c>
      <c r="AG61" s="106">
        <f>ROUND(SUM(X61-AF61),2)</f>
        <v>1300</v>
      </c>
      <c r="AH61" s="11"/>
      <c r="AI61" s="11"/>
      <c r="AJ61" s="11"/>
      <c r="AK61" s="11"/>
      <c r="AL61" s="11"/>
      <c r="AM61" s="11"/>
      <c r="AN61" s="11"/>
      <c r="AO61" s="11"/>
      <c r="AP61" s="11"/>
    </row>
    <row r="62" spans="1:42" ht="15.75" customHeight="1" x14ac:dyDescent="0.2">
      <c r="A62" s="12">
        <v>315</v>
      </c>
      <c r="B62" s="12">
        <v>8542</v>
      </c>
      <c r="C62" s="12" t="s">
        <v>6837</v>
      </c>
      <c r="D62" s="12" t="s">
        <v>28</v>
      </c>
      <c r="E62" s="12" t="s">
        <v>27</v>
      </c>
      <c r="F62" s="121" t="s">
        <v>7888</v>
      </c>
      <c r="J62" s="71" t="s">
        <v>144</v>
      </c>
      <c r="K62" s="71" t="s">
        <v>144</v>
      </c>
      <c r="L62" s="71" t="s">
        <v>144</v>
      </c>
      <c r="M62" s="71" t="s">
        <v>144</v>
      </c>
      <c r="O62" s="11">
        <v>542.86</v>
      </c>
      <c r="P62" s="11"/>
      <c r="Q62" s="11"/>
      <c r="R62" s="11">
        <v>90.476200000000006</v>
      </c>
      <c r="S62" s="11"/>
      <c r="T62" s="11"/>
      <c r="U62" s="11"/>
      <c r="V62" s="11"/>
      <c r="W62" s="11"/>
      <c r="X62" s="104">
        <f>ROUND(SUM(O62:W62),2)</f>
        <v>633.34</v>
      </c>
      <c r="Y62" s="11"/>
      <c r="Z62" s="11"/>
      <c r="AA62" s="11"/>
      <c r="AB62" s="11"/>
      <c r="AC62" s="11"/>
      <c r="AD62" s="11"/>
      <c r="AE62" s="11"/>
      <c r="AF62" s="11">
        <f>ROUND(SUM(Y62:AE62),2)</f>
        <v>0</v>
      </c>
      <c r="AG62" s="106">
        <f>ROUND(SUM(X62-AF62),2)</f>
        <v>633.34</v>
      </c>
      <c r="AH62" s="11"/>
      <c r="AI62" s="11"/>
      <c r="AJ62" s="11"/>
      <c r="AK62" s="11"/>
      <c r="AL62" s="11"/>
      <c r="AM62" s="11"/>
      <c r="AN62" s="11"/>
      <c r="AO62" s="11"/>
      <c r="AP62" s="11"/>
    </row>
    <row r="63" spans="1:42" ht="15.75" customHeight="1" x14ac:dyDescent="0.2">
      <c r="A63" s="12">
        <v>59</v>
      </c>
      <c r="B63" s="12">
        <v>853</v>
      </c>
      <c r="C63" s="12" t="s">
        <v>6980</v>
      </c>
      <c r="D63" s="12" t="s">
        <v>61</v>
      </c>
      <c r="E63" s="12" t="s">
        <v>3662</v>
      </c>
      <c r="F63" s="90" t="s">
        <v>567</v>
      </c>
      <c r="G63" s="71" t="s">
        <v>144</v>
      </c>
      <c r="H63" s="71" t="s">
        <v>144</v>
      </c>
      <c r="J63" s="71" t="s">
        <v>144</v>
      </c>
      <c r="K63" s="71" t="s">
        <v>144</v>
      </c>
      <c r="L63" s="71" t="s">
        <v>144</v>
      </c>
      <c r="M63" s="71" t="s">
        <v>144</v>
      </c>
      <c r="N63" s="12" t="s">
        <v>7895</v>
      </c>
      <c r="P63" s="11">
        <v>1080</v>
      </c>
      <c r="Q63" s="11"/>
      <c r="R63" s="11"/>
      <c r="S63" s="11"/>
      <c r="T63" s="11"/>
      <c r="U63" s="11">
        <v>230</v>
      </c>
      <c r="V63" s="11">
        <v>100</v>
      </c>
      <c r="W63" s="11">
        <f>Ingresos!C8</f>
        <v>145</v>
      </c>
      <c r="X63" s="104">
        <f>ROUND(SUM(O63:W63),2)</f>
        <v>1555</v>
      </c>
      <c r="Y63" s="11"/>
      <c r="Z63" s="11"/>
      <c r="AA63" s="11"/>
      <c r="AB63" s="11"/>
      <c r="AC63" s="11"/>
      <c r="AD63" s="11"/>
      <c r="AE63" s="11"/>
      <c r="AF63" s="11">
        <f>ROUND(SUM(Y63:AE63),2)</f>
        <v>0</v>
      </c>
      <c r="AG63" s="106">
        <f>ROUND(SUM(X63-AF63),2)</f>
        <v>1555</v>
      </c>
      <c r="AH63" s="11"/>
      <c r="AI63" s="11"/>
      <c r="AJ63" s="11"/>
      <c r="AK63" s="11"/>
      <c r="AL63" s="11"/>
      <c r="AM63" s="11"/>
      <c r="AN63" s="11"/>
      <c r="AO63" s="11"/>
      <c r="AP63" s="11"/>
    </row>
    <row r="64" spans="1:42" ht="15.75" customHeight="1" x14ac:dyDescent="0.2">
      <c r="A64" s="12">
        <v>60</v>
      </c>
      <c r="B64" s="12">
        <v>1629</v>
      </c>
      <c r="C64" s="12" t="s">
        <v>6769</v>
      </c>
      <c r="D64" s="12" t="s">
        <v>61</v>
      </c>
      <c r="E64" s="12" t="s">
        <v>3662</v>
      </c>
      <c r="F64" s="90" t="s">
        <v>6229</v>
      </c>
      <c r="G64" s="71" t="s">
        <v>144</v>
      </c>
      <c r="H64" s="71" t="s">
        <v>144</v>
      </c>
      <c r="J64" s="71" t="s">
        <v>144</v>
      </c>
      <c r="K64" s="71" t="s">
        <v>144</v>
      </c>
      <c r="L64" s="71" t="s">
        <v>144</v>
      </c>
      <c r="M64" s="71" t="s">
        <v>144</v>
      </c>
      <c r="N64" s="12" t="s">
        <v>7895</v>
      </c>
      <c r="O64" s="100"/>
      <c r="P64" s="11">
        <v>1140</v>
      </c>
      <c r="Q64" s="11"/>
      <c r="R64" s="11"/>
      <c r="S64" s="11"/>
      <c r="T64" s="11"/>
      <c r="U64" s="11">
        <v>230</v>
      </c>
      <c r="V64" s="11">
        <v>100</v>
      </c>
      <c r="W64" s="11">
        <f>Ingresos!C41</f>
        <v>225</v>
      </c>
      <c r="X64" s="104">
        <f>ROUND(SUM(O64:W64),2)</f>
        <v>1695</v>
      </c>
      <c r="Y64" s="11"/>
      <c r="Z64" s="11"/>
      <c r="AA64" s="11"/>
      <c r="AB64" s="11"/>
      <c r="AC64" s="11"/>
      <c r="AD64" s="11"/>
      <c r="AE64" s="11"/>
      <c r="AF64" s="11">
        <f>ROUND(SUM(Y64:AE64),2)</f>
        <v>0</v>
      </c>
      <c r="AG64" s="106">
        <f>ROUND(SUM(X64-AF64),2)</f>
        <v>1695</v>
      </c>
      <c r="AH64" s="11"/>
      <c r="AI64" s="11"/>
      <c r="AJ64" s="11"/>
      <c r="AK64" s="11"/>
      <c r="AL64" s="11"/>
      <c r="AM64" s="11"/>
      <c r="AN64" s="11"/>
      <c r="AO64" s="11"/>
      <c r="AP64" s="11"/>
    </row>
    <row r="65" spans="1:42" ht="15.75" customHeight="1" x14ac:dyDescent="0.2">
      <c r="A65" s="12">
        <v>61</v>
      </c>
      <c r="B65" s="101">
        <v>2323</v>
      </c>
      <c r="C65" s="12" t="s">
        <v>6770</v>
      </c>
      <c r="D65" s="12" t="s">
        <v>62</v>
      </c>
      <c r="E65" s="12" t="s">
        <v>3662</v>
      </c>
      <c r="F65" s="90" t="s">
        <v>6230</v>
      </c>
      <c r="G65" s="71" t="s">
        <v>144</v>
      </c>
      <c r="H65" s="71" t="s">
        <v>144</v>
      </c>
      <c r="J65" s="71" t="s">
        <v>144</v>
      </c>
      <c r="K65" s="76" t="s">
        <v>144</v>
      </c>
      <c r="L65" s="71" t="s">
        <v>144</v>
      </c>
      <c r="M65" s="71" t="s">
        <v>144</v>
      </c>
      <c r="N65" s="12" t="s">
        <v>7895</v>
      </c>
      <c r="P65" s="11">
        <v>1668.5</v>
      </c>
      <c r="Q65" s="11"/>
      <c r="R65" s="11"/>
      <c r="S65" s="11"/>
      <c r="T65" s="11"/>
      <c r="U65" s="11">
        <v>200</v>
      </c>
      <c r="V65" s="11">
        <v>100</v>
      </c>
      <c r="W65" s="11"/>
      <c r="X65" s="104">
        <f>ROUND(SUM(O65:W65),2)</f>
        <v>1968.5</v>
      </c>
      <c r="Y65" s="11"/>
      <c r="Z65" s="11"/>
      <c r="AA65" s="11"/>
      <c r="AB65" s="11"/>
      <c r="AC65" s="11"/>
      <c r="AD65" s="11"/>
      <c r="AE65" s="11"/>
      <c r="AF65" s="11">
        <f>ROUND(SUM(Y65:AE65),2)</f>
        <v>0</v>
      </c>
      <c r="AG65" s="106">
        <f>ROUND(SUM(X65-AF65),2)</f>
        <v>1968.5</v>
      </c>
      <c r="AH65" s="11"/>
      <c r="AI65" s="11"/>
      <c r="AJ65" s="11"/>
      <c r="AK65" s="11"/>
      <c r="AL65" s="11"/>
      <c r="AM65" s="11"/>
      <c r="AN65" s="11"/>
      <c r="AO65" s="11"/>
      <c r="AP65" s="11"/>
    </row>
    <row r="66" spans="1:42" ht="15.75" customHeight="1" x14ac:dyDescent="0.2">
      <c r="A66" s="12">
        <v>311</v>
      </c>
      <c r="B66" s="12">
        <v>8541</v>
      </c>
      <c r="C66" s="12" t="s">
        <v>6878</v>
      </c>
      <c r="D66" s="12" t="s">
        <v>28</v>
      </c>
      <c r="E66" s="12" t="s">
        <v>27</v>
      </c>
      <c r="F66" s="114" t="s">
        <v>7885</v>
      </c>
      <c r="J66" s="71" t="s">
        <v>144</v>
      </c>
      <c r="K66" s="71" t="s">
        <v>144</v>
      </c>
      <c r="L66" s="71" t="s">
        <v>144</v>
      </c>
      <c r="M66" s="71" t="s">
        <v>144</v>
      </c>
      <c r="O66" s="11">
        <v>542.86</v>
      </c>
      <c r="P66" s="11"/>
      <c r="Q66" s="11"/>
      <c r="R66" s="11">
        <v>90.476200000000006</v>
      </c>
      <c r="S66" s="11"/>
      <c r="T66" s="11"/>
      <c r="U66" s="11"/>
      <c r="V66" s="11"/>
      <c r="W66" s="11"/>
      <c r="X66" s="104">
        <f>ROUND(SUM(O66:W66),2)</f>
        <v>633.34</v>
      </c>
      <c r="Y66" s="11"/>
      <c r="Z66" s="11"/>
      <c r="AA66" s="11"/>
      <c r="AB66" s="11"/>
      <c r="AC66" s="11"/>
      <c r="AD66" s="11"/>
      <c r="AE66" s="11"/>
      <c r="AF66" s="11">
        <f>ROUND(SUM(Y66:AE66),2)</f>
        <v>0</v>
      </c>
      <c r="AG66" s="106">
        <f>ROUND(SUM(X66-AF66),2)</f>
        <v>633.34</v>
      </c>
      <c r="AH66" s="11"/>
      <c r="AI66" s="11"/>
      <c r="AJ66" s="11"/>
      <c r="AK66" s="11"/>
      <c r="AL66" s="11"/>
      <c r="AM66" s="11"/>
      <c r="AN66" s="11"/>
      <c r="AO66" s="11"/>
      <c r="AP66" s="11"/>
    </row>
    <row r="67" spans="1:42" ht="15.75" customHeight="1" x14ac:dyDescent="0.2">
      <c r="A67" s="12">
        <v>62</v>
      </c>
      <c r="B67" s="90">
        <v>2605</v>
      </c>
      <c r="C67" s="12" t="s">
        <v>6771</v>
      </c>
      <c r="D67" s="12" t="s">
        <v>5864</v>
      </c>
      <c r="E67" s="12" t="s">
        <v>6242</v>
      </c>
      <c r="F67" s="90" t="s">
        <v>5323</v>
      </c>
      <c r="G67" s="71" t="s">
        <v>144</v>
      </c>
      <c r="H67" s="71" t="s">
        <v>144</v>
      </c>
      <c r="J67" s="71" t="s">
        <v>144</v>
      </c>
      <c r="K67" s="71" t="s">
        <v>144</v>
      </c>
      <c r="L67" s="71" t="s">
        <v>144</v>
      </c>
      <c r="M67" s="71" t="s">
        <v>144</v>
      </c>
      <c r="P67" s="11"/>
      <c r="Q67" s="11"/>
      <c r="R67" s="11"/>
      <c r="S67" s="11"/>
      <c r="T67" s="11"/>
      <c r="U67" s="11">
        <v>200</v>
      </c>
      <c r="V67" s="11">
        <v>50</v>
      </c>
      <c r="W67" s="11">
        <f>Ingresos!C49</f>
        <v>1134</v>
      </c>
      <c r="X67" s="104">
        <f>ROUND(SUM(O67:W67),2)</f>
        <v>1384</v>
      </c>
      <c r="Y67" s="11"/>
      <c r="Z67" s="11"/>
      <c r="AA67" s="11"/>
      <c r="AB67" s="11"/>
      <c r="AC67" s="11"/>
      <c r="AD67" s="11"/>
      <c r="AE67" s="11"/>
      <c r="AF67" s="11">
        <f>ROUND(SUM(Y67:AE67),2)</f>
        <v>0</v>
      </c>
      <c r="AG67" s="106">
        <f>ROUND(SUM(X67-AF67),2)</f>
        <v>1384</v>
      </c>
      <c r="AH67" s="11"/>
      <c r="AI67" s="11"/>
      <c r="AJ67" s="11"/>
      <c r="AK67" s="11"/>
      <c r="AL67" s="11"/>
      <c r="AM67" s="11"/>
      <c r="AN67" s="11"/>
      <c r="AO67" s="11"/>
      <c r="AP67" s="11"/>
    </row>
    <row r="68" spans="1:42" x14ac:dyDescent="0.2">
      <c r="A68" s="12">
        <v>312</v>
      </c>
      <c r="B68" s="12">
        <v>8521</v>
      </c>
      <c r="C68" s="12" t="s">
        <v>7208</v>
      </c>
      <c r="D68" s="12" t="s">
        <v>7507</v>
      </c>
      <c r="E68" s="12" t="s">
        <v>9</v>
      </c>
      <c r="F68" s="90" t="s">
        <v>7849</v>
      </c>
      <c r="G68" s="71" t="s">
        <v>144</v>
      </c>
      <c r="H68" s="71" t="s">
        <v>144</v>
      </c>
      <c r="J68" s="71" t="s">
        <v>144</v>
      </c>
      <c r="K68" s="71" t="s">
        <v>144</v>
      </c>
      <c r="L68" s="71" t="s">
        <v>144</v>
      </c>
      <c r="M68" s="71" t="s">
        <v>144</v>
      </c>
      <c r="O68" s="11">
        <v>771.43</v>
      </c>
      <c r="P68" s="11"/>
      <c r="Q68" s="11"/>
      <c r="R68" s="11">
        <v>128.57140000000001</v>
      </c>
      <c r="S68" s="11"/>
      <c r="T68" s="11">
        <v>300</v>
      </c>
      <c r="U68" s="11"/>
      <c r="V68" s="11"/>
      <c r="W68" s="11"/>
      <c r="X68" s="104">
        <f>ROUND(SUM(O68:W68),2)</f>
        <v>1200</v>
      </c>
      <c r="Y68" s="11"/>
      <c r="Z68" s="11"/>
      <c r="AA68" s="11"/>
      <c r="AB68" s="11"/>
      <c r="AC68" s="11"/>
      <c r="AD68" s="11"/>
      <c r="AE68" s="11"/>
      <c r="AF68" s="11">
        <f>ROUND(SUM(Y68:AE68),2)</f>
        <v>0</v>
      </c>
      <c r="AG68" s="106">
        <f>ROUND(SUM(X68-AF68),2)</f>
        <v>1200</v>
      </c>
      <c r="AH68" s="11"/>
      <c r="AI68" s="11"/>
      <c r="AJ68" s="11"/>
      <c r="AK68" s="11"/>
      <c r="AL68" s="11"/>
      <c r="AM68" s="11"/>
      <c r="AN68" s="11"/>
      <c r="AO68" s="11"/>
      <c r="AP68" s="11"/>
    </row>
    <row r="69" spans="1:42" ht="15.75" customHeight="1" x14ac:dyDescent="0.2">
      <c r="A69" s="12">
        <v>63</v>
      </c>
      <c r="B69" s="12">
        <v>8458</v>
      </c>
      <c r="C69" s="12" t="s">
        <v>7243</v>
      </c>
      <c r="D69" s="12" t="s">
        <v>61</v>
      </c>
      <c r="E69" s="12" t="s">
        <v>7083</v>
      </c>
      <c r="F69" s="90" t="s">
        <v>7705</v>
      </c>
      <c r="G69" s="71" t="s">
        <v>144</v>
      </c>
      <c r="H69" s="71" t="s">
        <v>144</v>
      </c>
      <c r="J69" s="71" t="s">
        <v>144</v>
      </c>
      <c r="K69" s="71" t="s">
        <v>144</v>
      </c>
      <c r="L69" s="71" t="s">
        <v>144</v>
      </c>
      <c r="M69" s="71" t="s">
        <v>144</v>
      </c>
      <c r="N69" s="12" t="s">
        <v>7895</v>
      </c>
      <c r="P69" s="11">
        <v>1015</v>
      </c>
      <c r="Q69" s="11"/>
      <c r="R69" s="11"/>
      <c r="S69" s="11"/>
      <c r="T69" s="11"/>
      <c r="U69" s="11">
        <v>230</v>
      </c>
      <c r="V69" s="11">
        <v>100</v>
      </c>
      <c r="W69" s="11">
        <f>Ingresos!C89</f>
        <v>90</v>
      </c>
      <c r="X69" s="104">
        <f>ROUND(SUM(O69:W69),2)</f>
        <v>1435</v>
      </c>
      <c r="Y69" s="11"/>
      <c r="Z69" s="11"/>
      <c r="AA69" s="11"/>
      <c r="AB69" s="11"/>
      <c r="AC69" s="11"/>
      <c r="AD69" s="11"/>
      <c r="AE69" s="118">
        <v>100</v>
      </c>
      <c r="AF69" s="11">
        <f>ROUND(SUM(Y69:AE69),2)</f>
        <v>100</v>
      </c>
      <c r="AG69" s="106">
        <f>ROUND(SUM(X69-AF69),2)</f>
        <v>1335</v>
      </c>
      <c r="AH69" s="11"/>
      <c r="AI69" s="11"/>
      <c r="AJ69" s="11"/>
      <c r="AK69" s="11"/>
      <c r="AL69" s="11"/>
      <c r="AM69" s="11"/>
      <c r="AN69" s="11"/>
      <c r="AO69" s="11"/>
      <c r="AP69" s="11"/>
    </row>
    <row r="70" spans="1:42" ht="15.75" customHeight="1" x14ac:dyDescent="0.2">
      <c r="A70" s="12">
        <v>64</v>
      </c>
      <c r="B70" s="12">
        <v>1864</v>
      </c>
      <c r="C70" s="12" t="s">
        <v>6953</v>
      </c>
      <c r="D70" s="12" t="s">
        <v>1</v>
      </c>
      <c r="E70" s="12" t="s">
        <v>7209</v>
      </c>
      <c r="F70" s="90" t="s">
        <v>571</v>
      </c>
      <c r="G70" s="71" t="s">
        <v>144</v>
      </c>
      <c r="H70" s="71" t="s">
        <v>144</v>
      </c>
      <c r="J70" s="71" t="s">
        <v>144</v>
      </c>
      <c r="K70" s="71" t="s">
        <v>144</v>
      </c>
      <c r="L70" s="71" t="s">
        <v>144</v>
      </c>
      <c r="M70" s="71" t="s">
        <v>144</v>
      </c>
      <c r="O70" s="11">
        <v>985.71</v>
      </c>
      <c r="P70" s="11"/>
      <c r="Q70" s="11"/>
      <c r="R70" s="11">
        <v>164.28569999999999</v>
      </c>
      <c r="S70" s="11"/>
      <c r="T70" s="11">
        <v>50</v>
      </c>
      <c r="U70" s="11"/>
      <c r="V70" s="11"/>
      <c r="W70" s="11">
        <f>Ingresos!C94</f>
        <v>90</v>
      </c>
      <c r="X70" s="104">
        <f>ROUND(SUM(O70:W70),2)</f>
        <v>1290</v>
      </c>
      <c r="Y70" s="11"/>
      <c r="Z70" s="11"/>
      <c r="AA70" s="11"/>
      <c r="AB70" s="11"/>
      <c r="AC70" s="11"/>
      <c r="AD70" s="11"/>
      <c r="AE70" s="11"/>
      <c r="AF70" s="11">
        <f>ROUND(SUM(Y70:AE70),2)</f>
        <v>0</v>
      </c>
      <c r="AG70" s="106">
        <f>ROUND(SUM(X70-AF70),2)</f>
        <v>1290</v>
      </c>
      <c r="AH70" s="11"/>
      <c r="AI70" s="11"/>
      <c r="AJ70" s="11"/>
      <c r="AK70" s="11"/>
      <c r="AL70" s="11"/>
      <c r="AM70" s="11"/>
      <c r="AN70" s="11"/>
      <c r="AO70" s="11"/>
      <c r="AP70" s="11"/>
    </row>
    <row r="71" spans="1:42" x14ac:dyDescent="0.2">
      <c r="A71" s="12">
        <v>65</v>
      </c>
      <c r="B71" s="12">
        <v>8347</v>
      </c>
      <c r="C71" s="12" t="s">
        <v>7104</v>
      </c>
      <c r="D71" s="12" t="s">
        <v>6</v>
      </c>
      <c r="E71" s="12" t="s">
        <v>7083</v>
      </c>
      <c r="F71" s="90" t="s">
        <v>7386</v>
      </c>
      <c r="G71" s="71" t="s">
        <v>144</v>
      </c>
      <c r="H71" s="71" t="s">
        <v>144</v>
      </c>
      <c r="J71" s="71" t="s">
        <v>144</v>
      </c>
      <c r="K71" s="71" t="s">
        <v>144</v>
      </c>
      <c r="L71" s="71" t="s">
        <v>144</v>
      </c>
      <c r="M71" s="71" t="s">
        <v>144</v>
      </c>
      <c r="O71" s="11">
        <v>900</v>
      </c>
      <c r="P71" s="11"/>
      <c r="Q71" s="11"/>
      <c r="R71" s="11">
        <v>150</v>
      </c>
      <c r="S71" s="11"/>
      <c r="T71" s="11">
        <v>250</v>
      </c>
      <c r="U71" s="11"/>
      <c r="V71" s="11"/>
      <c r="W71" s="11"/>
      <c r="X71" s="104">
        <f>ROUND(SUM(O71:W71),2)</f>
        <v>1300</v>
      </c>
      <c r="Y71" s="11"/>
      <c r="Z71" s="11"/>
      <c r="AA71" s="11"/>
      <c r="AB71" s="11"/>
      <c r="AC71" s="11"/>
      <c r="AD71" s="11"/>
      <c r="AE71" s="11"/>
      <c r="AF71" s="11">
        <f>ROUND(SUM(Y71:AE71),2)</f>
        <v>0</v>
      </c>
      <c r="AG71" s="106">
        <f>ROUND(SUM(X71-AF71),2)</f>
        <v>1300</v>
      </c>
      <c r="AH71" s="11"/>
      <c r="AI71" s="11"/>
      <c r="AJ71" s="11"/>
      <c r="AK71" s="11"/>
      <c r="AL71" s="11"/>
      <c r="AM71" s="11"/>
      <c r="AN71" s="11"/>
      <c r="AO71" s="11"/>
      <c r="AP71" s="11"/>
    </row>
    <row r="72" spans="1:42" ht="15.75" customHeight="1" x14ac:dyDescent="0.2">
      <c r="A72" s="12">
        <v>66</v>
      </c>
      <c r="B72" s="12">
        <v>8363</v>
      </c>
      <c r="C72" s="12" t="s">
        <v>6792</v>
      </c>
      <c r="D72" s="12" t="s">
        <v>61</v>
      </c>
      <c r="E72" s="12" t="s">
        <v>3660</v>
      </c>
      <c r="F72" s="115" t="s">
        <v>7457</v>
      </c>
      <c r="G72" s="71" t="s">
        <v>144</v>
      </c>
      <c r="H72" s="71" t="s">
        <v>144</v>
      </c>
      <c r="J72" s="71" t="s">
        <v>144</v>
      </c>
      <c r="K72" s="71" t="s">
        <v>144</v>
      </c>
      <c r="L72" s="71" t="s">
        <v>144</v>
      </c>
      <c r="M72" s="71" t="s">
        <v>144</v>
      </c>
      <c r="P72" s="11"/>
      <c r="Q72" s="11"/>
      <c r="R72" s="11"/>
      <c r="S72" s="11"/>
      <c r="T72" s="11"/>
      <c r="U72" s="11">
        <v>230</v>
      </c>
      <c r="V72" s="11">
        <v>100</v>
      </c>
      <c r="W72" s="11">
        <f>Ingresos!C37</f>
        <v>383.33</v>
      </c>
      <c r="X72" s="104">
        <f>ROUND(SUM(O72:W72),2)</f>
        <v>713.33</v>
      </c>
      <c r="Y72" s="11"/>
      <c r="Z72" s="11"/>
      <c r="AA72" s="11"/>
      <c r="AB72" s="11"/>
      <c r="AC72" s="11"/>
      <c r="AD72" s="11"/>
      <c r="AE72" s="11"/>
      <c r="AF72" s="11">
        <f>ROUND(SUM(Y72:AE72),2)</f>
        <v>0</v>
      </c>
      <c r="AG72" s="106">
        <f>ROUND(SUM(X72-AF72),2)</f>
        <v>713.33</v>
      </c>
      <c r="AH72" s="11"/>
      <c r="AI72" s="11"/>
      <c r="AJ72" s="11"/>
      <c r="AK72" s="11"/>
      <c r="AL72" s="11"/>
      <c r="AM72" s="11"/>
      <c r="AN72" s="11"/>
      <c r="AO72" s="11"/>
      <c r="AP72" s="11"/>
    </row>
    <row r="73" spans="1:42" ht="15.75" customHeight="1" x14ac:dyDescent="0.2">
      <c r="A73" s="12">
        <v>67</v>
      </c>
      <c r="B73" s="12">
        <v>738</v>
      </c>
      <c r="C73" s="12" t="s">
        <v>6936</v>
      </c>
      <c r="D73" s="12" t="s">
        <v>16</v>
      </c>
      <c r="E73" s="12" t="s">
        <v>11</v>
      </c>
      <c r="F73" s="90" t="s">
        <v>605</v>
      </c>
      <c r="G73" s="71" t="s">
        <v>144</v>
      </c>
      <c r="H73" s="71" t="s">
        <v>144</v>
      </c>
      <c r="J73" s="71" t="s">
        <v>144</v>
      </c>
      <c r="K73" s="71" t="s">
        <v>144</v>
      </c>
      <c r="L73" s="71" t="s">
        <v>144</v>
      </c>
      <c r="M73" s="71" t="s">
        <v>144</v>
      </c>
      <c r="O73" s="11">
        <v>831.43</v>
      </c>
      <c r="P73" s="11"/>
      <c r="Q73" s="11"/>
      <c r="R73" s="11">
        <v>138.57140000000001</v>
      </c>
      <c r="S73" s="11"/>
      <c r="T73" s="11">
        <v>230</v>
      </c>
      <c r="U73" s="11"/>
      <c r="V73" s="11"/>
      <c r="W73" s="11"/>
      <c r="X73" s="104">
        <f>ROUND(SUM(O73:W73),2)</f>
        <v>1200</v>
      </c>
      <c r="Y73" s="11"/>
      <c r="Z73" s="11"/>
      <c r="AA73" s="11"/>
      <c r="AB73" s="11"/>
      <c r="AC73" s="11"/>
      <c r="AD73" s="11"/>
      <c r="AE73" s="11"/>
      <c r="AF73" s="11">
        <f>ROUND(SUM(Y73:AE73),2)</f>
        <v>0</v>
      </c>
      <c r="AG73" s="106">
        <f>ROUND(SUM(X73-AF73),2)</f>
        <v>1200</v>
      </c>
      <c r="AH73" s="11"/>
      <c r="AI73" s="11"/>
      <c r="AJ73" s="11"/>
      <c r="AK73" s="11"/>
      <c r="AL73" s="11"/>
      <c r="AM73" s="11"/>
      <c r="AN73" s="11"/>
      <c r="AO73" s="11"/>
      <c r="AP73" s="11"/>
    </row>
    <row r="74" spans="1:42" ht="15.75" customHeight="1" x14ac:dyDescent="0.2">
      <c r="A74" s="12">
        <v>68</v>
      </c>
      <c r="B74" s="12">
        <v>8499</v>
      </c>
      <c r="C74" s="12" t="s">
        <v>7092</v>
      </c>
      <c r="D74" s="12" t="s">
        <v>1</v>
      </c>
      <c r="E74" s="12" t="s">
        <v>7209</v>
      </c>
      <c r="F74" s="90" t="s">
        <v>7816</v>
      </c>
      <c r="G74" s="71" t="s">
        <v>144</v>
      </c>
      <c r="H74" s="71" t="s">
        <v>144</v>
      </c>
      <c r="J74" s="71" t="s">
        <v>144</v>
      </c>
      <c r="K74" s="71" t="s">
        <v>144</v>
      </c>
      <c r="L74" s="71" t="s">
        <v>144</v>
      </c>
      <c r="M74" s="71" t="s">
        <v>144</v>
      </c>
      <c r="O74" s="11">
        <v>985.71</v>
      </c>
      <c r="P74" s="11"/>
      <c r="Q74" s="11"/>
      <c r="R74" s="11">
        <v>164.28569999999999</v>
      </c>
      <c r="S74" s="11"/>
      <c r="T74" s="11">
        <v>50</v>
      </c>
      <c r="U74" s="11"/>
      <c r="V74" s="11"/>
      <c r="W74" s="11">
        <f>Ingresos!C99</f>
        <v>20</v>
      </c>
      <c r="X74" s="104">
        <f>ROUND(SUM(O74:W74),2)</f>
        <v>1220</v>
      </c>
      <c r="Y74" s="11"/>
      <c r="Z74" s="11"/>
      <c r="AA74" s="11"/>
      <c r="AB74" s="11"/>
      <c r="AC74" s="11"/>
      <c r="AD74" s="11"/>
      <c r="AE74" s="11"/>
      <c r="AF74" s="11">
        <f>ROUND(SUM(Y74:AE74),2)</f>
        <v>0</v>
      </c>
      <c r="AG74" s="106">
        <f>ROUND(SUM(X74-AF74),2)</f>
        <v>1220</v>
      </c>
      <c r="AH74" s="11"/>
      <c r="AI74" s="11"/>
      <c r="AJ74" s="11"/>
      <c r="AK74" s="11"/>
      <c r="AL74" s="11"/>
      <c r="AM74" s="11"/>
      <c r="AN74" s="11"/>
      <c r="AO74" s="11"/>
      <c r="AP74" s="11"/>
    </row>
    <row r="75" spans="1:42" ht="15.75" customHeight="1" x14ac:dyDescent="0.2">
      <c r="A75" s="12">
        <v>69</v>
      </c>
      <c r="B75" s="12">
        <v>550</v>
      </c>
      <c r="C75" s="12" t="s">
        <v>6774</v>
      </c>
      <c r="D75" s="12" t="s">
        <v>3682</v>
      </c>
      <c r="E75" s="12" t="s">
        <v>11</v>
      </c>
      <c r="F75" s="90" t="s">
        <v>620</v>
      </c>
      <c r="G75" s="71" t="s">
        <v>144</v>
      </c>
      <c r="H75" s="71" t="s">
        <v>144</v>
      </c>
      <c r="J75" s="71" t="s">
        <v>144</v>
      </c>
      <c r="K75" s="71" t="s">
        <v>144</v>
      </c>
      <c r="L75" s="71" t="s">
        <v>144</v>
      </c>
      <c r="M75" s="71" t="s">
        <v>144</v>
      </c>
      <c r="O75" s="11">
        <v>1131.43</v>
      </c>
      <c r="P75" s="11"/>
      <c r="Q75" s="11"/>
      <c r="R75" s="11">
        <v>188.57140000000001</v>
      </c>
      <c r="S75" s="11"/>
      <c r="T75" s="11">
        <v>330</v>
      </c>
      <c r="U75" s="11"/>
      <c r="V75" s="11"/>
      <c r="W75" s="11"/>
      <c r="X75" s="104">
        <f>ROUND(SUM(O75:W75),2)</f>
        <v>1650</v>
      </c>
      <c r="Y75" s="11"/>
      <c r="Z75" s="11"/>
      <c r="AA75" s="11"/>
      <c r="AB75" s="11"/>
      <c r="AC75" s="11"/>
      <c r="AD75" s="11">
        <v>150</v>
      </c>
      <c r="AE75" s="11"/>
      <c r="AF75" s="11">
        <f>ROUND(SUM(Y75:AE75),2)</f>
        <v>150</v>
      </c>
      <c r="AG75" s="106">
        <f>ROUND(SUM(X75-AF75),2)</f>
        <v>1500</v>
      </c>
      <c r="AH75" s="11"/>
      <c r="AI75" s="11"/>
      <c r="AJ75" s="11"/>
      <c r="AK75" s="11"/>
      <c r="AL75" s="11"/>
      <c r="AM75" s="11"/>
      <c r="AN75" s="11"/>
      <c r="AO75" s="11"/>
      <c r="AP75" s="11"/>
    </row>
    <row r="76" spans="1:42" ht="15.75" customHeight="1" x14ac:dyDescent="0.2">
      <c r="A76" s="12">
        <v>70</v>
      </c>
      <c r="B76" s="12">
        <v>2551</v>
      </c>
      <c r="C76" s="12" t="s">
        <v>7190</v>
      </c>
      <c r="D76" s="12" t="s">
        <v>7193</v>
      </c>
      <c r="E76" s="12" t="s">
        <v>9</v>
      </c>
      <c r="F76" s="90" t="s">
        <v>5152</v>
      </c>
      <c r="G76" s="71" t="s">
        <v>144</v>
      </c>
      <c r="H76" s="71" t="s">
        <v>144</v>
      </c>
      <c r="J76" s="71" t="s">
        <v>144</v>
      </c>
      <c r="K76" s="71" t="s">
        <v>144</v>
      </c>
      <c r="L76" s="71" t="s">
        <v>144</v>
      </c>
      <c r="M76" s="71" t="s">
        <v>144</v>
      </c>
      <c r="O76" s="11">
        <v>900</v>
      </c>
      <c r="P76" s="11"/>
      <c r="Q76" s="11"/>
      <c r="R76" s="11">
        <v>150</v>
      </c>
      <c r="S76" s="11"/>
      <c r="T76" s="11">
        <v>250</v>
      </c>
      <c r="U76" s="11"/>
      <c r="V76" s="11"/>
      <c r="W76" s="11"/>
      <c r="X76" s="104">
        <f>ROUND(SUM(O76:W76),2)</f>
        <v>1300</v>
      </c>
      <c r="Y76" s="11"/>
      <c r="Z76" s="11"/>
      <c r="AA76" s="11"/>
      <c r="AB76" s="11"/>
      <c r="AC76" s="11"/>
      <c r="AD76" s="11"/>
      <c r="AE76" s="11"/>
      <c r="AF76" s="11">
        <f>ROUND(SUM(Y76:AE76),2)</f>
        <v>0</v>
      </c>
      <c r="AG76" s="106">
        <f>ROUND(SUM(X76-AF76),2)</f>
        <v>1300</v>
      </c>
      <c r="AH76" s="11"/>
      <c r="AI76" s="11"/>
      <c r="AJ76" s="11"/>
      <c r="AK76" s="11"/>
      <c r="AL76" s="11"/>
      <c r="AM76" s="11"/>
      <c r="AN76" s="11"/>
      <c r="AO76" s="11"/>
      <c r="AP76" s="11"/>
    </row>
    <row r="77" spans="1:42" ht="15.75" customHeight="1" x14ac:dyDescent="0.2">
      <c r="A77" s="12">
        <v>71</v>
      </c>
      <c r="B77" s="12">
        <v>1054</v>
      </c>
      <c r="C77" s="12" t="s">
        <v>6775</v>
      </c>
      <c r="D77" s="12" t="s">
        <v>61</v>
      </c>
      <c r="E77" s="12" t="s">
        <v>3664</v>
      </c>
      <c r="F77" s="90" t="s">
        <v>627</v>
      </c>
      <c r="G77" s="71" t="s">
        <v>144</v>
      </c>
      <c r="H77" s="71" t="s">
        <v>144</v>
      </c>
      <c r="J77" s="71" t="s">
        <v>144</v>
      </c>
      <c r="K77" s="71" t="s">
        <v>144</v>
      </c>
      <c r="L77" s="71" t="s">
        <v>144</v>
      </c>
      <c r="M77" s="71" t="s">
        <v>144</v>
      </c>
      <c r="N77" s="12" t="s">
        <v>7895</v>
      </c>
      <c r="P77" s="11">
        <v>1157</v>
      </c>
      <c r="Q77" s="11"/>
      <c r="R77" s="11"/>
      <c r="S77" s="11"/>
      <c r="T77" s="11"/>
      <c r="U77" s="11">
        <v>230</v>
      </c>
      <c r="V77" s="11">
        <v>100</v>
      </c>
      <c r="W77" s="11">
        <f>Ingresos!C29</f>
        <v>70</v>
      </c>
      <c r="X77" s="104">
        <f>ROUND(SUM(O77:W77),2)</f>
        <v>1557</v>
      </c>
      <c r="Y77" s="11"/>
      <c r="Z77" s="11"/>
      <c r="AA77" s="11"/>
      <c r="AB77" s="11"/>
      <c r="AC77" s="11"/>
      <c r="AD77" s="11"/>
      <c r="AE77" s="11"/>
      <c r="AF77" s="11">
        <f>ROUND(SUM(Y77:AE77),2)</f>
        <v>0</v>
      </c>
      <c r="AG77" s="106">
        <f>ROUND(SUM(X77-AF77),2)</f>
        <v>1557</v>
      </c>
      <c r="AH77" s="11"/>
      <c r="AI77" s="11"/>
      <c r="AJ77" s="11"/>
      <c r="AK77" s="11"/>
      <c r="AL77" s="11"/>
      <c r="AM77" s="11"/>
      <c r="AN77" s="11"/>
      <c r="AO77" s="11"/>
      <c r="AP77" s="11"/>
    </row>
    <row r="78" spans="1:42" ht="15.75" customHeight="1" x14ac:dyDescent="0.2">
      <c r="A78" s="12">
        <v>72</v>
      </c>
      <c r="B78" s="12">
        <v>1210</v>
      </c>
      <c r="C78" s="12" t="s">
        <v>7726</v>
      </c>
      <c r="D78" s="12" t="s">
        <v>0</v>
      </c>
      <c r="E78" s="12" t="s">
        <v>7083</v>
      </c>
      <c r="F78" s="90" t="s">
        <v>628</v>
      </c>
      <c r="G78" s="71" t="s">
        <v>144</v>
      </c>
      <c r="H78" s="71" t="s">
        <v>144</v>
      </c>
      <c r="J78" s="71" t="s">
        <v>144</v>
      </c>
      <c r="K78" s="71" t="s">
        <v>144</v>
      </c>
      <c r="L78" s="71" t="s">
        <v>144</v>
      </c>
      <c r="M78" s="71" t="s">
        <v>144</v>
      </c>
      <c r="O78" s="11">
        <v>1071.43</v>
      </c>
      <c r="P78" s="11"/>
      <c r="Q78" s="11"/>
      <c r="R78" s="11">
        <v>178.57140000000001</v>
      </c>
      <c r="S78" s="11"/>
      <c r="T78" s="11">
        <v>250</v>
      </c>
      <c r="U78" s="11"/>
      <c r="V78" s="11"/>
      <c r="W78" s="11"/>
      <c r="X78" s="104">
        <f>ROUND(SUM(O78:W78),2)</f>
        <v>1500</v>
      </c>
      <c r="Y78" s="11"/>
      <c r="Z78" s="11"/>
      <c r="AA78" s="11"/>
      <c r="AB78" s="11"/>
      <c r="AC78" s="11"/>
      <c r="AD78" s="11"/>
      <c r="AE78" s="11"/>
      <c r="AF78" s="11">
        <f>ROUND(SUM(Y78:AE78),2)</f>
        <v>0</v>
      </c>
      <c r="AG78" s="106">
        <f>ROUND(SUM(X78-AF78),2)</f>
        <v>1500</v>
      </c>
      <c r="AH78" s="11"/>
      <c r="AI78" s="11"/>
      <c r="AJ78" s="11"/>
      <c r="AK78" s="11"/>
      <c r="AL78" s="11"/>
      <c r="AM78" s="11"/>
      <c r="AN78" s="11"/>
      <c r="AO78" s="11"/>
      <c r="AP78" s="11"/>
    </row>
    <row r="79" spans="1:42" ht="15.75" customHeight="1" x14ac:dyDescent="0.2">
      <c r="A79" s="12">
        <v>73</v>
      </c>
      <c r="B79" s="12">
        <v>1291</v>
      </c>
      <c r="C79" s="12" t="s">
        <v>6777</v>
      </c>
      <c r="D79" s="12" t="s">
        <v>5</v>
      </c>
      <c r="E79" s="12" t="s">
        <v>3</v>
      </c>
      <c r="F79" s="90" t="s">
        <v>5266</v>
      </c>
      <c r="G79" s="71" t="s">
        <v>144</v>
      </c>
      <c r="H79" s="71" t="s">
        <v>144</v>
      </c>
      <c r="J79" s="71" t="s">
        <v>144</v>
      </c>
      <c r="K79" s="71" t="s">
        <v>144</v>
      </c>
      <c r="L79" s="71" t="s">
        <v>144</v>
      </c>
      <c r="M79" s="71" t="s">
        <v>144</v>
      </c>
      <c r="O79" s="100">
        <v>1114.29</v>
      </c>
      <c r="P79" s="11"/>
      <c r="Q79" s="11"/>
      <c r="R79" s="11">
        <v>185.71430000000001</v>
      </c>
      <c r="S79" s="11"/>
      <c r="T79" s="11">
        <v>300</v>
      </c>
      <c r="U79" s="11"/>
      <c r="V79" s="11"/>
      <c r="W79" s="11"/>
      <c r="X79" s="104">
        <f>ROUND(SUM(O79:W79),2)</f>
        <v>1600</v>
      </c>
      <c r="Y79" s="11"/>
      <c r="Z79" s="11"/>
      <c r="AA79" s="11"/>
      <c r="AB79" s="11"/>
      <c r="AC79" s="11"/>
      <c r="AD79" s="11"/>
      <c r="AE79" s="11"/>
      <c r="AF79" s="11">
        <f>ROUND(SUM(Y79:AE79),2)</f>
        <v>0</v>
      </c>
      <c r="AG79" s="106">
        <f>ROUND(SUM(X79-AF79),2)</f>
        <v>1600</v>
      </c>
      <c r="AH79" s="11"/>
      <c r="AI79" s="11"/>
      <c r="AJ79" s="11"/>
      <c r="AK79" s="11"/>
      <c r="AL79" s="11"/>
      <c r="AM79" s="11"/>
      <c r="AN79" s="11"/>
      <c r="AO79" s="11"/>
      <c r="AP79" s="11"/>
    </row>
    <row r="80" spans="1:42" ht="15.75" customHeight="1" x14ac:dyDescent="0.2">
      <c r="A80" s="12">
        <v>74</v>
      </c>
      <c r="B80" s="12">
        <v>1295</v>
      </c>
      <c r="C80" s="12" t="s">
        <v>7477</v>
      </c>
      <c r="D80" s="12" t="s">
        <v>5</v>
      </c>
      <c r="E80" s="12" t="s">
        <v>3</v>
      </c>
      <c r="F80" s="90" t="s">
        <v>640</v>
      </c>
      <c r="G80" s="71" t="s">
        <v>144</v>
      </c>
      <c r="H80" s="71" t="s">
        <v>144</v>
      </c>
      <c r="J80" s="71" t="s">
        <v>144</v>
      </c>
      <c r="K80" s="71" t="s">
        <v>144</v>
      </c>
      <c r="L80" s="71" t="s">
        <v>144</v>
      </c>
      <c r="M80" s="71" t="s">
        <v>144</v>
      </c>
      <c r="O80" s="11">
        <v>900</v>
      </c>
      <c r="P80" s="11"/>
      <c r="Q80" s="11"/>
      <c r="R80" s="11">
        <v>150</v>
      </c>
      <c r="S80" s="11"/>
      <c r="T80" s="11">
        <v>250</v>
      </c>
      <c r="U80" s="11"/>
      <c r="V80" s="11"/>
      <c r="W80" s="11">
        <f>Ingresos!C27</f>
        <v>450</v>
      </c>
      <c r="X80" s="104">
        <f>ROUND(SUM(O80:W80),2)</f>
        <v>1750</v>
      </c>
      <c r="Y80" s="11"/>
      <c r="Z80" s="11"/>
      <c r="AA80" s="11"/>
      <c r="AB80" s="11"/>
      <c r="AC80" s="11"/>
      <c r="AD80" s="11"/>
      <c r="AE80" s="11"/>
      <c r="AF80" s="11">
        <f>ROUND(SUM(Y80:AE80),2)</f>
        <v>0</v>
      </c>
      <c r="AG80" s="106">
        <f>ROUND(SUM(X80-AF80),2)</f>
        <v>1750</v>
      </c>
      <c r="AH80" s="11"/>
      <c r="AI80" s="11"/>
      <c r="AJ80" s="11"/>
      <c r="AK80" s="11"/>
      <c r="AL80" s="11"/>
      <c r="AM80" s="11"/>
      <c r="AN80" s="11"/>
      <c r="AO80" s="11"/>
      <c r="AP80" s="11"/>
    </row>
    <row r="81" spans="1:42" ht="15.75" customHeight="1" x14ac:dyDescent="0.2">
      <c r="A81" s="12">
        <v>75</v>
      </c>
      <c r="B81" s="101">
        <v>1126</v>
      </c>
      <c r="C81" s="12" t="s">
        <v>7598</v>
      </c>
      <c r="D81" s="12" t="s">
        <v>28</v>
      </c>
      <c r="E81" s="12" t="s">
        <v>27</v>
      </c>
      <c r="F81" s="90" t="s">
        <v>656</v>
      </c>
      <c r="G81" s="71" t="s">
        <v>144</v>
      </c>
      <c r="H81" s="71" t="s">
        <v>144</v>
      </c>
      <c r="J81" s="71" t="s">
        <v>144</v>
      </c>
      <c r="K81" s="71" t="s">
        <v>144</v>
      </c>
      <c r="L81" s="71" t="s">
        <v>144</v>
      </c>
      <c r="M81" s="71" t="s">
        <v>144</v>
      </c>
      <c r="O81" s="11">
        <v>814.29</v>
      </c>
      <c r="P81" s="11"/>
      <c r="Q81" s="11"/>
      <c r="R81" s="11">
        <v>135.71430000000001</v>
      </c>
      <c r="S81" s="11"/>
      <c r="T81" s="11">
        <v>300</v>
      </c>
      <c r="U81" s="11"/>
      <c r="V81" s="11"/>
      <c r="W81" s="11"/>
      <c r="X81" s="104">
        <f>ROUND(SUM(O81:W81),2)</f>
        <v>1250</v>
      </c>
      <c r="Y81" s="11"/>
      <c r="Z81" s="11"/>
      <c r="AA81" s="11"/>
      <c r="AB81" s="11"/>
      <c r="AC81" s="11"/>
      <c r="AD81" s="11"/>
      <c r="AE81" s="11"/>
      <c r="AF81" s="11">
        <f>ROUND(SUM(Y81:AE81),2)</f>
        <v>0</v>
      </c>
      <c r="AG81" s="106">
        <f>ROUND(SUM(X81-AF81),2)</f>
        <v>1250</v>
      </c>
      <c r="AH81" s="11"/>
      <c r="AI81" s="11"/>
      <c r="AJ81" s="11"/>
      <c r="AK81" s="11"/>
      <c r="AL81" s="11"/>
      <c r="AM81" s="11"/>
      <c r="AN81" s="11"/>
      <c r="AO81" s="11"/>
      <c r="AP81" s="11"/>
    </row>
    <row r="82" spans="1:42" ht="15.75" customHeight="1" x14ac:dyDescent="0.2">
      <c r="A82" s="12">
        <v>76</v>
      </c>
      <c r="B82" s="12">
        <v>8488</v>
      </c>
      <c r="C82" s="12" t="s">
        <v>6943</v>
      </c>
      <c r="D82" s="12" t="s">
        <v>1</v>
      </c>
      <c r="E82" s="12" t="s">
        <v>7209</v>
      </c>
      <c r="F82" s="90" t="s">
        <v>7797</v>
      </c>
      <c r="G82" s="71" t="s">
        <v>144</v>
      </c>
      <c r="H82" s="71" t="s">
        <v>144</v>
      </c>
      <c r="J82" s="71" t="s">
        <v>144</v>
      </c>
      <c r="K82" s="71" t="s">
        <v>144</v>
      </c>
      <c r="L82" s="71" t="s">
        <v>144</v>
      </c>
      <c r="M82" s="71" t="s">
        <v>144</v>
      </c>
      <c r="O82" s="11">
        <v>985.71</v>
      </c>
      <c r="P82" s="11"/>
      <c r="Q82" s="11"/>
      <c r="R82" s="11">
        <v>164.28569999999999</v>
      </c>
      <c r="S82" s="11"/>
      <c r="T82" s="11">
        <v>50</v>
      </c>
      <c r="U82" s="11"/>
      <c r="V82" s="11"/>
      <c r="W82" s="11"/>
      <c r="X82" s="104">
        <f>ROUND(SUM(O82:W82),2)</f>
        <v>1200</v>
      </c>
      <c r="Y82" s="11"/>
      <c r="Z82" s="11"/>
      <c r="AA82" s="11"/>
      <c r="AB82" s="11"/>
      <c r="AC82" s="11"/>
      <c r="AD82" s="11"/>
      <c r="AE82" s="11"/>
      <c r="AF82" s="11">
        <f>ROUND(SUM(Y82:AE82),2)</f>
        <v>0</v>
      </c>
      <c r="AG82" s="106">
        <f>ROUND(SUM(X82-AF82),2)</f>
        <v>1200</v>
      </c>
      <c r="AH82" s="11"/>
      <c r="AI82" s="11"/>
      <c r="AJ82" s="11"/>
      <c r="AK82" s="11"/>
      <c r="AL82" s="11"/>
      <c r="AM82" s="11"/>
      <c r="AN82" s="11"/>
      <c r="AO82" s="11"/>
      <c r="AP82" s="11"/>
    </row>
    <row r="83" spans="1:42" ht="15.75" customHeight="1" x14ac:dyDescent="0.2">
      <c r="A83" s="12">
        <v>77</v>
      </c>
      <c r="B83" s="12">
        <v>1541</v>
      </c>
      <c r="C83" s="12" t="s">
        <v>6778</v>
      </c>
      <c r="D83" s="12" t="s">
        <v>62</v>
      </c>
      <c r="E83" s="12" t="s">
        <v>3662</v>
      </c>
      <c r="F83" s="90" t="s">
        <v>684</v>
      </c>
      <c r="G83" s="71" t="s">
        <v>144</v>
      </c>
      <c r="H83" s="71" t="s">
        <v>144</v>
      </c>
      <c r="J83" s="71" t="s">
        <v>144</v>
      </c>
      <c r="K83" s="71" t="s">
        <v>144</v>
      </c>
      <c r="L83" s="71" t="s">
        <v>144</v>
      </c>
      <c r="M83" s="71" t="s">
        <v>144</v>
      </c>
      <c r="N83" s="12" t="s">
        <v>7895</v>
      </c>
      <c r="P83" s="11">
        <v>1633</v>
      </c>
      <c r="Q83" s="11"/>
      <c r="R83" s="11"/>
      <c r="S83" s="11"/>
      <c r="T83" s="11"/>
      <c r="U83" s="11">
        <v>200</v>
      </c>
      <c r="V83" s="11">
        <v>100</v>
      </c>
      <c r="W83" s="11"/>
      <c r="X83" s="104">
        <f>ROUND(SUM(O83:W83),2)</f>
        <v>1933</v>
      </c>
      <c r="Y83" s="11"/>
      <c r="Z83" s="11"/>
      <c r="AA83" s="11"/>
      <c r="AB83" s="11"/>
      <c r="AC83" s="11"/>
      <c r="AD83" s="11"/>
      <c r="AE83" s="11"/>
      <c r="AF83" s="11">
        <f>ROUND(SUM(Y83:AE83),2)</f>
        <v>0</v>
      </c>
      <c r="AG83" s="106">
        <f>ROUND(SUM(X83-AF83),2)</f>
        <v>1933</v>
      </c>
      <c r="AH83" s="11"/>
      <c r="AI83" s="11"/>
      <c r="AJ83" s="11"/>
      <c r="AK83" s="11"/>
      <c r="AL83" s="11"/>
      <c r="AM83" s="11"/>
      <c r="AN83" s="11"/>
      <c r="AO83" s="11"/>
      <c r="AP83" s="11"/>
    </row>
    <row r="84" spans="1:42" ht="15.75" customHeight="1" x14ac:dyDescent="0.2">
      <c r="A84" s="12">
        <v>78</v>
      </c>
      <c r="B84" s="12">
        <v>1250</v>
      </c>
      <c r="C84" s="12" t="s">
        <v>7731</v>
      </c>
      <c r="D84" s="12" t="s">
        <v>0</v>
      </c>
      <c r="E84" s="12" t="s">
        <v>3662</v>
      </c>
      <c r="F84" s="90" t="s">
        <v>701</v>
      </c>
      <c r="G84" s="71" t="s">
        <v>144</v>
      </c>
      <c r="H84" s="71" t="s">
        <v>144</v>
      </c>
      <c r="J84" s="71" t="s">
        <v>144</v>
      </c>
      <c r="K84" s="71" t="s">
        <v>144</v>
      </c>
      <c r="L84" s="71" t="s">
        <v>144</v>
      </c>
      <c r="M84" s="71" t="s">
        <v>144</v>
      </c>
      <c r="O84" s="11">
        <v>1271.1400000000001</v>
      </c>
      <c r="P84" s="11"/>
      <c r="Q84" s="11"/>
      <c r="R84" s="11">
        <v>211.8571</v>
      </c>
      <c r="S84" s="11"/>
      <c r="T84" s="11">
        <v>250</v>
      </c>
      <c r="U84" s="11"/>
      <c r="V84" s="11"/>
      <c r="W84" s="11"/>
      <c r="X84" s="104">
        <f>ROUND(SUM(O84:W84),2)</f>
        <v>1733</v>
      </c>
      <c r="Y84" s="11"/>
      <c r="Z84" s="11"/>
      <c r="AA84" s="11"/>
      <c r="AB84" s="11"/>
      <c r="AC84" s="11"/>
      <c r="AD84" s="11"/>
      <c r="AE84" s="11"/>
      <c r="AF84" s="11">
        <f>ROUND(SUM(Y84:AE84),2)</f>
        <v>0</v>
      </c>
      <c r="AG84" s="106">
        <f>ROUND(SUM(X84-AF84),2)</f>
        <v>1733</v>
      </c>
      <c r="AH84" s="11"/>
      <c r="AI84" s="11"/>
      <c r="AJ84" s="11"/>
      <c r="AK84" s="11"/>
      <c r="AL84" s="11"/>
      <c r="AM84" s="11"/>
      <c r="AN84" s="11"/>
      <c r="AO84" s="11"/>
      <c r="AP84" s="11"/>
    </row>
    <row r="85" spans="1:42" ht="15.75" customHeight="1" x14ac:dyDescent="0.2">
      <c r="A85" s="12">
        <v>79</v>
      </c>
      <c r="B85" s="12">
        <v>8412</v>
      </c>
      <c r="C85" s="12" t="s">
        <v>6986</v>
      </c>
      <c r="D85" s="12" t="s">
        <v>61</v>
      </c>
      <c r="E85" s="12" t="s">
        <v>3659</v>
      </c>
      <c r="F85" s="90" t="s">
        <v>7602</v>
      </c>
      <c r="G85" s="71" t="s">
        <v>144</v>
      </c>
      <c r="H85" s="71" t="s">
        <v>144</v>
      </c>
      <c r="J85" s="71" t="s">
        <v>144</v>
      </c>
      <c r="K85" s="71" t="s">
        <v>144</v>
      </c>
      <c r="L85" s="71" t="s">
        <v>144</v>
      </c>
      <c r="M85" s="71" t="s">
        <v>144</v>
      </c>
      <c r="N85" s="12" t="s">
        <v>7895</v>
      </c>
      <c r="P85" s="11">
        <v>1390</v>
      </c>
      <c r="Q85" s="11"/>
      <c r="R85" s="11"/>
      <c r="S85" s="11"/>
      <c r="T85" s="11"/>
      <c r="U85" s="11">
        <v>230</v>
      </c>
      <c r="V85" s="11">
        <v>100</v>
      </c>
      <c r="W85" s="11">
        <f>Ingresos!C58</f>
        <v>-105</v>
      </c>
      <c r="X85" s="104">
        <f>ROUND(SUM(O85:W85),2)</f>
        <v>1615</v>
      </c>
      <c r="Y85" s="11"/>
      <c r="Z85" s="11"/>
      <c r="AA85" s="11"/>
      <c r="AB85" s="11"/>
      <c r="AC85" s="11"/>
      <c r="AD85" s="11"/>
      <c r="AE85" s="11"/>
      <c r="AF85" s="11">
        <f>ROUND(SUM(Y85:AE85),2)</f>
        <v>0</v>
      </c>
      <c r="AG85" s="106">
        <f>ROUND(SUM(X85-AF85),2)</f>
        <v>1615</v>
      </c>
      <c r="AH85" s="11"/>
      <c r="AI85" s="11"/>
      <c r="AJ85" s="11"/>
      <c r="AK85" s="11"/>
      <c r="AL85" s="11"/>
      <c r="AM85" s="11"/>
      <c r="AN85" s="11"/>
      <c r="AO85" s="11"/>
      <c r="AP85" s="11"/>
    </row>
    <row r="86" spans="1:42" ht="15.75" customHeight="1" x14ac:dyDescent="0.2">
      <c r="A86" s="12">
        <v>80</v>
      </c>
      <c r="B86" s="12">
        <v>2496</v>
      </c>
      <c r="C86" s="12" t="s">
        <v>6781</v>
      </c>
      <c r="D86" s="12" t="s">
        <v>4481</v>
      </c>
      <c r="E86" s="12" t="s">
        <v>11</v>
      </c>
      <c r="F86" s="90" t="s">
        <v>4956</v>
      </c>
      <c r="G86" s="71" t="s">
        <v>144</v>
      </c>
      <c r="H86" s="71" t="s">
        <v>144</v>
      </c>
      <c r="J86" s="71" t="s">
        <v>144</v>
      </c>
      <c r="K86" s="71" t="s">
        <v>144</v>
      </c>
      <c r="L86" s="71" t="s">
        <v>144</v>
      </c>
      <c r="M86" s="71" t="s">
        <v>144</v>
      </c>
      <c r="O86" s="11">
        <v>857.14</v>
      </c>
      <c r="P86" s="11"/>
      <c r="Q86" s="11"/>
      <c r="R86" s="11">
        <v>142.8571</v>
      </c>
      <c r="S86" s="11"/>
      <c r="T86" s="11">
        <v>250</v>
      </c>
      <c r="U86" s="11"/>
      <c r="V86" s="11"/>
      <c r="W86" s="11"/>
      <c r="X86" s="104">
        <f>ROUND(SUM(O86:W86),2)</f>
        <v>1250</v>
      </c>
      <c r="Y86" s="11"/>
      <c r="Z86" s="11"/>
      <c r="AA86" s="11"/>
      <c r="AB86" s="11"/>
      <c r="AC86" s="11"/>
      <c r="AD86" s="11"/>
      <c r="AE86" s="11"/>
      <c r="AF86" s="11">
        <f>ROUND(SUM(Y86:AE86),2)</f>
        <v>0</v>
      </c>
      <c r="AG86" s="106">
        <f>ROUND(SUM(X86-AF86),2)</f>
        <v>1250</v>
      </c>
      <c r="AH86" s="11"/>
      <c r="AI86" s="11"/>
      <c r="AJ86" s="11"/>
      <c r="AK86" s="11"/>
      <c r="AL86" s="11"/>
      <c r="AM86" s="11"/>
      <c r="AN86" s="11"/>
      <c r="AO86" s="11"/>
      <c r="AP86" s="11"/>
    </row>
    <row r="87" spans="1:42" ht="15.75" customHeight="1" x14ac:dyDescent="0.2">
      <c r="A87" s="12">
        <v>81</v>
      </c>
      <c r="B87" s="12">
        <v>2350</v>
      </c>
      <c r="C87" s="12" t="s">
        <v>6776</v>
      </c>
      <c r="D87" s="12" t="s">
        <v>3666</v>
      </c>
      <c r="E87" s="12" t="s">
        <v>9</v>
      </c>
      <c r="F87" s="90" t="s">
        <v>3931</v>
      </c>
      <c r="G87" s="71" t="s">
        <v>144</v>
      </c>
      <c r="H87" s="71" t="s">
        <v>144</v>
      </c>
      <c r="J87" s="71" t="s">
        <v>144</v>
      </c>
      <c r="K87" s="71" t="s">
        <v>144</v>
      </c>
      <c r="L87" s="71" t="s">
        <v>144</v>
      </c>
      <c r="M87" s="71" t="s">
        <v>144</v>
      </c>
      <c r="O87" s="11">
        <v>985.71</v>
      </c>
      <c r="P87" s="11"/>
      <c r="Q87" s="11"/>
      <c r="R87" s="11">
        <v>164.28569999999999</v>
      </c>
      <c r="S87" s="11"/>
      <c r="T87" s="11">
        <v>250</v>
      </c>
      <c r="U87" s="11"/>
      <c r="V87" s="11"/>
      <c r="W87" s="11"/>
      <c r="X87" s="104">
        <f>ROUND(SUM(O87:W87),2)</f>
        <v>1400</v>
      </c>
      <c r="Y87" s="11"/>
      <c r="Z87" s="11"/>
      <c r="AA87" s="11"/>
      <c r="AB87" s="11"/>
      <c r="AC87" s="11"/>
      <c r="AD87" s="11"/>
      <c r="AE87" s="11"/>
      <c r="AF87" s="11">
        <f>ROUND(SUM(Y87:AE87),2)</f>
        <v>0</v>
      </c>
      <c r="AG87" s="106">
        <f>ROUND(SUM(X87-AF87),2)</f>
        <v>1400</v>
      </c>
      <c r="AH87" s="11"/>
      <c r="AI87" s="11"/>
      <c r="AJ87" s="11"/>
      <c r="AK87" s="11"/>
      <c r="AL87" s="11"/>
      <c r="AM87" s="11"/>
      <c r="AN87" s="11"/>
      <c r="AO87" s="11"/>
      <c r="AP87" s="11"/>
    </row>
    <row r="88" spans="1:42" ht="15.75" customHeight="1" x14ac:dyDescent="0.2">
      <c r="A88" s="12">
        <v>82</v>
      </c>
      <c r="B88" s="31">
        <v>8304</v>
      </c>
      <c r="C88" s="12" t="s">
        <v>7242</v>
      </c>
      <c r="D88" s="12" t="s">
        <v>61</v>
      </c>
      <c r="E88" s="12" t="s">
        <v>7083</v>
      </c>
      <c r="F88" s="90" t="s">
        <v>7224</v>
      </c>
      <c r="G88" s="71" t="s">
        <v>144</v>
      </c>
      <c r="H88" s="71" t="s">
        <v>144</v>
      </c>
      <c r="J88" s="71" t="s">
        <v>144</v>
      </c>
      <c r="K88" s="71" t="s">
        <v>144</v>
      </c>
      <c r="L88" s="71" t="s">
        <v>144</v>
      </c>
      <c r="M88" s="71" t="s">
        <v>144</v>
      </c>
      <c r="N88" s="12" t="s">
        <v>7895</v>
      </c>
      <c r="P88" s="11">
        <v>1015</v>
      </c>
      <c r="Q88" s="11"/>
      <c r="R88" s="11"/>
      <c r="S88" s="11"/>
      <c r="T88" s="11"/>
      <c r="U88" s="11">
        <v>230</v>
      </c>
      <c r="V88" s="11">
        <v>100</v>
      </c>
      <c r="W88" s="11">
        <f>Ingresos!C88</f>
        <v>45</v>
      </c>
      <c r="X88" s="104">
        <f>ROUND(SUM(O88:W88),2)</f>
        <v>1390</v>
      </c>
      <c r="Y88" s="11"/>
      <c r="Z88" s="11"/>
      <c r="AA88" s="11"/>
      <c r="AB88" s="11"/>
      <c r="AC88" s="11"/>
      <c r="AD88" s="11"/>
      <c r="AE88" s="11"/>
      <c r="AF88" s="11">
        <f>ROUND(SUM(Y88:AE88),2)</f>
        <v>0</v>
      </c>
      <c r="AG88" s="106">
        <f>ROUND(SUM(X88-AF88),2)</f>
        <v>1390</v>
      </c>
      <c r="AH88" s="11"/>
      <c r="AI88" s="11"/>
      <c r="AJ88" s="11"/>
      <c r="AK88" s="11"/>
      <c r="AL88" s="11"/>
      <c r="AM88" s="11"/>
      <c r="AN88" s="11"/>
      <c r="AO88" s="11"/>
      <c r="AP88" s="11"/>
    </row>
    <row r="89" spans="1:42" ht="15.75" customHeight="1" x14ac:dyDescent="0.2">
      <c r="A89" s="12">
        <v>83</v>
      </c>
      <c r="B89" s="12">
        <v>8466</v>
      </c>
      <c r="C89" s="12" t="s">
        <v>7191</v>
      </c>
      <c r="D89" s="108" t="s">
        <v>7193</v>
      </c>
      <c r="E89" s="12" t="s">
        <v>9</v>
      </c>
      <c r="F89" s="90" t="s">
        <v>7737</v>
      </c>
      <c r="G89" s="71" t="s">
        <v>144</v>
      </c>
      <c r="H89" s="71" t="s">
        <v>144</v>
      </c>
      <c r="J89" s="71" t="s">
        <v>144</v>
      </c>
      <c r="K89" s="71" t="s">
        <v>144</v>
      </c>
      <c r="L89" s="71" t="s">
        <v>144</v>
      </c>
      <c r="M89" s="71" t="s">
        <v>144</v>
      </c>
      <c r="O89" s="11">
        <v>900</v>
      </c>
      <c r="P89" s="11"/>
      <c r="Q89" s="11"/>
      <c r="R89" s="11">
        <v>150</v>
      </c>
      <c r="S89" s="11"/>
      <c r="T89" s="11">
        <v>250</v>
      </c>
      <c r="U89" s="11"/>
      <c r="V89" s="11"/>
      <c r="W89" s="11"/>
      <c r="X89" s="104">
        <f>ROUND(SUM(O89:W89),2)</f>
        <v>1300</v>
      </c>
      <c r="Y89" s="11"/>
      <c r="Z89" s="11"/>
      <c r="AA89" s="11"/>
      <c r="AB89" s="11"/>
      <c r="AC89" s="11"/>
      <c r="AD89" s="11"/>
      <c r="AE89" s="11"/>
      <c r="AF89" s="11">
        <f>ROUND(SUM(Y89:AE89),2)</f>
        <v>0</v>
      </c>
      <c r="AG89" s="106">
        <f>ROUND(SUM(X89-AF89),2)</f>
        <v>1300</v>
      </c>
      <c r="AH89" s="11"/>
      <c r="AI89" s="11"/>
      <c r="AJ89" s="11"/>
      <c r="AK89" s="11"/>
      <c r="AL89" s="11"/>
      <c r="AM89" s="11"/>
      <c r="AN89" s="11"/>
      <c r="AO89" s="11"/>
      <c r="AP89" s="11"/>
    </row>
    <row r="90" spans="1:42" x14ac:dyDescent="0.2">
      <c r="A90" s="12">
        <v>84</v>
      </c>
      <c r="B90" s="12">
        <v>2822</v>
      </c>
      <c r="C90" s="12" t="s">
        <v>7727</v>
      </c>
      <c r="D90" s="12" t="s">
        <v>0</v>
      </c>
      <c r="E90" s="117" t="s">
        <v>3659</v>
      </c>
      <c r="F90" s="90" t="s">
        <v>6055</v>
      </c>
      <c r="G90" s="71" t="s">
        <v>144</v>
      </c>
      <c r="H90" s="71" t="s">
        <v>144</v>
      </c>
      <c r="I90" s="70"/>
      <c r="J90" s="71" t="s">
        <v>144</v>
      </c>
      <c r="K90" s="71" t="s">
        <v>144</v>
      </c>
      <c r="L90" s="71" t="s">
        <v>144</v>
      </c>
      <c r="M90" s="71" t="s">
        <v>144</v>
      </c>
      <c r="O90" s="11">
        <v>1071.43</v>
      </c>
      <c r="P90" s="11"/>
      <c r="Q90" s="11"/>
      <c r="R90" s="11">
        <v>178.57140000000001</v>
      </c>
      <c r="S90" s="11"/>
      <c r="T90" s="11">
        <v>250</v>
      </c>
      <c r="U90" s="11"/>
      <c r="V90" s="11"/>
      <c r="W90" s="11"/>
      <c r="X90" s="104">
        <f>ROUND(SUM(O90:W90),2)</f>
        <v>1500</v>
      </c>
      <c r="Y90" s="11"/>
      <c r="Z90" s="11"/>
      <c r="AA90" s="11"/>
      <c r="AB90" s="11"/>
      <c r="AC90" s="11"/>
      <c r="AD90" s="11"/>
      <c r="AE90" s="11"/>
      <c r="AF90" s="11">
        <f>ROUND(SUM(Y90:AE90),2)</f>
        <v>0</v>
      </c>
      <c r="AG90" s="106">
        <f>ROUND(SUM(X90-AF90),2)</f>
        <v>1500</v>
      </c>
      <c r="AH90" s="11"/>
      <c r="AI90" s="11"/>
      <c r="AJ90" s="11"/>
      <c r="AK90" s="11"/>
      <c r="AL90" s="11"/>
      <c r="AM90" s="11"/>
      <c r="AN90" s="11"/>
      <c r="AO90" s="11"/>
      <c r="AP90" s="11"/>
    </row>
    <row r="91" spans="1:42" ht="15.75" customHeight="1" x14ac:dyDescent="0.2">
      <c r="A91" s="12">
        <v>87</v>
      </c>
      <c r="B91" s="12">
        <v>8474</v>
      </c>
      <c r="C91" s="12" t="s">
        <v>7095</v>
      </c>
      <c r="D91" s="12" t="s">
        <v>1</v>
      </c>
      <c r="E91" s="12" t="s">
        <v>7209</v>
      </c>
      <c r="F91" s="90" t="s">
        <v>7763</v>
      </c>
      <c r="G91" s="71" t="s">
        <v>144</v>
      </c>
      <c r="H91" s="71" t="s">
        <v>144</v>
      </c>
      <c r="J91" s="71" t="s">
        <v>144</v>
      </c>
      <c r="K91" s="71" t="s">
        <v>144</v>
      </c>
      <c r="L91" s="71" t="s">
        <v>144</v>
      </c>
      <c r="M91" s="71" t="s">
        <v>144</v>
      </c>
      <c r="O91" s="11">
        <v>985.71</v>
      </c>
      <c r="P91" s="11"/>
      <c r="Q91" s="11"/>
      <c r="R91" s="11">
        <v>164.28569999999999</v>
      </c>
      <c r="S91" s="11"/>
      <c r="T91" s="11">
        <v>50</v>
      </c>
      <c r="U91" s="11"/>
      <c r="V91" s="11"/>
      <c r="W91" s="11"/>
      <c r="X91" s="104">
        <f>ROUND(SUM(O91:W91),2)</f>
        <v>1200</v>
      </c>
      <c r="Y91" s="11"/>
      <c r="Z91" s="11"/>
      <c r="AA91" s="11"/>
      <c r="AB91" s="11"/>
      <c r="AC91" s="11"/>
      <c r="AD91" s="11"/>
      <c r="AE91" s="11"/>
      <c r="AF91" s="11">
        <f>ROUND(SUM(Y91:AE91),2)</f>
        <v>0</v>
      </c>
      <c r="AG91" s="106">
        <f>ROUND(SUM(X91-AF91),2)</f>
        <v>1200</v>
      </c>
      <c r="AH91" s="11"/>
      <c r="AI91" s="11"/>
      <c r="AJ91" s="11"/>
      <c r="AK91" s="11"/>
      <c r="AL91" s="11"/>
      <c r="AM91" s="11"/>
      <c r="AN91" s="11"/>
      <c r="AO91" s="11"/>
      <c r="AP91" s="11"/>
    </row>
    <row r="92" spans="1:42" ht="15.75" customHeight="1" x14ac:dyDescent="0.2">
      <c r="A92" s="12">
        <v>88</v>
      </c>
      <c r="B92" s="12">
        <v>2165</v>
      </c>
      <c r="C92" s="12" t="s">
        <v>6801</v>
      </c>
      <c r="D92" s="12" t="s">
        <v>61</v>
      </c>
      <c r="E92" s="12" t="s">
        <v>3665</v>
      </c>
      <c r="F92" s="90" t="s">
        <v>3753</v>
      </c>
      <c r="G92" s="71" t="s">
        <v>144</v>
      </c>
      <c r="H92" s="71" t="s">
        <v>144</v>
      </c>
      <c r="J92" s="71" t="s">
        <v>144</v>
      </c>
      <c r="K92" s="71" t="s">
        <v>144</v>
      </c>
      <c r="L92" s="71" t="s">
        <v>144</v>
      </c>
      <c r="M92" s="71" t="s">
        <v>144</v>
      </c>
      <c r="N92" s="12" t="s">
        <v>7895</v>
      </c>
      <c r="P92" s="11">
        <v>1557.5</v>
      </c>
      <c r="Q92" s="11"/>
      <c r="R92" s="11"/>
      <c r="S92" s="11"/>
      <c r="T92" s="11"/>
      <c r="U92" s="11">
        <v>230</v>
      </c>
      <c r="V92" s="11">
        <v>100</v>
      </c>
      <c r="W92" s="11">
        <f>Ingresos!C32</f>
        <v>250</v>
      </c>
      <c r="X92" s="104">
        <f>ROUND(SUM(O92:W92),2)</f>
        <v>2137.5</v>
      </c>
      <c r="Y92" s="11"/>
      <c r="Z92" s="11"/>
      <c r="AA92" s="11"/>
      <c r="AB92" s="11"/>
      <c r="AC92" s="11"/>
      <c r="AD92" s="11"/>
      <c r="AE92" s="11"/>
      <c r="AF92" s="11">
        <f>ROUND(SUM(Y92:AE92),2)</f>
        <v>0</v>
      </c>
      <c r="AG92" s="106">
        <f>ROUND(SUM(X92-AF92),2)</f>
        <v>2137.5</v>
      </c>
      <c r="AH92" s="11"/>
      <c r="AI92" s="11"/>
      <c r="AJ92" s="11"/>
      <c r="AK92" s="11"/>
      <c r="AL92" s="11"/>
      <c r="AM92" s="11"/>
      <c r="AN92" s="11"/>
      <c r="AO92" s="11"/>
      <c r="AP92" s="11"/>
    </row>
    <row r="93" spans="1:42" ht="15.75" customHeight="1" x14ac:dyDescent="0.2">
      <c r="A93" s="12">
        <v>89</v>
      </c>
      <c r="B93" s="12">
        <v>8318</v>
      </c>
      <c r="C93" s="12" t="s">
        <v>7102</v>
      </c>
      <c r="D93" s="12" t="s">
        <v>61</v>
      </c>
      <c r="E93" s="12" t="s">
        <v>7083</v>
      </c>
      <c r="F93" s="90" t="s">
        <v>7266</v>
      </c>
      <c r="G93" s="71" t="s">
        <v>144</v>
      </c>
      <c r="H93" s="71" t="s">
        <v>144</v>
      </c>
      <c r="J93" s="71" t="s">
        <v>144</v>
      </c>
      <c r="K93" s="71" t="s">
        <v>144</v>
      </c>
      <c r="L93" s="71" t="s">
        <v>144</v>
      </c>
      <c r="M93" s="71" t="s">
        <v>144</v>
      </c>
      <c r="N93" s="12" t="s">
        <v>7895</v>
      </c>
      <c r="P93" s="11">
        <v>1015</v>
      </c>
      <c r="Q93" s="11"/>
      <c r="R93" s="11"/>
      <c r="S93" s="11"/>
      <c r="T93" s="11"/>
      <c r="U93" s="11">
        <v>230</v>
      </c>
      <c r="V93" s="11">
        <v>100</v>
      </c>
      <c r="W93" s="11">
        <f>Ingresos!C85</f>
        <v>90</v>
      </c>
      <c r="X93" s="104">
        <f>ROUND(SUM(O93:W93),2)</f>
        <v>1435</v>
      </c>
      <c r="Y93" s="11"/>
      <c r="Z93" s="11"/>
      <c r="AA93" s="11"/>
      <c r="AB93" s="11"/>
      <c r="AC93" s="11">
        <v>253.95</v>
      </c>
      <c r="AD93" s="11"/>
      <c r="AE93" s="11"/>
      <c r="AF93" s="11">
        <f>ROUND(SUM(Y93:AE93),2)</f>
        <v>253.95</v>
      </c>
      <c r="AG93" s="106">
        <f>ROUND(SUM(X93-AF93),2)</f>
        <v>1181.05</v>
      </c>
      <c r="AH93" s="11"/>
      <c r="AI93" s="11"/>
      <c r="AJ93" s="11"/>
      <c r="AK93" s="11"/>
      <c r="AL93" s="11"/>
      <c r="AM93" s="11"/>
      <c r="AN93" s="11"/>
      <c r="AO93" s="11"/>
      <c r="AP93" s="11"/>
    </row>
    <row r="94" spans="1:42" ht="15.75" customHeight="1" x14ac:dyDescent="0.2">
      <c r="A94" s="12">
        <v>86</v>
      </c>
      <c r="B94" s="12">
        <v>8428</v>
      </c>
      <c r="C94" s="12" t="s">
        <v>7090</v>
      </c>
      <c r="D94" s="12" t="s">
        <v>1</v>
      </c>
      <c r="E94" s="12" t="s">
        <v>7209</v>
      </c>
      <c r="F94" s="90" t="s">
        <v>7646</v>
      </c>
      <c r="G94" s="71" t="s">
        <v>144</v>
      </c>
      <c r="H94" s="71" t="s">
        <v>144</v>
      </c>
      <c r="J94" s="71" t="s">
        <v>144</v>
      </c>
      <c r="K94" s="71" t="s">
        <v>144</v>
      </c>
      <c r="L94" s="71" t="s">
        <v>144</v>
      </c>
      <c r="M94" s="71" t="s">
        <v>144</v>
      </c>
      <c r="O94" s="11">
        <v>985.71</v>
      </c>
      <c r="P94" s="11"/>
      <c r="Q94" s="11"/>
      <c r="R94" s="11">
        <v>164.28569999999999</v>
      </c>
      <c r="S94" s="11"/>
      <c r="T94" s="11">
        <v>50</v>
      </c>
      <c r="U94" s="11"/>
      <c r="V94" s="11"/>
      <c r="W94" s="11"/>
      <c r="X94" s="104">
        <f>ROUND(SUM(O94:W94),2)</f>
        <v>1200</v>
      </c>
      <c r="Y94" s="11"/>
      <c r="Z94" s="11"/>
      <c r="AA94" s="11"/>
      <c r="AB94" s="11"/>
      <c r="AC94" s="11"/>
      <c r="AD94" s="11"/>
      <c r="AE94" s="11"/>
      <c r="AF94" s="11">
        <f>ROUND(SUM(Y94:AE94),2)</f>
        <v>0</v>
      </c>
      <c r="AG94" s="106">
        <f>ROUND(SUM(X94-AF94),2)</f>
        <v>1200</v>
      </c>
      <c r="AH94" s="11"/>
      <c r="AI94" s="11"/>
      <c r="AJ94" s="11"/>
      <c r="AK94" s="11"/>
      <c r="AL94" s="11"/>
      <c r="AM94" s="11"/>
      <c r="AN94" s="11"/>
      <c r="AO94" s="11"/>
      <c r="AP94" s="11"/>
    </row>
    <row r="95" spans="1:42" ht="15.75" customHeight="1" x14ac:dyDescent="0.2">
      <c r="A95" s="12">
        <v>318</v>
      </c>
      <c r="B95" s="12">
        <v>8544</v>
      </c>
      <c r="C95" s="12" t="s">
        <v>7603</v>
      </c>
      <c r="D95" s="12" t="s">
        <v>28</v>
      </c>
      <c r="E95" s="12" t="s">
        <v>27</v>
      </c>
      <c r="F95" s="114" t="s">
        <v>7892</v>
      </c>
      <c r="J95" s="71" t="s">
        <v>144</v>
      </c>
      <c r="K95" s="71" t="s">
        <v>144</v>
      </c>
      <c r="L95" s="71" t="s">
        <v>144</v>
      </c>
      <c r="M95" s="71" t="s">
        <v>144</v>
      </c>
      <c r="O95" s="11">
        <v>542.86</v>
      </c>
      <c r="P95" s="11"/>
      <c r="Q95" s="11"/>
      <c r="R95" s="11">
        <v>90.476200000000006</v>
      </c>
      <c r="S95" s="11"/>
      <c r="T95" s="11"/>
      <c r="U95" s="11"/>
      <c r="V95" s="11"/>
      <c r="W95" s="11"/>
      <c r="X95" s="104">
        <f>ROUND(SUM(O95:W95),2)</f>
        <v>633.34</v>
      </c>
      <c r="Y95" s="11"/>
      <c r="Z95" s="11"/>
      <c r="AA95" s="11"/>
      <c r="AB95" s="11"/>
      <c r="AC95" s="11"/>
      <c r="AD95" s="11"/>
      <c r="AE95" s="11"/>
      <c r="AF95" s="11">
        <f>ROUND(SUM(Y95:AE95),2)</f>
        <v>0</v>
      </c>
      <c r="AG95" s="106">
        <f>ROUND(SUM(X95-AF95),2)</f>
        <v>633.34</v>
      </c>
      <c r="AH95" s="11"/>
      <c r="AI95" s="11"/>
      <c r="AJ95" s="11"/>
      <c r="AK95" s="11"/>
      <c r="AL95" s="11"/>
      <c r="AM95" s="11"/>
      <c r="AN95" s="11"/>
      <c r="AO95" s="11"/>
      <c r="AP95" s="11"/>
    </row>
    <row r="96" spans="1:42" x14ac:dyDescent="0.2">
      <c r="A96" s="12">
        <v>91</v>
      </c>
      <c r="B96" s="12">
        <v>1881</v>
      </c>
      <c r="C96" s="12" t="s">
        <v>6783</v>
      </c>
      <c r="D96" s="12" t="s">
        <v>18</v>
      </c>
      <c r="E96" s="12" t="s">
        <v>11</v>
      </c>
      <c r="F96" s="90" t="s">
        <v>6231</v>
      </c>
      <c r="G96" s="71" t="s">
        <v>144</v>
      </c>
      <c r="H96" s="71" t="s">
        <v>144</v>
      </c>
      <c r="J96" s="71" t="s">
        <v>144</v>
      </c>
      <c r="K96" s="71" t="s">
        <v>144</v>
      </c>
      <c r="L96" s="71" t="s">
        <v>144</v>
      </c>
      <c r="M96" s="71" t="s">
        <v>144</v>
      </c>
      <c r="O96" s="11">
        <v>1242.8599999999999</v>
      </c>
      <c r="P96" s="11"/>
      <c r="Q96" s="11"/>
      <c r="R96" s="11">
        <v>207.1429</v>
      </c>
      <c r="S96" s="11"/>
      <c r="T96" s="11">
        <v>350</v>
      </c>
      <c r="U96" s="11"/>
      <c r="V96" s="11"/>
      <c r="W96" s="11"/>
      <c r="X96" s="104">
        <f>ROUND(SUM(O96:W96),2)</f>
        <v>1800</v>
      </c>
      <c r="Y96" s="11"/>
      <c r="Z96" s="11"/>
      <c r="AA96" s="11"/>
      <c r="AB96" s="11"/>
      <c r="AC96" s="11"/>
      <c r="AD96" s="11"/>
      <c r="AE96" s="11"/>
      <c r="AF96" s="11">
        <f>ROUND(SUM(Y96:AE96),2)</f>
        <v>0</v>
      </c>
      <c r="AG96" s="106">
        <f>ROUND(SUM(X96-AF96),2)</f>
        <v>1800</v>
      </c>
      <c r="AH96" s="11"/>
      <c r="AI96" s="11"/>
      <c r="AJ96" s="11"/>
      <c r="AK96" s="11"/>
      <c r="AL96" s="11"/>
      <c r="AM96" s="11"/>
      <c r="AN96" s="11"/>
      <c r="AO96" s="11"/>
      <c r="AP96" s="11"/>
    </row>
    <row r="97" spans="1:42" ht="15.75" customHeight="1" x14ac:dyDescent="0.2">
      <c r="A97" s="12">
        <v>304</v>
      </c>
      <c r="B97" s="12">
        <v>8535</v>
      </c>
      <c r="C97" s="12" t="s">
        <v>6944</v>
      </c>
      <c r="D97" s="12" t="s">
        <v>1</v>
      </c>
      <c r="E97" s="12" t="s">
        <v>7209</v>
      </c>
      <c r="F97" s="114" t="s">
        <v>7865</v>
      </c>
      <c r="G97" s="71" t="s">
        <v>144</v>
      </c>
      <c r="H97" s="71" t="s">
        <v>144</v>
      </c>
      <c r="J97" s="71" t="s">
        <v>144</v>
      </c>
      <c r="K97" s="71" t="s">
        <v>144</v>
      </c>
      <c r="L97" s="71" t="s">
        <v>144</v>
      </c>
      <c r="M97" s="71" t="s">
        <v>144</v>
      </c>
      <c r="O97" s="11">
        <v>985.71</v>
      </c>
      <c r="P97" s="11"/>
      <c r="Q97" s="11"/>
      <c r="R97" s="11">
        <v>164.28569999999999</v>
      </c>
      <c r="S97" s="11"/>
      <c r="T97" s="11">
        <v>50</v>
      </c>
      <c r="U97" s="11"/>
      <c r="V97" s="11"/>
      <c r="W97" s="11"/>
      <c r="X97" s="104">
        <f>ROUND(SUM(O97:W97),2)</f>
        <v>1200</v>
      </c>
      <c r="Y97" s="11"/>
      <c r="Z97" s="11"/>
      <c r="AA97" s="11"/>
      <c r="AB97" s="11"/>
      <c r="AC97" s="11"/>
      <c r="AD97" s="11"/>
      <c r="AE97" s="11"/>
      <c r="AF97" s="11">
        <f>ROUND(SUM(Y97:AE97),2)</f>
        <v>0</v>
      </c>
      <c r="AG97" s="106">
        <f>ROUND(SUM(X97-AF97),2)</f>
        <v>1200</v>
      </c>
      <c r="AH97" s="11"/>
      <c r="AI97" s="11"/>
      <c r="AJ97" s="11"/>
      <c r="AK97" s="11"/>
      <c r="AL97" s="11"/>
      <c r="AM97" s="11"/>
      <c r="AN97" s="11"/>
      <c r="AO97" s="11"/>
      <c r="AP97" s="11"/>
    </row>
    <row r="98" spans="1:42" ht="15.75" customHeight="1" x14ac:dyDescent="0.2">
      <c r="A98" s="12">
        <v>93</v>
      </c>
      <c r="B98" s="12">
        <v>2860</v>
      </c>
      <c r="C98" s="12" t="s">
        <v>6787</v>
      </c>
      <c r="D98" s="12" t="s">
        <v>61</v>
      </c>
      <c r="E98" s="12" t="s">
        <v>6242</v>
      </c>
      <c r="F98" s="121" t="s">
        <v>6197</v>
      </c>
      <c r="G98" s="71" t="s">
        <v>144</v>
      </c>
      <c r="H98" s="71" t="s">
        <v>144</v>
      </c>
      <c r="J98" s="71" t="s">
        <v>144</v>
      </c>
      <c r="K98" s="71" t="s">
        <v>144</v>
      </c>
      <c r="L98" s="71" t="s">
        <v>144</v>
      </c>
      <c r="M98" s="71" t="s">
        <v>144</v>
      </c>
      <c r="P98" s="11"/>
      <c r="Q98" s="11"/>
      <c r="R98" s="11"/>
      <c r="S98" s="11"/>
      <c r="T98" s="11"/>
      <c r="U98" s="11">
        <v>230</v>
      </c>
      <c r="V98" s="11">
        <v>100</v>
      </c>
      <c r="W98" s="11">
        <f>Ingresos!C14</f>
        <v>910</v>
      </c>
      <c r="X98" s="104">
        <f>ROUND(SUM(O98:W98),2)</f>
        <v>1240</v>
      </c>
      <c r="Y98" s="11"/>
      <c r="Z98" s="11"/>
      <c r="AA98" s="11"/>
      <c r="AB98" s="11"/>
      <c r="AC98" s="11"/>
      <c r="AD98" s="11"/>
      <c r="AE98" s="11"/>
      <c r="AF98" s="11">
        <f>ROUND(SUM(Y98:AE98),2)</f>
        <v>0</v>
      </c>
      <c r="AG98" s="106">
        <f>ROUND(SUM(X98-AF98),2)</f>
        <v>1240</v>
      </c>
      <c r="AH98" s="11"/>
      <c r="AI98" s="11"/>
      <c r="AJ98" s="11"/>
      <c r="AK98" s="11"/>
      <c r="AL98" s="11"/>
      <c r="AM98" s="11"/>
      <c r="AN98" s="11"/>
      <c r="AO98" s="11"/>
      <c r="AP98" s="11"/>
    </row>
    <row r="99" spans="1:42" ht="15.75" customHeight="1" x14ac:dyDescent="0.2">
      <c r="A99" s="12">
        <v>94</v>
      </c>
      <c r="B99" s="12">
        <v>8487</v>
      </c>
      <c r="C99" s="12" t="s">
        <v>6730</v>
      </c>
      <c r="D99" s="12" t="s">
        <v>28</v>
      </c>
      <c r="E99" s="12" t="s">
        <v>27</v>
      </c>
      <c r="F99" s="90" t="s">
        <v>7794</v>
      </c>
      <c r="G99" s="71" t="s">
        <v>144</v>
      </c>
      <c r="H99" s="71" t="s">
        <v>144</v>
      </c>
      <c r="J99" s="71" t="s">
        <v>144</v>
      </c>
      <c r="K99" s="71" t="s">
        <v>144</v>
      </c>
      <c r="L99" s="71" t="s">
        <v>144</v>
      </c>
      <c r="M99" s="71" t="s">
        <v>144</v>
      </c>
      <c r="O99" s="11">
        <v>814.29</v>
      </c>
      <c r="P99" s="11"/>
      <c r="Q99" s="11"/>
      <c r="R99" s="11">
        <v>135.71430000000001</v>
      </c>
      <c r="S99" s="11"/>
      <c r="T99" s="11">
        <v>300</v>
      </c>
      <c r="U99" s="11"/>
      <c r="V99" s="11"/>
      <c r="W99" s="11"/>
      <c r="X99" s="104">
        <f>ROUND(SUM(O99:W99),2)</f>
        <v>1250</v>
      </c>
      <c r="Y99" s="11"/>
      <c r="Z99" s="11"/>
      <c r="AA99" s="11"/>
      <c r="AB99" s="11"/>
      <c r="AC99" s="11"/>
      <c r="AD99" s="11"/>
      <c r="AE99" s="11"/>
      <c r="AF99" s="11">
        <f>ROUND(SUM(Y99:AE99),2)</f>
        <v>0</v>
      </c>
      <c r="AG99" s="106">
        <f>ROUND(SUM(X99-AF99),2)</f>
        <v>1250</v>
      </c>
      <c r="AH99" s="11"/>
      <c r="AI99" s="11"/>
      <c r="AJ99" s="11"/>
      <c r="AK99" s="11"/>
      <c r="AL99" s="11"/>
      <c r="AM99" s="11"/>
      <c r="AN99" s="11"/>
      <c r="AO99" s="11"/>
      <c r="AP99" s="11"/>
    </row>
    <row r="100" spans="1:42" ht="15.75" customHeight="1" x14ac:dyDescent="0.2">
      <c r="A100" s="72">
        <v>95</v>
      </c>
      <c r="B100" s="101">
        <v>2808</v>
      </c>
      <c r="C100" s="12" t="s">
        <v>6788</v>
      </c>
      <c r="D100" s="12" t="s">
        <v>13</v>
      </c>
      <c r="E100" s="12" t="s">
        <v>11</v>
      </c>
      <c r="F100" s="120" t="s">
        <v>6044</v>
      </c>
      <c r="G100" s="71" t="s">
        <v>144</v>
      </c>
      <c r="H100" s="71" t="s">
        <v>144</v>
      </c>
      <c r="J100" s="71" t="s">
        <v>144</v>
      </c>
      <c r="K100" s="71" t="s">
        <v>144</v>
      </c>
      <c r="L100" s="71" t="s">
        <v>144</v>
      </c>
      <c r="M100" s="71" t="s">
        <v>144</v>
      </c>
      <c r="O100" s="11">
        <v>1045.71</v>
      </c>
      <c r="P100" s="11"/>
      <c r="Q100" s="11"/>
      <c r="R100" s="11">
        <v>174.28569999999999</v>
      </c>
      <c r="S100" s="11"/>
      <c r="T100" s="11">
        <v>280</v>
      </c>
      <c r="U100" s="11"/>
      <c r="V100" s="11"/>
      <c r="W100" s="11">
        <f>Ingresos!C107</f>
        <v>550</v>
      </c>
      <c r="X100" s="104">
        <f>ROUND(SUM(O100:W100),2)</f>
        <v>2050</v>
      </c>
      <c r="Y100" s="11"/>
      <c r="Z100" s="11"/>
      <c r="AA100" s="11"/>
      <c r="AB100" s="11"/>
      <c r="AC100" s="11"/>
      <c r="AD100" s="11"/>
      <c r="AE100" s="11"/>
      <c r="AF100" s="11">
        <f>ROUND(SUM(Y100:AE100),2)</f>
        <v>0</v>
      </c>
      <c r="AG100" s="106">
        <f>ROUND(SUM(X100-AF100),2)</f>
        <v>2050</v>
      </c>
      <c r="AH100" s="11"/>
      <c r="AI100" s="11"/>
      <c r="AJ100" s="11"/>
      <c r="AK100" s="11"/>
      <c r="AL100" s="11"/>
      <c r="AM100" s="11"/>
      <c r="AN100" s="11"/>
      <c r="AO100" s="11"/>
      <c r="AP100" s="11"/>
    </row>
    <row r="101" spans="1:42" ht="15.75" customHeight="1" x14ac:dyDescent="0.2">
      <c r="A101" s="12">
        <v>96</v>
      </c>
      <c r="B101" s="12">
        <v>8505</v>
      </c>
      <c r="C101" s="12" t="s">
        <v>6929</v>
      </c>
      <c r="D101" s="12" t="s">
        <v>28</v>
      </c>
      <c r="E101" s="12" t="s">
        <v>27</v>
      </c>
      <c r="F101" s="90" t="s">
        <v>7821</v>
      </c>
      <c r="G101" s="71" t="s">
        <v>144</v>
      </c>
      <c r="H101" s="71" t="s">
        <v>144</v>
      </c>
      <c r="J101" s="71" t="s">
        <v>144</v>
      </c>
      <c r="K101" s="71" t="s">
        <v>144</v>
      </c>
      <c r="L101" s="71" t="s">
        <v>144</v>
      </c>
      <c r="M101" s="71" t="s">
        <v>144</v>
      </c>
      <c r="O101" s="11">
        <v>814.29</v>
      </c>
      <c r="P101" s="11"/>
      <c r="Q101" s="11"/>
      <c r="R101" s="11">
        <v>135.71430000000001</v>
      </c>
      <c r="S101" s="11"/>
      <c r="T101" s="11">
        <v>300</v>
      </c>
      <c r="U101" s="11"/>
      <c r="V101" s="11"/>
      <c r="W101" s="11"/>
      <c r="X101" s="104">
        <f>ROUND(SUM(O101:W101),2)</f>
        <v>1250</v>
      </c>
      <c r="Y101" s="11"/>
      <c r="Z101" s="11"/>
      <c r="AA101" s="11"/>
      <c r="AB101" s="11"/>
      <c r="AC101" s="11"/>
      <c r="AD101" s="11"/>
      <c r="AE101" s="11"/>
      <c r="AF101" s="11">
        <f>ROUND(SUM(Y101:AE101),2)</f>
        <v>0</v>
      </c>
      <c r="AG101" s="106">
        <f>ROUND(SUM(X101-AF101),2)</f>
        <v>1250</v>
      </c>
      <c r="AH101" s="11"/>
      <c r="AI101" s="11"/>
      <c r="AJ101" s="11"/>
      <c r="AK101" s="11"/>
      <c r="AL101" s="11"/>
      <c r="AM101" s="11"/>
      <c r="AN101" s="11"/>
      <c r="AO101" s="11"/>
      <c r="AP101" s="11"/>
    </row>
    <row r="102" spans="1:42" ht="15.75" customHeight="1" x14ac:dyDescent="0.2">
      <c r="A102" s="12">
        <v>97</v>
      </c>
      <c r="B102" s="12">
        <v>2386</v>
      </c>
      <c r="C102" s="12" t="s">
        <v>7087</v>
      </c>
      <c r="D102" s="108" t="s">
        <v>1</v>
      </c>
      <c r="E102" s="12" t="s">
        <v>7209</v>
      </c>
      <c r="F102" s="90" t="s">
        <v>4497</v>
      </c>
      <c r="G102" s="71" t="s">
        <v>144</v>
      </c>
      <c r="H102" s="71" t="s">
        <v>144</v>
      </c>
      <c r="J102" s="71" t="s">
        <v>144</v>
      </c>
      <c r="K102" s="71" t="s">
        <v>144</v>
      </c>
      <c r="L102" s="71" t="s">
        <v>144</v>
      </c>
      <c r="M102" s="71" t="s">
        <v>144</v>
      </c>
      <c r="O102" s="11">
        <v>985.71</v>
      </c>
      <c r="P102" s="11"/>
      <c r="Q102" s="11"/>
      <c r="R102" s="11">
        <v>164.28569999999999</v>
      </c>
      <c r="S102" s="11"/>
      <c r="T102" s="11">
        <v>50</v>
      </c>
      <c r="U102" s="11"/>
      <c r="V102" s="11"/>
      <c r="W102" s="11"/>
      <c r="X102" s="104">
        <f>ROUND(SUM(O102:W102),2)</f>
        <v>1200</v>
      </c>
      <c r="Y102" s="11"/>
      <c r="Z102" s="11"/>
      <c r="AA102" s="11"/>
      <c r="AB102" s="11"/>
      <c r="AC102" s="11"/>
      <c r="AD102" s="11"/>
      <c r="AE102" s="11"/>
      <c r="AF102" s="11">
        <f>ROUND(SUM(Y102:AE102),2)</f>
        <v>0</v>
      </c>
      <c r="AG102" s="106">
        <f>ROUND(SUM(X102-AF102),2)</f>
        <v>1200</v>
      </c>
      <c r="AH102" s="11"/>
      <c r="AI102" s="11"/>
      <c r="AJ102" s="11"/>
      <c r="AK102" s="11"/>
      <c r="AL102" s="11"/>
      <c r="AM102" s="11"/>
      <c r="AN102" s="11"/>
      <c r="AO102" s="11"/>
      <c r="AP102" s="11"/>
    </row>
    <row r="103" spans="1:42" x14ac:dyDescent="0.2">
      <c r="A103" s="12">
        <v>98</v>
      </c>
      <c r="B103" s="12">
        <v>1646</v>
      </c>
      <c r="C103" s="12" t="s">
        <v>6791</v>
      </c>
      <c r="D103" s="12" t="s">
        <v>28</v>
      </c>
      <c r="E103" s="12" t="s">
        <v>27</v>
      </c>
      <c r="F103" s="90" t="s">
        <v>857</v>
      </c>
      <c r="G103" s="71" t="s">
        <v>144</v>
      </c>
      <c r="H103" s="71" t="s">
        <v>144</v>
      </c>
      <c r="J103" s="71" t="s">
        <v>144</v>
      </c>
      <c r="K103" s="71" t="s">
        <v>144</v>
      </c>
      <c r="L103" s="71" t="s">
        <v>144</v>
      </c>
      <c r="M103" s="71" t="s">
        <v>144</v>
      </c>
      <c r="O103" s="11">
        <v>771.43</v>
      </c>
      <c r="P103" s="11"/>
      <c r="Q103" s="11"/>
      <c r="R103" s="11">
        <v>128.57140000000001</v>
      </c>
      <c r="S103" s="11"/>
      <c r="T103" s="11">
        <v>300</v>
      </c>
      <c r="U103" s="11"/>
      <c r="V103" s="11"/>
      <c r="W103" s="11"/>
      <c r="X103" s="104">
        <f>ROUND(SUM(O103:W103),2)</f>
        <v>1200</v>
      </c>
      <c r="Y103" s="11"/>
      <c r="Z103" s="11"/>
      <c r="AA103" s="11"/>
      <c r="AB103" s="11"/>
      <c r="AC103" s="11"/>
      <c r="AD103" s="11"/>
      <c r="AE103" s="11"/>
      <c r="AF103" s="11">
        <f>ROUND(SUM(Y103:AE103),2)</f>
        <v>0</v>
      </c>
      <c r="AG103" s="106">
        <f>ROUND(SUM(X103-AF103),2)</f>
        <v>1200</v>
      </c>
      <c r="AH103" s="11"/>
      <c r="AI103" s="11"/>
      <c r="AJ103" s="11"/>
      <c r="AK103" s="11"/>
      <c r="AL103" s="11"/>
      <c r="AM103" s="11"/>
      <c r="AN103" s="11"/>
      <c r="AO103" s="11"/>
      <c r="AP103" s="11"/>
    </row>
    <row r="104" spans="1:42" ht="15.75" customHeight="1" x14ac:dyDescent="0.2">
      <c r="A104" s="12">
        <v>99</v>
      </c>
      <c r="B104" s="12">
        <v>1749</v>
      </c>
      <c r="C104" s="12" t="s">
        <v>6740</v>
      </c>
      <c r="D104" s="12" t="s">
        <v>62</v>
      </c>
      <c r="E104" s="12" t="s">
        <v>3662</v>
      </c>
      <c r="F104" s="120" t="s">
        <v>863</v>
      </c>
      <c r="G104" s="71" t="s">
        <v>144</v>
      </c>
      <c r="H104" s="71" t="s">
        <v>144</v>
      </c>
      <c r="J104" s="71" t="s">
        <v>144</v>
      </c>
      <c r="K104" s="71" t="s">
        <v>144</v>
      </c>
      <c r="L104" s="71" t="s">
        <v>144</v>
      </c>
      <c r="M104" s="71" t="s">
        <v>144</v>
      </c>
      <c r="N104" s="12" t="s">
        <v>7895</v>
      </c>
      <c r="P104" s="11">
        <v>1633</v>
      </c>
      <c r="Q104" s="11"/>
      <c r="R104" s="11"/>
      <c r="S104" s="11"/>
      <c r="T104" s="11"/>
      <c r="U104" s="11">
        <v>200</v>
      </c>
      <c r="V104" s="11">
        <v>100</v>
      </c>
      <c r="W104" s="11">
        <f>Ingresos!C48</f>
        <v>-250</v>
      </c>
      <c r="X104" s="104">
        <f>ROUND(SUM(O104:W104),2)</f>
        <v>1683</v>
      </c>
      <c r="Y104" s="11"/>
      <c r="Z104" s="11"/>
      <c r="AA104" s="11"/>
      <c r="AB104" s="11"/>
      <c r="AC104" s="11"/>
      <c r="AD104" s="11"/>
      <c r="AE104" s="11"/>
      <c r="AF104" s="11">
        <f>ROUND(SUM(Y104:AE104),2)</f>
        <v>0</v>
      </c>
      <c r="AG104" s="106">
        <f>ROUND(SUM(X104-AF104),2)</f>
        <v>1683</v>
      </c>
      <c r="AH104" s="11"/>
      <c r="AI104" s="11"/>
      <c r="AJ104" s="11"/>
      <c r="AK104" s="11"/>
      <c r="AL104" s="11"/>
      <c r="AM104" s="11"/>
      <c r="AN104" s="11"/>
      <c r="AO104" s="11"/>
      <c r="AP104" s="11"/>
    </row>
    <row r="105" spans="1:42" ht="15.75" customHeight="1" x14ac:dyDescent="0.2">
      <c r="A105" s="12">
        <v>100</v>
      </c>
      <c r="B105" s="12">
        <v>8497</v>
      </c>
      <c r="C105" s="12" t="s">
        <v>6867</v>
      </c>
      <c r="D105" s="12" t="s">
        <v>28</v>
      </c>
      <c r="E105" s="12" t="s">
        <v>27</v>
      </c>
      <c r="F105" s="115" t="s">
        <v>7800</v>
      </c>
      <c r="G105" s="71" t="s">
        <v>144</v>
      </c>
      <c r="H105" s="71" t="s">
        <v>144</v>
      </c>
      <c r="J105" s="71" t="s">
        <v>144</v>
      </c>
      <c r="K105" s="71" t="s">
        <v>144</v>
      </c>
      <c r="L105" s="71" t="s">
        <v>144</v>
      </c>
      <c r="M105" s="71" t="s">
        <v>144</v>
      </c>
      <c r="O105" s="11">
        <v>814.29</v>
      </c>
      <c r="P105" s="11"/>
      <c r="Q105" s="11"/>
      <c r="R105" s="11">
        <v>135.71430000000001</v>
      </c>
      <c r="S105" s="11"/>
      <c r="T105" s="11">
        <v>300</v>
      </c>
      <c r="U105" s="11"/>
      <c r="V105" s="11"/>
      <c r="W105" s="11"/>
      <c r="X105" s="104">
        <f>ROUND(SUM(O105:W105),2)</f>
        <v>1250</v>
      </c>
      <c r="Y105" s="11"/>
      <c r="Z105" s="11"/>
      <c r="AA105" s="11"/>
      <c r="AB105" s="11"/>
      <c r="AC105" s="11"/>
      <c r="AD105" s="11"/>
      <c r="AE105" s="11"/>
      <c r="AF105" s="11">
        <f>ROUND(SUM(Y105:AE105),2)</f>
        <v>0</v>
      </c>
      <c r="AG105" s="106">
        <f>ROUND(SUM(X105-AF105),2)</f>
        <v>1250</v>
      </c>
      <c r="AH105" s="11"/>
      <c r="AI105" s="11"/>
      <c r="AJ105" s="11"/>
      <c r="AK105" s="11"/>
      <c r="AL105" s="11"/>
      <c r="AM105" s="11"/>
      <c r="AN105" s="11"/>
      <c r="AO105" s="11"/>
      <c r="AP105" s="11"/>
    </row>
    <row r="106" spans="1:42" ht="15.75" customHeight="1" x14ac:dyDescent="0.2">
      <c r="A106" s="12">
        <v>101</v>
      </c>
      <c r="B106" s="12">
        <v>2998</v>
      </c>
      <c r="C106" s="12" t="s">
        <v>6798</v>
      </c>
      <c r="D106" s="12" t="s">
        <v>61</v>
      </c>
      <c r="E106" s="117" t="s">
        <v>6242</v>
      </c>
      <c r="F106" s="90" t="s">
        <v>7660</v>
      </c>
      <c r="G106" s="71" t="s">
        <v>144</v>
      </c>
      <c r="H106" s="71" t="s">
        <v>144</v>
      </c>
      <c r="J106" s="71" t="s">
        <v>144</v>
      </c>
      <c r="K106" s="71" t="s">
        <v>144</v>
      </c>
      <c r="L106" s="71" t="s">
        <v>144</v>
      </c>
      <c r="M106" s="71" t="s">
        <v>144</v>
      </c>
      <c r="N106" s="12" t="s">
        <v>7895</v>
      </c>
      <c r="P106" s="11">
        <v>1160</v>
      </c>
      <c r="Q106" s="11"/>
      <c r="R106" s="11"/>
      <c r="S106" s="11"/>
      <c r="T106" s="11"/>
      <c r="U106" s="11">
        <v>230</v>
      </c>
      <c r="V106" s="11">
        <v>100</v>
      </c>
      <c r="W106" s="11">
        <f>Ingresos!C45</f>
        <v>-195</v>
      </c>
      <c r="X106" s="104">
        <f>ROUND(SUM(O106:W106),2)</f>
        <v>1295</v>
      </c>
      <c r="Y106" s="11"/>
      <c r="Z106" s="11"/>
      <c r="AA106" s="11">
        <f>Descuentos!C7</f>
        <v>50</v>
      </c>
      <c r="AB106" s="11"/>
      <c r="AC106" s="11">
        <v>318.95</v>
      </c>
      <c r="AD106" s="11"/>
      <c r="AE106" s="11"/>
      <c r="AF106" s="11">
        <f>ROUND(SUM(Y106:AE106),2)</f>
        <v>368.95</v>
      </c>
      <c r="AG106" s="106">
        <f>ROUND(SUM(X106-AF106),2)</f>
        <v>926.05</v>
      </c>
      <c r="AH106" s="11"/>
      <c r="AI106" s="11"/>
      <c r="AJ106" s="11"/>
      <c r="AK106" s="11"/>
      <c r="AL106" s="11"/>
      <c r="AM106" s="11"/>
      <c r="AN106" s="11"/>
      <c r="AO106" s="11"/>
      <c r="AP106" s="11"/>
    </row>
    <row r="107" spans="1:42" x14ac:dyDescent="0.2">
      <c r="A107" s="12">
        <v>102</v>
      </c>
      <c r="B107" s="12">
        <v>8381</v>
      </c>
      <c r="C107" s="12" t="s">
        <v>7098</v>
      </c>
      <c r="D107" s="12" t="s">
        <v>61</v>
      </c>
      <c r="E107" s="12" t="s">
        <v>7083</v>
      </c>
      <c r="F107" s="115" t="s">
        <v>7500</v>
      </c>
      <c r="G107" s="71" t="s">
        <v>144</v>
      </c>
      <c r="H107" s="71" t="s">
        <v>144</v>
      </c>
      <c r="J107" s="71" t="s">
        <v>144</v>
      </c>
      <c r="K107" s="71" t="s">
        <v>144</v>
      </c>
      <c r="L107" s="71" t="s">
        <v>144</v>
      </c>
      <c r="M107" s="71" t="s">
        <v>144</v>
      </c>
      <c r="P107" s="11"/>
      <c r="Q107" s="11"/>
      <c r="R107" s="11"/>
      <c r="S107" s="11"/>
      <c r="T107" s="11"/>
      <c r="U107" s="11">
        <v>230</v>
      </c>
      <c r="V107" s="11">
        <v>100</v>
      </c>
      <c r="W107" s="11"/>
      <c r="X107" s="104">
        <f>ROUND(SUM(O107:W107),2)</f>
        <v>330</v>
      </c>
      <c r="Y107" s="11"/>
      <c r="Z107" s="11"/>
      <c r="AA107" s="11"/>
      <c r="AB107" s="11"/>
      <c r="AC107" s="11"/>
      <c r="AD107" s="11"/>
      <c r="AE107" s="11"/>
      <c r="AF107" s="11">
        <f>ROUND(SUM(Y107:AE107),2)</f>
        <v>0</v>
      </c>
      <c r="AG107" s="106">
        <f>ROUND(SUM(X107-AF107),2)</f>
        <v>330</v>
      </c>
      <c r="AH107" s="11"/>
      <c r="AI107" s="11"/>
      <c r="AJ107" s="11"/>
      <c r="AK107" s="11"/>
      <c r="AL107" s="11"/>
      <c r="AM107" s="11"/>
      <c r="AN107" s="11"/>
      <c r="AO107" s="11"/>
      <c r="AP107" s="11"/>
    </row>
    <row r="108" spans="1:42" x14ac:dyDescent="0.2">
      <c r="A108" s="12">
        <v>103</v>
      </c>
      <c r="B108" s="12">
        <v>8468</v>
      </c>
      <c r="C108" s="12" t="s">
        <v>7057</v>
      </c>
      <c r="D108" s="12" t="s">
        <v>3644</v>
      </c>
      <c r="E108" s="12" t="s">
        <v>11</v>
      </c>
      <c r="F108" s="90" t="s">
        <v>7743</v>
      </c>
      <c r="G108" s="71" t="s">
        <v>144</v>
      </c>
      <c r="H108" s="71" t="s">
        <v>144</v>
      </c>
      <c r="J108" s="71" t="s">
        <v>144</v>
      </c>
      <c r="K108" s="71" t="s">
        <v>144</v>
      </c>
      <c r="L108" s="71" t="s">
        <v>144</v>
      </c>
      <c r="M108" s="71" t="s">
        <v>144</v>
      </c>
      <c r="O108" s="11">
        <v>857.14</v>
      </c>
      <c r="P108" s="11"/>
      <c r="Q108" s="11"/>
      <c r="R108" s="11">
        <v>142.8571</v>
      </c>
      <c r="S108" s="11"/>
      <c r="T108" s="11">
        <v>300</v>
      </c>
      <c r="U108" s="11"/>
      <c r="V108" s="11"/>
      <c r="W108" s="11"/>
      <c r="X108" s="104">
        <f>ROUND(SUM(O108:W108),2)</f>
        <v>1300</v>
      </c>
      <c r="Y108" s="11"/>
      <c r="Z108" s="11"/>
      <c r="AA108" s="11"/>
      <c r="AB108" s="11"/>
      <c r="AC108" s="11"/>
      <c r="AD108" s="11"/>
      <c r="AE108" s="11"/>
      <c r="AF108" s="11">
        <f>ROUND(SUM(Y108:AE108),2)</f>
        <v>0</v>
      </c>
      <c r="AG108" s="106">
        <f>ROUND(SUM(X108-AF108),2)</f>
        <v>1300</v>
      </c>
      <c r="AH108" s="11"/>
      <c r="AI108" s="11"/>
      <c r="AJ108" s="11"/>
      <c r="AK108" s="11"/>
      <c r="AL108" s="11"/>
      <c r="AM108" s="11"/>
      <c r="AN108" s="11"/>
      <c r="AO108" s="11"/>
      <c r="AP108" s="11"/>
    </row>
    <row r="109" spans="1:42" ht="15.75" customHeight="1" x14ac:dyDescent="0.2">
      <c r="A109" s="12">
        <v>104</v>
      </c>
      <c r="B109" s="12">
        <v>2031</v>
      </c>
      <c r="C109" s="12" t="s">
        <v>6874</v>
      </c>
      <c r="D109" s="12" t="s">
        <v>61</v>
      </c>
      <c r="E109" s="12" t="s">
        <v>3665</v>
      </c>
      <c r="F109" s="90" t="s">
        <v>897</v>
      </c>
      <c r="G109" s="71" t="s">
        <v>144</v>
      </c>
      <c r="H109" s="71" t="s">
        <v>144</v>
      </c>
      <c r="J109" s="71" t="s">
        <v>144</v>
      </c>
      <c r="K109" s="71" t="s">
        <v>144</v>
      </c>
      <c r="L109" s="71" t="s">
        <v>144</v>
      </c>
      <c r="M109" s="71" t="s">
        <v>144</v>
      </c>
      <c r="N109" s="12" t="s">
        <v>7895</v>
      </c>
      <c r="P109" s="11">
        <v>1557.5</v>
      </c>
      <c r="Q109" s="11"/>
      <c r="R109" s="11"/>
      <c r="S109" s="11"/>
      <c r="T109" s="11"/>
      <c r="U109" s="11">
        <v>230</v>
      </c>
      <c r="V109" s="11">
        <v>100</v>
      </c>
      <c r="W109" s="11">
        <f>Ingresos!C30</f>
        <v>240</v>
      </c>
      <c r="X109" s="104">
        <f>ROUND(SUM(O109:W109),2)</f>
        <v>2127.5</v>
      </c>
      <c r="Y109" s="11"/>
      <c r="Z109" s="11"/>
      <c r="AA109" s="11"/>
      <c r="AB109" s="11"/>
      <c r="AC109" s="11"/>
      <c r="AD109" s="11"/>
      <c r="AE109" s="118">
        <v>100</v>
      </c>
      <c r="AF109" s="11">
        <f>ROUND(SUM(Y109:AE109),2)</f>
        <v>100</v>
      </c>
      <c r="AG109" s="106">
        <f>ROUND(SUM(X109-AF109),2)</f>
        <v>2027.5</v>
      </c>
      <c r="AH109" s="11"/>
      <c r="AI109" s="11"/>
      <c r="AJ109" s="11"/>
      <c r="AK109" s="11"/>
      <c r="AL109" s="11"/>
      <c r="AM109" s="11"/>
      <c r="AN109" s="11"/>
      <c r="AO109" s="11"/>
      <c r="AP109" s="11"/>
    </row>
    <row r="110" spans="1:42" ht="15.75" customHeight="1" x14ac:dyDescent="0.2">
      <c r="A110" s="12">
        <v>105</v>
      </c>
      <c r="B110" s="12">
        <v>8464</v>
      </c>
      <c r="C110" s="12" t="s">
        <v>7094</v>
      </c>
      <c r="D110" s="12" t="s">
        <v>1</v>
      </c>
      <c r="E110" s="12" t="s">
        <v>7209</v>
      </c>
      <c r="F110" s="101" t="s">
        <v>7723</v>
      </c>
      <c r="G110" s="71" t="s">
        <v>144</v>
      </c>
      <c r="H110" s="71" t="s">
        <v>144</v>
      </c>
      <c r="J110" s="71" t="s">
        <v>144</v>
      </c>
      <c r="K110" s="71" t="s">
        <v>144</v>
      </c>
      <c r="L110" s="71" t="s">
        <v>144</v>
      </c>
      <c r="M110" s="71" t="s">
        <v>144</v>
      </c>
      <c r="O110" s="11">
        <v>985.71</v>
      </c>
      <c r="P110" s="11"/>
      <c r="Q110" s="11"/>
      <c r="R110" s="11">
        <v>164.28569999999999</v>
      </c>
      <c r="S110" s="11"/>
      <c r="T110" s="11">
        <v>50</v>
      </c>
      <c r="U110" s="11"/>
      <c r="V110" s="11"/>
      <c r="W110" s="11"/>
      <c r="X110" s="104">
        <f>ROUND(SUM(O110:W110),2)</f>
        <v>1200</v>
      </c>
      <c r="Y110" s="11"/>
      <c r="Z110" s="11"/>
      <c r="AA110" s="11"/>
      <c r="AB110" s="11"/>
      <c r="AC110" s="11"/>
      <c r="AD110" s="11"/>
      <c r="AE110" s="11"/>
      <c r="AF110" s="11">
        <f>ROUND(SUM(Y110:AE110),2)</f>
        <v>0</v>
      </c>
      <c r="AG110" s="106">
        <f>ROUND(SUM(X110-AF110),2)</f>
        <v>1200</v>
      </c>
      <c r="AH110" s="11"/>
      <c r="AI110" s="11"/>
      <c r="AJ110" s="11"/>
      <c r="AK110" s="11"/>
      <c r="AL110" s="11"/>
      <c r="AM110" s="11"/>
      <c r="AN110" s="11"/>
      <c r="AO110" s="11"/>
      <c r="AP110" s="11"/>
    </row>
    <row r="111" spans="1:42" ht="15.75" customHeight="1" x14ac:dyDescent="0.2">
      <c r="A111" s="12">
        <v>106</v>
      </c>
      <c r="B111" s="12">
        <v>8328</v>
      </c>
      <c r="C111" s="12" t="s">
        <v>6995</v>
      </c>
      <c r="D111" s="12" t="s">
        <v>5800</v>
      </c>
      <c r="E111" s="117" t="s">
        <v>7680</v>
      </c>
      <c r="F111" s="90" t="s">
        <v>7306</v>
      </c>
      <c r="G111" s="71" t="s">
        <v>144</v>
      </c>
      <c r="H111" s="71" t="s">
        <v>144</v>
      </c>
      <c r="J111" s="71" t="s">
        <v>144</v>
      </c>
      <c r="K111" s="71" t="s">
        <v>144</v>
      </c>
      <c r="L111" s="71" t="s">
        <v>144</v>
      </c>
      <c r="M111" s="71" t="s">
        <v>144</v>
      </c>
      <c r="O111" s="11">
        <v>840</v>
      </c>
      <c r="P111" s="11"/>
      <c r="Q111" s="11"/>
      <c r="R111" s="11">
        <v>140</v>
      </c>
      <c r="S111" s="11"/>
      <c r="T111" s="11">
        <v>220</v>
      </c>
      <c r="U111" s="11"/>
      <c r="V111" s="11"/>
      <c r="W111" s="11"/>
      <c r="X111" s="104">
        <f>ROUND(SUM(O111:W111),2)</f>
        <v>1200</v>
      </c>
      <c r="Y111" s="11"/>
      <c r="Z111" s="11"/>
      <c r="AA111" s="11"/>
      <c r="AB111" s="11"/>
      <c r="AC111" s="11"/>
      <c r="AD111" s="11"/>
      <c r="AE111" s="119">
        <v>200</v>
      </c>
      <c r="AF111" s="11">
        <f>ROUND(SUM(Y111:AE111),2)</f>
        <v>200</v>
      </c>
      <c r="AG111" s="106">
        <f>ROUND(SUM(X111-AF111),2)</f>
        <v>1000</v>
      </c>
      <c r="AH111" s="11"/>
      <c r="AI111" s="11"/>
      <c r="AJ111" s="11"/>
      <c r="AK111" s="11"/>
      <c r="AL111" s="11"/>
      <c r="AM111" s="11"/>
      <c r="AN111" s="11"/>
      <c r="AO111" s="11"/>
      <c r="AP111" s="11"/>
    </row>
    <row r="112" spans="1:42" ht="15.75" customHeight="1" x14ac:dyDescent="0.2">
      <c r="A112" s="12">
        <v>107</v>
      </c>
      <c r="B112" s="12">
        <v>2696</v>
      </c>
      <c r="C112" s="12" t="s">
        <v>6793</v>
      </c>
      <c r="D112" s="12" t="s">
        <v>61</v>
      </c>
      <c r="E112" s="12" t="s">
        <v>3660</v>
      </c>
      <c r="F112" s="90" t="s">
        <v>5630</v>
      </c>
      <c r="G112" s="71" t="s">
        <v>144</v>
      </c>
      <c r="H112" s="71" t="s">
        <v>144</v>
      </c>
      <c r="J112" s="71" t="s">
        <v>144</v>
      </c>
      <c r="K112" s="71" t="s">
        <v>144</v>
      </c>
      <c r="L112" s="71" t="s">
        <v>144</v>
      </c>
      <c r="M112" s="71" t="s">
        <v>144</v>
      </c>
      <c r="N112" s="12" t="s">
        <v>7895</v>
      </c>
      <c r="P112" s="11">
        <v>1176</v>
      </c>
      <c r="Q112" s="11"/>
      <c r="R112" s="11"/>
      <c r="S112" s="11"/>
      <c r="T112" s="11"/>
      <c r="U112" s="11">
        <v>230</v>
      </c>
      <c r="V112" s="11">
        <v>100</v>
      </c>
      <c r="W112" s="11"/>
      <c r="X112" s="104">
        <f>ROUND(SUM(O112:W112),2)</f>
        <v>1506</v>
      </c>
      <c r="Y112" s="11"/>
      <c r="Z112" s="11"/>
      <c r="AA112" s="11"/>
      <c r="AB112" s="11"/>
      <c r="AC112" s="11"/>
      <c r="AD112" s="11"/>
      <c r="AE112" s="11"/>
      <c r="AF112" s="11">
        <f>ROUND(SUM(Y112:AE112),2)</f>
        <v>0</v>
      </c>
      <c r="AG112" s="106">
        <f>ROUND(SUM(X112-AF112),2)</f>
        <v>1506</v>
      </c>
      <c r="AH112" s="11"/>
      <c r="AI112" s="11"/>
      <c r="AJ112" s="11"/>
      <c r="AK112" s="11"/>
      <c r="AL112" s="11"/>
      <c r="AM112" s="11"/>
      <c r="AN112" s="11"/>
      <c r="AO112" s="11"/>
      <c r="AP112" s="11"/>
    </row>
    <row r="113" spans="1:42" ht="15.75" customHeight="1" x14ac:dyDescent="0.2">
      <c r="A113" s="12">
        <v>302</v>
      </c>
      <c r="B113" s="12">
        <v>8534</v>
      </c>
      <c r="C113" s="12" t="s">
        <v>6942</v>
      </c>
      <c r="D113" s="12" t="s">
        <v>1</v>
      </c>
      <c r="E113" s="12" t="s">
        <v>7209</v>
      </c>
      <c r="F113" s="114" t="s">
        <v>7862</v>
      </c>
      <c r="G113" s="71" t="s">
        <v>144</v>
      </c>
      <c r="H113" s="71" t="s">
        <v>144</v>
      </c>
      <c r="J113" s="71" t="s">
        <v>144</v>
      </c>
      <c r="K113" s="71" t="s">
        <v>144</v>
      </c>
      <c r="L113" s="71" t="s">
        <v>144</v>
      </c>
      <c r="M113" s="71" t="s">
        <v>144</v>
      </c>
      <c r="O113" s="11">
        <v>985.71</v>
      </c>
      <c r="P113" s="11"/>
      <c r="Q113" s="11"/>
      <c r="R113" s="11">
        <v>164.28569999999999</v>
      </c>
      <c r="S113" s="11"/>
      <c r="T113" s="11">
        <v>50</v>
      </c>
      <c r="U113" s="11"/>
      <c r="V113" s="11"/>
      <c r="W113" s="11"/>
      <c r="X113" s="104">
        <f>ROUND(SUM(O113:W113),2)</f>
        <v>1200</v>
      </c>
      <c r="Y113" s="11"/>
      <c r="Z113" s="11"/>
      <c r="AA113" s="11"/>
      <c r="AB113" s="11"/>
      <c r="AC113" s="11"/>
      <c r="AD113" s="11"/>
      <c r="AE113" s="11"/>
      <c r="AF113" s="11">
        <f>ROUND(SUM(Y113:AE113),2)</f>
        <v>0</v>
      </c>
      <c r="AG113" s="106">
        <f>ROUND(SUM(X113-AF113),2)</f>
        <v>1200</v>
      </c>
      <c r="AH113" s="11"/>
      <c r="AI113" s="11"/>
      <c r="AJ113" s="11"/>
      <c r="AK113" s="11"/>
      <c r="AL113" s="11"/>
      <c r="AM113" s="11"/>
      <c r="AN113" s="11"/>
      <c r="AO113" s="11"/>
      <c r="AP113" s="11"/>
    </row>
    <row r="114" spans="1:42" ht="15.75" customHeight="1" x14ac:dyDescent="0.2">
      <c r="A114" s="12">
        <v>109</v>
      </c>
      <c r="B114" s="12">
        <v>8006</v>
      </c>
      <c r="C114" s="12" t="s">
        <v>6885</v>
      </c>
      <c r="D114" s="12" t="s">
        <v>61</v>
      </c>
      <c r="E114" s="12" t="s">
        <v>3778</v>
      </c>
      <c r="F114" s="90" t="s">
        <v>928</v>
      </c>
      <c r="G114" s="71" t="s">
        <v>144</v>
      </c>
      <c r="H114" s="71" t="s">
        <v>144</v>
      </c>
      <c r="J114" s="71" t="s">
        <v>144</v>
      </c>
      <c r="K114" s="71" t="s">
        <v>144</v>
      </c>
      <c r="L114" s="71" t="s">
        <v>144</v>
      </c>
      <c r="M114" s="71" t="s">
        <v>144</v>
      </c>
      <c r="N114" s="12" t="s">
        <v>7895</v>
      </c>
      <c r="P114" s="11">
        <v>1170</v>
      </c>
      <c r="Q114" s="11"/>
      <c r="R114" s="11"/>
      <c r="S114" s="11"/>
      <c r="T114" s="11"/>
      <c r="U114" s="11">
        <v>230</v>
      </c>
      <c r="V114" s="11">
        <v>100</v>
      </c>
      <c r="W114" s="11">
        <f>Ingresos!C74</f>
        <v>45</v>
      </c>
      <c r="X114" s="104">
        <f>ROUND(SUM(O114:W114),2)</f>
        <v>1545</v>
      </c>
      <c r="Y114" s="11"/>
      <c r="Z114" s="11"/>
      <c r="AA114" s="11"/>
      <c r="AB114" s="11"/>
      <c r="AC114" s="11"/>
      <c r="AD114" s="11"/>
      <c r="AE114" s="118">
        <v>100</v>
      </c>
      <c r="AF114" s="11">
        <f>ROUND(SUM(Y114:AE114),2)</f>
        <v>100</v>
      </c>
      <c r="AG114" s="106">
        <f>ROUND(SUM(X114-AF114),2)</f>
        <v>1445</v>
      </c>
      <c r="AH114" s="11"/>
      <c r="AI114" s="11"/>
      <c r="AJ114" s="11"/>
      <c r="AK114" s="11"/>
      <c r="AL114" s="11"/>
      <c r="AM114" s="11"/>
      <c r="AN114" s="11"/>
      <c r="AO114" s="11"/>
      <c r="AP114" s="11"/>
    </row>
    <row r="115" spans="1:42" ht="15.75" customHeight="1" x14ac:dyDescent="0.2">
      <c r="A115" s="12">
        <v>110</v>
      </c>
      <c r="B115" s="12">
        <v>8418</v>
      </c>
      <c r="C115" s="12" t="s">
        <v>6948</v>
      </c>
      <c r="D115" s="12" t="s">
        <v>7196</v>
      </c>
      <c r="E115" s="12" t="s">
        <v>9</v>
      </c>
      <c r="F115" s="90" t="s">
        <v>7617</v>
      </c>
      <c r="G115" s="71" t="s">
        <v>144</v>
      </c>
      <c r="H115" s="71" t="s">
        <v>144</v>
      </c>
      <c r="J115" s="71" t="s">
        <v>144</v>
      </c>
      <c r="K115" s="71" t="s">
        <v>144</v>
      </c>
      <c r="L115" s="71" t="s">
        <v>144</v>
      </c>
      <c r="M115" s="71" t="s">
        <v>144</v>
      </c>
      <c r="O115" s="11">
        <v>900</v>
      </c>
      <c r="P115" s="11"/>
      <c r="Q115" s="11"/>
      <c r="R115" s="11">
        <v>150</v>
      </c>
      <c r="S115" s="11"/>
      <c r="T115" s="11">
        <v>250</v>
      </c>
      <c r="U115" s="11"/>
      <c r="V115" s="11"/>
      <c r="W115" s="11"/>
      <c r="X115" s="104">
        <f>ROUND(SUM(O115:W115),2)</f>
        <v>1300</v>
      </c>
      <c r="Y115" s="11"/>
      <c r="Z115" s="11"/>
      <c r="AA115" s="11"/>
      <c r="AB115" s="11"/>
      <c r="AC115" s="11"/>
      <c r="AD115" s="11"/>
      <c r="AE115" s="11"/>
      <c r="AF115" s="11">
        <f>ROUND(SUM(Y115:AE115),2)</f>
        <v>0</v>
      </c>
      <c r="AG115" s="106">
        <f>ROUND(SUM(X115-AF115),2)</f>
        <v>1300</v>
      </c>
      <c r="AH115" s="11"/>
      <c r="AI115" s="11"/>
      <c r="AJ115" s="11"/>
      <c r="AK115" s="11"/>
      <c r="AL115" s="11"/>
      <c r="AM115" s="11"/>
      <c r="AN115" s="11"/>
      <c r="AO115" s="11"/>
      <c r="AP115" s="11"/>
    </row>
    <row r="116" spans="1:42" ht="15.75" customHeight="1" x14ac:dyDescent="0.2">
      <c r="A116" s="12">
        <v>111</v>
      </c>
      <c r="B116" s="12">
        <v>8355</v>
      </c>
      <c r="C116" s="12" t="s">
        <v>7422</v>
      </c>
      <c r="D116" s="12" t="s">
        <v>5</v>
      </c>
      <c r="E116" s="12" t="s">
        <v>3</v>
      </c>
      <c r="F116" s="90" t="s">
        <v>7423</v>
      </c>
      <c r="G116" s="71" t="s">
        <v>144</v>
      </c>
      <c r="H116" s="71" t="s">
        <v>144</v>
      </c>
      <c r="J116" s="71" t="s">
        <v>144</v>
      </c>
      <c r="K116" s="71" t="s">
        <v>144</v>
      </c>
      <c r="L116" s="71" t="s">
        <v>144</v>
      </c>
      <c r="M116" s="71" t="s">
        <v>144</v>
      </c>
      <c r="O116" s="11">
        <v>942.86</v>
      </c>
      <c r="P116" s="11"/>
      <c r="Q116" s="11"/>
      <c r="R116" s="11">
        <v>157.1429</v>
      </c>
      <c r="S116" s="11"/>
      <c r="T116" s="11">
        <v>300</v>
      </c>
      <c r="U116" s="11"/>
      <c r="V116" s="11"/>
      <c r="W116" s="11"/>
      <c r="X116" s="104">
        <f>ROUND(SUM(O116:W116),2)</f>
        <v>1400</v>
      </c>
      <c r="Y116" s="11"/>
      <c r="Z116" s="11"/>
      <c r="AA116" s="11"/>
      <c r="AB116" s="11"/>
      <c r="AC116" s="11"/>
      <c r="AD116" s="11"/>
      <c r="AE116" s="11"/>
      <c r="AF116" s="11">
        <f>ROUND(SUM(Y116:AE116),2)</f>
        <v>0</v>
      </c>
      <c r="AG116" s="106">
        <f>ROUND(SUM(X116-AF116),2)</f>
        <v>1400</v>
      </c>
      <c r="AH116" s="11"/>
      <c r="AI116" s="11"/>
      <c r="AJ116" s="11"/>
      <c r="AK116" s="11"/>
      <c r="AL116" s="11"/>
      <c r="AM116" s="11"/>
      <c r="AN116" s="11"/>
      <c r="AO116" s="11"/>
      <c r="AP116" s="11"/>
    </row>
    <row r="117" spans="1:42" ht="15.75" customHeight="1" x14ac:dyDescent="0.2">
      <c r="A117" s="12">
        <v>112</v>
      </c>
      <c r="B117" s="31">
        <v>2557</v>
      </c>
      <c r="C117" s="12" t="s">
        <v>6761</v>
      </c>
      <c r="D117" s="88" t="s">
        <v>3683</v>
      </c>
      <c r="E117" s="12" t="s">
        <v>7545</v>
      </c>
      <c r="F117" s="90" t="s">
        <v>936</v>
      </c>
      <c r="G117" s="71" t="s">
        <v>144</v>
      </c>
      <c r="H117" s="71" t="s">
        <v>144</v>
      </c>
      <c r="J117" s="71" t="s">
        <v>144</v>
      </c>
      <c r="K117" s="75" t="s">
        <v>144</v>
      </c>
      <c r="L117" s="75" t="s">
        <v>144</v>
      </c>
      <c r="M117" s="75" t="s">
        <v>144</v>
      </c>
      <c r="N117" s="74"/>
      <c r="O117" s="11">
        <v>1028.58</v>
      </c>
      <c r="P117" s="11"/>
      <c r="Q117" s="11"/>
      <c r="R117" s="11">
        <v>171.43</v>
      </c>
      <c r="S117" s="11"/>
      <c r="T117" s="11">
        <v>300</v>
      </c>
      <c r="U117" s="11"/>
      <c r="V117" s="11"/>
      <c r="W117" s="11"/>
      <c r="X117" s="104">
        <f>ROUND(SUM(O117:W117),2)</f>
        <v>1500.01</v>
      </c>
      <c r="Y117" s="11"/>
      <c r="Z117" s="11"/>
      <c r="AA117" s="11"/>
      <c r="AB117" s="11"/>
      <c r="AC117" s="11"/>
      <c r="AD117" s="11"/>
      <c r="AE117" s="11"/>
      <c r="AF117" s="11">
        <f>ROUND(SUM(Y117:AE117),2)</f>
        <v>0</v>
      </c>
      <c r="AG117" s="106">
        <f>ROUND(SUM(X117-AF117),2)</f>
        <v>1500.01</v>
      </c>
      <c r="AH117" s="11"/>
      <c r="AI117" s="11"/>
      <c r="AJ117" s="11"/>
      <c r="AK117" s="11"/>
      <c r="AL117" s="11"/>
      <c r="AM117" s="11"/>
      <c r="AN117" s="11"/>
      <c r="AO117" s="11"/>
      <c r="AP117" s="11"/>
    </row>
    <row r="118" spans="1:42" ht="15.75" customHeight="1" x14ac:dyDescent="0.2">
      <c r="A118" s="12">
        <v>113</v>
      </c>
      <c r="B118" s="12">
        <v>8324</v>
      </c>
      <c r="C118" s="12" t="s">
        <v>6795</v>
      </c>
      <c r="D118" s="12" t="s">
        <v>61</v>
      </c>
      <c r="E118" s="12" t="s">
        <v>3659</v>
      </c>
      <c r="F118" s="90" t="s">
        <v>7291</v>
      </c>
      <c r="G118" s="71" t="s">
        <v>144</v>
      </c>
      <c r="H118" s="71" t="s">
        <v>144</v>
      </c>
      <c r="J118" s="71" t="s">
        <v>144</v>
      </c>
      <c r="K118" s="71" t="s">
        <v>144</v>
      </c>
      <c r="L118" s="71" t="s">
        <v>144</v>
      </c>
      <c r="M118" s="71" t="s">
        <v>144</v>
      </c>
      <c r="N118" s="12" t="s">
        <v>7895</v>
      </c>
      <c r="P118" s="11">
        <v>1390</v>
      </c>
      <c r="Q118" s="11"/>
      <c r="R118" s="11"/>
      <c r="S118" s="11"/>
      <c r="T118" s="11"/>
      <c r="U118" s="11">
        <v>230</v>
      </c>
      <c r="V118" s="11">
        <v>100</v>
      </c>
      <c r="W118" s="11">
        <f>Ingresos!C52</f>
        <v>15</v>
      </c>
      <c r="X118" s="104">
        <f>ROUND(SUM(O118:W118),2)</f>
        <v>1735</v>
      </c>
      <c r="Y118" s="11"/>
      <c r="Z118" s="11"/>
      <c r="AA118" s="11"/>
      <c r="AB118" s="11"/>
      <c r="AC118" s="11"/>
      <c r="AD118" s="11"/>
      <c r="AE118" s="11"/>
      <c r="AF118" s="11">
        <f>ROUND(SUM(Y118:AE118),2)</f>
        <v>0</v>
      </c>
      <c r="AG118" s="106">
        <f>ROUND(SUM(X118-AF118),2)</f>
        <v>1735</v>
      </c>
      <c r="AH118" s="11"/>
      <c r="AI118" s="11"/>
      <c r="AJ118" s="11"/>
      <c r="AK118" s="11"/>
      <c r="AL118" s="11"/>
      <c r="AM118" s="11"/>
      <c r="AN118" s="11"/>
      <c r="AO118" s="11"/>
      <c r="AP118" s="11"/>
    </row>
    <row r="119" spans="1:42" ht="15.75" customHeight="1" x14ac:dyDescent="0.2">
      <c r="A119" s="12">
        <v>114</v>
      </c>
      <c r="B119" s="12">
        <v>1906</v>
      </c>
      <c r="C119" s="12" t="s">
        <v>6797</v>
      </c>
      <c r="D119" s="12" t="s">
        <v>5</v>
      </c>
      <c r="E119" s="12" t="s">
        <v>3</v>
      </c>
      <c r="F119" s="90" t="s">
        <v>946</v>
      </c>
      <c r="G119" s="71" t="s">
        <v>144</v>
      </c>
      <c r="H119" s="71" t="s">
        <v>144</v>
      </c>
      <c r="J119" s="71" t="s">
        <v>144</v>
      </c>
      <c r="K119" s="71" t="s">
        <v>144</v>
      </c>
      <c r="L119" s="71" t="s">
        <v>144</v>
      </c>
      <c r="M119" s="71" t="s">
        <v>144</v>
      </c>
      <c r="O119" s="11">
        <v>942.86</v>
      </c>
      <c r="P119" s="11"/>
      <c r="Q119" s="11"/>
      <c r="R119" s="11">
        <v>157.1429</v>
      </c>
      <c r="S119" s="11"/>
      <c r="T119" s="11">
        <v>300</v>
      </c>
      <c r="U119" s="11"/>
      <c r="V119" s="11"/>
      <c r="W119" s="11"/>
      <c r="X119" s="104">
        <f>ROUND(SUM(O119:W119),2)</f>
        <v>1400</v>
      </c>
      <c r="Y119" s="11"/>
      <c r="Z119" s="11"/>
      <c r="AA119" s="11"/>
      <c r="AB119" s="11"/>
      <c r="AC119" s="11"/>
      <c r="AD119" s="11"/>
      <c r="AE119" s="11"/>
      <c r="AF119" s="11">
        <f>ROUND(SUM(Y119:AE119),2)</f>
        <v>0</v>
      </c>
      <c r="AG119" s="106">
        <f>ROUND(SUM(X119-AF119),2)</f>
        <v>1400</v>
      </c>
      <c r="AH119" s="11"/>
      <c r="AI119" s="11"/>
      <c r="AJ119" s="11"/>
      <c r="AK119" s="11"/>
      <c r="AL119" s="11"/>
      <c r="AM119" s="11"/>
      <c r="AN119" s="11"/>
      <c r="AO119" s="11"/>
      <c r="AP119" s="11"/>
    </row>
    <row r="120" spans="1:42" ht="15.75" customHeight="1" x14ac:dyDescent="0.2">
      <c r="A120" s="12">
        <v>115</v>
      </c>
      <c r="B120" s="12">
        <v>2326</v>
      </c>
      <c r="C120" s="12" t="s">
        <v>6831</v>
      </c>
      <c r="D120" s="12" t="s">
        <v>62</v>
      </c>
      <c r="E120" s="12" t="s">
        <v>3663</v>
      </c>
      <c r="F120" s="90" t="s">
        <v>4181</v>
      </c>
      <c r="G120" s="71" t="s">
        <v>144</v>
      </c>
      <c r="H120" s="71" t="s">
        <v>144</v>
      </c>
      <c r="J120" s="71" t="s">
        <v>144</v>
      </c>
      <c r="K120" s="71" t="s">
        <v>144</v>
      </c>
      <c r="L120" s="71" t="s">
        <v>144</v>
      </c>
      <c r="M120" s="71" t="s">
        <v>144</v>
      </c>
      <c r="N120" s="12" t="s">
        <v>7895</v>
      </c>
      <c r="P120" s="11">
        <v>2184</v>
      </c>
      <c r="Q120" s="11"/>
      <c r="R120" s="11"/>
      <c r="S120" s="11"/>
      <c r="T120" s="11"/>
      <c r="U120" s="11">
        <v>200</v>
      </c>
      <c r="V120" s="11">
        <v>100</v>
      </c>
      <c r="W120" s="11">
        <f>Ingresos!C18</f>
        <v>1696</v>
      </c>
      <c r="X120" s="104">
        <f>ROUND(SUM(O120:W120),2)</f>
        <v>4180</v>
      </c>
      <c r="Y120" s="11"/>
      <c r="Z120" s="11"/>
      <c r="AA120" s="11"/>
      <c r="AB120" s="11"/>
      <c r="AC120" s="11"/>
      <c r="AD120" s="11"/>
      <c r="AE120" s="11"/>
      <c r="AF120" s="11">
        <f>ROUND(SUM(Y120:AE120),2)</f>
        <v>0</v>
      </c>
      <c r="AG120" s="106">
        <f>ROUND(SUM(X120-AF120),2)</f>
        <v>4180</v>
      </c>
      <c r="AH120" s="11"/>
      <c r="AI120" s="11"/>
      <c r="AJ120" s="11"/>
      <c r="AK120" s="11"/>
      <c r="AL120" s="11"/>
      <c r="AM120" s="11"/>
      <c r="AN120" s="11"/>
      <c r="AO120" s="11"/>
      <c r="AP120" s="11"/>
    </row>
    <row r="121" spans="1:42" ht="15.75" customHeight="1" x14ac:dyDescent="0.2">
      <c r="A121" s="12">
        <v>116</v>
      </c>
      <c r="B121" s="12">
        <v>2516</v>
      </c>
      <c r="C121" s="12" t="s">
        <v>6752</v>
      </c>
      <c r="D121" s="12" t="s">
        <v>5800</v>
      </c>
      <c r="E121" s="12" t="s">
        <v>5470</v>
      </c>
      <c r="F121" s="90" t="s">
        <v>5042</v>
      </c>
      <c r="G121" s="71" t="s">
        <v>144</v>
      </c>
      <c r="H121" s="71" t="s">
        <v>144</v>
      </c>
      <c r="J121" s="71" t="s">
        <v>144</v>
      </c>
      <c r="K121" s="71" t="s">
        <v>144</v>
      </c>
      <c r="L121" s="71" t="s">
        <v>144</v>
      </c>
      <c r="M121" s="71" t="s">
        <v>144</v>
      </c>
      <c r="O121" s="11">
        <v>840</v>
      </c>
      <c r="P121" s="11"/>
      <c r="Q121" s="11"/>
      <c r="R121" s="11">
        <v>140</v>
      </c>
      <c r="S121" s="11"/>
      <c r="T121" s="11">
        <v>220</v>
      </c>
      <c r="U121" s="11"/>
      <c r="V121" s="11"/>
      <c r="W121" s="11"/>
      <c r="X121" s="104">
        <f>ROUND(SUM(O121:W121),2)</f>
        <v>1200</v>
      </c>
      <c r="Y121" s="11"/>
      <c r="Z121" s="11"/>
      <c r="AA121" s="11"/>
      <c r="AB121" s="11"/>
      <c r="AC121" s="11"/>
      <c r="AD121" s="11"/>
      <c r="AE121" s="11"/>
      <c r="AF121" s="11">
        <f>ROUND(SUM(Y121:AE121),2)</f>
        <v>0</v>
      </c>
      <c r="AG121" s="106">
        <f>ROUND(SUM(X121-AF121),2)</f>
        <v>1200</v>
      </c>
      <c r="AH121" s="11"/>
      <c r="AI121" s="11"/>
      <c r="AJ121" s="11"/>
      <c r="AK121" s="11"/>
      <c r="AL121" s="11"/>
      <c r="AM121" s="11"/>
      <c r="AN121" s="11"/>
      <c r="AO121" s="11"/>
      <c r="AP121" s="11"/>
    </row>
    <row r="122" spans="1:42" ht="15.75" customHeight="1" x14ac:dyDescent="0.2">
      <c r="A122" s="12">
        <v>117</v>
      </c>
      <c r="B122" s="12">
        <v>1171</v>
      </c>
      <c r="C122" s="12" t="s">
        <v>6925</v>
      </c>
      <c r="D122" s="12" t="s">
        <v>61</v>
      </c>
      <c r="E122" s="117" t="s">
        <v>3659</v>
      </c>
      <c r="F122" s="120" t="s">
        <v>1011</v>
      </c>
      <c r="G122" s="71" t="s">
        <v>144</v>
      </c>
      <c r="H122" s="71" t="s">
        <v>144</v>
      </c>
      <c r="J122" s="71" t="s">
        <v>144</v>
      </c>
      <c r="K122" s="71" t="s">
        <v>144</v>
      </c>
      <c r="L122" s="71" t="s">
        <v>144</v>
      </c>
      <c r="M122" s="71" t="s">
        <v>144</v>
      </c>
      <c r="N122" s="12" t="s">
        <v>7895</v>
      </c>
      <c r="P122" s="11">
        <v>1390</v>
      </c>
      <c r="Q122" s="11"/>
      <c r="R122" s="11"/>
      <c r="S122" s="11"/>
      <c r="T122" s="11"/>
      <c r="U122" s="11">
        <v>230</v>
      </c>
      <c r="V122" s="11">
        <v>100</v>
      </c>
      <c r="W122" s="11">
        <f>Ingresos!C17</f>
        <v>2940</v>
      </c>
      <c r="X122" s="104">
        <f>ROUND(SUM(O122:W122),2)</f>
        <v>4660</v>
      </c>
      <c r="Y122" s="11"/>
      <c r="Z122" s="11"/>
      <c r="AA122" s="11"/>
      <c r="AB122" s="11"/>
      <c r="AC122" s="11"/>
      <c r="AD122" s="11"/>
      <c r="AE122" s="11"/>
      <c r="AF122" s="11">
        <f>ROUND(SUM(Y122:AE122),2)</f>
        <v>0</v>
      </c>
      <c r="AG122" s="106">
        <f>ROUND(SUM(X122-AF122),2)</f>
        <v>4660</v>
      </c>
      <c r="AH122" s="11"/>
      <c r="AI122" s="11"/>
      <c r="AJ122" s="11"/>
      <c r="AK122" s="11"/>
      <c r="AL122" s="11"/>
      <c r="AM122" s="11"/>
      <c r="AN122" s="11"/>
      <c r="AO122" s="11"/>
      <c r="AP122" s="11"/>
    </row>
    <row r="123" spans="1:42" ht="15.75" customHeight="1" x14ac:dyDescent="0.2">
      <c r="A123" s="12">
        <v>118</v>
      </c>
      <c r="B123" s="12">
        <v>2054</v>
      </c>
      <c r="C123" s="12" t="s">
        <v>6859</v>
      </c>
      <c r="D123" s="12" t="s">
        <v>61</v>
      </c>
      <c r="E123" s="12" t="s">
        <v>3660</v>
      </c>
      <c r="F123" s="90" t="s">
        <v>1015</v>
      </c>
      <c r="G123" s="71" t="s">
        <v>144</v>
      </c>
      <c r="H123" s="71" t="s">
        <v>144</v>
      </c>
      <c r="J123" s="71" t="s">
        <v>144</v>
      </c>
      <c r="K123" s="71" t="s">
        <v>144</v>
      </c>
      <c r="L123" s="71" t="s">
        <v>144</v>
      </c>
      <c r="M123" s="71" t="s">
        <v>144</v>
      </c>
      <c r="N123" s="12" t="s">
        <v>7895</v>
      </c>
      <c r="P123" s="11">
        <v>1176</v>
      </c>
      <c r="Q123" s="11"/>
      <c r="R123" s="11"/>
      <c r="S123" s="11"/>
      <c r="T123" s="11"/>
      <c r="U123" s="11">
        <v>230</v>
      </c>
      <c r="V123" s="11">
        <v>100</v>
      </c>
      <c r="W123" s="11">
        <f>Ingresos!C102</f>
        <v>1500</v>
      </c>
      <c r="X123" s="104">
        <f>ROUND(SUM(O123:W123),2)</f>
        <v>3006</v>
      </c>
      <c r="Y123" s="11"/>
      <c r="Z123" s="11"/>
      <c r="AA123" s="11"/>
      <c r="AB123" s="11"/>
      <c r="AC123" s="11"/>
      <c r="AD123" s="11"/>
      <c r="AE123" s="118">
        <v>100</v>
      </c>
      <c r="AF123" s="11">
        <f>ROUND(SUM(Y123:AE123),2)</f>
        <v>100</v>
      </c>
      <c r="AG123" s="106">
        <f>ROUND(SUM(X123-AF123),2)</f>
        <v>2906</v>
      </c>
      <c r="AH123" s="11"/>
      <c r="AI123" s="11"/>
      <c r="AJ123" s="11"/>
      <c r="AK123" s="11"/>
      <c r="AL123" s="11"/>
      <c r="AM123" s="11"/>
      <c r="AN123" s="11"/>
      <c r="AO123" s="11"/>
      <c r="AP123" s="11"/>
    </row>
    <row r="124" spans="1:42" ht="15.75" customHeight="1" x14ac:dyDescent="0.2">
      <c r="A124" s="12">
        <v>119</v>
      </c>
      <c r="B124" s="31">
        <v>2774</v>
      </c>
      <c r="C124" s="12" t="s">
        <v>6802</v>
      </c>
      <c r="D124" s="12" t="s">
        <v>6</v>
      </c>
      <c r="E124" s="12" t="s">
        <v>3665</v>
      </c>
      <c r="F124" s="90" t="s">
        <v>6233</v>
      </c>
      <c r="G124" s="71" t="s">
        <v>144</v>
      </c>
      <c r="H124" s="71" t="s">
        <v>144</v>
      </c>
      <c r="J124" s="71" t="s">
        <v>144</v>
      </c>
      <c r="K124" s="71" t="s">
        <v>144</v>
      </c>
      <c r="L124" s="71" t="s">
        <v>144</v>
      </c>
      <c r="M124" s="71" t="s">
        <v>144</v>
      </c>
      <c r="O124" s="11">
        <v>900</v>
      </c>
      <c r="P124" s="11"/>
      <c r="Q124" s="11"/>
      <c r="R124" s="11">
        <v>150</v>
      </c>
      <c r="S124" s="11"/>
      <c r="T124" s="11">
        <v>250</v>
      </c>
      <c r="U124" s="11"/>
      <c r="V124" s="11"/>
      <c r="W124" s="11"/>
      <c r="X124" s="104">
        <f>ROUND(SUM(O124:W124),2)</f>
        <v>1300</v>
      </c>
      <c r="Y124" s="11"/>
      <c r="Z124" s="11"/>
      <c r="AA124" s="11"/>
      <c r="AB124" s="11"/>
      <c r="AC124" s="11"/>
      <c r="AD124" s="11"/>
      <c r="AE124" s="118">
        <v>100</v>
      </c>
      <c r="AF124" s="11">
        <f>ROUND(SUM(Y124:AE124),2)</f>
        <v>100</v>
      </c>
      <c r="AG124" s="106">
        <f>ROUND(SUM(X124-AF124),2)</f>
        <v>1200</v>
      </c>
      <c r="AH124" s="11"/>
      <c r="AI124" s="11"/>
      <c r="AJ124" s="11"/>
      <c r="AK124" s="11"/>
      <c r="AL124" s="11"/>
      <c r="AM124" s="11"/>
      <c r="AN124" s="11"/>
      <c r="AO124" s="11"/>
      <c r="AP124" s="11"/>
    </row>
    <row r="125" spans="1:42" ht="15.75" customHeight="1" x14ac:dyDescent="0.2">
      <c r="A125" s="12">
        <v>120</v>
      </c>
      <c r="B125" s="31">
        <v>8261</v>
      </c>
      <c r="C125" s="12" t="s">
        <v>6804</v>
      </c>
      <c r="D125" s="12" t="s">
        <v>61</v>
      </c>
      <c r="E125" s="12" t="s">
        <v>6242</v>
      </c>
      <c r="F125" s="90" t="s">
        <v>4664</v>
      </c>
      <c r="G125" s="71" t="s">
        <v>144</v>
      </c>
      <c r="H125" s="71" t="s">
        <v>144</v>
      </c>
      <c r="J125" s="71" t="s">
        <v>144</v>
      </c>
      <c r="K125" s="71" t="s">
        <v>144</v>
      </c>
      <c r="L125" s="71" t="s">
        <v>144</v>
      </c>
      <c r="M125" s="71" t="s">
        <v>144</v>
      </c>
      <c r="N125" s="12" t="s">
        <v>7895</v>
      </c>
      <c r="P125" s="11">
        <v>1305</v>
      </c>
      <c r="Q125" s="11"/>
      <c r="R125" s="11"/>
      <c r="S125" s="11"/>
      <c r="T125" s="11"/>
      <c r="U125" s="11">
        <v>230</v>
      </c>
      <c r="V125" s="11">
        <v>100</v>
      </c>
      <c r="W125" s="11">
        <f>Ingresos!C13</f>
        <v>440</v>
      </c>
      <c r="X125" s="104">
        <f>ROUND(SUM(O125:W125),2)</f>
        <v>2075</v>
      </c>
      <c r="Y125" s="11"/>
      <c r="Z125" s="11"/>
      <c r="AA125" s="11"/>
      <c r="AB125" s="11"/>
      <c r="AC125" s="11"/>
      <c r="AD125" s="11"/>
      <c r="AE125" s="11"/>
      <c r="AF125" s="11">
        <f>ROUND(SUM(Y125:AE125),2)</f>
        <v>0</v>
      </c>
      <c r="AG125" s="106">
        <f>ROUND(SUM(X125-AF125),2)</f>
        <v>2075</v>
      </c>
      <c r="AH125" s="11"/>
      <c r="AI125" s="11"/>
      <c r="AJ125" s="11"/>
      <c r="AK125" s="11"/>
      <c r="AL125" s="11"/>
      <c r="AM125" s="11"/>
      <c r="AN125" s="11"/>
      <c r="AO125" s="11"/>
      <c r="AP125" s="11"/>
    </row>
    <row r="126" spans="1:42" ht="15.75" customHeight="1" x14ac:dyDescent="0.2">
      <c r="A126" s="12">
        <v>121</v>
      </c>
      <c r="B126" s="12">
        <v>2886</v>
      </c>
      <c r="C126" s="12" t="s">
        <v>6805</v>
      </c>
      <c r="D126" s="12" t="s">
        <v>6641</v>
      </c>
      <c r="E126" s="12" t="s">
        <v>11</v>
      </c>
      <c r="F126" s="115" t="s">
        <v>6556</v>
      </c>
      <c r="G126" s="71" t="s">
        <v>144</v>
      </c>
      <c r="H126" s="71" t="s">
        <v>144</v>
      </c>
      <c r="J126" s="71" t="s">
        <v>144</v>
      </c>
      <c r="K126" s="71" t="s">
        <v>144</v>
      </c>
      <c r="L126" s="71" t="s">
        <v>144</v>
      </c>
      <c r="M126" s="71" t="s">
        <v>144</v>
      </c>
      <c r="O126" s="11">
        <v>900</v>
      </c>
      <c r="P126" s="11"/>
      <c r="Q126" s="11"/>
      <c r="R126" s="11">
        <v>150</v>
      </c>
      <c r="S126" s="11"/>
      <c r="T126" s="11">
        <v>250</v>
      </c>
      <c r="U126" s="11"/>
      <c r="V126" s="11"/>
      <c r="W126" s="11"/>
      <c r="X126" s="104">
        <f>ROUND(SUM(O126:W126),2)</f>
        <v>1300</v>
      </c>
      <c r="Y126" s="11"/>
      <c r="Z126" s="11"/>
      <c r="AA126" s="11"/>
      <c r="AB126" s="11"/>
      <c r="AC126" s="11"/>
      <c r="AD126" s="11"/>
      <c r="AE126" s="11"/>
      <c r="AF126" s="11">
        <f>ROUND(SUM(Y126:AE126),2)</f>
        <v>0</v>
      </c>
      <c r="AG126" s="106">
        <f>ROUND(SUM(X126-AF126),2)</f>
        <v>1300</v>
      </c>
      <c r="AH126" s="11"/>
      <c r="AI126" s="11"/>
      <c r="AJ126" s="11"/>
      <c r="AK126" s="11"/>
      <c r="AL126" s="11"/>
      <c r="AM126" s="11"/>
      <c r="AN126" s="11"/>
      <c r="AO126" s="11"/>
      <c r="AP126" s="11"/>
    </row>
    <row r="127" spans="1:42" ht="15.75" customHeight="1" x14ac:dyDescent="0.2">
      <c r="A127" s="12">
        <v>122</v>
      </c>
      <c r="B127" s="12">
        <v>1851</v>
      </c>
      <c r="C127" s="12" t="s">
        <v>7082</v>
      </c>
      <c r="D127" s="12" t="s">
        <v>62</v>
      </c>
      <c r="E127" s="117" t="s">
        <v>7083</v>
      </c>
      <c r="F127" s="90" t="s">
        <v>1052</v>
      </c>
      <c r="G127" s="71" t="s">
        <v>144</v>
      </c>
      <c r="H127" s="71" t="s">
        <v>144</v>
      </c>
      <c r="J127" s="71" t="s">
        <v>144</v>
      </c>
      <c r="K127" s="71" t="s">
        <v>144</v>
      </c>
      <c r="L127" s="71" t="s">
        <v>144</v>
      </c>
      <c r="M127" s="71" t="s">
        <v>144</v>
      </c>
      <c r="O127" s="100"/>
      <c r="P127" s="11"/>
      <c r="Q127" s="11"/>
      <c r="R127" s="11"/>
      <c r="S127" s="11"/>
      <c r="T127" s="11"/>
      <c r="U127" s="11">
        <v>200</v>
      </c>
      <c r="V127" s="11">
        <v>100</v>
      </c>
      <c r="W127" s="11">
        <f>Ingresos!C64</f>
        <v>1383.33</v>
      </c>
      <c r="X127" s="104">
        <f>ROUND(SUM(O127:W127),2)</f>
        <v>1683.33</v>
      </c>
      <c r="Y127" s="11"/>
      <c r="Z127" s="11"/>
      <c r="AA127" s="11"/>
      <c r="AB127" s="11"/>
      <c r="AC127" s="11"/>
      <c r="AD127" s="11"/>
      <c r="AE127" s="118">
        <v>100</v>
      </c>
      <c r="AF127" s="11">
        <f>ROUND(SUM(Y127:AE127),2)</f>
        <v>100</v>
      </c>
      <c r="AG127" s="106">
        <f>ROUND(SUM(X127-AF127),2)</f>
        <v>1583.33</v>
      </c>
      <c r="AH127" s="11"/>
      <c r="AI127" s="11"/>
      <c r="AJ127" s="11"/>
      <c r="AK127" s="11"/>
      <c r="AL127" s="11"/>
      <c r="AM127" s="11"/>
      <c r="AN127" s="11"/>
      <c r="AO127" s="11"/>
      <c r="AP127" s="11"/>
    </row>
    <row r="128" spans="1:42" ht="15.75" customHeight="1" x14ac:dyDescent="0.2">
      <c r="A128" s="12">
        <v>123</v>
      </c>
      <c r="B128" s="12">
        <v>2754</v>
      </c>
      <c r="C128" s="12" t="s">
        <v>7437</v>
      </c>
      <c r="D128" s="12" t="s">
        <v>3679</v>
      </c>
      <c r="E128" s="12" t="s">
        <v>9</v>
      </c>
      <c r="F128" s="90" t="s">
        <v>5837</v>
      </c>
      <c r="G128" s="71" t="s">
        <v>144</v>
      </c>
      <c r="H128" s="71" t="s">
        <v>144</v>
      </c>
      <c r="J128" s="71" t="s">
        <v>144</v>
      </c>
      <c r="K128" s="71" t="s">
        <v>144</v>
      </c>
      <c r="L128" s="71" t="s">
        <v>144</v>
      </c>
      <c r="M128" s="71" t="s">
        <v>144</v>
      </c>
      <c r="O128" s="11">
        <v>900</v>
      </c>
      <c r="P128" s="11"/>
      <c r="Q128" s="11"/>
      <c r="R128" s="11">
        <v>150</v>
      </c>
      <c r="S128" s="11"/>
      <c r="T128" s="11">
        <v>250</v>
      </c>
      <c r="U128" s="11"/>
      <c r="V128" s="11"/>
      <c r="W128" s="11">
        <f>Ingresos!C101</f>
        <v>240.29</v>
      </c>
      <c r="X128" s="104">
        <f>ROUND(SUM(O128:W128),2)</f>
        <v>1540.29</v>
      </c>
      <c r="Y128" s="11"/>
      <c r="Z128" s="11"/>
      <c r="AA128" s="11"/>
      <c r="AB128" s="11"/>
      <c r="AC128" s="11"/>
      <c r="AD128" s="11"/>
      <c r="AE128" s="11"/>
      <c r="AF128" s="11">
        <f>ROUND(SUM(Y128:AE128),2)</f>
        <v>0</v>
      </c>
      <c r="AG128" s="106">
        <f>ROUND(SUM(X128-AF128),2)</f>
        <v>1540.29</v>
      </c>
      <c r="AH128" s="11" t="s">
        <v>7896</v>
      </c>
      <c r="AI128" s="11"/>
      <c r="AJ128" s="11"/>
      <c r="AK128" s="11"/>
      <c r="AL128" s="11"/>
      <c r="AM128" s="11"/>
      <c r="AN128" s="11"/>
      <c r="AO128" s="11"/>
      <c r="AP128" s="11"/>
    </row>
    <row r="129" spans="1:42" x14ac:dyDescent="0.2">
      <c r="A129" s="12">
        <v>125</v>
      </c>
      <c r="B129" s="12">
        <v>8317</v>
      </c>
      <c r="C129" s="12" t="s">
        <v>7360</v>
      </c>
      <c r="D129" s="12" t="s">
        <v>5</v>
      </c>
      <c r="E129" s="12" t="s">
        <v>3</v>
      </c>
      <c r="F129" s="90" t="s">
        <v>7263</v>
      </c>
      <c r="G129" s="71" t="s">
        <v>144</v>
      </c>
      <c r="H129" s="71" t="s">
        <v>144</v>
      </c>
      <c r="J129" s="71" t="s">
        <v>144</v>
      </c>
      <c r="K129" s="71" t="s">
        <v>144</v>
      </c>
      <c r="L129" s="71" t="s">
        <v>144</v>
      </c>
      <c r="M129" s="71" t="s">
        <v>144</v>
      </c>
      <c r="O129" s="11">
        <v>900</v>
      </c>
      <c r="P129" s="11"/>
      <c r="Q129" s="11"/>
      <c r="R129" s="11">
        <v>150</v>
      </c>
      <c r="S129" s="11"/>
      <c r="T129" s="11">
        <v>250</v>
      </c>
      <c r="U129" s="11"/>
      <c r="V129" s="11"/>
      <c r="W129" s="11"/>
      <c r="X129" s="104">
        <f>ROUND(SUM(O129:W129),2)</f>
        <v>1300</v>
      </c>
      <c r="Y129" s="11"/>
      <c r="Z129" s="11"/>
      <c r="AA129" s="11"/>
      <c r="AB129" s="11"/>
      <c r="AC129" s="11"/>
      <c r="AD129" s="11"/>
      <c r="AE129" s="11"/>
      <c r="AF129" s="11">
        <f>ROUND(SUM(Y129:AE129),2)</f>
        <v>0</v>
      </c>
      <c r="AG129" s="106">
        <f>ROUND(SUM(X129-AF129),2)</f>
        <v>1300</v>
      </c>
      <c r="AH129" s="11"/>
      <c r="AI129" s="11"/>
      <c r="AJ129" s="11"/>
      <c r="AK129" s="11"/>
      <c r="AL129" s="11"/>
      <c r="AM129" s="11"/>
      <c r="AN129" s="11"/>
      <c r="AO129" s="11"/>
      <c r="AP129" s="11"/>
    </row>
    <row r="130" spans="1:42" ht="15.75" customHeight="1" x14ac:dyDescent="0.2">
      <c r="A130" s="12">
        <v>126</v>
      </c>
      <c r="B130" s="12">
        <v>8311</v>
      </c>
      <c r="C130" s="12" t="s">
        <v>7101</v>
      </c>
      <c r="D130" s="12" t="s">
        <v>61</v>
      </c>
      <c r="E130" s="12" t="s">
        <v>7083</v>
      </c>
      <c r="F130" s="90" t="s">
        <v>7246</v>
      </c>
      <c r="G130" s="71" t="s">
        <v>144</v>
      </c>
      <c r="H130" s="71" t="s">
        <v>144</v>
      </c>
      <c r="J130" s="71" t="s">
        <v>144</v>
      </c>
      <c r="K130" s="71" t="s">
        <v>144</v>
      </c>
      <c r="L130" s="71" t="s">
        <v>144</v>
      </c>
      <c r="M130" s="71" t="s">
        <v>144</v>
      </c>
      <c r="N130" s="12" t="s">
        <v>7895</v>
      </c>
      <c r="P130" s="11">
        <v>1015</v>
      </c>
      <c r="Q130" s="11"/>
      <c r="R130" s="11"/>
      <c r="S130" s="11"/>
      <c r="T130" s="11"/>
      <c r="U130" s="11">
        <v>230</v>
      </c>
      <c r="V130" s="11">
        <v>100</v>
      </c>
      <c r="W130" s="11"/>
      <c r="X130" s="104">
        <f>ROUND(SUM(O130:W130),2)</f>
        <v>1345</v>
      </c>
      <c r="Y130" s="11"/>
      <c r="Z130" s="11"/>
      <c r="AA130" s="11"/>
      <c r="AB130" s="11"/>
      <c r="AC130" s="11"/>
      <c r="AD130" s="11"/>
      <c r="AE130" s="11"/>
      <c r="AF130" s="11">
        <f>ROUND(SUM(Y130:AE130),2)</f>
        <v>0</v>
      </c>
      <c r="AG130" s="106">
        <f>ROUND(SUM(X130-AF130),2)</f>
        <v>1345</v>
      </c>
      <c r="AH130" s="11"/>
      <c r="AI130" s="11"/>
      <c r="AJ130" s="11"/>
      <c r="AK130" s="11"/>
      <c r="AL130" s="11"/>
      <c r="AM130" s="11"/>
      <c r="AN130" s="11"/>
      <c r="AO130" s="11"/>
      <c r="AP130" s="11"/>
    </row>
    <row r="131" spans="1:42" ht="15.75" customHeight="1" x14ac:dyDescent="0.2">
      <c r="A131" s="12">
        <v>127</v>
      </c>
      <c r="B131" s="12">
        <v>1002</v>
      </c>
      <c r="C131" s="12" t="s">
        <v>6840</v>
      </c>
      <c r="D131" s="12" t="s">
        <v>62</v>
      </c>
      <c r="E131" s="12" t="s">
        <v>3778</v>
      </c>
      <c r="F131" s="90" t="s">
        <v>1096</v>
      </c>
      <c r="G131" s="71" t="s">
        <v>144</v>
      </c>
      <c r="H131" s="71" t="s">
        <v>144</v>
      </c>
      <c r="J131" s="71" t="s">
        <v>144</v>
      </c>
      <c r="K131" s="71" t="s">
        <v>144</v>
      </c>
      <c r="L131" s="71" t="s">
        <v>144</v>
      </c>
      <c r="M131" s="71" t="s">
        <v>144</v>
      </c>
      <c r="N131" s="12" t="s">
        <v>7895</v>
      </c>
      <c r="P131" s="11">
        <v>1810.5</v>
      </c>
      <c r="Q131" s="11"/>
      <c r="R131" s="11"/>
      <c r="S131" s="11"/>
      <c r="T131" s="11"/>
      <c r="U131" s="11">
        <v>200</v>
      </c>
      <c r="V131" s="11">
        <v>100</v>
      </c>
      <c r="W131" s="112">
        <f>Ingresos!C78</f>
        <v>200</v>
      </c>
      <c r="X131" s="104">
        <f>ROUND(SUM(O131:W131),2)</f>
        <v>2310.5</v>
      </c>
      <c r="Y131" s="11"/>
      <c r="Z131" s="11"/>
      <c r="AA131" s="11"/>
      <c r="AB131" s="11"/>
      <c r="AC131" s="11"/>
      <c r="AD131" s="11"/>
      <c r="AE131" s="11"/>
      <c r="AF131" s="11">
        <f>ROUND(SUM(Y131:AE131),2)</f>
        <v>0</v>
      </c>
      <c r="AG131" s="106">
        <f>ROUND(SUM(X131-AF131),2)</f>
        <v>2310.5</v>
      </c>
      <c r="AH131" s="11"/>
      <c r="AI131" s="11"/>
      <c r="AJ131" s="11"/>
      <c r="AK131" s="11"/>
      <c r="AL131" s="11"/>
      <c r="AM131" s="11"/>
      <c r="AN131" s="11"/>
      <c r="AO131" s="11"/>
      <c r="AP131" s="11"/>
    </row>
    <row r="132" spans="1:42" ht="15.75" customHeight="1" x14ac:dyDescent="0.2">
      <c r="A132" s="12">
        <v>129</v>
      </c>
      <c r="B132" s="31">
        <v>2919</v>
      </c>
      <c r="C132" s="12" t="s">
        <v>6996</v>
      </c>
      <c r="D132" s="12" t="s">
        <v>5800</v>
      </c>
      <c r="E132" s="12" t="s">
        <v>7680</v>
      </c>
      <c r="F132" s="90" t="s">
        <v>6627</v>
      </c>
      <c r="G132" s="71" t="s">
        <v>144</v>
      </c>
      <c r="H132" s="71" t="s">
        <v>144</v>
      </c>
      <c r="J132" s="71" t="s">
        <v>144</v>
      </c>
      <c r="K132" s="71" t="s">
        <v>144</v>
      </c>
      <c r="L132" s="71" t="s">
        <v>144</v>
      </c>
      <c r="M132" s="71" t="s">
        <v>144</v>
      </c>
      <c r="O132" s="11">
        <v>840</v>
      </c>
      <c r="P132" s="11"/>
      <c r="Q132" s="11"/>
      <c r="R132" s="11">
        <v>140</v>
      </c>
      <c r="S132" s="11"/>
      <c r="T132" s="11">
        <v>220</v>
      </c>
      <c r="U132" s="11"/>
      <c r="V132" s="11"/>
      <c r="W132" s="11"/>
      <c r="X132" s="104">
        <f>ROUND(SUM(O132:W132),2)</f>
        <v>1200</v>
      </c>
      <c r="Y132" s="11"/>
      <c r="Z132" s="11"/>
      <c r="AA132" s="11"/>
      <c r="AB132" s="11"/>
      <c r="AC132" s="11"/>
      <c r="AD132" s="11"/>
      <c r="AE132" s="11"/>
      <c r="AF132" s="11">
        <f>ROUND(SUM(Y132:AE132),2)</f>
        <v>0</v>
      </c>
      <c r="AG132" s="106">
        <f>ROUND(SUM(X132-AF132),2)</f>
        <v>1200</v>
      </c>
      <c r="AH132" s="11"/>
      <c r="AI132" s="11"/>
      <c r="AJ132" s="11"/>
      <c r="AK132" s="11"/>
      <c r="AL132" s="11"/>
      <c r="AM132" s="11"/>
      <c r="AN132" s="11"/>
      <c r="AO132" s="11"/>
      <c r="AP132" s="11"/>
    </row>
    <row r="133" spans="1:42" x14ac:dyDescent="0.2">
      <c r="A133" s="12">
        <v>132</v>
      </c>
      <c r="B133" s="12">
        <v>2816</v>
      </c>
      <c r="C133" s="12" t="s">
        <v>7091</v>
      </c>
      <c r="D133" s="12" t="s">
        <v>1</v>
      </c>
      <c r="E133" s="12" t="s">
        <v>7209</v>
      </c>
      <c r="F133" s="90" t="s">
        <v>6035</v>
      </c>
      <c r="G133" s="71" t="s">
        <v>144</v>
      </c>
      <c r="H133" s="71" t="s">
        <v>144</v>
      </c>
      <c r="J133" s="71" t="s">
        <v>144</v>
      </c>
      <c r="K133" s="71" t="s">
        <v>144</v>
      </c>
      <c r="L133" s="71" t="s">
        <v>144</v>
      </c>
      <c r="M133" s="71" t="s">
        <v>144</v>
      </c>
      <c r="O133" s="11">
        <v>985.71</v>
      </c>
      <c r="P133" s="11"/>
      <c r="Q133" s="11"/>
      <c r="R133" s="11">
        <v>164.28569999999999</v>
      </c>
      <c r="S133" s="11"/>
      <c r="T133" s="11">
        <v>50</v>
      </c>
      <c r="U133" s="11"/>
      <c r="V133" s="11"/>
      <c r="W133" s="11">
        <f>Ingresos!C100</f>
        <v>130</v>
      </c>
      <c r="X133" s="104">
        <f>ROUND(SUM(O133:W133),2)</f>
        <v>1330</v>
      </c>
      <c r="Y133" s="11"/>
      <c r="Z133" s="11"/>
      <c r="AA133" s="11"/>
      <c r="AB133" s="11"/>
      <c r="AC133" s="11"/>
      <c r="AD133" s="11"/>
      <c r="AE133" s="11"/>
      <c r="AF133" s="11">
        <f>ROUND(SUM(Y133:AE133),2)</f>
        <v>0</v>
      </c>
      <c r="AG133" s="106">
        <f>ROUND(SUM(X133-AF133),2)</f>
        <v>1330</v>
      </c>
      <c r="AH133" s="11"/>
      <c r="AI133" s="11"/>
      <c r="AJ133" s="11"/>
      <c r="AK133" s="11"/>
      <c r="AL133" s="11"/>
      <c r="AM133" s="11"/>
      <c r="AN133" s="11"/>
      <c r="AO133" s="11"/>
      <c r="AP133" s="11"/>
    </row>
    <row r="134" spans="1:42" x14ac:dyDescent="0.2">
      <c r="A134" s="12">
        <v>133</v>
      </c>
      <c r="B134" s="12">
        <v>2175</v>
      </c>
      <c r="C134" s="12" t="s">
        <v>6863</v>
      </c>
      <c r="D134" s="12" t="s">
        <v>61</v>
      </c>
      <c r="E134" s="117" t="s">
        <v>3778</v>
      </c>
      <c r="F134" s="90" t="s">
        <v>3759</v>
      </c>
      <c r="G134" s="71" t="s">
        <v>144</v>
      </c>
      <c r="H134" s="71" t="s">
        <v>144</v>
      </c>
      <c r="J134" s="71" t="s">
        <v>144</v>
      </c>
      <c r="K134" s="71" t="s">
        <v>144</v>
      </c>
      <c r="L134" s="71" t="s">
        <v>144</v>
      </c>
      <c r="M134" s="71" t="s">
        <v>144</v>
      </c>
      <c r="N134" s="12" t="s">
        <v>7895</v>
      </c>
      <c r="P134" s="11">
        <v>1092</v>
      </c>
      <c r="Q134" s="11"/>
      <c r="R134" s="11"/>
      <c r="S134" s="11"/>
      <c r="T134" s="11"/>
      <c r="U134" s="11">
        <v>230</v>
      </c>
      <c r="V134" s="11">
        <v>100</v>
      </c>
      <c r="W134" s="11">
        <f>Ingresos!C73</f>
        <v>-120</v>
      </c>
      <c r="X134" s="104">
        <f>ROUND(SUM(O134:W134),2)</f>
        <v>1302</v>
      </c>
      <c r="Y134" s="11"/>
      <c r="Z134" s="11"/>
      <c r="AA134" s="11">
        <f>Descuentos!C16</f>
        <v>150</v>
      </c>
      <c r="AB134" s="11"/>
      <c r="AC134" s="11"/>
      <c r="AD134" s="11"/>
      <c r="AE134" s="118">
        <v>100</v>
      </c>
      <c r="AF134" s="11">
        <f>ROUND(SUM(Y134:AE134),2)</f>
        <v>250</v>
      </c>
      <c r="AG134" s="106">
        <f>ROUND(SUM(X134-AF134),2)</f>
        <v>1052</v>
      </c>
      <c r="AH134" s="11"/>
      <c r="AI134" s="11"/>
      <c r="AJ134" s="11"/>
      <c r="AK134" s="11"/>
      <c r="AL134" s="11"/>
      <c r="AM134" s="11"/>
      <c r="AN134" s="11"/>
      <c r="AO134" s="11"/>
      <c r="AP134" s="11"/>
    </row>
    <row r="135" spans="1:42" x14ac:dyDescent="0.2">
      <c r="A135" s="12">
        <v>134</v>
      </c>
      <c r="B135" s="12">
        <v>1710</v>
      </c>
      <c r="C135" s="12" t="s">
        <v>6812</v>
      </c>
      <c r="D135" s="12" t="s">
        <v>61</v>
      </c>
      <c r="E135" s="12" t="s">
        <v>3662</v>
      </c>
      <c r="F135" s="90" t="s">
        <v>1118</v>
      </c>
      <c r="G135" s="71" t="s">
        <v>144</v>
      </c>
      <c r="H135" s="71" t="s">
        <v>144</v>
      </c>
      <c r="J135" s="71" t="s">
        <v>144</v>
      </c>
      <c r="K135" s="71" t="s">
        <v>144</v>
      </c>
      <c r="L135" s="71" t="s">
        <v>144</v>
      </c>
      <c r="M135" s="71" t="s">
        <v>144</v>
      </c>
      <c r="N135" s="12" t="s">
        <v>7895</v>
      </c>
      <c r="P135" s="11">
        <v>1140</v>
      </c>
      <c r="Q135" s="11"/>
      <c r="R135" s="11"/>
      <c r="S135" s="11"/>
      <c r="T135" s="11"/>
      <c r="U135" s="11">
        <v>230</v>
      </c>
      <c r="V135" s="11">
        <v>100</v>
      </c>
      <c r="W135" s="11">
        <f>Ingresos!C40</f>
        <v>-270</v>
      </c>
      <c r="X135" s="104">
        <f>ROUND(SUM(O135:W135),2)</f>
        <v>1200</v>
      </c>
      <c r="Y135" s="11"/>
      <c r="Z135" s="11"/>
      <c r="AA135" s="11"/>
      <c r="AB135" s="11"/>
      <c r="AC135" s="11"/>
      <c r="AD135" s="11"/>
      <c r="AE135" s="11"/>
      <c r="AF135" s="11">
        <f>ROUND(SUM(Y135:AE135),2)</f>
        <v>0</v>
      </c>
      <c r="AG135" s="106">
        <f>ROUND(SUM(X135-AF135),2)</f>
        <v>1200</v>
      </c>
      <c r="AH135" s="11"/>
      <c r="AI135" s="11"/>
      <c r="AJ135" s="11"/>
      <c r="AK135" s="11"/>
      <c r="AL135" s="11"/>
      <c r="AM135" s="11"/>
      <c r="AN135" s="11"/>
      <c r="AO135" s="11"/>
      <c r="AP135" s="11"/>
    </row>
    <row r="136" spans="1:42" x14ac:dyDescent="0.2">
      <c r="A136" s="12">
        <v>135</v>
      </c>
      <c r="B136" s="12">
        <v>2148</v>
      </c>
      <c r="C136" s="12" t="s">
        <v>6813</v>
      </c>
      <c r="D136" s="12" t="s">
        <v>28</v>
      </c>
      <c r="E136" s="12" t="s">
        <v>27</v>
      </c>
      <c r="F136" s="90" t="s">
        <v>3640</v>
      </c>
      <c r="G136" s="71" t="s">
        <v>144</v>
      </c>
      <c r="H136" s="71" t="s">
        <v>144</v>
      </c>
      <c r="J136" s="71" t="s">
        <v>144</v>
      </c>
      <c r="K136" s="71" t="s">
        <v>144</v>
      </c>
      <c r="L136" s="71" t="s">
        <v>144</v>
      </c>
      <c r="M136" s="71" t="s">
        <v>144</v>
      </c>
      <c r="O136" s="11">
        <v>814.29</v>
      </c>
      <c r="P136" s="11"/>
      <c r="Q136" s="11"/>
      <c r="R136" s="11">
        <v>135.71430000000001</v>
      </c>
      <c r="S136" s="11"/>
      <c r="T136" s="11">
        <v>300</v>
      </c>
      <c r="U136" s="11"/>
      <c r="V136" s="11"/>
      <c r="W136" s="11"/>
      <c r="X136" s="104">
        <f>ROUND(SUM(O136:W136),2)</f>
        <v>1250</v>
      </c>
      <c r="Y136" s="11"/>
      <c r="Z136" s="11"/>
      <c r="AA136" s="11"/>
      <c r="AB136" s="11"/>
      <c r="AC136" s="11"/>
      <c r="AD136" s="11"/>
      <c r="AE136" s="11"/>
      <c r="AF136" s="11">
        <f>ROUND(SUM(Y136:AE136),2)</f>
        <v>0</v>
      </c>
      <c r="AG136" s="106">
        <f>ROUND(SUM(X136-AF136),2)</f>
        <v>1250</v>
      </c>
      <c r="AH136" s="11"/>
      <c r="AI136" s="11"/>
      <c r="AJ136" s="11"/>
      <c r="AK136" s="11"/>
      <c r="AL136" s="11"/>
      <c r="AM136" s="11"/>
      <c r="AN136" s="11"/>
      <c r="AO136" s="11"/>
      <c r="AP136" s="11"/>
    </row>
    <row r="137" spans="1:42" x14ac:dyDescent="0.2">
      <c r="A137" s="12">
        <v>136</v>
      </c>
      <c r="B137" s="12">
        <v>1599</v>
      </c>
      <c r="C137" s="12" t="s">
        <v>6814</v>
      </c>
      <c r="D137" s="12" t="s">
        <v>5</v>
      </c>
      <c r="E137" s="12" t="s">
        <v>3</v>
      </c>
      <c r="F137" s="90" t="s">
        <v>1125</v>
      </c>
      <c r="G137" s="71" t="s">
        <v>144</v>
      </c>
      <c r="H137" s="71" t="s">
        <v>144</v>
      </c>
      <c r="J137" s="71" t="s">
        <v>144</v>
      </c>
      <c r="K137" s="71" t="s">
        <v>144</v>
      </c>
      <c r="L137" s="71" t="s">
        <v>144</v>
      </c>
      <c r="M137" s="71" t="s">
        <v>144</v>
      </c>
      <c r="O137" s="11">
        <v>942.86</v>
      </c>
      <c r="P137" s="11"/>
      <c r="Q137" s="11"/>
      <c r="R137" s="11">
        <v>157.1429</v>
      </c>
      <c r="S137" s="11"/>
      <c r="T137" s="11">
        <v>300</v>
      </c>
      <c r="U137" s="11"/>
      <c r="V137" s="11"/>
      <c r="W137" s="11">
        <f>Ingresos!C26</f>
        <v>450</v>
      </c>
      <c r="X137" s="104">
        <f>ROUND(SUM(O137:W137),2)</f>
        <v>1850</v>
      </c>
      <c r="Y137" s="11"/>
      <c r="Z137" s="11"/>
      <c r="AA137" s="11"/>
      <c r="AB137" s="11"/>
      <c r="AC137" s="11"/>
      <c r="AD137" s="11"/>
      <c r="AE137" s="11"/>
      <c r="AF137" s="11">
        <f>ROUND(SUM(Y137:AE137),2)</f>
        <v>0</v>
      </c>
      <c r="AG137" s="106">
        <f>ROUND(SUM(X137-AF137),2)</f>
        <v>1850</v>
      </c>
      <c r="AH137" s="11"/>
      <c r="AI137" s="11"/>
      <c r="AJ137" s="11"/>
      <c r="AK137" s="11"/>
      <c r="AL137" s="11"/>
      <c r="AM137" s="11"/>
      <c r="AN137" s="11"/>
      <c r="AO137" s="11"/>
      <c r="AP137" s="11"/>
    </row>
    <row r="138" spans="1:42" x14ac:dyDescent="0.2">
      <c r="A138" s="12">
        <v>137</v>
      </c>
      <c r="B138" s="12">
        <v>507</v>
      </c>
      <c r="C138" s="12" t="s">
        <v>6815</v>
      </c>
      <c r="D138" s="12" t="s">
        <v>5</v>
      </c>
      <c r="E138" s="12" t="s">
        <v>3</v>
      </c>
      <c r="F138" s="90" t="s">
        <v>1127</v>
      </c>
      <c r="G138" s="71" t="s">
        <v>144</v>
      </c>
      <c r="H138" s="71" t="s">
        <v>144</v>
      </c>
      <c r="J138" s="71" t="s">
        <v>144</v>
      </c>
      <c r="K138" s="71" t="s">
        <v>144</v>
      </c>
      <c r="L138" s="71" t="s">
        <v>144</v>
      </c>
      <c r="M138" s="71" t="s">
        <v>144</v>
      </c>
      <c r="O138" s="11">
        <v>942.86</v>
      </c>
      <c r="P138" s="11"/>
      <c r="Q138" s="11"/>
      <c r="R138" s="11">
        <v>157.1429</v>
      </c>
      <c r="S138" s="11"/>
      <c r="T138" s="11">
        <v>300</v>
      </c>
      <c r="U138" s="11"/>
      <c r="V138" s="11"/>
      <c r="W138" s="11"/>
      <c r="X138" s="104">
        <f>ROUND(SUM(O138:W138),2)</f>
        <v>1400</v>
      </c>
      <c r="Y138" s="11"/>
      <c r="Z138" s="11"/>
      <c r="AA138" s="11"/>
      <c r="AB138" s="11"/>
      <c r="AC138" s="11"/>
      <c r="AD138" s="11"/>
      <c r="AE138" s="11"/>
      <c r="AF138" s="11">
        <f>ROUND(SUM(Y138:AE138),2)</f>
        <v>0</v>
      </c>
      <c r="AG138" s="106">
        <f>ROUND(SUM(X138-AF138),2)</f>
        <v>1400</v>
      </c>
      <c r="AH138" s="11"/>
      <c r="AI138" s="11"/>
      <c r="AJ138" s="11"/>
      <c r="AK138" s="11"/>
      <c r="AL138" s="11"/>
      <c r="AM138" s="11"/>
      <c r="AN138" s="11"/>
      <c r="AO138" s="11"/>
      <c r="AP138" s="11"/>
    </row>
    <row r="139" spans="1:42" x14ac:dyDescent="0.2">
      <c r="A139" s="12">
        <v>138</v>
      </c>
      <c r="B139" s="12">
        <v>3130</v>
      </c>
      <c r="C139" s="12" t="s">
        <v>6732</v>
      </c>
      <c r="D139" s="12" t="s">
        <v>61</v>
      </c>
      <c r="E139" s="12" t="s">
        <v>6242</v>
      </c>
      <c r="F139" s="90" t="s">
        <v>4757</v>
      </c>
      <c r="G139" s="71" t="s">
        <v>144</v>
      </c>
      <c r="H139" s="71" t="s">
        <v>144</v>
      </c>
      <c r="J139" s="71" t="s">
        <v>144</v>
      </c>
      <c r="K139" s="71" t="s">
        <v>144</v>
      </c>
      <c r="L139" s="71" t="s">
        <v>144</v>
      </c>
      <c r="M139" s="71" t="s">
        <v>144</v>
      </c>
      <c r="N139" s="12" t="s">
        <v>7895</v>
      </c>
      <c r="O139" s="100"/>
      <c r="P139" s="11">
        <v>1160</v>
      </c>
      <c r="Q139" s="11"/>
      <c r="R139" s="11"/>
      <c r="S139" s="11"/>
      <c r="T139" s="11"/>
      <c r="U139" s="11">
        <v>230</v>
      </c>
      <c r="V139" s="11">
        <v>100</v>
      </c>
      <c r="W139" s="11">
        <f>Ingresos!C25</f>
        <v>1600</v>
      </c>
      <c r="X139" s="104">
        <f>ROUND(SUM(O139:W139),2)</f>
        <v>3090</v>
      </c>
      <c r="Y139" s="11"/>
      <c r="Z139" s="11"/>
      <c r="AA139" s="11">
        <f>Descuentos!C6</f>
        <v>50</v>
      </c>
      <c r="AB139" s="11"/>
      <c r="AC139" s="11"/>
      <c r="AD139" s="11"/>
      <c r="AE139" s="11"/>
      <c r="AF139" s="11">
        <f>ROUND(SUM(Y139:AE139),2)</f>
        <v>50</v>
      </c>
      <c r="AG139" s="106">
        <f>ROUND(SUM(X139-AF139),2)</f>
        <v>3040</v>
      </c>
      <c r="AH139" s="11"/>
      <c r="AI139" s="11"/>
      <c r="AJ139" s="11"/>
      <c r="AK139" s="11"/>
      <c r="AL139" s="11"/>
      <c r="AM139" s="11"/>
      <c r="AN139" s="11"/>
      <c r="AO139" s="11"/>
      <c r="AP139" s="11"/>
    </row>
    <row r="140" spans="1:42" x14ac:dyDescent="0.2">
      <c r="A140" s="12">
        <v>139</v>
      </c>
      <c r="B140" s="12">
        <v>1523</v>
      </c>
      <c r="C140" s="12" t="s">
        <v>7244</v>
      </c>
      <c r="D140" s="12" t="s">
        <v>61</v>
      </c>
      <c r="E140" s="12" t="s">
        <v>7083</v>
      </c>
      <c r="F140" s="90" t="s">
        <v>6234</v>
      </c>
      <c r="G140" s="71" t="s">
        <v>144</v>
      </c>
      <c r="H140" s="71" t="s">
        <v>144</v>
      </c>
      <c r="J140" s="71" t="s">
        <v>144</v>
      </c>
      <c r="K140" s="71" t="s">
        <v>144</v>
      </c>
      <c r="L140" s="71" t="s">
        <v>144</v>
      </c>
      <c r="M140" s="71" t="s">
        <v>144</v>
      </c>
      <c r="N140" s="12" t="s">
        <v>7895</v>
      </c>
      <c r="P140" s="11">
        <v>1160</v>
      </c>
      <c r="Q140" s="11"/>
      <c r="R140" s="11"/>
      <c r="S140" s="11"/>
      <c r="T140" s="11"/>
      <c r="U140" s="11">
        <v>230</v>
      </c>
      <c r="V140" s="11">
        <v>100</v>
      </c>
      <c r="W140" s="11">
        <f>Ingresos!C22</f>
        <v>1525</v>
      </c>
      <c r="X140" s="104">
        <f>ROUND(SUM(O140:W140),2)</f>
        <v>3015</v>
      </c>
      <c r="Y140" s="11"/>
      <c r="Z140" s="11"/>
      <c r="AA140" s="11"/>
      <c r="AB140" s="11"/>
      <c r="AC140" s="11"/>
      <c r="AD140" s="11"/>
      <c r="AE140" s="118">
        <v>100</v>
      </c>
      <c r="AF140" s="11">
        <f>ROUND(SUM(Y140:AE140),2)</f>
        <v>100</v>
      </c>
      <c r="AG140" s="106">
        <f>ROUND(SUM(X140-AF140),2)</f>
        <v>2915</v>
      </c>
      <c r="AH140" s="11"/>
      <c r="AI140" s="11"/>
      <c r="AJ140" s="11"/>
      <c r="AK140" s="11"/>
      <c r="AL140" s="11"/>
      <c r="AM140" s="11"/>
      <c r="AN140" s="11"/>
      <c r="AO140" s="11"/>
      <c r="AP140" s="11"/>
    </row>
    <row r="141" spans="1:42" x14ac:dyDescent="0.2">
      <c r="A141" s="12">
        <v>140</v>
      </c>
      <c r="B141" s="101">
        <v>2280</v>
      </c>
      <c r="C141" s="12" t="s">
        <v>7008</v>
      </c>
      <c r="D141" s="12" t="s">
        <v>3669</v>
      </c>
      <c r="E141" s="12" t="s">
        <v>7545</v>
      </c>
      <c r="F141" s="90" t="s">
        <v>4006</v>
      </c>
      <c r="G141" s="71" t="s">
        <v>144</v>
      </c>
      <c r="H141" s="71" t="s">
        <v>144</v>
      </c>
      <c r="J141" s="71" t="s">
        <v>144</v>
      </c>
      <c r="K141" s="71" t="s">
        <v>144</v>
      </c>
      <c r="L141" s="71" t="s">
        <v>144</v>
      </c>
      <c r="M141" s="71" t="s">
        <v>144</v>
      </c>
      <c r="O141" s="11">
        <v>925.74</v>
      </c>
      <c r="P141" s="11"/>
      <c r="Q141" s="11"/>
      <c r="R141" s="11">
        <v>154.29</v>
      </c>
      <c r="S141" s="11"/>
      <c r="T141" s="11">
        <v>300</v>
      </c>
      <c r="U141" s="11"/>
      <c r="V141" s="11"/>
      <c r="W141" s="11">
        <f>Ingresos!C16</f>
        <v>400</v>
      </c>
      <c r="X141" s="104">
        <f>ROUND(SUM(O141:W141),2)</f>
        <v>1780.03</v>
      </c>
      <c r="Y141" s="11"/>
      <c r="Z141" s="11"/>
      <c r="AA141" s="11"/>
      <c r="AB141" s="11"/>
      <c r="AC141" s="11"/>
      <c r="AD141" s="11"/>
      <c r="AE141" s="11"/>
      <c r="AF141" s="11">
        <f>ROUND(SUM(Y141:AE141),2)</f>
        <v>0</v>
      </c>
      <c r="AG141" s="106">
        <f>ROUND(SUM(X141-AF141),2)</f>
        <v>1780.03</v>
      </c>
      <c r="AH141" s="11"/>
      <c r="AI141" s="11"/>
      <c r="AJ141" s="11"/>
      <c r="AK141" s="11"/>
      <c r="AL141" s="11"/>
      <c r="AM141" s="11"/>
      <c r="AN141" s="11"/>
      <c r="AO141" s="11"/>
      <c r="AP141" s="11"/>
    </row>
    <row r="142" spans="1:42" x14ac:dyDescent="0.2">
      <c r="A142" s="12">
        <v>141</v>
      </c>
      <c r="B142" s="12">
        <v>2637</v>
      </c>
      <c r="C142" s="12" t="s">
        <v>6891</v>
      </c>
      <c r="D142" s="12" t="s">
        <v>61</v>
      </c>
      <c r="E142" s="12" t="s">
        <v>6242</v>
      </c>
      <c r="F142" s="90" t="s">
        <v>5406</v>
      </c>
      <c r="G142" s="71" t="s">
        <v>144</v>
      </c>
      <c r="H142" s="71" t="s">
        <v>144</v>
      </c>
      <c r="J142" s="71" t="s">
        <v>144</v>
      </c>
      <c r="K142" s="71" t="s">
        <v>144</v>
      </c>
      <c r="L142" s="71" t="s">
        <v>144</v>
      </c>
      <c r="M142" s="71" t="s">
        <v>144</v>
      </c>
      <c r="N142" s="12" t="s">
        <v>7895</v>
      </c>
      <c r="P142" s="11">
        <v>1160</v>
      </c>
      <c r="Q142" s="11"/>
      <c r="R142" s="11"/>
      <c r="S142" s="11"/>
      <c r="T142" s="11"/>
      <c r="U142" s="11">
        <v>230</v>
      </c>
      <c r="V142" s="11">
        <v>100</v>
      </c>
      <c r="W142" s="11">
        <f>Ingresos!C12</f>
        <v>275</v>
      </c>
      <c r="X142" s="104">
        <f>ROUND(SUM(O142:W142),2)</f>
        <v>1765</v>
      </c>
      <c r="Y142" s="11"/>
      <c r="Z142" s="11"/>
      <c r="AA142" s="11">
        <f>Descuentos!C17</f>
        <v>150</v>
      </c>
      <c r="AB142" s="11"/>
      <c r="AC142" s="11"/>
      <c r="AD142" s="11"/>
      <c r="AE142" s="118">
        <v>100</v>
      </c>
      <c r="AF142" s="11">
        <f>ROUND(SUM(Y142:AE142),2)</f>
        <v>250</v>
      </c>
      <c r="AG142" s="106">
        <f>ROUND(SUM(X142-AF142),2)</f>
        <v>1515</v>
      </c>
      <c r="AH142" s="11"/>
      <c r="AI142" s="11"/>
      <c r="AJ142" s="11"/>
      <c r="AK142" s="11"/>
      <c r="AL142" s="11"/>
      <c r="AM142" s="11"/>
      <c r="AN142" s="11"/>
      <c r="AO142" s="11"/>
      <c r="AP142" s="11"/>
    </row>
    <row r="143" spans="1:42" x14ac:dyDescent="0.2">
      <c r="A143" s="12">
        <v>142</v>
      </c>
      <c r="B143" s="90">
        <v>1400</v>
      </c>
      <c r="C143" s="12" t="s">
        <v>6820</v>
      </c>
      <c r="D143" s="12" t="s">
        <v>5</v>
      </c>
      <c r="E143" s="12" t="s">
        <v>3</v>
      </c>
      <c r="F143" s="90" t="s">
        <v>1153</v>
      </c>
      <c r="G143" s="71" t="s">
        <v>144</v>
      </c>
      <c r="H143" s="71" t="s">
        <v>144</v>
      </c>
      <c r="J143" s="71" t="s">
        <v>144</v>
      </c>
      <c r="K143" s="71" t="s">
        <v>144</v>
      </c>
      <c r="L143" s="71" t="s">
        <v>144</v>
      </c>
      <c r="M143" s="71" t="s">
        <v>144</v>
      </c>
      <c r="O143" s="11">
        <v>942.86</v>
      </c>
      <c r="P143" s="11"/>
      <c r="Q143" s="11"/>
      <c r="R143" s="11">
        <v>157.1429</v>
      </c>
      <c r="S143" s="11"/>
      <c r="T143" s="11">
        <v>300</v>
      </c>
      <c r="U143" s="11"/>
      <c r="V143" s="11"/>
      <c r="W143" s="11"/>
      <c r="X143" s="104">
        <f>ROUND(SUM(O143:W143),2)</f>
        <v>1400</v>
      </c>
      <c r="Y143" s="11"/>
      <c r="Z143" s="11"/>
      <c r="AA143" s="11"/>
      <c r="AB143" s="11"/>
      <c r="AC143" s="11"/>
      <c r="AD143" s="11"/>
      <c r="AE143" s="11"/>
      <c r="AF143" s="11">
        <f>ROUND(SUM(Y143:AE143),2)</f>
        <v>0</v>
      </c>
      <c r="AG143" s="106">
        <f>ROUND(SUM(X143-AF143),2)</f>
        <v>1400</v>
      </c>
      <c r="AH143" s="11"/>
      <c r="AI143" s="11"/>
      <c r="AJ143" s="11"/>
      <c r="AK143" s="11"/>
      <c r="AL143" s="11"/>
      <c r="AM143" s="11"/>
      <c r="AN143" s="11"/>
      <c r="AO143" s="11"/>
      <c r="AP143" s="11"/>
    </row>
    <row r="144" spans="1:42" x14ac:dyDescent="0.2">
      <c r="A144" s="12">
        <v>143</v>
      </c>
      <c r="B144" s="31">
        <v>8366</v>
      </c>
      <c r="C144" s="12" t="s">
        <v>7186</v>
      </c>
      <c r="D144" s="12" t="s">
        <v>7507</v>
      </c>
      <c r="E144" s="12" t="s">
        <v>9</v>
      </c>
      <c r="F144" s="90" t="s">
        <v>7466</v>
      </c>
      <c r="G144" s="71" t="s">
        <v>144</v>
      </c>
      <c r="H144" s="71" t="s">
        <v>144</v>
      </c>
      <c r="J144" s="71" t="s">
        <v>144</v>
      </c>
      <c r="K144" s="71" t="s">
        <v>144</v>
      </c>
      <c r="L144" s="71" t="s">
        <v>144</v>
      </c>
      <c r="M144" s="71" t="s">
        <v>144</v>
      </c>
      <c r="O144" s="11">
        <v>771.43</v>
      </c>
      <c r="P144" s="11"/>
      <c r="Q144" s="11"/>
      <c r="R144" s="11">
        <v>128.57140000000001</v>
      </c>
      <c r="S144" s="11"/>
      <c r="T144" s="11">
        <v>300</v>
      </c>
      <c r="U144" s="11"/>
      <c r="V144" s="11"/>
      <c r="W144" s="11"/>
      <c r="X144" s="104">
        <f>ROUND(SUM(O144:W144),2)</f>
        <v>1200</v>
      </c>
      <c r="Y144" s="11"/>
      <c r="Z144" s="11"/>
      <c r="AA144" s="11"/>
      <c r="AB144" s="11"/>
      <c r="AC144" s="11"/>
      <c r="AD144" s="11"/>
      <c r="AE144" s="11"/>
      <c r="AF144" s="11">
        <f>ROUND(SUM(Y144:AE144),2)</f>
        <v>0</v>
      </c>
      <c r="AG144" s="106">
        <f>ROUND(SUM(X144-AF144),2)</f>
        <v>1200</v>
      </c>
      <c r="AH144" s="11"/>
      <c r="AI144" s="11"/>
      <c r="AJ144" s="11"/>
      <c r="AK144" s="11"/>
      <c r="AL144" s="11"/>
      <c r="AM144" s="11"/>
      <c r="AN144" s="11"/>
      <c r="AO144" s="11"/>
      <c r="AP144" s="11"/>
    </row>
    <row r="145" spans="1:42" x14ac:dyDescent="0.2">
      <c r="A145" s="12">
        <v>144</v>
      </c>
      <c r="B145" s="31">
        <v>8012</v>
      </c>
      <c r="C145" s="12" t="s">
        <v>6799</v>
      </c>
      <c r="D145" s="12" t="s">
        <v>62</v>
      </c>
      <c r="E145" s="12" t="s">
        <v>3660</v>
      </c>
      <c r="F145" s="90" t="s">
        <v>1170</v>
      </c>
      <c r="G145" s="71" t="s">
        <v>144</v>
      </c>
      <c r="H145" s="71" t="s">
        <v>144</v>
      </c>
      <c r="J145" s="71" t="s">
        <v>144</v>
      </c>
      <c r="K145" s="71" t="s">
        <v>144</v>
      </c>
      <c r="L145" s="71" t="s">
        <v>144</v>
      </c>
      <c r="M145" s="71" t="s">
        <v>144</v>
      </c>
      <c r="N145" s="12" t="s">
        <v>7895</v>
      </c>
      <c r="P145" s="11">
        <v>1456</v>
      </c>
      <c r="Q145" s="11"/>
      <c r="R145" s="11"/>
      <c r="S145" s="11"/>
      <c r="T145" s="11"/>
      <c r="U145" s="11">
        <v>200</v>
      </c>
      <c r="V145" s="11">
        <v>100</v>
      </c>
      <c r="W145" s="11">
        <f>Ingresos!C3</f>
        <v>350</v>
      </c>
      <c r="X145" s="104">
        <f>ROUND(SUM(O145:W145),2)</f>
        <v>2106</v>
      </c>
      <c r="Y145" s="11"/>
      <c r="Z145" s="11"/>
      <c r="AA145" s="11"/>
      <c r="AB145" s="11"/>
      <c r="AC145" s="11"/>
      <c r="AD145" s="11"/>
      <c r="AE145" s="11"/>
      <c r="AF145" s="11">
        <f>ROUND(SUM(Y145:AE145),2)</f>
        <v>0</v>
      </c>
      <c r="AG145" s="106">
        <f>ROUND(SUM(X145-AF145),2)</f>
        <v>2106</v>
      </c>
      <c r="AH145" s="11"/>
      <c r="AI145" s="11"/>
      <c r="AJ145" s="11"/>
      <c r="AK145" s="11"/>
      <c r="AL145" s="11"/>
      <c r="AM145" s="11"/>
      <c r="AN145" s="11"/>
      <c r="AO145" s="11"/>
      <c r="AP145" s="11"/>
    </row>
    <row r="146" spans="1:42" x14ac:dyDescent="0.2">
      <c r="A146" s="12">
        <v>145</v>
      </c>
      <c r="B146" s="12">
        <v>2667</v>
      </c>
      <c r="C146" s="12" t="s">
        <v>7729</v>
      </c>
      <c r="D146" s="12" t="s">
        <v>0</v>
      </c>
      <c r="E146" s="12" t="s">
        <v>7083</v>
      </c>
      <c r="F146" s="90" t="s">
        <v>5514</v>
      </c>
      <c r="G146" s="71" t="s">
        <v>144</v>
      </c>
      <c r="H146" s="71" t="s">
        <v>144</v>
      </c>
      <c r="J146" s="71" t="s">
        <v>144</v>
      </c>
      <c r="K146" s="71" t="s">
        <v>144</v>
      </c>
      <c r="L146" s="71" t="s">
        <v>144</v>
      </c>
      <c r="M146" s="71" t="s">
        <v>144</v>
      </c>
      <c r="O146" s="11">
        <v>1500</v>
      </c>
      <c r="P146" s="11"/>
      <c r="Q146" s="11"/>
      <c r="R146" s="11">
        <v>250</v>
      </c>
      <c r="S146" s="11"/>
      <c r="T146" s="11">
        <v>250</v>
      </c>
      <c r="U146" s="11"/>
      <c r="V146" s="11"/>
      <c r="W146" s="11"/>
      <c r="X146" s="104">
        <f>ROUND(SUM(O146:W146),2)</f>
        <v>2000</v>
      </c>
      <c r="Y146" s="11"/>
      <c r="Z146" s="11"/>
      <c r="AA146" s="11"/>
      <c r="AB146" s="11"/>
      <c r="AC146" s="11"/>
      <c r="AD146" s="11"/>
      <c r="AE146" s="11"/>
      <c r="AF146" s="11">
        <f>ROUND(SUM(Y146:AE146),2)</f>
        <v>0</v>
      </c>
      <c r="AG146" s="106">
        <f>ROUND(SUM(X146-AF146),2)</f>
        <v>2000</v>
      </c>
      <c r="AH146" s="11"/>
      <c r="AI146" s="11"/>
      <c r="AJ146" s="11"/>
      <c r="AK146" s="11"/>
      <c r="AL146" s="11"/>
      <c r="AM146" s="11"/>
      <c r="AN146" s="11"/>
      <c r="AO146" s="11"/>
      <c r="AP146" s="11"/>
    </row>
    <row r="147" spans="1:42" x14ac:dyDescent="0.2">
      <c r="A147" s="12">
        <v>146</v>
      </c>
      <c r="B147" s="12">
        <v>8301</v>
      </c>
      <c r="C147" s="12" t="s">
        <v>7096</v>
      </c>
      <c r="D147" s="12" t="s">
        <v>3668</v>
      </c>
      <c r="E147" s="12" t="s">
        <v>9</v>
      </c>
      <c r="F147" s="90" t="s">
        <v>7179</v>
      </c>
      <c r="G147" s="71" t="s">
        <v>144</v>
      </c>
      <c r="H147" s="71" t="s">
        <v>144</v>
      </c>
      <c r="J147" s="71" t="s">
        <v>144</v>
      </c>
      <c r="K147" s="71" t="s">
        <v>144</v>
      </c>
      <c r="L147" s="71" t="s">
        <v>144</v>
      </c>
      <c r="M147" s="71" t="s">
        <v>144</v>
      </c>
      <c r="O147" s="100">
        <v>900</v>
      </c>
      <c r="P147" s="11"/>
      <c r="Q147" s="11"/>
      <c r="R147" s="11">
        <v>150</v>
      </c>
      <c r="S147" s="11"/>
      <c r="T147" s="11">
        <v>250</v>
      </c>
      <c r="U147" s="11"/>
      <c r="V147" s="11"/>
      <c r="W147" s="11"/>
      <c r="X147" s="104">
        <f>ROUND(SUM(O147:W147),2)</f>
        <v>1300</v>
      </c>
      <c r="Y147" s="11"/>
      <c r="Z147" s="11"/>
      <c r="AA147" s="11"/>
      <c r="AB147" s="11"/>
      <c r="AC147" s="11"/>
      <c r="AD147" s="11"/>
      <c r="AE147" s="11"/>
      <c r="AF147" s="11">
        <f>ROUND(SUM(Y147:AE147),2)</f>
        <v>0</v>
      </c>
      <c r="AG147" s="106">
        <f>ROUND(SUM(X147-AF147),2)</f>
        <v>1300</v>
      </c>
      <c r="AH147" s="11"/>
      <c r="AI147" s="11"/>
      <c r="AJ147" s="11"/>
      <c r="AK147" s="11"/>
      <c r="AL147" s="11"/>
      <c r="AM147" s="11"/>
      <c r="AN147" s="11"/>
      <c r="AO147" s="11"/>
      <c r="AP147" s="11"/>
    </row>
    <row r="148" spans="1:42" x14ac:dyDescent="0.2">
      <c r="A148" s="12">
        <v>147</v>
      </c>
      <c r="B148" s="90">
        <v>1865</v>
      </c>
      <c r="C148" s="12" t="s">
        <v>6824</v>
      </c>
      <c r="D148" s="12" t="s">
        <v>61</v>
      </c>
      <c r="E148" s="12" t="s">
        <v>3663</v>
      </c>
      <c r="F148" s="90" t="s">
        <v>1181</v>
      </c>
      <c r="G148" s="71" t="s">
        <v>144</v>
      </c>
      <c r="H148" s="71" t="s">
        <v>144</v>
      </c>
      <c r="J148" s="71" t="s">
        <v>144</v>
      </c>
      <c r="K148" s="71" t="s">
        <v>144</v>
      </c>
      <c r="L148" s="71" t="s">
        <v>144</v>
      </c>
      <c r="M148" s="71" t="s">
        <v>144</v>
      </c>
      <c r="N148" s="12" t="s">
        <v>7895</v>
      </c>
      <c r="P148" s="11">
        <v>1157</v>
      </c>
      <c r="Q148" s="11"/>
      <c r="R148" s="11"/>
      <c r="S148" s="11"/>
      <c r="T148" s="11"/>
      <c r="U148" s="11">
        <v>230</v>
      </c>
      <c r="V148" s="11">
        <v>100</v>
      </c>
      <c r="W148" s="11"/>
      <c r="X148" s="104">
        <f>ROUND(SUM(O148:W148),2)</f>
        <v>1487</v>
      </c>
      <c r="Y148" s="11"/>
      <c r="Z148" s="11"/>
      <c r="AA148" s="11"/>
      <c r="AB148" s="11"/>
      <c r="AC148" s="11"/>
      <c r="AD148" s="11"/>
      <c r="AE148" s="11"/>
      <c r="AF148" s="11">
        <f>ROUND(SUM(Y148:AE148),2)</f>
        <v>0</v>
      </c>
      <c r="AG148" s="106">
        <f>ROUND(SUM(X148-AF148),2)</f>
        <v>1487</v>
      </c>
      <c r="AH148" s="11"/>
      <c r="AI148" s="11"/>
      <c r="AJ148" s="11"/>
      <c r="AK148" s="11"/>
      <c r="AL148" s="11"/>
      <c r="AM148" s="11"/>
      <c r="AN148" s="11"/>
      <c r="AO148" s="11"/>
      <c r="AP148" s="11"/>
    </row>
    <row r="149" spans="1:42" x14ac:dyDescent="0.2">
      <c r="A149" s="12">
        <v>148</v>
      </c>
      <c r="B149" s="12">
        <v>2877</v>
      </c>
      <c r="C149" s="12" t="s">
        <v>6938</v>
      </c>
      <c r="D149" s="12" t="s">
        <v>5864</v>
      </c>
      <c r="E149" s="12" t="s">
        <v>3778</v>
      </c>
      <c r="F149" s="90" t="s">
        <v>6522</v>
      </c>
      <c r="G149" s="71" t="s">
        <v>144</v>
      </c>
      <c r="H149" s="71" t="s">
        <v>144</v>
      </c>
      <c r="J149" s="71" t="s">
        <v>144</v>
      </c>
      <c r="K149" s="71" t="s">
        <v>144</v>
      </c>
      <c r="L149" s="71" t="s">
        <v>144</v>
      </c>
      <c r="M149" s="71" t="s">
        <v>144</v>
      </c>
      <c r="P149" s="11"/>
      <c r="Q149" s="11"/>
      <c r="R149" s="11"/>
      <c r="S149" s="11"/>
      <c r="T149" s="11"/>
      <c r="U149" s="11">
        <v>200</v>
      </c>
      <c r="V149" s="11">
        <v>50</v>
      </c>
      <c r="W149" s="11">
        <f>Ingresos!C81</f>
        <v>1428</v>
      </c>
      <c r="X149" s="104">
        <f>ROUND(SUM(O149:W149),2)</f>
        <v>1678</v>
      </c>
      <c r="Y149" s="11"/>
      <c r="Z149" s="11"/>
      <c r="AA149" s="11"/>
      <c r="AB149" s="11"/>
      <c r="AC149" s="11"/>
      <c r="AD149" s="11"/>
      <c r="AE149" s="118">
        <v>100</v>
      </c>
      <c r="AF149" s="11">
        <f>ROUND(SUM(Y149:AE149),2)</f>
        <v>100</v>
      </c>
      <c r="AG149" s="106">
        <f>ROUND(SUM(X149-AF149),2)</f>
        <v>1578</v>
      </c>
      <c r="AH149" s="11"/>
      <c r="AI149" s="11"/>
      <c r="AJ149" s="11"/>
      <c r="AK149" s="11"/>
      <c r="AL149" s="11"/>
      <c r="AM149" s="11"/>
      <c r="AN149" s="11"/>
      <c r="AO149" s="11"/>
      <c r="AP149" s="11"/>
    </row>
    <row r="150" spans="1:42" x14ac:dyDescent="0.2">
      <c r="A150" s="12">
        <v>149</v>
      </c>
      <c r="B150" s="12">
        <v>2756</v>
      </c>
      <c r="C150" s="12" t="s">
        <v>7106</v>
      </c>
      <c r="D150" s="108" t="s">
        <v>5864</v>
      </c>
      <c r="E150" s="117" t="s">
        <v>7083</v>
      </c>
      <c r="F150" s="90" t="s">
        <v>5846</v>
      </c>
      <c r="G150" s="71" t="s">
        <v>144</v>
      </c>
      <c r="H150" s="71" t="s">
        <v>144</v>
      </c>
      <c r="J150" s="71" t="s">
        <v>144</v>
      </c>
      <c r="K150" s="71" t="s">
        <v>144</v>
      </c>
      <c r="L150" s="71" t="s">
        <v>144</v>
      </c>
      <c r="M150" s="71" t="s">
        <v>144</v>
      </c>
      <c r="P150" s="11"/>
      <c r="Q150" s="11"/>
      <c r="R150" s="11"/>
      <c r="S150" s="11"/>
      <c r="T150" s="11"/>
      <c r="U150" s="11">
        <v>200</v>
      </c>
      <c r="V150" s="11">
        <v>50</v>
      </c>
      <c r="W150" s="11">
        <f>Ingresos!C91</f>
        <v>1288</v>
      </c>
      <c r="X150" s="104">
        <f>ROUND(SUM(O150:W150),2)</f>
        <v>1538</v>
      </c>
      <c r="Y150" s="11"/>
      <c r="Z150" s="11"/>
      <c r="AA150" s="11"/>
      <c r="AB150" s="11"/>
      <c r="AC150" s="11">
        <v>354.77</v>
      </c>
      <c r="AD150" s="11"/>
      <c r="AE150" s="118">
        <v>100</v>
      </c>
      <c r="AF150" s="11">
        <f>ROUND(SUM(Y150:AE150),2)</f>
        <v>454.77</v>
      </c>
      <c r="AG150" s="106">
        <f>ROUND(SUM(X150-AF150),2)</f>
        <v>1083.23</v>
      </c>
      <c r="AH150" s="11"/>
      <c r="AI150" s="11"/>
      <c r="AJ150" s="11"/>
      <c r="AK150" s="11"/>
      <c r="AL150" s="11"/>
      <c r="AM150" s="11"/>
      <c r="AN150" s="11"/>
      <c r="AO150" s="11"/>
      <c r="AP150" s="11"/>
    </row>
    <row r="151" spans="1:42" x14ac:dyDescent="0.2">
      <c r="A151" s="12">
        <v>150</v>
      </c>
      <c r="B151" s="31">
        <v>2691</v>
      </c>
      <c r="C151" s="12" t="s">
        <v>7442</v>
      </c>
      <c r="D151" s="12" t="s">
        <v>3680</v>
      </c>
      <c r="E151" s="12" t="s">
        <v>9</v>
      </c>
      <c r="F151" s="90" t="s">
        <v>5616</v>
      </c>
      <c r="G151" s="71" t="s">
        <v>144</v>
      </c>
      <c r="H151" s="71" t="s">
        <v>144</v>
      </c>
      <c r="J151" s="71" t="s">
        <v>144</v>
      </c>
      <c r="K151" s="71" t="s">
        <v>144</v>
      </c>
      <c r="L151" s="71" t="s">
        <v>144</v>
      </c>
      <c r="M151" s="71" t="s">
        <v>144</v>
      </c>
      <c r="O151" s="11">
        <v>985.71</v>
      </c>
      <c r="P151" s="11"/>
      <c r="Q151" s="11"/>
      <c r="R151" s="11">
        <v>164.28569999999999</v>
      </c>
      <c r="S151" s="11"/>
      <c r="T151" s="11">
        <v>250</v>
      </c>
      <c r="U151" s="11"/>
      <c r="V151" s="11"/>
      <c r="W151" s="11"/>
      <c r="X151" s="104">
        <f>ROUND(SUM(O151:W151),2)</f>
        <v>1400</v>
      </c>
      <c r="Y151" s="11"/>
      <c r="Z151" s="11"/>
      <c r="AA151" s="11"/>
      <c r="AB151" s="11"/>
      <c r="AC151" s="11"/>
      <c r="AD151" s="11"/>
      <c r="AE151" s="11"/>
      <c r="AF151" s="11">
        <f>ROUND(SUM(Y151:AE151),2)</f>
        <v>0</v>
      </c>
      <c r="AG151" s="106">
        <f>ROUND(SUM(X151-AF151),2)</f>
        <v>1400</v>
      </c>
      <c r="AH151" s="11"/>
      <c r="AI151" s="11"/>
      <c r="AJ151" s="11"/>
      <c r="AK151" s="11"/>
      <c r="AL151" s="11"/>
      <c r="AM151" s="11"/>
      <c r="AN151" s="11"/>
      <c r="AO151" s="11"/>
      <c r="AP151" s="11"/>
    </row>
    <row r="152" spans="1:42" x14ac:dyDescent="0.2">
      <c r="A152" s="12">
        <v>151</v>
      </c>
      <c r="B152" s="12">
        <v>2853</v>
      </c>
      <c r="C152" s="12" t="s">
        <v>6828</v>
      </c>
      <c r="D152" s="12" t="s">
        <v>5</v>
      </c>
      <c r="E152" s="12" t="s">
        <v>3</v>
      </c>
      <c r="F152" s="90" t="s">
        <v>6174</v>
      </c>
      <c r="G152" s="71" t="s">
        <v>144</v>
      </c>
      <c r="H152" s="71" t="s">
        <v>144</v>
      </c>
      <c r="J152" s="71" t="s">
        <v>144</v>
      </c>
      <c r="K152" s="71" t="s">
        <v>144</v>
      </c>
      <c r="L152" s="71" t="s">
        <v>144</v>
      </c>
      <c r="M152" s="71" t="s">
        <v>144</v>
      </c>
      <c r="O152" s="11">
        <v>900</v>
      </c>
      <c r="P152" s="11"/>
      <c r="Q152" s="11"/>
      <c r="R152" s="11">
        <v>150</v>
      </c>
      <c r="S152" s="11"/>
      <c r="T152" s="11">
        <v>250</v>
      </c>
      <c r="U152" s="11"/>
      <c r="V152" s="11"/>
      <c r="W152" s="11"/>
      <c r="X152" s="104">
        <f>ROUND(SUM(O152:W152),2)</f>
        <v>1300</v>
      </c>
      <c r="Y152" s="11"/>
      <c r="Z152" s="11"/>
      <c r="AA152" s="11"/>
      <c r="AB152" s="11"/>
      <c r="AC152" s="11"/>
      <c r="AD152" s="11"/>
      <c r="AE152" s="11"/>
      <c r="AF152" s="11">
        <f>ROUND(SUM(Y152:AE152),2)</f>
        <v>0</v>
      </c>
      <c r="AG152" s="106">
        <f>ROUND(SUM(X152-AF152),2)</f>
        <v>1300</v>
      </c>
      <c r="AH152" s="11"/>
      <c r="AI152" s="11"/>
      <c r="AJ152" s="11"/>
      <c r="AK152" s="11"/>
      <c r="AL152" s="11"/>
      <c r="AM152" s="11"/>
      <c r="AN152" s="11"/>
      <c r="AO152" s="11"/>
      <c r="AP152" s="11"/>
    </row>
    <row r="153" spans="1:42" x14ac:dyDescent="0.2">
      <c r="A153" s="12">
        <v>152</v>
      </c>
      <c r="B153" s="31">
        <v>2984</v>
      </c>
      <c r="C153" s="12" t="s">
        <v>6870</v>
      </c>
      <c r="D153" s="12" t="s">
        <v>3679</v>
      </c>
      <c r="E153" s="12" t="s">
        <v>9</v>
      </c>
      <c r="F153" s="90" t="s">
        <v>6715</v>
      </c>
      <c r="G153" s="71" t="s">
        <v>144</v>
      </c>
      <c r="H153" s="71" t="s">
        <v>144</v>
      </c>
      <c r="J153" s="71" t="s">
        <v>144</v>
      </c>
      <c r="K153" s="71" t="s">
        <v>144</v>
      </c>
      <c r="L153" s="71" t="s">
        <v>144</v>
      </c>
      <c r="M153" s="71" t="s">
        <v>144</v>
      </c>
      <c r="O153" s="11">
        <v>900</v>
      </c>
      <c r="P153" s="11"/>
      <c r="Q153" s="11"/>
      <c r="R153" s="11">
        <v>150</v>
      </c>
      <c r="S153" s="11"/>
      <c r="T153" s="11">
        <v>250</v>
      </c>
      <c r="U153" s="11"/>
      <c r="V153" s="11"/>
      <c r="W153" s="11"/>
      <c r="X153" s="104">
        <f>ROUND(SUM(O153:W153),2)</f>
        <v>1300</v>
      </c>
      <c r="Y153" s="11"/>
      <c r="Z153" s="11"/>
      <c r="AA153" s="11"/>
      <c r="AB153" s="11"/>
      <c r="AC153" s="11"/>
      <c r="AD153" s="11"/>
      <c r="AE153" s="11"/>
      <c r="AF153" s="11">
        <f>ROUND(SUM(Y153:AE153),2)</f>
        <v>0</v>
      </c>
      <c r="AG153" s="106">
        <f>ROUND(SUM(X153-AF153),2)</f>
        <v>1300</v>
      </c>
      <c r="AH153" s="11"/>
      <c r="AI153" s="11"/>
      <c r="AJ153" s="11"/>
      <c r="AK153" s="11"/>
      <c r="AL153" s="11"/>
      <c r="AM153" s="11"/>
      <c r="AN153" s="11"/>
      <c r="AO153" s="11"/>
      <c r="AP153" s="11"/>
    </row>
    <row r="154" spans="1:42" x14ac:dyDescent="0.2">
      <c r="A154" s="12">
        <v>153</v>
      </c>
      <c r="B154" s="12">
        <v>584</v>
      </c>
      <c r="C154" s="12" t="s">
        <v>6829</v>
      </c>
      <c r="D154" s="12" t="s">
        <v>15</v>
      </c>
      <c r="E154" s="12" t="s">
        <v>11</v>
      </c>
      <c r="F154" s="90" t="s">
        <v>1236</v>
      </c>
      <c r="G154" s="71" t="s">
        <v>144</v>
      </c>
      <c r="H154" s="71" t="s">
        <v>144</v>
      </c>
      <c r="J154" s="71" t="s">
        <v>144</v>
      </c>
      <c r="K154" s="71" t="s">
        <v>144</v>
      </c>
      <c r="L154" s="71" t="s">
        <v>144</v>
      </c>
      <c r="M154" s="71" t="s">
        <v>144</v>
      </c>
      <c r="O154" s="11">
        <v>771.43</v>
      </c>
      <c r="P154" s="11"/>
      <c r="Q154" s="11"/>
      <c r="R154" s="11">
        <v>128.57140000000001</v>
      </c>
      <c r="S154" s="11"/>
      <c r="T154" s="11">
        <v>330</v>
      </c>
      <c r="U154" s="11"/>
      <c r="V154" s="11"/>
      <c r="W154" s="11"/>
      <c r="X154" s="104">
        <f>ROUND(SUM(O154:W154),2)</f>
        <v>1230</v>
      </c>
      <c r="Y154" s="11"/>
      <c r="Z154" s="11"/>
      <c r="AA154" s="11"/>
      <c r="AB154" s="11"/>
      <c r="AC154" s="11"/>
      <c r="AD154" s="11"/>
      <c r="AE154" s="11"/>
      <c r="AF154" s="11">
        <f>ROUND(SUM(Y154:AE154),2)</f>
        <v>0</v>
      </c>
      <c r="AG154" s="106">
        <f>ROUND(SUM(X154-AF154),2)</f>
        <v>1230</v>
      </c>
      <c r="AH154" s="11"/>
      <c r="AI154" s="11"/>
      <c r="AJ154" s="11"/>
      <c r="AK154" s="11"/>
      <c r="AL154" s="11"/>
      <c r="AM154" s="11"/>
      <c r="AN154" s="11"/>
      <c r="AO154" s="11"/>
      <c r="AP154" s="11"/>
    </row>
    <row r="155" spans="1:42" x14ac:dyDescent="0.2">
      <c r="A155" s="12">
        <v>154</v>
      </c>
      <c r="B155" s="12">
        <v>500</v>
      </c>
      <c r="C155" s="12" t="s">
        <v>6830</v>
      </c>
      <c r="D155" s="12" t="s">
        <v>4</v>
      </c>
      <c r="E155" s="12" t="s">
        <v>3</v>
      </c>
      <c r="F155" s="90" t="s">
        <v>1239</v>
      </c>
      <c r="G155" s="71" t="s">
        <v>144</v>
      </c>
      <c r="H155" s="71" t="s">
        <v>144</v>
      </c>
      <c r="J155" s="71" t="s">
        <v>144</v>
      </c>
      <c r="K155" s="71" t="s">
        <v>144</v>
      </c>
      <c r="L155" s="71" t="s">
        <v>144</v>
      </c>
      <c r="M155" s="71" t="s">
        <v>144</v>
      </c>
      <c r="O155" s="11">
        <v>1585.71</v>
      </c>
      <c r="P155" s="11"/>
      <c r="Q155" s="11"/>
      <c r="R155" s="11">
        <v>264.28570000000002</v>
      </c>
      <c r="S155" s="11"/>
      <c r="T155" s="11">
        <v>250</v>
      </c>
      <c r="U155" s="11"/>
      <c r="V155" s="11"/>
      <c r="W155" s="11"/>
      <c r="X155" s="104">
        <f>ROUND(SUM(O155:W155),2)</f>
        <v>2100</v>
      </c>
      <c r="Y155" s="11"/>
      <c r="Z155" s="11"/>
      <c r="AA155" s="11"/>
      <c r="AB155" s="11"/>
      <c r="AC155" s="11"/>
      <c r="AD155" s="11"/>
      <c r="AE155" s="11"/>
      <c r="AF155" s="11">
        <f>ROUND(SUM(Y155:AE155),2)</f>
        <v>0</v>
      </c>
      <c r="AG155" s="106">
        <f>ROUND(SUM(X155-AF155),2)</f>
        <v>2100</v>
      </c>
      <c r="AH155" s="11"/>
      <c r="AI155" s="11"/>
      <c r="AJ155" s="11"/>
      <c r="AK155" s="11"/>
      <c r="AL155" s="11"/>
      <c r="AM155" s="11"/>
      <c r="AN155" s="11"/>
      <c r="AO155" s="11"/>
      <c r="AP155" s="11"/>
    </row>
    <row r="156" spans="1:42" x14ac:dyDescent="0.2">
      <c r="A156" s="12">
        <v>155</v>
      </c>
      <c r="B156" s="12">
        <v>686</v>
      </c>
      <c r="C156" s="12" t="s">
        <v>6821</v>
      </c>
      <c r="D156" s="12" t="s">
        <v>62</v>
      </c>
      <c r="E156" s="12" t="s">
        <v>3661</v>
      </c>
      <c r="F156" s="90" t="s">
        <v>1241</v>
      </c>
      <c r="G156" s="71" t="s">
        <v>144</v>
      </c>
      <c r="H156" s="71" t="s">
        <v>144</v>
      </c>
      <c r="J156" s="71" t="s">
        <v>144</v>
      </c>
      <c r="K156" s="71" t="s">
        <v>144</v>
      </c>
      <c r="L156" s="71" t="s">
        <v>144</v>
      </c>
      <c r="M156" s="71" t="s">
        <v>144</v>
      </c>
      <c r="N156" s="12" t="s">
        <v>7895</v>
      </c>
      <c r="P156" s="11">
        <v>1456</v>
      </c>
      <c r="Q156" s="11"/>
      <c r="R156" s="11"/>
      <c r="S156" s="11"/>
      <c r="T156" s="11"/>
      <c r="U156" s="11">
        <v>200</v>
      </c>
      <c r="V156" s="11">
        <v>100</v>
      </c>
      <c r="W156" s="11">
        <f>Ingresos!C23</f>
        <v>1865</v>
      </c>
      <c r="X156" s="104">
        <f>ROUND(SUM(O156:W156),2)</f>
        <v>3621</v>
      </c>
      <c r="Y156" s="11"/>
      <c r="Z156" s="11"/>
      <c r="AA156" s="11"/>
      <c r="AB156" s="11"/>
      <c r="AC156" s="11"/>
      <c r="AD156" s="11"/>
      <c r="AE156" s="11"/>
      <c r="AF156" s="11">
        <f>ROUND(SUM(Y156:AE156),2)</f>
        <v>0</v>
      </c>
      <c r="AG156" s="106">
        <f>ROUND(SUM(X156-AF156),2)</f>
        <v>3621</v>
      </c>
      <c r="AH156" s="11"/>
      <c r="AI156" s="11"/>
      <c r="AJ156" s="11"/>
      <c r="AK156" s="11"/>
      <c r="AL156" s="11"/>
      <c r="AM156" s="11"/>
      <c r="AN156" s="11"/>
      <c r="AO156" s="11"/>
      <c r="AP156" s="11"/>
    </row>
    <row r="157" spans="1:42" x14ac:dyDescent="0.2">
      <c r="A157" s="12">
        <v>156</v>
      </c>
      <c r="B157" s="31">
        <v>2733</v>
      </c>
      <c r="C157" s="12" t="s">
        <v>6751</v>
      </c>
      <c r="D157" s="12" t="s">
        <v>3679</v>
      </c>
      <c r="E157" s="12" t="s">
        <v>9</v>
      </c>
      <c r="F157" s="90" t="s">
        <v>5762</v>
      </c>
      <c r="G157" s="71" t="s">
        <v>144</v>
      </c>
      <c r="H157" s="71" t="s">
        <v>144</v>
      </c>
      <c r="I157" s="70"/>
      <c r="J157" s="71" t="s">
        <v>144</v>
      </c>
      <c r="K157" s="71" t="s">
        <v>144</v>
      </c>
      <c r="L157" s="71" t="s">
        <v>144</v>
      </c>
      <c r="M157" s="71" t="s">
        <v>144</v>
      </c>
      <c r="O157" s="11">
        <v>900</v>
      </c>
      <c r="P157" s="11"/>
      <c r="Q157" s="11"/>
      <c r="R157" s="11">
        <v>150</v>
      </c>
      <c r="S157" s="11"/>
      <c r="T157" s="11">
        <v>250</v>
      </c>
      <c r="U157" s="11"/>
      <c r="V157" s="11"/>
      <c r="W157" s="11"/>
      <c r="X157" s="104">
        <f>ROUND(SUM(O157:W157),2)</f>
        <v>1300</v>
      </c>
      <c r="Y157" s="11"/>
      <c r="Z157" s="11"/>
      <c r="AA157" s="11"/>
      <c r="AB157" s="11"/>
      <c r="AC157" s="11"/>
      <c r="AD157" s="11"/>
      <c r="AE157" s="11"/>
      <c r="AF157" s="11">
        <f>ROUND(SUM(Y157:AE157),2)</f>
        <v>0</v>
      </c>
      <c r="AG157" s="106">
        <f>ROUND(SUM(X157-AF157),2)</f>
        <v>1300</v>
      </c>
      <c r="AH157" s="11"/>
      <c r="AI157" s="11"/>
      <c r="AJ157" s="11"/>
      <c r="AK157" s="11"/>
      <c r="AL157" s="11"/>
      <c r="AM157" s="11"/>
      <c r="AN157" s="11"/>
      <c r="AO157" s="11"/>
      <c r="AP157" s="11"/>
    </row>
    <row r="158" spans="1:42" x14ac:dyDescent="0.2">
      <c r="A158" s="12">
        <v>301</v>
      </c>
      <c r="B158" s="12">
        <v>8533</v>
      </c>
      <c r="C158" s="12" t="s">
        <v>6918</v>
      </c>
      <c r="D158" s="12" t="s">
        <v>1</v>
      </c>
      <c r="E158" s="12" t="s">
        <v>7209</v>
      </c>
      <c r="F158" s="114" t="s">
        <v>7859</v>
      </c>
      <c r="G158" s="71" t="s">
        <v>144</v>
      </c>
      <c r="H158" s="71" t="s">
        <v>144</v>
      </c>
      <c r="J158" s="71" t="s">
        <v>144</v>
      </c>
      <c r="K158" s="71" t="s">
        <v>144</v>
      </c>
      <c r="L158" s="71" t="s">
        <v>144</v>
      </c>
      <c r="M158" s="71" t="s">
        <v>144</v>
      </c>
      <c r="O158" s="11">
        <v>985.71</v>
      </c>
      <c r="P158" s="11"/>
      <c r="Q158" s="11"/>
      <c r="R158" s="11">
        <v>164.28569999999999</v>
      </c>
      <c r="S158" s="11"/>
      <c r="T158" s="11">
        <v>50</v>
      </c>
      <c r="U158" s="11"/>
      <c r="V158" s="11"/>
      <c r="W158" s="11"/>
      <c r="X158" s="104">
        <f>ROUND(SUM(O158:W158),2)</f>
        <v>1200</v>
      </c>
      <c r="Y158" s="11"/>
      <c r="Z158" s="11"/>
      <c r="AA158" s="11"/>
      <c r="AB158" s="11"/>
      <c r="AC158" s="11"/>
      <c r="AD158" s="11"/>
      <c r="AE158" s="11"/>
      <c r="AF158" s="11">
        <f>ROUND(SUM(Y158:AE158),2)</f>
        <v>0</v>
      </c>
      <c r="AG158" s="106">
        <f>ROUND(SUM(X158-AF158),2)</f>
        <v>1200</v>
      </c>
      <c r="AH158" s="11"/>
      <c r="AI158" s="11"/>
      <c r="AJ158" s="11"/>
      <c r="AK158" s="11"/>
      <c r="AL158" s="11"/>
      <c r="AM158" s="11"/>
      <c r="AN158" s="11"/>
      <c r="AO158" s="11"/>
      <c r="AP158" s="11"/>
    </row>
    <row r="159" spans="1:42" x14ac:dyDescent="0.2">
      <c r="A159" s="12">
        <v>157</v>
      </c>
      <c r="B159" s="12">
        <v>697</v>
      </c>
      <c r="C159" s="12" t="s">
        <v>7626</v>
      </c>
      <c r="D159" s="12" t="s">
        <v>7627</v>
      </c>
      <c r="E159" s="12" t="s">
        <v>11</v>
      </c>
      <c r="F159" s="90" t="s">
        <v>1249</v>
      </c>
      <c r="G159" s="71" t="s">
        <v>144</v>
      </c>
      <c r="H159" s="71" t="s">
        <v>144</v>
      </c>
      <c r="J159" s="71" t="s">
        <v>144</v>
      </c>
      <c r="K159" s="71" t="s">
        <v>144</v>
      </c>
      <c r="L159" s="71" t="s">
        <v>144</v>
      </c>
      <c r="M159" s="71" t="s">
        <v>144</v>
      </c>
      <c r="O159" s="11">
        <v>1028.58</v>
      </c>
      <c r="P159" s="11"/>
      <c r="Q159" s="11"/>
      <c r="R159" s="11">
        <v>171.43</v>
      </c>
      <c r="S159" s="11"/>
      <c r="T159" s="11">
        <v>300</v>
      </c>
      <c r="U159" s="11"/>
      <c r="V159" s="11"/>
      <c r="W159" s="11"/>
      <c r="X159" s="104">
        <f>ROUND(SUM(O159:W159),2)</f>
        <v>1500.01</v>
      </c>
      <c r="Y159" s="11"/>
      <c r="Z159" s="11"/>
      <c r="AA159" s="11"/>
      <c r="AB159" s="11"/>
      <c r="AC159" s="11"/>
      <c r="AD159" s="11"/>
      <c r="AE159" s="11"/>
      <c r="AF159" s="11">
        <f>ROUND(SUM(Y159:AE159),2)</f>
        <v>0</v>
      </c>
      <c r="AG159" s="106">
        <f>ROUND(SUM(X159-AF159),2)</f>
        <v>1500.01</v>
      </c>
      <c r="AH159" s="11"/>
      <c r="AI159" s="11"/>
      <c r="AJ159" s="11"/>
      <c r="AK159" s="11"/>
      <c r="AL159" s="11"/>
      <c r="AM159" s="11"/>
      <c r="AN159" s="11"/>
      <c r="AO159" s="11"/>
      <c r="AP159" s="11"/>
    </row>
    <row r="160" spans="1:42" x14ac:dyDescent="0.2">
      <c r="A160" s="12">
        <v>158</v>
      </c>
      <c r="B160" s="12">
        <v>8437</v>
      </c>
      <c r="C160" s="12" t="s">
        <v>6806</v>
      </c>
      <c r="D160" s="12" t="s">
        <v>61</v>
      </c>
      <c r="E160" s="12" t="s">
        <v>3659</v>
      </c>
      <c r="F160" s="90" t="s">
        <v>7664</v>
      </c>
      <c r="G160" s="71" t="s">
        <v>144</v>
      </c>
      <c r="H160" s="71" t="s">
        <v>144</v>
      </c>
      <c r="J160" s="71" t="s">
        <v>144</v>
      </c>
      <c r="K160" s="71" t="s">
        <v>144</v>
      </c>
      <c r="L160" s="71" t="s">
        <v>144</v>
      </c>
      <c r="M160" s="71" t="s">
        <v>144</v>
      </c>
      <c r="N160" s="12" t="s">
        <v>7895</v>
      </c>
      <c r="P160" s="11">
        <v>1390</v>
      </c>
      <c r="Q160" s="11"/>
      <c r="R160" s="11"/>
      <c r="S160" s="11"/>
      <c r="T160" s="11"/>
      <c r="U160" s="11">
        <v>230</v>
      </c>
      <c r="V160" s="11">
        <v>100</v>
      </c>
      <c r="W160" s="11">
        <f>Ingresos!C55</f>
        <v>45</v>
      </c>
      <c r="X160" s="104">
        <f>ROUND(SUM(O160:W160),2)</f>
        <v>1765</v>
      </c>
      <c r="Y160" s="11"/>
      <c r="Z160" s="11"/>
      <c r="AA160" s="11"/>
      <c r="AB160" s="11"/>
      <c r="AC160" s="11"/>
      <c r="AD160" s="11"/>
      <c r="AE160" s="11"/>
      <c r="AF160" s="11">
        <f>ROUND(SUM(Y160:AE160),2)</f>
        <v>0</v>
      </c>
      <c r="AG160" s="106">
        <f>ROUND(SUM(X160-AF160),2)</f>
        <v>1765</v>
      </c>
      <c r="AH160" s="11"/>
      <c r="AI160" s="11"/>
      <c r="AJ160" s="11"/>
      <c r="AK160" s="11"/>
      <c r="AL160" s="11"/>
      <c r="AM160" s="11"/>
      <c r="AN160" s="11"/>
      <c r="AO160" s="11"/>
      <c r="AP160" s="11"/>
    </row>
    <row r="161" spans="1:42" x14ac:dyDescent="0.2">
      <c r="A161" s="12">
        <v>159</v>
      </c>
      <c r="B161" s="12">
        <v>1457</v>
      </c>
      <c r="C161" s="12" t="s">
        <v>6848</v>
      </c>
      <c r="D161" s="12" t="s">
        <v>3683</v>
      </c>
      <c r="E161" s="12" t="s">
        <v>7545</v>
      </c>
      <c r="F161" s="90" t="s">
        <v>6600</v>
      </c>
      <c r="G161" s="71" t="s">
        <v>144</v>
      </c>
      <c r="H161" s="71" t="s">
        <v>144</v>
      </c>
      <c r="J161" s="71" t="s">
        <v>144</v>
      </c>
      <c r="K161" s="71" t="s">
        <v>144</v>
      </c>
      <c r="L161" s="71" t="s">
        <v>144</v>
      </c>
      <c r="M161" s="71" t="s">
        <v>144</v>
      </c>
      <c r="O161" s="11">
        <v>1028.58</v>
      </c>
      <c r="P161" s="11"/>
      <c r="Q161" s="11"/>
      <c r="R161" s="11">
        <v>171.43</v>
      </c>
      <c r="S161" s="11"/>
      <c r="T161" s="11">
        <v>300</v>
      </c>
      <c r="U161" s="11"/>
      <c r="V161" s="11"/>
      <c r="W161" s="11"/>
      <c r="X161" s="104">
        <f>ROUND(SUM(O161:W161),2)</f>
        <v>1500.01</v>
      </c>
      <c r="Y161" s="11"/>
      <c r="Z161" s="11"/>
      <c r="AA161" s="11"/>
      <c r="AB161" s="11"/>
      <c r="AC161" s="11"/>
      <c r="AD161" s="11"/>
      <c r="AE161" s="11"/>
      <c r="AF161" s="11">
        <f>ROUND(SUM(Y161:AE161),2)</f>
        <v>0</v>
      </c>
      <c r="AG161" s="106">
        <f>ROUND(SUM(X161-AF161),2)</f>
        <v>1500.01</v>
      </c>
      <c r="AH161" s="11"/>
      <c r="AI161" s="11"/>
      <c r="AJ161" s="11"/>
      <c r="AK161" s="11"/>
      <c r="AL161" s="11"/>
      <c r="AM161" s="11"/>
      <c r="AN161" s="11"/>
      <c r="AO161" s="11"/>
      <c r="AP161" s="11"/>
    </row>
    <row r="162" spans="1:42" x14ac:dyDescent="0.2">
      <c r="A162" s="12">
        <v>160</v>
      </c>
      <c r="B162" s="12">
        <v>8495</v>
      </c>
      <c r="C162" s="12" t="s">
        <v>7004</v>
      </c>
      <c r="D162" s="12" t="s">
        <v>1</v>
      </c>
      <c r="E162" s="12" t="s">
        <v>7209</v>
      </c>
      <c r="F162" s="120" t="s">
        <v>7811</v>
      </c>
      <c r="G162" s="71" t="s">
        <v>144</v>
      </c>
      <c r="H162" s="71" t="s">
        <v>144</v>
      </c>
      <c r="J162" s="71" t="s">
        <v>144</v>
      </c>
      <c r="K162" s="71" t="s">
        <v>144</v>
      </c>
      <c r="L162" s="71" t="s">
        <v>144</v>
      </c>
      <c r="M162" s="71" t="s">
        <v>144</v>
      </c>
      <c r="O162" s="11">
        <v>985.71</v>
      </c>
      <c r="P162" s="11"/>
      <c r="Q162" s="11"/>
      <c r="R162" s="11">
        <v>164.28569999999999</v>
      </c>
      <c r="S162" s="11"/>
      <c r="T162" s="11">
        <v>50</v>
      </c>
      <c r="U162" s="11"/>
      <c r="V162" s="11"/>
      <c r="W162" s="11"/>
      <c r="X162" s="104">
        <f>ROUND(SUM(O162:W162),2)</f>
        <v>1200</v>
      </c>
      <c r="Y162" s="11"/>
      <c r="Z162" s="11"/>
      <c r="AA162" s="11"/>
      <c r="AB162" s="11"/>
      <c r="AC162" s="11"/>
      <c r="AD162" s="11"/>
      <c r="AE162" s="11"/>
      <c r="AF162" s="11">
        <f>ROUND(SUM(Y162:AE162),2)</f>
        <v>0</v>
      </c>
      <c r="AG162" s="106">
        <f>ROUND(SUM(X162-AF162),2)</f>
        <v>1200</v>
      </c>
      <c r="AH162" s="11"/>
      <c r="AI162" s="11"/>
      <c r="AJ162" s="11"/>
      <c r="AK162" s="11"/>
      <c r="AL162" s="11"/>
      <c r="AM162" s="11"/>
      <c r="AN162" s="11"/>
      <c r="AO162" s="11"/>
      <c r="AP162" s="11"/>
    </row>
    <row r="163" spans="1:42" x14ac:dyDescent="0.2">
      <c r="A163" s="12">
        <v>161</v>
      </c>
      <c r="B163" s="12">
        <v>8475</v>
      </c>
      <c r="C163" s="12" t="s">
        <v>7107</v>
      </c>
      <c r="D163" s="12" t="s">
        <v>5864</v>
      </c>
      <c r="E163" s="117" t="s">
        <v>7083</v>
      </c>
      <c r="F163" s="90" t="s">
        <v>7746</v>
      </c>
      <c r="G163" s="71" t="s">
        <v>144</v>
      </c>
      <c r="H163" s="71" t="s">
        <v>144</v>
      </c>
      <c r="J163" s="71" t="s">
        <v>144</v>
      </c>
      <c r="K163" s="71" t="s">
        <v>144</v>
      </c>
      <c r="L163" s="71" t="s">
        <v>144</v>
      </c>
      <c r="M163" s="71" t="s">
        <v>144</v>
      </c>
      <c r="P163" s="11"/>
      <c r="Q163" s="11"/>
      <c r="R163" s="11"/>
      <c r="S163" s="11"/>
      <c r="T163" s="11"/>
      <c r="U163" s="11">
        <v>200</v>
      </c>
      <c r="V163" s="11">
        <v>50</v>
      </c>
      <c r="W163" s="11">
        <f>Ingresos!C90</f>
        <v>1302</v>
      </c>
      <c r="X163" s="104">
        <f>ROUND(SUM(O163:W163),2)</f>
        <v>1552</v>
      </c>
      <c r="Y163" s="11"/>
      <c r="Z163" s="11"/>
      <c r="AA163" s="11"/>
      <c r="AB163" s="11"/>
      <c r="AC163" s="11"/>
      <c r="AD163" s="11"/>
      <c r="AE163" s="118">
        <v>100</v>
      </c>
      <c r="AF163" s="11">
        <f>ROUND(SUM(Y163:AE163),2)</f>
        <v>100</v>
      </c>
      <c r="AG163" s="106">
        <f>ROUND(SUM(X163-AF163),2)</f>
        <v>1452</v>
      </c>
      <c r="AH163" s="11"/>
      <c r="AI163" s="11"/>
      <c r="AJ163" s="11"/>
      <c r="AK163" s="11"/>
      <c r="AL163" s="11"/>
      <c r="AM163" s="11"/>
      <c r="AN163" s="11"/>
      <c r="AO163" s="11"/>
      <c r="AP163" s="11"/>
    </row>
    <row r="164" spans="1:42" x14ac:dyDescent="0.2">
      <c r="A164" s="12">
        <v>162</v>
      </c>
      <c r="B164" s="12">
        <v>2789</v>
      </c>
      <c r="C164" s="12" t="s">
        <v>6749</v>
      </c>
      <c r="D164" s="12" t="s">
        <v>61</v>
      </c>
      <c r="E164" s="117" t="s">
        <v>3662</v>
      </c>
      <c r="F164" s="90" t="s">
        <v>4882</v>
      </c>
      <c r="G164" s="71" t="s">
        <v>144</v>
      </c>
      <c r="H164" s="71" t="s">
        <v>144</v>
      </c>
      <c r="J164" s="71" t="s">
        <v>144</v>
      </c>
      <c r="K164" s="71" t="s">
        <v>144</v>
      </c>
      <c r="L164" s="71" t="s">
        <v>144</v>
      </c>
      <c r="M164" s="71" t="s">
        <v>144</v>
      </c>
      <c r="N164" s="12" t="s">
        <v>7895</v>
      </c>
      <c r="P164" s="11">
        <v>1140</v>
      </c>
      <c r="Q164" s="11"/>
      <c r="R164" s="11"/>
      <c r="S164" s="11"/>
      <c r="T164" s="11"/>
      <c r="U164" s="11">
        <v>230</v>
      </c>
      <c r="V164" s="11">
        <v>100</v>
      </c>
      <c r="W164" s="11">
        <f>Ingresos!C42</f>
        <v>-330</v>
      </c>
      <c r="X164" s="104">
        <f>ROUND(SUM(O164:W164),2)</f>
        <v>1140</v>
      </c>
      <c r="Y164" s="11"/>
      <c r="Z164" s="11"/>
      <c r="AA164" s="11">
        <f>Descuentos!C18</f>
        <v>150</v>
      </c>
      <c r="AB164" s="11"/>
      <c r="AC164" s="11"/>
      <c r="AD164" s="11"/>
      <c r="AE164" s="11"/>
      <c r="AF164" s="11">
        <f>ROUND(SUM(Y164:AE164),2)</f>
        <v>150</v>
      </c>
      <c r="AG164" s="106">
        <f>ROUND(SUM(X164-AF164),2)</f>
        <v>990</v>
      </c>
      <c r="AH164" s="11"/>
      <c r="AI164" s="11"/>
      <c r="AJ164" s="11"/>
      <c r="AK164" s="11"/>
      <c r="AL164" s="11"/>
      <c r="AM164" s="11"/>
      <c r="AN164" s="11"/>
      <c r="AO164" s="11"/>
      <c r="AP164" s="11"/>
    </row>
    <row r="165" spans="1:42" x14ac:dyDescent="0.2">
      <c r="A165" s="12">
        <v>128</v>
      </c>
      <c r="B165" s="12">
        <v>1643</v>
      </c>
      <c r="C165" s="12" t="s">
        <v>6988</v>
      </c>
      <c r="D165" s="12" t="s">
        <v>61</v>
      </c>
      <c r="E165" s="117" t="s">
        <v>3778</v>
      </c>
      <c r="F165" s="90" t="s">
        <v>1300</v>
      </c>
      <c r="G165" s="71" t="s">
        <v>144</v>
      </c>
      <c r="H165" s="71" t="s">
        <v>144</v>
      </c>
      <c r="J165" s="71" t="s">
        <v>144</v>
      </c>
      <c r="K165" s="71" t="s">
        <v>144</v>
      </c>
      <c r="L165" s="71" t="s">
        <v>144</v>
      </c>
      <c r="M165" s="71" t="s">
        <v>144</v>
      </c>
      <c r="N165" s="12" t="s">
        <v>7895</v>
      </c>
      <c r="P165" s="11">
        <v>1810.5</v>
      </c>
      <c r="Q165" s="11"/>
      <c r="R165" s="11"/>
      <c r="S165" s="11"/>
      <c r="T165" s="11"/>
      <c r="U165" s="11">
        <v>200</v>
      </c>
      <c r="V165" s="11">
        <v>100</v>
      </c>
      <c r="W165" s="11">
        <f>Ingresos!C51</f>
        <v>225</v>
      </c>
      <c r="X165" s="104">
        <f>ROUND(SUM(O165:W165),2)</f>
        <v>2335.5</v>
      </c>
      <c r="Y165" s="11"/>
      <c r="Z165" s="11"/>
      <c r="AA165" s="11"/>
      <c r="AB165" s="11"/>
      <c r="AC165" s="11"/>
      <c r="AD165" s="11"/>
      <c r="AE165" s="11"/>
      <c r="AF165" s="11">
        <f>ROUND(SUM(Y165:AE165),2)</f>
        <v>0</v>
      </c>
      <c r="AG165" s="106">
        <f>ROUND(SUM(X165-AF165),2)</f>
        <v>2335.5</v>
      </c>
      <c r="AH165" s="11"/>
      <c r="AI165" s="11"/>
      <c r="AJ165" s="11"/>
      <c r="AK165" s="11"/>
      <c r="AL165" s="11"/>
      <c r="AM165" s="11"/>
      <c r="AN165" s="11"/>
      <c r="AO165" s="11"/>
      <c r="AP165" s="11"/>
    </row>
    <row r="166" spans="1:42" x14ac:dyDescent="0.2">
      <c r="A166" s="12">
        <v>163</v>
      </c>
      <c r="B166" s="12">
        <v>8340</v>
      </c>
      <c r="C166" s="12" t="s">
        <v>6807</v>
      </c>
      <c r="D166" s="12" t="s">
        <v>62</v>
      </c>
      <c r="E166" s="12" t="s">
        <v>3664</v>
      </c>
      <c r="F166" s="90" t="s">
        <v>7356</v>
      </c>
      <c r="G166" s="71" t="s">
        <v>144</v>
      </c>
      <c r="H166" s="71" t="s">
        <v>144</v>
      </c>
      <c r="J166" s="71" t="s">
        <v>144</v>
      </c>
      <c r="K166" s="71" t="s">
        <v>144</v>
      </c>
      <c r="L166" s="71" t="s">
        <v>144</v>
      </c>
      <c r="M166" s="71" t="s">
        <v>144</v>
      </c>
      <c r="N166" s="12" t="s">
        <v>7895</v>
      </c>
      <c r="P166" s="11">
        <v>1456</v>
      </c>
      <c r="Q166" s="11"/>
      <c r="R166" s="11"/>
      <c r="S166" s="11"/>
      <c r="T166" s="11"/>
      <c r="U166" s="11">
        <v>200</v>
      </c>
      <c r="V166" s="11">
        <v>100</v>
      </c>
      <c r="W166" s="11">
        <f>Ingresos!C33</f>
        <v>-200</v>
      </c>
      <c r="X166" s="104">
        <f>ROUND(SUM(O166:W166),2)</f>
        <v>1556</v>
      </c>
      <c r="Y166" s="11"/>
      <c r="Z166" s="11"/>
      <c r="AA166" s="11"/>
      <c r="AB166" s="11"/>
      <c r="AC166" s="11">
        <v>442.98</v>
      </c>
      <c r="AD166" s="11"/>
      <c r="AE166" s="11"/>
      <c r="AF166" s="11">
        <f>ROUND(SUM(Y166:AE166),2)</f>
        <v>442.98</v>
      </c>
      <c r="AG166" s="106">
        <f>ROUND(SUM(X166-AF166),2)</f>
        <v>1113.02</v>
      </c>
      <c r="AH166" s="11"/>
      <c r="AI166" s="11"/>
      <c r="AJ166" s="11"/>
      <c r="AK166" s="11"/>
      <c r="AL166" s="11"/>
      <c r="AM166" s="11"/>
      <c r="AN166" s="11"/>
      <c r="AO166" s="11"/>
      <c r="AP166" s="11"/>
    </row>
    <row r="167" spans="1:42" x14ac:dyDescent="0.2">
      <c r="A167" s="12">
        <v>164</v>
      </c>
      <c r="B167" s="12">
        <v>1901</v>
      </c>
      <c r="C167" s="12" t="s">
        <v>6790</v>
      </c>
      <c r="D167" s="12" t="s">
        <v>62</v>
      </c>
      <c r="E167" s="12" t="s">
        <v>3662</v>
      </c>
      <c r="F167" s="90" t="s">
        <v>1301</v>
      </c>
      <c r="G167" s="71" t="s">
        <v>144</v>
      </c>
      <c r="H167" s="71" t="s">
        <v>144</v>
      </c>
      <c r="J167" s="71" t="s">
        <v>144</v>
      </c>
      <c r="K167" s="71" t="s">
        <v>144</v>
      </c>
      <c r="L167" s="71" t="s">
        <v>144</v>
      </c>
      <c r="M167" s="71" t="s">
        <v>144</v>
      </c>
      <c r="N167" s="12" t="s">
        <v>7895</v>
      </c>
      <c r="P167" s="11">
        <v>1633</v>
      </c>
      <c r="Q167" s="11"/>
      <c r="R167" s="11"/>
      <c r="S167" s="11"/>
      <c r="T167" s="11"/>
      <c r="U167" s="11">
        <v>200</v>
      </c>
      <c r="V167" s="11">
        <v>100</v>
      </c>
      <c r="W167" s="11">
        <f>Ingresos!C46</f>
        <v>250</v>
      </c>
      <c r="X167" s="104">
        <f>ROUND(SUM(O167:W167),2)</f>
        <v>2183</v>
      </c>
      <c r="Y167" s="11"/>
      <c r="Z167" s="11"/>
      <c r="AA167" s="11"/>
      <c r="AB167" s="11">
        <v>215.3</v>
      </c>
      <c r="AC167" s="11"/>
      <c r="AD167" s="11"/>
      <c r="AE167" s="11"/>
      <c r="AF167" s="11">
        <f>ROUND(SUM(Y167:AE167),2)</f>
        <v>215.3</v>
      </c>
      <c r="AG167" s="106">
        <f>ROUND(SUM(X167-AF167),2)</f>
        <v>1967.7</v>
      </c>
      <c r="AH167" s="11"/>
      <c r="AI167" s="11"/>
      <c r="AJ167" s="11"/>
      <c r="AK167" s="11"/>
      <c r="AL167" s="11"/>
      <c r="AM167" s="11"/>
      <c r="AN167" s="11"/>
      <c r="AO167" s="11"/>
      <c r="AP167" s="11"/>
    </row>
    <row r="168" spans="1:42" x14ac:dyDescent="0.2">
      <c r="A168" s="12">
        <v>165</v>
      </c>
      <c r="B168" s="12">
        <v>8471</v>
      </c>
      <c r="C168" s="12" t="s">
        <v>7233</v>
      </c>
      <c r="D168" s="12" t="s">
        <v>62</v>
      </c>
      <c r="E168" s="117" t="s">
        <v>7083</v>
      </c>
      <c r="F168" s="90" t="s">
        <v>7754</v>
      </c>
      <c r="G168" s="71" t="s">
        <v>144</v>
      </c>
      <c r="H168" s="71" t="s">
        <v>144</v>
      </c>
      <c r="J168" s="71" t="s">
        <v>144</v>
      </c>
      <c r="K168" s="71" t="s">
        <v>144</v>
      </c>
      <c r="L168" s="71" t="s">
        <v>144</v>
      </c>
      <c r="M168" s="71" t="s">
        <v>144</v>
      </c>
      <c r="N168" s="12" t="s">
        <v>7895</v>
      </c>
      <c r="P168" s="11">
        <v>1420</v>
      </c>
      <c r="Q168" s="11"/>
      <c r="R168" s="11"/>
      <c r="S168" s="11"/>
      <c r="T168" s="11"/>
      <c r="U168" s="11">
        <v>200</v>
      </c>
      <c r="V168" s="11">
        <v>100</v>
      </c>
      <c r="W168" s="11"/>
      <c r="X168" s="104">
        <f>ROUND(SUM(O168:W168),2)</f>
        <v>1720</v>
      </c>
      <c r="Y168" s="11"/>
      <c r="Z168" s="11"/>
      <c r="AA168" s="11"/>
      <c r="AB168" s="11"/>
      <c r="AC168" s="11"/>
      <c r="AD168" s="11"/>
      <c r="AE168" s="11"/>
      <c r="AF168" s="11">
        <f>ROUND(SUM(Y168:AE168),2)</f>
        <v>0</v>
      </c>
      <c r="AG168" s="106">
        <f>ROUND(SUM(X168-AF168),2)</f>
        <v>1720</v>
      </c>
      <c r="AH168" s="11"/>
      <c r="AI168" s="11"/>
      <c r="AJ168" s="11"/>
      <c r="AK168" s="11"/>
      <c r="AL168" s="11"/>
      <c r="AM168" s="11"/>
      <c r="AN168" s="11"/>
      <c r="AO168" s="11"/>
      <c r="AP168" s="11"/>
    </row>
    <row r="169" spans="1:42" x14ac:dyDescent="0.2">
      <c r="A169" s="12">
        <v>166</v>
      </c>
      <c r="B169" s="12">
        <v>2821</v>
      </c>
      <c r="C169" s="12" t="s">
        <v>6729</v>
      </c>
      <c r="D169" s="12" t="s">
        <v>3666</v>
      </c>
      <c r="E169" s="12" t="s">
        <v>9</v>
      </c>
      <c r="F169" s="90" t="s">
        <v>6062</v>
      </c>
      <c r="G169" s="71" t="s">
        <v>144</v>
      </c>
      <c r="H169" s="71" t="s">
        <v>144</v>
      </c>
      <c r="J169" s="71" t="s">
        <v>144</v>
      </c>
      <c r="K169" s="71" t="s">
        <v>144</v>
      </c>
      <c r="L169" s="71" t="s">
        <v>144</v>
      </c>
      <c r="M169" s="71" t="s">
        <v>144</v>
      </c>
      <c r="O169" s="11">
        <v>985.71</v>
      </c>
      <c r="P169" s="11"/>
      <c r="Q169" s="11"/>
      <c r="R169" s="11">
        <v>164.28569999999999</v>
      </c>
      <c r="S169" s="11"/>
      <c r="T169" s="11">
        <v>250</v>
      </c>
      <c r="U169" s="11"/>
      <c r="V169" s="11"/>
      <c r="W169" s="11"/>
      <c r="X169" s="104">
        <f>ROUND(SUM(O169:W169),2)</f>
        <v>1400</v>
      </c>
      <c r="Y169" s="11"/>
      <c r="Z169" s="11"/>
      <c r="AA169" s="11"/>
      <c r="AB169" s="11"/>
      <c r="AC169" s="11"/>
      <c r="AD169" s="11"/>
      <c r="AE169" s="11"/>
      <c r="AF169" s="11">
        <f>ROUND(SUM(Y169:AE169),2)</f>
        <v>0</v>
      </c>
      <c r="AG169" s="106">
        <f>ROUND(SUM(X169-AF169),2)</f>
        <v>1400</v>
      </c>
      <c r="AH169" s="11"/>
      <c r="AI169" s="11"/>
      <c r="AJ169" s="11"/>
      <c r="AK169" s="11"/>
      <c r="AL169" s="11"/>
      <c r="AM169" s="11"/>
      <c r="AN169" s="11"/>
      <c r="AO169" s="11"/>
      <c r="AP169" s="11"/>
    </row>
    <row r="170" spans="1:42" x14ac:dyDescent="0.2">
      <c r="A170" s="12">
        <v>167</v>
      </c>
      <c r="B170" s="12">
        <v>8291</v>
      </c>
      <c r="C170" s="12" t="s">
        <v>7072</v>
      </c>
      <c r="D170" s="12" t="s">
        <v>3644</v>
      </c>
      <c r="E170" s="12" t="s">
        <v>11</v>
      </c>
      <c r="F170" s="90" t="s">
        <v>7075</v>
      </c>
      <c r="G170" s="71" t="s">
        <v>144</v>
      </c>
      <c r="H170" s="71" t="s">
        <v>144</v>
      </c>
      <c r="J170" s="71" t="s">
        <v>144</v>
      </c>
      <c r="K170" s="71" t="s">
        <v>144</v>
      </c>
      <c r="L170" s="71" t="s">
        <v>144</v>
      </c>
      <c r="M170" s="71" t="s">
        <v>144</v>
      </c>
      <c r="O170" s="11">
        <v>857.14</v>
      </c>
      <c r="P170" s="11"/>
      <c r="Q170" s="11"/>
      <c r="R170" s="11">
        <v>142.8571</v>
      </c>
      <c r="S170" s="11"/>
      <c r="T170" s="11">
        <v>300</v>
      </c>
      <c r="U170" s="11"/>
      <c r="V170" s="11"/>
      <c r="W170" s="11">
        <f>Ingresos!C105</f>
        <v>180</v>
      </c>
      <c r="X170" s="104">
        <f>ROUND(SUM(O170:W170),2)</f>
        <v>1480</v>
      </c>
      <c r="Y170" s="11"/>
      <c r="Z170" s="11"/>
      <c r="AA170" s="11"/>
      <c r="AB170" s="11"/>
      <c r="AC170" s="11"/>
      <c r="AD170" s="11"/>
      <c r="AE170" s="11"/>
      <c r="AF170" s="11">
        <f>ROUND(SUM(Y170:AE170),2)</f>
        <v>0</v>
      </c>
      <c r="AG170" s="106">
        <f>ROUND(SUM(X170-AF170),2)</f>
        <v>1480</v>
      </c>
      <c r="AH170" s="11"/>
      <c r="AI170" s="11"/>
      <c r="AJ170" s="11"/>
      <c r="AK170" s="11"/>
      <c r="AL170" s="11"/>
      <c r="AM170" s="11"/>
      <c r="AN170" s="11"/>
      <c r="AO170" s="11"/>
      <c r="AP170" s="11"/>
    </row>
    <row r="171" spans="1:42" x14ac:dyDescent="0.2">
      <c r="A171" s="12">
        <v>168</v>
      </c>
      <c r="B171" s="12">
        <v>2442</v>
      </c>
      <c r="C171" s="12" t="s">
        <v>6839</v>
      </c>
      <c r="D171" s="12" t="s">
        <v>62</v>
      </c>
      <c r="E171" s="12" t="s">
        <v>3662</v>
      </c>
      <c r="F171" s="90" t="s">
        <v>4774</v>
      </c>
      <c r="G171" s="71" t="s">
        <v>144</v>
      </c>
      <c r="H171" s="71" t="s">
        <v>144</v>
      </c>
      <c r="J171" s="71" t="s">
        <v>144</v>
      </c>
      <c r="K171" s="71" t="s">
        <v>144</v>
      </c>
      <c r="L171" s="71" t="s">
        <v>144</v>
      </c>
      <c r="M171" s="71" t="s">
        <v>144</v>
      </c>
      <c r="N171" s="12" t="s">
        <v>7895</v>
      </c>
      <c r="P171" s="11">
        <v>1633</v>
      </c>
      <c r="Q171" s="11"/>
      <c r="R171" s="11"/>
      <c r="S171" s="11"/>
      <c r="T171" s="11"/>
      <c r="U171" s="11">
        <v>200</v>
      </c>
      <c r="V171" s="11">
        <v>100</v>
      </c>
      <c r="W171" s="11"/>
      <c r="X171" s="104">
        <f>ROUND(SUM(O171:W171),2)</f>
        <v>1933</v>
      </c>
      <c r="Y171" s="11"/>
      <c r="Z171" s="11"/>
      <c r="AA171" s="11"/>
      <c r="AB171" s="11"/>
      <c r="AC171" s="11"/>
      <c r="AD171" s="11"/>
      <c r="AE171" s="11"/>
      <c r="AF171" s="11">
        <f>ROUND(SUM(Y171:AE171),2)</f>
        <v>0</v>
      </c>
      <c r="AG171" s="106">
        <f>ROUND(SUM(X171-AF171),2)</f>
        <v>1933</v>
      </c>
      <c r="AH171" s="11"/>
      <c r="AI171" s="11"/>
      <c r="AJ171" s="11"/>
      <c r="AK171" s="11"/>
      <c r="AL171" s="11"/>
      <c r="AM171" s="11"/>
      <c r="AN171" s="11"/>
      <c r="AO171" s="11"/>
      <c r="AP171" s="11"/>
    </row>
    <row r="172" spans="1:42" x14ac:dyDescent="0.2">
      <c r="A172" s="12">
        <v>169</v>
      </c>
      <c r="B172" s="12">
        <v>2157</v>
      </c>
      <c r="C172" s="12" t="s">
        <v>7232</v>
      </c>
      <c r="D172" s="12" t="s">
        <v>62</v>
      </c>
      <c r="E172" s="12" t="s">
        <v>7083</v>
      </c>
      <c r="F172" s="90" t="s">
        <v>3730</v>
      </c>
      <c r="G172" s="71" t="s">
        <v>144</v>
      </c>
      <c r="H172" s="71" t="s">
        <v>144</v>
      </c>
      <c r="J172" s="71" t="s">
        <v>144</v>
      </c>
      <c r="K172" s="71" t="s">
        <v>144</v>
      </c>
      <c r="L172" s="71" t="s">
        <v>144</v>
      </c>
      <c r="M172" s="71" t="s">
        <v>144</v>
      </c>
      <c r="N172" s="12" t="s">
        <v>7895</v>
      </c>
      <c r="P172" s="11">
        <v>1597.5</v>
      </c>
      <c r="Q172" s="11"/>
      <c r="R172" s="11"/>
      <c r="S172" s="11"/>
      <c r="T172" s="11"/>
      <c r="U172" s="11">
        <v>200</v>
      </c>
      <c r="V172" s="11">
        <v>100</v>
      </c>
      <c r="W172" s="11"/>
      <c r="X172" s="104">
        <f>ROUND(SUM(O172:W172),2)</f>
        <v>1897.5</v>
      </c>
      <c r="Y172" s="11"/>
      <c r="Z172" s="11"/>
      <c r="AA172" s="11"/>
      <c r="AB172" s="11"/>
      <c r="AC172" s="11"/>
      <c r="AD172" s="11"/>
      <c r="AE172" s="11"/>
      <c r="AF172" s="11">
        <f>ROUND(SUM(Y172:AE172),2)</f>
        <v>0</v>
      </c>
      <c r="AG172" s="106">
        <f>ROUND(SUM(X172-AF172),2)</f>
        <v>1897.5</v>
      </c>
      <c r="AH172" s="11"/>
      <c r="AI172" s="11"/>
      <c r="AJ172" s="11"/>
      <c r="AK172" s="11"/>
      <c r="AL172" s="11"/>
      <c r="AM172" s="11"/>
      <c r="AN172" s="11"/>
      <c r="AO172" s="11"/>
      <c r="AP172" s="11"/>
    </row>
    <row r="173" spans="1:42" x14ac:dyDescent="0.2">
      <c r="A173" s="12">
        <v>170</v>
      </c>
      <c r="B173" s="31">
        <v>8406</v>
      </c>
      <c r="C173" s="12" t="s">
        <v>7109</v>
      </c>
      <c r="D173" s="12" t="s">
        <v>5800</v>
      </c>
      <c r="E173" s="12" t="s">
        <v>7443</v>
      </c>
      <c r="F173" s="90" t="s">
        <v>7577</v>
      </c>
      <c r="G173" s="71" t="s">
        <v>144</v>
      </c>
      <c r="H173" s="71" t="s">
        <v>144</v>
      </c>
      <c r="J173" s="71" t="s">
        <v>144</v>
      </c>
      <c r="K173" s="71" t="s">
        <v>144</v>
      </c>
      <c r="L173" s="71" t="s">
        <v>144</v>
      </c>
      <c r="M173" s="71" t="s">
        <v>144</v>
      </c>
      <c r="O173" s="100">
        <v>840</v>
      </c>
      <c r="P173" s="11"/>
      <c r="Q173" s="11"/>
      <c r="R173" s="11">
        <v>140</v>
      </c>
      <c r="S173" s="11"/>
      <c r="T173" s="11">
        <v>220</v>
      </c>
      <c r="U173" s="11"/>
      <c r="V173" s="11"/>
      <c r="W173" s="11"/>
      <c r="X173" s="104">
        <f>ROUND(SUM(O173:W173),2)</f>
        <v>1200</v>
      </c>
      <c r="Y173" s="11"/>
      <c r="Z173" s="11"/>
      <c r="AA173" s="11"/>
      <c r="AB173" s="11"/>
      <c r="AC173" s="11"/>
      <c r="AD173" s="11"/>
      <c r="AE173" s="11"/>
      <c r="AF173" s="11">
        <f>ROUND(SUM(Y173:AE173),2)</f>
        <v>0</v>
      </c>
      <c r="AG173" s="106">
        <f>ROUND(SUM(X173-AF173),2)</f>
        <v>1200</v>
      </c>
      <c r="AH173" s="11"/>
      <c r="AI173" s="11"/>
      <c r="AJ173" s="11"/>
      <c r="AK173" s="11"/>
      <c r="AL173" s="11"/>
      <c r="AM173" s="11"/>
      <c r="AN173" s="11"/>
      <c r="AO173" s="11"/>
      <c r="AP173" s="11"/>
    </row>
    <row r="174" spans="1:42" x14ac:dyDescent="0.2">
      <c r="A174" s="12">
        <v>171</v>
      </c>
      <c r="B174" s="12">
        <v>8065</v>
      </c>
      <c r="C174" s="12" t="s">
        <v>6842</v>
      </c>
      <c r="D174" s="12" t="s">
        <v>8</v>
      </c>
      <c r="E174" s="12" t="s">
        <v>3</v>
      </c>
      <c r="F174" s="90" t="s">
        <v>1347</v>
      </c>
      <c r="G174" s="71" t="s">
        <v>144</v>
      </c>
      <c r="H174" s="71" t="s">
        <v>144</v>
      </c>
      <c r="J174" s="71" t="s">
        <v>144</v>
      </c>
      <c r="K174" s="71" t="s">
        <v>144</v>
      </c>
      <c r="L174" s="71" t="s">
        <v>144</v>
      </c>
      <c r="M174" s="71" t="s">
        <v>144</v>
      </c>
      <c r="O174" s="11">
        <v>942.86</v>
      </c>
      <c r="P174" s="11"/>
      <c r="Q174" s="11"/>
      <c r="R174" s="11">
        <v>157.1429</v>
      </c>
      <c r="S174" s="11"/>
      <c r="T174" s="11">
        <v>300</v>
      </c>
      <c r="U174" s="11"/>
      <c r="V174" s="11"/>
      <c r="W174" s="11"/>
      <c r="X174" s="104">
        <f>ROUND(SUM(O174:W174),2)</f>
        <v>1400</v>
      </c>
      <c r="Y174" s="11"/>
      <c r="Z174" s="11"/>
      <c r="AA174" s="11"/>
      <c r="AB174" s="11"/>
      <c r="AC174" s="11"/>
      <c r="AD174" s="11"/>
      <c r="AE174" s="11"/>
      <c r="AF174" s="11">
        <f>ROUND(SUM(Y174:AE174),2)</f>
        <v>0</v>
      </c>
      <c r="AG174" s="106">
        <f>ROUND(SUM(X174-AF174),2)</f>
        <v>1400</v>
      </c>
      <c r="AH174" s="11"/>
      <c r="AI174" s="11"/>
      <c r="AJ174" s="11"/>
      <c r="AK174" s="11"/>
      <c r="AL174" s="11"/>
      <c r="AM174" s="11"/>
      <c r="AN174" s="11"/>
      <c r="AO174" s="11"/>
      <c r="AP174" s="11"/>
    </row>
    <row r="175" spans="1:42" x14ac:dyDescent="0.2">
      <c r="A175" s="12">
        <v>172</v>
      </c>
      <c r="B175" s="12">
        <v>2842</v>
      </c>
      <c r="C175" s="12" t="s">
        <v>6785</v>
      </c>
      <c r="D175" s="12" t="s">
        <v>3679</v>
      </c>
      <c r="E175" s="12" t="s">
        <v>9</v>
      </c>
      <c r="F175" s="90" t="s">
        <v>6137</v>
      </c>
      <c r="G175" s="76" t="s">
        <v>144</v>
      </c>
      <c r="H175" s="71" t="s">
        <v>144</v>
      </c>
      <c r="I175" s="70"/>
      <c r="J175" s="71" t="s">
        <v>144</v>
      </c>
      <c r="K175" s="71" t="s">
        <v>144</v>
      </c>
      <c r="L175" s="71" t="s">
        <v>144</v>
      </c>
      <c r="M175" s="71" t="s">
        <v>144</v>
      </c>
      <c r="O175" s="100">
        <v>900</v>
      </c>
      <c r="P175" s="11"/>
      <c r="Q175" s="11"/>
      <c r="R175" s="11">
        <v>150</v>
      </c>
      <c r="S175" s="11"/>
      <c r="T175" s="11">
        <v>250</v>
      </c>
      <c r="U175" s="11"/>
      <c r="V175" s="11"/>
      <c r="W175" s="11"/>
      <c r="X175" s="104">
        <f>ROUND(SUM(O175:W175),2)</f>
        <v>1300</v>
      </c>
      <c r="Y175" s="11"/>
      <c r="Z175" s="11"/>
      <c r="AA175" s="11"/>
      <c r="AB175" s="11"/>
      <c r="AC175" s="11"/>
      <c r="AD175" s="11"/>
      <c r="AE175" s="118">
        <v>100</v>
      </c>
      <c r="AF175" s="11">
        <f>ROUND(SUM(Y175:AE175),2)</f>
        <v>100</v>
      </c>
      <c r="AG175" s="106">
        <f>ROUND(SUM(X175-AF175),2)</f>
        <v>1200</v>
      </c>
      <c r="AH175" s="11"/>
      <c r="AI175" s="11"/>
      <c r="AJ175" s="11"/>
      <c r="AK175" s="11"/>
      <c r="AL175" s="11"/>
      <c r="AM175" s="11"/>
      <c r="AN175" s="11"/>
      <c r="AO175" s="11"/>
      <c r="AP175" s="11"/>
    </row>
    <row r="176" spans="1:42" x14ac:dyDescent="0.2">
      <c r="A176" s="12">
        <v>173</v>
      </c>
      <c r="B176" s="12">
        <v>8289</v>
      </c>
      <c r="C176" s="12" t="s">
        <v>6985</v>
      </c>
      <c r="D176" s="12" t="s">
        <v>5864</v>
      </c>
      <c r="E176" s="12" t="s">
        <v>3662</v>
      </c>
      <c r="F176" s="90" t="s">
        <v>7060</v>
      </c>
      <c r="G176" s="71" t="s">
        <v>144</v>
      </c>
      <c r="H176" s="71" t="s">
        <v>144</v>
      </c>
      <c r="J176" s="71" t="s">
        <v>144</v>
      </c>
      <c r="K176" s="71" t="s">
        <v>144</v>
      </c>
      <c r="L176" s="71" t="s">
        <v>144</v>
      </c>
      <c r="M176" s="71" t="s">
        <v>144</v>
      </c>
      <c r="P176" s="11"/>
      <c r="Q176" s="11"/>
      <c r="R176" s="11"/>
      <c r="S176" s="11"/>
      <c r="T176" s="11"/>
      <c r="U176" s="11">
        <v>200</v>
      </c>
      <c r="V176" s="11">
        <v>50</v>
      </c>
      <c r="W176" s="11">
        <f>Ingresos!C50</f>
        <v>1120</v>
      </c>
      <c r="X176" s="104">
        <f>ROUND(SUM(O176:W176),2)</f>
        <v>1370</v>
      </c>
      <c r="Y176" s="11"/>
      <c r="Z176" s="11"/>
      <c r="AA176" s="11"/>
      <c r="AB176" s="11"/>
      <c r="AC176" s="11"/>
      <c r="AD176" s="11"/>
      <c r="AE176" s="11"/>
      <c r="AF176" s="11">
        <f>ROUND(SUM(Y176:AE176),2)</f>
        <v>0</v>
      </c>
      <c r="AG176" s="106">
        <f>ROUND(SUM(X176-AF176),2)</f>
        <v>1370</v>
      </c>
      <c r="AH176" s="11"/>
      <c r="AI176" s="11"/>
      <c r="AJ176" s="11"/>
      <c r="AK176" s="11"/>
      <c r="AL176" s="11"/>
      <c r="AM176" s="11"/>
      <c r="AN176" s="11"/>
      <c r="AO176" s="11"/>
      <c r="AP176" s="11"/>
    </row>
    <row r="177" spans="1:42" x14ac:dyDescent="0.2">
      <c r="A177" s="12">
        <v>175</v>
      </c>
      <c r="B177" s="12">
        <v>8448</v>
      </c>
      <c r="C177" s="12" t="s">
        <v>6879</v>
      </c>
      <c r="D177" s="12" t="s">
        <v>28</v>
      </c>
      <c r="E177" s="12" t="s">
        <v>27</v>
      </c>
      <c r="F177" s="90" t="s">
        <v>7689</v>
      </c>
      <c r="G177" s="71" t="s">
        <v>144</v>
      </c>
      <c r="H177" s="71" t="s">
        <v>144</v>
      </c>
      <c r="J177" s="71" t="s">
        <v>144</v>
      </c>
      <c r="K177" s="71" t="s">
        <v>144</v>
      </c>
      <c r="L177" s="71" t="s">
        <v>144</v>
      </c>
      <c r="M177" s="71" t="s">
        <v>144</v>
      </c>
      <c r="O177" s="11">
        <v>814.29</v>
      </c>
      <c r="P177" s="11"/>
      <c r="Q177" s="11"/>
      <c r="R177" s="11">
        <v>135.71430000000001</v>
      </c>
      <c r="S177" s="11"/>
      <c r="T177" s="11">
        <v>300</v>
      </c>
      <c r="U177" s="11"/>
      <c r="V177" s="11"/>
      <c r="W177" s="11"/>
      <c r="X177" s="104">
        <f>ROUND(SUM(O177:W177),2)</f>
        <v>1250</v>
      </c>
      <c r="Y177" s="11"/>
      <c r="Z177" s="11"/>
      <c r="AA177" s="11"/>
      <c r="AB177" s="11"/>
      <c r="AC177" s="11"/>
      <c r="AD177" s="11"/>
      <c r="AE177" s="11"/>
      <c r="AF177" s="11">
        <f>ROUND(SUM(Y177:AE177),2)</f>
        <v>0</v>
      </c>
      <c r="AG177" s="106">
        <f>ROUND(SUM(X177-AF177),2)</f>
        <v>1250</v>
      </c>
      <c r="AH177" s="11"/>
      <c r="AI177" s="11"/>
      <c r="AJ177" s="11"/>
      <c r="AK177" s="11"/>
      <c r="AL177" s="11"/>
      <c r="AM177" s="11"/>
      <c r="AN177" s="11"/>
      <c r="AO177" s="11"/>
      <c r="AP177" s="11"/>
    </row>
    <row r="178" spans="1:42" x14ac:dyDescent="0.2">
      <c r="A178" s="12">
        <v>298</v>
      </c>
      <c r="B178" s="12">
        <v>8515</v>
      </c>
      <c r="C178" s="12" t="s">
        <v>6884</v>
      </c>
      <c r="D178" s="12" t="s">
        <v>1</v>
      </c>
      <c r="E178" s="12" t="s">
        <v>7209</v>
      </c>
      <c r="F178" s="90" t="s">
        <v>7833</v>
      </c>
      <c r="G178" s="71" t="s">
        <v>144</v>
      </c>
      <c r="H178" s="71" t="s">
        <v>144</v>
      </c>
      <c r="J178" s="71" t="s">
        <v>144</v>
      </c>
      <c r="K178" s="71" t="s">
        <v>144</v>
      </c>
      <c r="L178" s="71" t="s">
        <v>144</v>
      </c>
      <c r="M178" s="71" t="s">
        <v>144</v>
      </c>
      <c r="O178" s="11">
        <v>985.71</v>
      </c>
      <c r="P178" s="11"/>
      <c r="Q178" s="11"/>
      <c r="R178" s="11">
        <v>164.28569999999999</v>
      </c>
      <c r="S178" s="11"/>
      <c r="T178" s="11">
        <v>50</v>
      </c>
      <c r="U178" s="11"/>
      <c r="V178" s="11"/>
      <c r="W178" s="11"/>
      <c r="X178" s="104">
        <f>ROUND(SUM(O178:W178),2)</f>
        <v>1200</v>
      </c>
      <c r="Y178" s="11"/>
      <c r="Z178" s="11"/>
      <c r="AA178" s="11"/>
      <c r="AB178" s="11"/>
      <c r="AC178" s="11"/>
      <c r="AD178" s="11"/>
      <c r="AE178" s="11"/>
      <c r="AF178" s="11">
        <f>ROUND(SUM(Y178:AE178),2)</f>
        <v>0</v>
      </c>
      <c r="AG178" s="106">
        <f>ROUND(SUM(X178-AF178),2)</f>
        <v>1200</v>
      </c>
      <c r="AH178" s="11"/>
      <c r="AI178" s="11"/>
      <c r="AJ178" s="11"/>
      <c r="AK178" s="11"/>
      <c r="AL178" s="11"/>
      <c r="AM178" s="11"/>
      <c r="AN178" s="11"/>
      <c r="AO178" s="11"/>
      <c r="AP178" s="11"/>
    </row>
    <row r="179" spans="1:42" x14ac:dyDescent="0.2">
      <c r="A179" s="12">
        <v>303</v>
      </c>
      <c r="B179" s="12">
        <v>8517</v>
      </c>
      <c r="C179" s="12" t="s">
        <v>6998</v>
      </c>
      <c r="D179" s="12" t="s">
        <v>1</v>
      </c>
      <c r="E179" s="12" t="s">
        <v>7209</v>
      </c>
      <c r="F179" s="90" t="s">
        <v>7838</v>
      </c>
      <c r="G179" s="71" t="s">
        <v>144</v>
      </c>
      <c r="H179" s="71" t="s">
        <v>144</v>
      </c>
      <c r="J179" s="71" t="s">
        <v>144</v>
      </c>
      <c r="K179" s="71" t="s">
        <v>144</v>
      </c>
      <c r="L179" s="71" t="s">
        <v>144</v>
      </c>
      <c r="M179" s="71" t="s">
        <v>144</v>
      </c>
      <c r="O179" s="11">
        <v>985.71</v>
      </c>
      <c r="P179" s="11"/>
      <c r="Q179" s="11"/>
      <c r="R179" s="11">
        <v>164.28569999999999</v>
      </c>
      <c r="S179" s="11"/>
      <c r="T179" s="11">
        <v>50</v>
      </c>
      <c r="U179" s="11"/>
      <c r="V179" s="11"/>
      <c r="W179" s="11"/>
      <c r="X179" s="104">
        <f>ROUND(SUM(O179:W179),2)</f>
        <v>1200</v>
      </c>
      <c r="Y179" s="11"/>
      <c r="Z179" s="11"/>
      <c r="AA179" s="11"/>
      <c r="AB179" s="11"/>
      <c r="AC179" s="11"/>
      <c r="AD179" s="11"/>
      <c r="AE179" s="11"/>
      <c r="AF179" s="11">
        <f>ROUND(SUM(Y179:AE179),2)</f>
        <v>0</v>
      </c>
      <c r="AG179" s="106">
        <f>ROUND(SUM(X179-AF179),2)</f>
        <v>1200</v>
      </c>
      <c r="AH179" s="11"/>
      <c r="AI179" s="11"/>
      <c r="AJ179" s="11"/>
      <c r="AK179" s="11"/>
      <c r="AL179" s="11"/>
      <c r="AM179" s="11"/>
      <c r="AN179" s="11"/>
      <c r="AO179" s="11"/>
      <c r="AP179" s="11"/>
    </row>
    <row r="180" spans="1:42" x14ac:dyDescent="0.2">
      <c r="A180" s="12">
        <v>177</v>
      </c>
      <c r="B180" s="31">
        <v>2892</v>
      </c>
      <c r="C180" s="12" t="s">
        <v>6847</v>
      </c>
      <c r="D180" s="12" t="s">
        <v>16</v>
      </c>
      <c r="E180" s="12" t="s">
        <v>11</v>
      </c>
      <c r="F180" s="90" t="s">
        <v>6571</v>
      </c>
      <c r="G180" s="71" t="s">
        <v>144</v>
      </c>
      <c r="H180" s="71" t="s">
        <v>144</v>
      </c>
      <c r="J180" s="71" t="s">
        <v>144</v>
      </c>
      <c r="K180" s="71" t="s">
        <v>144</v>
      </c>
      <c r="L180" s="71" t="s">
        <v>144</v>
      </c>
      <c r="M180" s="71" t="s">
        <v>144</v>
      </c>
      <c r="N180" s="73"/>
      <c r="O180" s="11">
        <v>831.43</v>
      </c>
      <c r="P180" s="11"/>
      <c r="Q180" s="11"/>
      <c r="R180" s="11">
        <v>138.57140000000001</v>
      </c>
      <c r="S180" s="11"/>
      <c r="T180" s="11">
        <v>230</v>
      </c>
      <c r="U180" s="11"/>
      <c r="V180" s="11"/>
      <c r="W180" s="11"/>
      <c r="X180" s="104">
        <f>ROUND(SUM(O180:W180),2)</f>
        <v>1200</v>
      </c>
      <c r="Y180" s="11"/>
      <c r="Z180" s="11"/>
      <c r="AA180" s="11"/>
      <c r="AB180" s="11"/>
      <c r="AC180" s="11"/>
      <c r="AD180" s="11"/>
      <c r="AE180" s="11"/>
      <c r="AF180" s="11">
        <f>ROUND(SUM(Y180:AE180),2)</f>
        <v>0</v>
      </c>
      <c r="AG180" s="106">
        <f>ROUND(SUM(X180-AF180),2)</f>
        <v>1200</v>
      </c>
      <c r="AH180" s="11"/>
      <c r="AI180" s="11"/>
      <c r="AJ180" s="11"/>
      <c r="AK180" s="11"/>
      <c r="AL180" s="11"/>
      <c r="AM180" s="11"/>
      <c r="AN180" s="11"/>
      <c r="AO180" s="11"/>
      <c r="AP180" s="11"/>
    </row>
    <row r="181" spans="1:42" x14ac:dyDescent="0.2">
      <c r="A181" s="12">
        <v>178</v>
      </c>
      <c r="B181" s="12">
        <v>8453</v>
      </c>
      <c r="C181" s="12" t="s">
        <v>6739</v>
      </c>
      <c r="D181" s="12" t="s">
        <v>7207</v>
      </c>
      <c r="E181" s="12" t="s">
        <v>7545</v>
      </c>
      <c r="F181" s="90" t="s">
        <v>7692</v>
      </c>
      <c r="G181" s="71" t="s">
        <v>144</v>
      </c>
      <c r="H181" s="71" t="s">
        <v>144</v>
      </c>
      <c r="J181" s="71" t="s">
        <v>144</v>
      </c>
      <c r="K181" s="71" t="s">
        <v>144</v>
      </c>
      <c r="L181" s="71" t="s">
        <v>144</v>
      </c>
      <c r="M181" s="71" t="s">
        <v>144</v>
      </c>
      <c r="O181" s="11">
        <v>771.43</v>
      </c>
      <c r="P181" s="11"/>
      <c r="Q181" s="11"/>
      <c r="R181" s="11">
        <v>128.57140000000001</v>
      </c>
      <c r="S181" s="11"/>
      <c r="T181" s="11">
        <v>300</v>
      </c>
      <c r="U181" s="11"/>
      <c r="V181" s="11"/>
      <c r="W181" s="11"/>
      <c r="X181" s="104">
        <f>ROUND(SUM(O181:W181),2)</f>
        <v>1200</v>
      </c>
      <c r="Y181" s="11"/>
      <c r="Z181" s="11"/>
      <c r="AA181" s="11"/>
      <c r="AB181" s="11"/>
      <c r="AC181" s="11"/>
      <c r="AD181" s="11"/>
      <c r="AE181" s="11"/>
      <c r="AF181" s="11">
        <f>ROUND(SUM(Y181:AE181),2)</f>
        <v>0</v>
      </c>
      <c r="AG181" s="106">
        <f>ROUND(SUM(X181-AF181),2)</f>
        <v>1200</v>
      </c>
      <c r="AH181" s="11"/>
      <c r="AI181" s="11"/>
      <c r="AJ181" s="11"/>
      <c r="AK181" s="11"/>
      <c r="AL181" s="11"/>
      <c r="AM181" s="11"/>
      <c r="AN181" s="11"/>
      <c r="AO181" s="11"/>
      <c r="AP181" s="11"/>
    </row>
    <row r="182" spans="1:42" x14ac:dyDescent="0.2">
      <c r="A182" s="12">
        <v>179</v>
      </c>
      <c r="B182" s="12">
        <v>1501</v>
      </c>
      <c r="C182" s="12" t="s">
        <v>7097</v>
      </c>
      <c r="D182" s="12" t="s">
        <v>1</v>
      </c>
      <c r="E182" s="12" t="s">
        <v>7209</v>
      </c>
      <c r="F182" s="90" t="s">
        <v>1392</v>
      </c>
      <c r="G182" s="71" t="s">
        <v>144</v>
      </c>
      <c r="H182" s="71" t="s">
        <v>144</v>
      </c>
      <c r="J182" s="71" t="s">
        <v>144</v>
      </c>
      <c r="K182" s="71" t="s">
        <v>144</v>
      </c>
      <c r="L182" s="71" t="s">
        <v>144</v>
      </c>
      <c r="M182" s="71" t="s">
        <v>144</v>
      </c>
      <c r="O182" s="11">
        <v>985.71</v>
      </c>
      <c r="P182" s="11"/>
      <c r="Q182" s="11"/>
      <c r="R182" s="11">
        <v>164.28569999999999</v>
      </c>
      <c r="S182" s="11"/>
      <c r="T182" s="11">
        <v>50</v>
      </c>
      <c r="U182" s="11"/>
      <c r="V182" s="11"/>
      <c r="W182" s="11"/>
      <c r="X182" s="104">
        <f>ROUND(SUM(O182:W182),2)</f>
        <v>1200</v>
      </c>
      <c r="Y182" s="11"/>
      <c r="Z182" s="11"/>
      <c r="AA182" s="11"/>
      <c r="AB182" s="11"/>
      <c r="AC182" s="11"/>
      <c r="AD182" s="11"/>
      <c r="AE182" s="11"/>
      <c r="AF182" s="11">
        <f>ROUND(SUM(Y182:AE182),2)</f>
        <v>0</v>
      </c>
      <c r="AG182" s="106">
        <f>ROUND(SUM(X182-AF182),2)</f>
        <v>1200</v>
      </c>
      <c r="AH182" s="11"/>
      <c r="AI182" s="11"/>
      <c r="AJ182" s="11"/>
      <c r="AK182" s="11"/>
      <c r="AL182" s="11"/>
      <c r="AM182" s="11"/>
      <c r="AN182" s="11"/>
      <c r="AO182" s="11"/>
      <c r="AP182" s="11"/>
    </row>
    <row r="183" spans="1:42" x14ac:dyDescent="0.2">
      <c r="A183" s="12">
        <v>180</v>
      </c>
      <c r="B183" s="12">
        <v>8387</v>
      </c>
      <c r="C183" s="12" t="s">
        <v>6978</v>
      </c>
      <c r="D183" s="12" t="s">
        <v>28</v>
      </c>
      <c r="E183" s="12" t="s">
        <v>27</v>
      </c>
      <c r="F183" s="90" t="s">
        <v>7522</v>
      </c>
      <c r="G183" s="71" t="s">
        <v>144</v>
      </c>
      <c r="H183" s="71" t="s">
        <v>144</v>
      </c>
      <c r="J183" s="71" t="s">
        <v>144</v>
      </c>
      <c r="K183" s="71" t="s">
        <v>144</v>
      </c>
      <c r="L183" s="71" t="s">
        <v>144</v>
      </c>
      <c r="M183" s="71" t="s">
        <v>144</v>
      </c>
      <c r="O183" s="11">
        <v>814.29</v>
      </c>
      <c r="P183" s="11"/>
      <c r="Q183" s="11"/>
      <c r="R183" s="11">
        <v>135.71430000000001</v>
      </c>
      <c r="S183" s="11"/>
      <c r="T183" s="11">
        <v>300</v>
      </c>
      <c r="U183" s="11"/>
      <c r="V183" s="11"/>
      <c r="W183" s="11"/>
      <c r="X183" s="104">
        <f>ROUND(SUM(O183:W183),2)</f>
        <v>1250</v>
      </c>
      <c r="Y183" s="11"/>
      <c r="Z183" s="11"/>
      <c r="AA183" s="11"/>
      <c r="AB183" s="11"/>
      <c r="AC183" s="11"/>
      <c r="AD183" s="11"/>
      <c r="AE183" s="11"/>
      <c r="AF183" s="11">
        <f>ROUND(SUM(Y183:AE183),2)</f>
        <v>0</v>
      </c>
      <c r="AG183" s="106">
        <f>ROUND(SUM(X183-AF183),2)</f>
        <v>1250</v>
      </c>
      <c r="AH183" s="11"/>
      <c r="AI183" s="11"/>
      <c r="AJ183" s="11"/>
      <c r="AK183" s="11"/>
      <c r="AL183" s="11"/>
      <c r="AM183" s="11"/>
      <c r="AN183" s="11"/>
      <c r="AO183" s="11"/>
      <c r="AP183" s="11"/>
    </row>
    <row r="184" spans="1:42" x14ac:dyDescent="0.2">
      <c r="A184" s="12">
        <v>181</v>
      </c>
      <c r="B184" s="12">
        <v>8217</v>
      </c>
      <c r="C184" s="12" t="s">
        <v>6796</v>
      </c>
      <c r="D184" s="12" t="s">
        <v>3683</v>
      </c>
      <c r="E184" s="12" t="s">
        <v>7545</v>
      </c>
      <c r="F184" s="90" t="s">
        <v>1416</v>
      </c>
      <c r="G184" s="71" t="s">
        <v>144</v>
      </c>
      <c r="H184" s="71" t="s">
        <v>144</v>
      </c>
      <c r="J184" s="71" t="s">
        <v>144</v>
      </c>
      <c r="K184" s="71" t="s">
        <v>144</v>
      </c>
      <c r="L184" s="71" t="s">
        <v>144</v>
      </c>
      <c r="M184" s="71" t="s">
        <v>144</v>
      </c>
      <c r="O184" s="11">
        <v>1028.58</v>
      </c>
      <c r="P184" s="11"/>
      <c r="Q184" s="11"/>
      <c r="R184" s="11">
        <v>171.43</v>
      </c>
      <c r="S184" s="11"/>
      <c r="T184" s="11">
        <v>300</v>
      </c>
      <c r="U184" s="11"/>
      <c r="V184" s="11"/>
      <c r="W184" s="11"/>
      <c r="X184" s="104">
        <f>ROUND(SUM(O184:W184),2)</f>
        <v>1500.01</v>
      </c>
      <c r="Y184" s="11"/>
      <c r="Z184" s="11"/>
      <c r="AA184" s="11"/>
      <c r="AB184" s="11"/>
      <c r="AC184" s="11">
        <v>79.52</v>
      </c>
      <c r="AD184" s="11"/>
      <c r="AE184" s="11"/>
      <c r="AF184" s="11">
        <f>ROUND(SUM(Y184:AE184),2)</f>
        <v>79.52</v>
      </c>
      <c r="AG184" s="106">
        <f>ROUND(SUM(X184-AF184),2)</f>
        <v>1420.49</v>
      </c>
      <c r="AH184" s="11"/>
      <c r="AI184" s="11"/>
      <c r="AJ184" s="11"/>
      <c r="AK184" s="11"/>
      <c r="AL184" s="11"/>
      <c r="AM184" s="11"/>
      <c r="AN184" s="11"/>
      <c r="AO184" s="11"/>
      <c r="AP184" s="11"/>
    </row>
    <row r="185" spans="1:42" x14ac:dyDescent="0.2">
      <c r="A185" s="12">
        <v>182</v>
      </c>
      <c r="B185" s="12">
        <v>8358</v>
      </c>
      <c r="C185" s="12" t="s">
        <v>7192</v>
      </c>
      <c r="D185" s="12" t="s">
        <v>7193</v>
      </c>
      <c r="E185" s="12" t="s">
        <v>9</v>
      </c>
      <c r="F185" s="90" t="s">
        <v>7427</v>
      </c>
      <c r="G185" s="71" t="s">
        <v>144</v>
      </c>
      <c r="H185" s="71" t="s">
        <v>144</v>
      </c>
      <c r="J185" s="71" t="s">
        <v>144</v>
      </c>
      <c r="K185" s="71" t="s">
        <v>144</v>
      </c>
      <c r="L185" s="71" t="s">
        <v>144</v>
      </c>
      <c r="M185" s="71" t="s">
        <v>144</v>
      </c>
      <c r="O185" s="11">
        <v>900</v>
      </c>
      <c r="P185" s="11"/>
      <c r="Q185" s="11"/>
      <c r="R185" s="11">
        <v>150</v>
      </c>
      <c r="S185" s="11"/>
      <c r="T185" s="11">
        <v>250</v>
      </c>
      <c r="U185" s="11"/>
      <c r="V185" s="11"/>
      <c r="W185" s="11"/>
      <c r="X185" s="104">
        <f>ROUND(SUM(O185:W185),2)</f>
        <v>1300</v>
      </c>
      <c r="Y185" s="11"/>
      <c r="Z185" s="11"/>
      <c r="AA185" s="11"/>
      <c r="AB185" s="11"/>
      <c r="AC185" s="11"/>
      <c r="AD185" s="11"/>
      <c r="AE185" s="118">
        <v>100</v>
      </c>
      <c r="AF185" s="11">
        <f>ROUND(SUM(Y185:AE185),2)</f>
        <v>100</v>
      </c>
      <c r="AG185" s="106">
        <f>ROUND(SUM(X185-AF185),2)</f>
        <v>1200</v>
      </c>
      <c r="AH185" s="11"/>
      <c r="AI185" s="11"/>
      <c r="AJ185" s="11"/>
      <c r="AK185" s="11"/>
      <c r="AL185" s="11"/>
      <c r="AM185" s="11"/>
      <c r="AN185" s="11"/>
      <c r="AO185" s="11"/>
      <c r="AP185" s="11"/>
    </row>
    <row r="186" spans="1:42" x14ac:dyDescent="0.2">
      <c r="A186" s="12">
        <v>183</v>
      </c>
      <c r="B186" s="12">
        <v>948</v>
      </c>
      <c r="C186" s="12" t="s">
        <v>6849</v>
      </c>
      <c r="D186" s="12" t="s">
        <v>7503</v>
      </c>
      <c r="E186" s="12" t="s">
        <v>11</v>
      </c>
      <c r="F186" s="90" t="s">
        <v>1422</v>
      </c>
      <c r="G186" s="71" t="s">
        <v>144</v>
      </c>
      <c r="H186" s="71" t="s">
        <v>144</v>
      </c>
      <c r="J186" s="71" t="s">
        <v>144</v>
      </c>
      <c r="K186" s="71" t="s">
        <v>144</v>
      </c>
      <c r="L186" s="71" t="s">
        <v>144</v>
      </c>
      <c r="M186" s="71" t="s">
        <v>144</v>
      </c>
      <c r="O186" s="11">
        <v>1285.71</v>
      </c>
      <c r="P186" s="11"/>
      <c r="Q186" s="11"/>
      <c r="R186" s="11">
        <v>214.28570000000002</v>
      </c>
      <c r="S186" s="11"/>
      <c r="T186" s="11">
        <v>250</v>
      </c>
      <c r="U186" s="11"/>
      <c r="V186" s="11"/>
      <c r="W186" s="11"/>
      <c r="X186" s="104">
        <f>ROUND(SUM(O186:W186),2)</f>
        <v>1750</v>
      </c>
      <c r="Y186" s="11"/>
      <c r="Z186" s="11"/>
      <c r="AA186" s="11">
        <f>Descuentos!C11</f>
        <v>150</v>
      </c>
      <c r="AB186" s="11"/>
      <c r="AC186" s="11"/>
      <c r="AD186" s="11"/>
      <c r="AE186" s="11"/>
      <c r="AF186" s="11">
        <f>ROUND(SUM(Y186:AE186),2)</f>
        <v>150</v>
      </c>
      <c r="AG186" s="106">
        <f>ROUND(SUM(X186-AF186),2)</f>
        <v>1600</v>
      </c>
      <c r="AH186" s="11"/>
      <c r="AI186" s="11"/>
      <c r="AJ186" s="11"/>
      <c r="AK186" s="11"/>
      <c r="AL186" s="11"/>
      <c r="AM186" s="11"/>
      <c r="AN186" s="11"/>
      <c r="AO186" s="11"/>
      <c r="AP186" s="11"/>
    </row>
    <row r="187" spans="1:42" x14ac:dyDescent="0.2">
      <c r="A187" s="12">
        <v>184</v>
      </c>
      <c r="B187" s="12">
        <v>2464</v>
      </c>
      <c r="C187" s="12" t="s">
        <v>7077</v>
      </c>
      <c r="D187" s="12" t="s">
        <v>61</v>
      </c>
      <c r="E187" s="117" t="s">
        <v>7083</v>
      </c>
      <c r="F187" s="90" t="s">
        <v>4880</v>
      </c>
      <c r="G187" s="71" t="s">
        <v>144</v>
      </c>
      <c r="H187" s="71" t="s">
        <v>144</v>
      </c>
      <c r="J187" s="71" t="s">
        <v>144</v>
      </c>
      <c r="K187" s="71" t="s">
        <v>144</v>
      </c>
      <c r="L187" s="71" t="s">
        <v>144</v>
      </c>
      <c r="M187" s="71" t="s">
        <v>144</v>
      </c>
      <c r="N187" s="12" t="s">
        <v>7895</v>
      </c>
      <c r="P187" s="11">
        <v>1015</v>
      </c>
      <c r="Q187" s="11"/>
      <c r="R187" s="11"/>
      <c r="S187" s="11"/>
      <c r="T187" s="11"/>
      <c r="U187" s="11">
        <v>230</v>
      </c>
      <c r="V187" s="11">
        <v>100</v>
      </c>
      <c r="W187" s="11"/>
      <c r="X187" s="104">
        <f>ROUND(SUM(O187:W187),2)</f>
        <v>1345</v>
      </c>
      <c r="Y187" s="11"/>
      <c r="Z187" s="11"/>
      <c r="AA187" s="11"/>
      <c r="AB187" s="11"/>
      <c r="AC187" s="11"/>
      <c r="AD187" s="11"/>
      <c r="AE187" s="118">
        <v>100</v>
      </c>
      <c r="AF187" s="11">
        <f>ROUND(SUM(Y187:AE187),2)</f>
        <v>100</v>
      </c>
      <c r="AG187" s="106">
        <f>ROUND(SUM(X187-AF187),2)</f>
        <v>1245</v>
      </c>
      <c r="AH187" s="11"/>
      <c r="AI187" s="11"/>
      <c r="AJ187" s="11"/>
      <c r="AK187" s="11"/>
      <c r="AL187" s="11"/>
      <c r="AM187" s="11"/>
      <c r="AN187" s="11"/>
      <c r="AO187" s="11"/>
      <c r="AP187" s="11"/>
    </row>
    <row r="188" spans="1:42" x14ac:dyDescent="0.2">
      <c r="A188" s="12">
        <v>185</v>
      </c>
      <c r="B188" s="90">
        <v>951</v>
      </c>
      <c r="C188" s="12" t="s">
        <v>6748</v>
      </c>
      <c r="D188" s="12" t="s">
        <v>61</v>
      </c>
      <c r="E188" s="117" t="s">
        <v>3663</v>
      </c>
      <c r="F188" s="90" t="s">
        <v>1430</v>
      </c>
      <c r="G188" s="71" t="s">
        <v>144</v>
      </c>
      <c r="H188" s="71" t="s">
        <v>144</v>
      </c>
      <c r="J188" s="71" t="s">
        <v>144</v>
      </c>
      <c r="K188" s="71" t="s">
        <v>144</v>
      </c>
      <c r="L188" s="71" t="s">
        <v>144</v>
      </c>
      <c r="M188" s="71" t="s">
        <v>144</v>
      </c>
      <c r="N188" s="12" t="s">
        <v>7895</v>
      </c>
      <c r="P188" s="11">
        <v>1157</v>
      </c>
      <c r="Q188" s="11"/>
      <c r="R188" s="11"/>
      <c r="S188" s="11"/>
      <c r="T188" s="11"/>
      <c r="U188" s="11">
        <v>230</v>
      </c>
      <c r="V188" s="11">
        <v>100</v>
      </c>
      <c r="W188" s="11"/>
      <c r="X188" s="104">
        <f>ROUND(SUM(O188:W188),2)</f>
        <v>1487</v>
      </c>
      <c r="Y188" s="11"/>
      <c r="Z188" s="11"/>
      <c r="AA188" s="11"/>
      <c r="AB188" s="11"/>
      <c r="AC188" s="11"/>
      <c r="AD188" s="11"/>
      <c r="AE188" s="11"/>
      <c r="AF188" s="11">
        <f>ROUND(SUM(Y188:AE188),2)</f>
        <v>0</v>
      </c>
      <c r="AG188" s="106">
        <f>ROUND(SUM(X188-AF188),2)</f>
        <v>1487</v>
      </c>
      <c r="AH188" s="11"/>
      <c r="AI188" s="11"/>
      <c r="AJ188" s="11"/>
      <c r="AK188" s="11"/>
      <c r="AL188" s="11"/>
      <c r="AM188" s="11"/>
      <c r="AN188" s="11"/>
      <c r="AO188" s="11"/>
      <c r="AP188" s="11"/>
    </row>
    <row r="189" spans="1:42" x14ac:dyDescent="0.2">
      <c r="A189" s="12">
        <v>186</v>
      </c>
      <c r="B189" s="12">
        <v>1428</v>
      </c>
      <c r="C189" s="12" t="s">
        <v>6954</v>
      </c>
      <c r="D189" s="12" t="s">
        <v>1</v>
      </c>
      <c r="E189" s="117" t="s">
        <v>7209</v>
      </c>
      <c r="F189" s="90" t="s">
        <v>1431</v>
      </c>
      <c r="G189" s="71" t="s">
        <v>144</v>
      </c>
      <c r="H189" s="71" t="s">
        <v>144</v>
      </c>
      <c r="J189" s="71" t="s">
        <v>144</v>
      </c>
      <c r="K189" s="71" t="s">
        <v>144</v>
      </c>
      <c r="L189" s="71" t="s">
        <v>144</v>
      </c>
      <c r="M189" s="71" t="s">
        <v>144</v>
      </c>
      <c r="O189" s="11">
        <v>985.71</v>
      </c>
      <c r="P189" s="11"/>
      <c r="Q189" s="11"/>
      <c r="R189" s="11">
        <v>164.28569999999999</v>
      </c>
      <c r="S189" s="11"/>
      <c r="T189" s="11">
        <v>50</v>
      </c>
      <c r="U189" s="11"/>
      <c r="V189" s="11"/>
      <c r="W189" s="11">
        <f>Ingresos!C95</f>
        <v>210</v>
      </c>
      <c r="X189" s="104">
        <f>ROUND(SUM(O189:W189),2)</f>
        <v>1410</v>
      </c>
      <c r="Y189" s="11"/>
      <c r="Z189" s="11"/>
      <c r="AA189" s="11"/>
      <c r="AB189" s="11"/>
      <c r="AC189" s="11"/>
      <c r="AD189" s="11"/>
      <c r="AE189" s="11"/>
      <c r="AF189" s="11">
        <f>ROUND(SUM(Y189:AE189),2)</f>
        <v>0</v>
      </c>
      <c r="AG189" s="106">
        <f>ROUND(SUM(X189-AF189),2)</f>
        <v>1410</v>
      </c>
      <c r="AH189" s="11"/>
      <c r="AI189" s="11"/>
      <c r="AJ189" s="11"/>
      <c r="AK189" s="11"/>
      <c r="AL189" s="11"/>
      <c r="AM189" s="11"/>
      <c r="AN189" s="11"/>
      <c r="AO189" s="11"/>
      <c r="AP189" s="11"/>
    </row>
    <row r="190" spans="1:42" x14ac:dyDescent="0.2">
      <c r="A190" s="12">
        <v>187</v>
      </c>
      <c r="B190" s="12">
        <v>8248</v>
      </c>
      <c r="C190" s="12" t="s">
        <v>6856</v>
      </c>
      <c r="D190" s="12" t="s">
        <v>62</v>
      </c>
      <c r="E190" s="12" t="s">
        <v>3659</v>
      </c>
      <c r="F190" s="90" t="s">
        <v>1434</v>
      </c>
      <c r="G190" s="71" t="s">
        <v>144</v>
      </c>
      <c r="H190" s="71" t="s">
        <v>144</v>
      </c>
      <c r="J190" s="71" t="s">
        <v>144</v>
      </c>
      <c r="K190" s="71" t="s">
        <v>144</v>
      </c>
      <c r="L190" s="71" t="s">
        <v>144</v>
      </c>
      <c r="M190" s="71" t="s">
        <v>144</v>
      </c>
      <c r="N190" s="12" t="s">
        <v>7895</v>
      </c>
      <c r="P190" s="11">
        <v>1810.5</v>
      </c>
      <c r="Q190" s="11"/>
      <c r="R190" s="11"/>
      <c r="S190" s="11"/>
      <c r="T190" s="11"/>
      <c r="U190" s="11">
        <v>200</v>
      </c>
      <c r="V190" s="11">
        <v>100</v>
      </c>
      <c r="W190" s="11">
        <f>Ingresos!C59</f>
        <v>-325</v>
      </c>
      <c r="X190" s="104">
        <f>ROUND(SUM(O190:W190),2)</f>
        <v>1785.5</v>
      </c>
      <c r="Y190" s="11"/>
      <c r="Z190" s="11"/>
      <c r="AA190" s="11"/>
      <c r="AB190" s="11"/>
      <c r="AC190" s="11">
        <v>167.85</v>
      </c>
      <c r="AD190" s="11"/>
      <c r="AE190" s="11"/>
      <c r="AF190" s="11">
        <f>ROUND(SUM(Y190:AE190),2)</f>
        <v>167.85</v>
      </c>
      <c r="AG190" s="106">
        <f>ROUND(SUM(X190-AF190),2)</f>
        <v>1617.65</v>
      </c>
      <c r="AH190" s="11"/>
      <c r="AI190" s="11"/>
      <c r="AJ190" s="11"/>
      <c r="AK190" s="11"/>
      <c r="AL190" s="11"/>
      <c r="AM190" s="11"/>
      <c r="AN190" s="11"/>
      <c r="AO190" s="11"/>
      <c r="AP190" s="11"/>
    </row>
    <row r="191" spans="1:42" x14ac:dyDescent="0.2">
      <c r="A191" s="12">
        <v>188</v>
      </c>
      <c r="B191" s="31">
        <v>8359</v>
      </c>
      <c r="C191" s="12" t="s">
        <v>7636</v>
      </c>
      <c r="D191" s="12" t="s">
        <v>7507</v>
      </c>
      <c r="E191" s="12" t="s">
        <v>9</v>
      </c>
      <c r="F191" s="90" t="s">
        <v>7429</v>
      </c>
      <c r="G191" s="71" t="s">
        <v>144</v>
      </c>
      <c r="H191" s="71" t="s">
        <v>144</v>
      </c>
      <c r="J191" s="71" t="s">
        <v>144</v>
      </c>
      <c r="K191" s="71" t="s">
        <v>144</v>
      </c>
      <c r="L191" s="71" t="s">
        <v>144</v>
      </c>
      <c r="M191" s="71" t="s">
        <v>144</v>
      </c>
      <c r="O191" s="11">
        <v>771.43</v>
      </c>
      <c r="P191" s="11"/>
      <c r="Q191" s="11"/>
      <c r="R191" s="11">
        <v>128.57140000000001</v>
      </c>
      <c r="S191" s="11"/>
      <c r="T191" s="11">
        <v>300</v>
      </c>
      <c r="U191" s="11"/>
      <c r="V191" s="11"/>
      <c r="W191" s="11"/>
      <c r="X191" s="104">
        <f>ROUND(SUM(O191:W191),2)</f>
        <v>1200</v>
      </c>
      <c r="Y191" s="11"/>
      <c r="Z191" s="11"/>
      <c r="AA191" s="11"/>
      <c r="AB191" s="11"/>
      <c r="AC191" s="11"/>
      <c r="AD191" s="11"/>
      <c r="AE191" s="11"/>
      <c r="AF191" s="11">
        <f>ROUND(SUM(Y191:AE191),2)</f>
        <v>0</v>
      </c>
      <c r="AG191" s="106">
        <f>ROUND(SUM(X191-AF191),2)</f>
        <v>1200</v>
      </c>
      <c r="AH191" s="11"/>
      <c r="AI191" s="11"/>
      <c r="AJ191" s="11"/>
      <c r="AK191" s="11"/>
      <c r="AL191" s="11"/>
      <c r="AM191" s="11"/>
      <c r="AN191" s="11"/>
      <c r="AO191" s="11"/>
      <c r="AP191" s="11"/>
    </row>
    <row r="192" spans="1:42" x14ac:dyDescent="0.2">
      <c r="A192" s="12">
        <v>189</v>
      </c>
      <c r="B192" s="12">
        <v>2763</v>
      </c>
      <c r="C192" s="12" t="s">
        <v>6832</v>
      </c>
      <c r="D192" s="12" t="s">
        <v>3679</v>
      </c>
      <c r="E192" s="12" t="s">
        <v>9</v>
      </c>
      <c r="F192" s="120" t="s">
        <v>5871</v>
      </c>
      <c r="G192" s="71" t="s">
        <v>144</v>
      </c>
      <c r="H192" s="71" t="s">
        <v>144</v>
      </c>
      <c r="J192" s="71" t="s">
        <v>144</v>
      </c>
      <c r="K192" s="71" t="s">
        <v>144</v>
      </c>
      <c r="L192" s="71" t="s">
        <v>144</v>
      </c>
      <c r="M192" s="71" t="s">
        <v>144</v>
      </c>
      <c r="O192" s="11">
        <v>900</v>
      </c>
      <c r="P192" s="11"/>
      <c r="Q192" s="11"/>
      <c r="R192" s="11">
        <v>150</v>
      </c>
      <c r="S192" s="11"/>
      <c r="T192" s="11">
        <v>250</v>
      </c>
      <c r="U192" s="11"/>
      <c r="V192" s="11"/>
      <c r="W192" s="11"/>
      <c r="X192" s="104">
        <f>ROUND(SUM(O192:W192),2)</f>
        <v>1300</v>
      </c>
      <c r="Y192" s="11"/>
      <c r="Z192" s="11"/>
      <c r="AA192" s="11"/>
      <c r="AB192" s="11"/>
      <c r="AC192" s="11"/>
      <c r="AD192" s="11"/>
      <c r="AE192" s="11"/>
      <c r="AF192" s="11">
        <f>ROUND(SUM(Y192:AE192),2)</f>
        <v>0</v>
      </c>
      <c r="AG192" s="106">
        <f>ROUND(SUM(X192-AF192),2)</f>
        <v>1300</v>
      </c>
      <c r="AH192" s="11"/>
      <c r="AI192" s="11"/>
      <c r="AJ192" s="11"/>
      <c r="AK192" s="11"/>
      <c r="AL192" s="11"/>
      <c r="AM192" s="11"/>
      <c r="AN192" s="11"/>
      <c r="AO192" s="11"/>
      <c r="AP192" s="11"/>
    </row>
    <row r="193" spans="1:42" x14ac:dyDescent="0.2">
      <c r="A193" s="12">
        <v>190</v>
      </c>
      <c r="B193" s="31">
        <v>2934</v>
      </c>
      <c r="C193" s="12" t="s">
        <v>6852</v>
      </c>
      <c r="D193" s="12" t="s">
        <v>61</v>
      </c>
      <c r="E193" s="12" t="s">
        <v>6242</v>
      </c>
      <c r="F193" s="90" t="s">
        <v>6638</v>
      </c>
      <c r="G193" s="71" t="s">
        <v>144</v>
      </c>
      <c r="H193" s="71" t="s">
        <v>144</v>
      </c>
      <c r="J193" s="71" t="s">
        <v>144</v>
      </c>
      <c r="K193" s="71" t="s">
        <v>144</v>
      </c>
      <c r="L193" s="71" t="s">
        <v>144</v>
      </c>
      <c r="M193" s="71" t="s">
        <v>144</v>
      </c>
      <c r="N193" s="12" t="s">
        <v>7895</v>
      </c>
      <c r="P193" s="11">
        <v>1160</v>
      </c>
      <c r="Q193" s="11"/>
      <c r="R193" s="11"/>
      <c r="S193" s="11"/>
      <c r="T193" s="11"/>
      <c r="U193" s="11">
        <v>230</v>
      </c>
      <c r="V193" s="11">
        <v>100</v>
      </c>
      <c r="W193" s="11">
        <f>Ingresos!C11</f>
        <v>225</v>
      </c>
      <c r="X193" s="104">
        <f>ROUND(SUM(O193:W193),2)</f>
        <v>1715</v>
      </c>
      <c r="Y193" s="11"/>
      <c r="Z193" s="11"/>
      <c r="AA193" s="11"/>
      <c r="AB193" s="11"/>
      <c r="AC193" s="11"/>
      <c r="AD193" s="11"/>
      <c r="AE193" s="11"/>
      <c r="AF193" s="11">
        <f>ROUND(SUM(Y193:AE193),2)</f>
        <v>0</v>
      </c>
      <c r="AG193" s="106">
        <f>ROUND(SUM(X193-AF193),2)</f>
        <v>1715</v>
      </c>
      <c r="AH193" s="11"/>
      <c r="AI193" s="11"/>
      <c r="AJ193" s="11"/>
      <c r="AK193" s="11"/>
      <c r="AL193" s="11"/>
      <c r="AM193" s="11"/>
      <c r="AN193" s="11"/>
      <c r="AO193" s="11"/>
      <c r="AP193" s="11"/>
    </row>
    <row r="194" spans="1:42" x14ac:dyDescent="0.2">
      <c r="A194" s="12">
        <v>191</v>
      </c>
      <c r="B194" s="12">
        <v>2091</v>
      </c>
      <c r="C194" s="12" t="s">
        <v>6782</v>
      </c>
      <c r="D194" s="12" t="s">
        <v>3666</v>
      </c>
      <c r="E194" s="12" t="s">
        <v>9</v>
      </c>
      <c r="F194" s="90" t="s">
        <v>1467</v>
      </c>
      <c r="G194" s="71" t="s">
        <v>144</v>
      </c>
      <c r="H194" s="71" t="s">
        <v>144</v>
      </c>
      <c r="J194" s="71" t="s">
        <v>144</v>
      </c>
      <c r="K194" s="71" t="s">
        <v>144</v>
      </c>
      <c r="L194" s="71" t="s">
        <v>144</v>
      </c>
      <c r="M194" s="71" t="s">
        <v>144</v>
      </c>
      <c r="O194" s="11">
        <v>985.71</v>
      </c>
      <c r="P194" s="11"/>
      <c r="Q194" s="11"/>
      <c r="R194" s="11">
        <v>164.28569999999999</v>
      </c>
      <c r="S194" s="11"/>
      <c r="T194" s="11">
        <v>250</v>
      </c>
      <c r="U194" s="11"/>
      <c r="V194" s="11"/>
      <c r="W194" s="11"/>
      <c r="X194" s="104">
        <f>ROUND(SUM(O194:W194),2)</f>
        <v>1400</v>
      </c>
      <c r="Y194" s="11"/>
      <c r="Z194" s="11"/>
      <c r="AA194" s="11"/>
      <c r="AB194" s="11"/>
      <c r="AC194" s="11"/>
      <c r="AD194" s="11"/>
      <c r="AE194" s="11"/>
      <c r="AF194" s="11">
        <f>ROUND(SUM(Y194:AE194),2)</f>
        <v>0</v>
      </c>
      <c r="AG194" s="106">
        <f>ROUND(SUM(X194-AF194),2)</f>
        <v>1400</v>
      </c>
      <c r="AH194" s="11"/>
      <c r="AI194" s="11"/>
      <c r="AJ194" s="11"/>
      <c r="AK194" s="11"/>
      <c r="AL194" s="11"/>
      <c r="AM194" s="11"/>
      <c r="AN194" s="11"/>
      <c r="AO194" s="11"/>
      <c r="AP194" s="11"/>
    </row>
    <row r="195" spans="1:42" x14ac:dyDescent="0.2">
      <c r="A195" s="12">
        <v>192</v>
      </c>
      <c r="B195" s="12">
        <v>1889</v>
      </c>
      <c r="C195" s="12" t="s">
        <v>6854</v>
      </c>
      <c r="D195" s="12" t="s">
        <v>20</v>
      </c>
      <c r="E195" s="12" t="s">
        <v>11</v>
      </c>
      <c r="F195" s="120" t="s">
        <v>1471</v>
      </c>
      <c r="G195" s="71" t="s">
        <v>144</v>
      </c>
      <c r="H195" s="71" t="s">
        <v>144</v>
      </c>
      <c r="J195" s="71" t="s">
        <v>144</v>
      </c>
      <c r="K195" s="71" t="s">
        <v>144</v>
      </c>
      <c r="L195" s="71" t="s">
        <v>144</v>
      </c>
      <c r="M195" s="71" t="s">
        <v>144</v>
      </c>
      <c r="O195" s="11">
        <v>1285.71</v>
      </c>
      <c r="P195" s="11"/>
      <c r="Q195" s="11"/>
      <c r="R195" s="11">
        <v>214.28570000000002</v>
      </c>
      <c r="S195" s="11"/>
      <c r="T195" s="11">
        <v>0</v>
      </c>
      <c r="U195" s="11"/>
      <c r="V195" s="11"/>
      <c r="W195" s="11"/>
      <c r="X195" s="104">
        <f>ROUND(SUM(O195:W195),2)</f>
        <v>1500</v>
      </c>
      <c r="Y195" s="11"/>
      <c r="Z195" s="11"/>
      <c r="AA195" s="11"/>
      <c r="AB195" s="11"/>
      <c r="AC195" s="11"/>
      <c r="AD195" s="11"/>
      <c r="AE195" s="11"/>
      <c r="AF195" s="11">
        <f>ROUND(SUM(Y195:AE195),2)</f>
        <v>0</v>
      </c>
      <c r="AG195" s="106">
        <f>ROUND(SUM(X195-AF195),2)</f>
        <v>1500</v>
      </c>
      <c r="AH195" s="11"/>
      <c r="AI195" s="11"/>
      <c r="AJ195" s="11"/>
      <c r="AK195" s="11"/>
      <c r="AL195" s="11"/>
      <c r="AM195" s="11"/>
      <c r="AN195" s="11"/>
      <c r="AO195" s="11"/>
      <c r="AP195" s="11"/>
    </row>
    <row r="196" spans="1:42" x14ac:dyDescent="0.2">
      <c r="A196" s="12">
        <v>193</v>
      </c>
      <c r="B196" s="12">
        <v>602</v>
      </c>
      <c r="C196" s="12" t="s">
        <v>6800</v>
      </c>
      <c r="D196" s="12" t="s">
        <v>61</v>
      </c>
      <c r="E196" s="117" t="s">
        <v>3659</v>
      </c>
      <c r="F196" s="90" t="s">
        <v>1473</v>
      </c>
      <c r="G196" s="71" t="s">
        <v>144</v>
      </c>
      <c r="H196" s="71" t="s">
        <v>144</v>
      </c>
      <c r="J196" s="71" t="s">
        <v>144</v>
      </c>
      <c r="K196" s="71" t="s">
        <v>144</v>
      </c>
      <c r="L196" s="71" t="s">
        <v>144</v>
      </c>
      <c r="M196" s="71" t="s">
        <v>144</v>
      </c>
      <c r="N196" s="12" t="s">
        <v>7895</v>
      </c>
      <c r="P196" s="11">
        <v>1390</v>
      </c>
      <c r="Q196" s="11"/>
      <c r="R196" s="11"/>
      <c r="S196" s="11"/>
      <c r="T196" s="11"/>
      <c r="U196" s="11">
        <v>230</v>
      </c>
      <c r="V196" s="11">
        <v>100</v>
      </c>
      <c r="W196" s="11">
        <f>Ingresos!C53</f>
        <v>-30</v>
      </c>
      <c r="X196" s="104">
        <f>ROUND(SUM(O196:W196),2)</f>
        <v>1690</v>
      </c>
      <c r="Y196" s="11"/>
      <c r="Z196" s="11"/>
      <c r="AA196" s="11"/>
      <c r="AB196" s="11"/>
      <c r="AC196" s="11"/>
      <c r="AD196" s="11"/>
      <c r="AE196" s="118">
        <v>100</v>
      </c>
      <c r="AF196" s="11">
        <f>ROUND(SUM(Y196:AE196),2)</f>
        <v>100</v>
      </c>
      <c r="AG196" s="106">
        <f>ROUND(SUM(X196-AF196),2)</f>
        <v>1590</v>
      </c>
      <c r="AH196" s="11"/>
      <c r="AI196" s="11"/>
      <c r="AJ196" s="11"/>
      <c r="AK196" s="11"/>
      <c r="AL196" s="11"/>
      <c r="AM196" s="11"/>
      <c r="AN196" s="11"/>
      <c r="AO196" s="11"/>
      <c r="AP196" s="11"/>
    </row>
    <row r="197" spans="1:42" x14ac:dyDescent="0.2">
      <c r="A197" s="12">
        <v>194</v>
      </c>
      <c r="B197" s="12">
        <v>1808</v>
      </c>
      <c r="C197" s="12" t="s">
        <v>7081</v>
      </c>
      <c r="D197" s="12" t="s">
        <v>62</v>
      </c>
      <c r="E197" s="12" t="s">
        <v>7083</v>
      </c>
      <c r="F197" s="90" t="s">
        <v>1488</v>
      </c>
      <c r="G197" s="71" t="s">
        <v>144</v>
      </c>
      <c r="H197" s="71" t="s">
        <v>144</v>
      </c>
      <c r="J197" s="71" t="s">
        <v>144</v>
      </c>
      <c r="K197" s="71" t="s">
        <v>144</v>
      </c>
      <c r="L197" s="71" t="s">
        <v>144</v>
      </c>
      <c r="M197" s="71" t="s">
        <v>144</v>
      </c>
      <c r="N197" s="12" t="s">
        <v>7895</v>
      </c>
      <c r="P197" s="11">
        <v>1562</v>
      </c>
      <c r="Q197" s="11"/>
      <c r="R197" s="11"/>
      <c r="S197" s="11"/>
      <c r="T197" s="11"/>
      <c r="U197" s="11">
        <v>200</v>
      </c>
      <c r="V197" s="11">
        <v>100</v>
      </c>
      <c r="W197" s="11"/>
      <c r="X197" s="104">
        <f>ROUND(SUM(O197:W197),2)</f>
        <v>1862</v>
      </c>
      <c r="Y197" s="11"/>
      <c r="Z197" s="11"/>
      <c r="AA197" s="11"/>
      <c r="AB197" s="11"/>
      <c r="AC197" s="11"/>
      <c r="AD197" s="11"/>
      <c r="AE197" s="11"/>
      <c r="AF197" s="11">
        <f>ROUND(SUM(Y197:AE197),2)</f>
        <v>0</v>
      </c>
      <c r="AG197" s="106">
        <f>ROUND(SUM(X197-AF197),2)</f>
        <v>1862</v>
      </c>
      <c r="AH197" s="11"/>
      <c r="AI197" s="11"/>
      <c r="AJ197" s="11"/>
      <c r="AK197" s="11"/>
      <c r="AL197" s="11"/>
      <c r="AM197" s="11"/>
      <c r="AN197" s="11"/>
      <c r="AO197" s="11"/>
      <c r="AP197" s="11"/>
    </row>
    <row r="198" spans="1:42" x14ac:dyDescent="0.2">
      <c r="A198" s="12">
        <v>195</v>
      </c>
      <c r="B198" s="12">
        <v>1452</v>
      </c>
      <c r="C198" s="12" t="s">
        <v>6987</v>
      </c>
      <c r="D198" s="12" t="s">
        <v>61</v>
      </c>
      <c r="E198" s="117" t="s">
        <v>3659</v>
      </c>
      <c r="F198" s="120" t="s">
        <v>1492</v>
      </c>
      <c r="G198" s="71" t="s">
        <v>144</v>
      </c>
      <c r="H198" s="71" t="s">
        <v>144</v>
      </c>
      <c r="J198" s="71" t="s">
        <v>144</v>
      </c>
      <c r="K198" s="71" t="s">
        <v>144</v>
      </c>
      <c r="L198" s="71" t="s">
        <v>144</v>
      </c>
      <c r="M198" s="71" t="s">
        <v>144</v>
      </c>
      <c r="P198" s="11"/>
      <c r="Q198" s="11"/>
      <c r="R198" s="11"/>
      <c r="S198" s="11"/>
      <c r="T198" s="11"/>
      <c r="U198" s="11">
        <v>230</v>
      </c>
      <c r="V198" s="11">
        <v>100</v>
      </c>
      <c r="W198" s="11">
        <f>Ingresos!C19</f>
        <v>2415</v>
      </c>
      <c r="X198" s="104">
        <f>ROUND(SUM(O198:W198),2)</f>
        <v>2745</v>
      </c>
      <c r="Y198" s="11"/>
      <c r="Z198" s="11"/>
      <c r="AA198" s="11"/>
      <c r="AB198" s="11"/>
      <c r="AC198" s="11"/>
      <c r="AD198" s="11"/>
      <c r="AE198" s="11"/>
      <c r="AF198" s="11">
        <f>ROUND(SUM(Y198:AE198),2)</f>
        <v>0</v>
      </c>
      <c r="AG198" s="106">
        <f>ROUND(SUM(X198-AF198),2)</f>
        <v>2745</v>
      </c>
      <c r="AH198" s="11"/>
      <c r="AI198" s="11"/>
      <c r="AJ198" s="11"/>
      <c r="AK198" s="11"/>
      <c r="AL198" s="11"/>
      <c r="AM198" s="11"/>
      <c r="AN198" s="11"/>
      <c r="AO198" s="11"/>
      <c r="AP198" s="11"/>
    </row>
    <row r="199" spans="1:42" x14ac:dyDescent="0.2">
      <c r="A199" s="12">
        <v>196</v>
      </c>
      <c r="B199" s="31">
        <v>8021</v>
      </c>
      <c r="C199" s="12" t="s">
        <v>7080</v>
      </c>
      <c r="D199" s="12" t="s">
        <v>62</v>
      </c>
      <c r="E199" s="12" t="s">
        <v>7083</v>
      </c>
      <c r="F199" s="120" t="s">
        <v>1493</v>
      </c>
      <c r="G199" s="71" t="s">
        <v>144</v>
      </c>
      <c r="H199" s="71" t="s">
        <v>144</v>
      </c>
      <c r="J199" s="71" t="s">
        <v>144</v>
      </c>
      <c r="K199" s="71" t="s">
        <v>144</v>
      </c>
      <c r="L199" s="71" t="s">
        <v>144</v>
      </c>
      <c r="M199" s="71" t="s">
        <v>144</v>
      </c>
      <c r="N199" s="12" t="s">
        <v>7895</v>
      </c>
      <c r="P199" s="11">
        <v>1562</v>
      </c>
      <c r="Q199" s="11"/>
      <c r="R199" s="11"/>
      <c r="S199" s="11"/>
      <c r="T199" s="11"/>
      <c r="U199" s="11">
        <v>200</v>
      </c>
      <c r="V199" s="11">
        <v>100</v>
      </c>
      <c r="W199" s="11">
        <f>Ingresos!C63</f>
        <v>1950</v>
      </c>
      <c r="X199" s="104">
        <f>ROUND(SUM(O199:W199),2)</f>
        <v>3812</v>
      </c>
      <c r="Y199" s="11"/>
      <c r="Z199" s="11"/>
      <c r="AA199" s="11"/>
      <c r="AB199" s="11"/>
      <c r="AC199" s="11"/>
      <c r="AD199" s="11"/>
      <c r="AE199" s="11"/>
      <c r="AF199" s="11">
        <f>ROUND(SUM(Y199:AE199),2)</f>
        <v>0</v>
      </c>
      <c r="AG199" s="106">
        <f>ROUND(SUM(X199-AF199),2)</f>
        <v>3812</v>
      </c>
      <c r="AH199" s="11"/>
      <c r="AI199" s="11"/>
      <c r="AJ199" s="11"/>
      <c r="AK199" s="11"/>
      <c r="AL199" s="11"/>
      <c r="AM199" s="11"/>
      <c r="AN199" s="11"/>
      <c r="AO199" s="11"/>
      <c r="AP199" s="11"/>
    </row>
    <row r="200" spans="1:42" x14ac:dyDescent="0.2">
      <c r="A200" s="12">
        <v>197</v>
      </c>
      <c r="B200" s="12">
        <v>8394</v>
      </c>
      <c r="C200" s="12" t="s">
        <v>6811</v>
      </c>
      <c r="D200" s="12" t="s">
        <v>61</v>
      </c>
      <c r="E200" s="12" t="s">
        <v>3659</v>
      </c>
      <c r="F200" s="90" t="s">
        <v>7588</v>
      </c>
      <c r="G200" s="71" t="s">
        <v>144</v>
      </c>
      <c r="H200" s="71" t="s">
        <v>144</v>
      </c>
      <c r="J200" s="71" t="s">
        <v>144</v>
      </c>
      <c r="K200" s="71" t="s">
        <v>144</v>
      </c>
      <c r="L200" s="71" t="s">
        <v>144</v>
      </c>
      <c r="M200" s="71" t="s">
        <v>144</v>
      </c>
      <c r="N200" s="12" t="s">
        <v>7895</v>
      </c>
      <c r="P200" s="11">
        <v>1390</v>
      </c>
      <c r="Q200" s="11"/>
      <c r="R200" s="11"/>
      <c r="S200" s="11"/>
      <c r="T200" s="11"/>
      <c r="U200" s="11">
        <v>230</v>
      </c>
      <c r="V200" s="11">
        <v>100</v>
      </c>
      <c r="W200" s="11">
        <f>Ingresos!C54</f>
        <v>435</v>
      </c>
      <c r="X200" s="104">
        <f>ROUND(SUM(O200:W200),2)</f>
        <v>2155</v>
      </c>
      <c r="Y200" s="11"/>
      <c r="Z200" s="11"/>
      <c r="AA200" s="11"/>
      <c r="AB200" s="11"/>
      <c r="AC200" s="11"/>
      <c r="AD200" s="11"/>
      <c r="AE200" s="118">
        <v>100</v>
      </c>
      <c r="AF200" s="11">
        <f>ROUND(SUM(Y200:AE200),2)</f>
        <v>100</v>
      </c>
      <c r="AG200" s="106">
        <f>ROUND(SUM(X200-AF200),2)</f>
        <v>2055</v>
      </c>
      <c r="AH200" s="11"/>
      <c r="AI200" s="11"/>
      <c r="AJ200" s="11"/>
      <c r="AK200" s="11"/>
      <c r="AL200" s="11"/>
      <c r="AM200" s="11"/>
      <c r="AN200" s="11"/>
      <c r="AO200" s="11"/>
      <c r="AP200" s="11"/>
    </row>
    <row r="201" spans="1:42" x14ac:dyDescent="0.2">
      <c r="A201" s="12">
        <v>199</v>
      </c>
      <c r="B201" s="90">
        <v>8062</v>
      </c>
      <c r="C201" s="12" t="s">
        <v>6857</v>
      </c>
      <c r="D201" s="12" t="s">
        <v>61</v>
      </c>
      <c r="E201" s="12" t="s">
        <v>3662</v>
      </c>
      <c r="F201" s="90" t="s">
        <v>1501</v>
      </c>
      <c r="G201" s="71" t="s">
        <v>144</v>
      </c>
      <c r="H201" s="71" t="s">
        <v>144</v>
      </c>
      <c r="J201" s="71" t="s">
        <v>144</v>
      </c>
      <c r="K201" s="71" t="s">
        <v>144</v>
      </c>
      <c r="L201" s="71" t="s">
        <v>144</v>
      </c>
      <c r="M201" s="71" t="s">
        <v>144</v>
      </c>
      <c r="N201" s="12" t="s">
        <v>7895</v>
      </c>
      <c r="P201" s="11">
        <v>1200</v>
      </c>
      <c r="Q201" s="11"/>
      <c r="R201" s="11"/>
      <c r="S201" s="11"/>
      <c r="T201" s="11"/>
      <c r="U201" s="11">
        <v>230</v>
      </c>
      <c r="V201" s="11">
        <v>100</v>
      </c>
      <c r="W201" s="11">
        <f>Ingresos!C38</f>
        <v>150</v>
      </c>
      <c r="X201" s="104">
        <f>ROUND(SUM(O201:W201),2)</f>
        <v>1680</v>
      </c>
      <c r="Y201" s="11"/>
      <c r="Z201" s="11"/>
      <c r="AA201" s="11"/>
      <c r="AB201" s="11"/>
      <c r="AC201" s="11"/>
      <c r="AD201" s="11"/>
      <c r="AE201" s="118">
        <v>100</v>
      </c>
      <c r="AF201" s="11">
        <f>ROUND(SUM(Y201:AE201),2)</f>
        <v>100</v>
      </c>
      <c r="AG201" s="106">
        <f>ROUND(SUM(X201-AF201),2)</f>
        <v>1580</v>
      </c>
      <c r="AH201" s="11"/>
      <c r="AI201" s="11"/>
      <c r="AJ201" s="11"/>
      <c r="AK201" s="11"/>
      <c r="AL201" s="11"/>
      <c r="AM201" s="11"/>
      <c r="AN201" s="11"/>
      <c r="AO201" s="11"/>
      <c r="AP201" s="11"/>
    </row>
    <row r="202" spans="1:42" x14ac:dyDescent="0.2">
      <c r="A202" s="12">
        <v>200</v>
      </c>
      <c r="B202" s="12">
        <v>2708</v>
      </c>
      <c r="C202" s="12" t="s">
        <v>7078</v>
      </c>
      <c r="D202" s="12" t="s">
        <v>61</v>
      </c>
      <c r="E202" s="117" t="s">
        <v>7083</v>
      </c>
      <c r="F202" s="90" t="s">
        <v>5670</v>
      </c>
      <c r="G202" s="71" t="s">
        <v>144</v>
      </c>
      <c r="H202" s="71" t="s">
        <v>144</v>
      </c>
      <c r="J202" s="71" t="s">
        <v>144</v>
      </c>
      <c r="K202" s="71" t="s">
        <v>144</v>
      </c>
      <c r="L202" s="71" t="s">
        <v>144</v>
      </c>
      <c r="M202" s="71" t="s">
        <v>144</v>
      </c>
      <c r="N202" s="12" t="s">
        <v>7895</v>
      </c>
      <c r="P202" s="11">
        <v>1015</v>
      </c>
      <c r="Q202" s="11"/>
      <c r="R202" s="11"/>
      <c r="S202" s="11"/>
      <c r="T202" s="11"/>
      <c r="U202" s="11">
        <v>230</v>
      </c>
      <c r="V202" s="11">
        <v>100</v>
      </c>
      <c r="W202" s="11">
        <f>Ingresos!C82</f>
        <v>90</v>
      </c>
      <c r="X202" s="104">
        <f>ROUND(SUM(O202:W202),2)</f>
        <v>1435</v>
      </c>
      <c r="Y202" s="11"/>
      <c r="Z202" s="11"/>
      <c r="AA202" s="11"/>
      <c r="AB202" s="11"/>
      <c r="AC202" s="11"/>
      <c r="AD202" s="11"/>
      <c r="AE202" s="11"/>
      <c r="AF202" s="11">
        <f>ROUND(SUM(Y202:AE202),2)</f>
        <v>0</v>
      </c>
      <c r="AG202" s="106">
        <f>ROUND(SUM(X202-AF202),2)</f>
        <v>1435</v>
      </c>
      <c r="AH202" s="11"/>
      <c r="AI202" s="11"/>
      <c r="AJ202" s="11"/>
      <c r="AK202" s="11"/>
      <c r="AL202" s="11"/>
      <c r="AM202" s="11"/>
      <c r="AN202" s="11"/>
      <c r="AO202" s="11"/>
      <c r="AP202" s="11"/>
    </row>
    <row r="203" spans="1:42" x14ac:dyDescent="0.2">
      <c r="A203" s="12">
        <v>201</v>
      </c>
      <c r="B203" s="12">
        <v>2844</v>
      </c>
      <c r="C203" s="12" t="s">
        <v>6981</v>
      </c>
      <c r="D203" s="12" t="s">
        <v>61</v>
      </c>
      <c r="E203" s="12" t="s">
        <v>6242</v>
      </c>
      <c r="F203" s="90" t="s">
        <v>6146</v>
      </c>
      <c r="G203" s="71" t="s">
        <v>144</v>
      </c>
      <c r="H203" s="71" t="s">
        <v>144</v>
      </c>
      <c r="J203" s="71" t="s">
        <v>144</v>
      </c>
      <c r="K203" s="71" t="s">
        <v>144</v>
      </c>
      <c r="L203" s="71" t="s">
        <v>144</v>
      </c>
      <c r="M203" s="71" t="s">
        <v>144</v>
      </c>
      <c r="N203" s="12" t="s">
        <v>7895</v>
      </c>
      <c r="P203" s="11">
        <v>1087.5</v>
      </c>
      <c r="Q203" s="11"/>
      <c r="R203" s="11"/>
      <c r="S203" s="11"/>
      <c r="T203" s="11"/>
      <c r="U203" s="11">
        <v>230</v>
      </c>
      <c r="V203" s="11">
        <v>100</v>
      </c>
      <c r="W203" s="11">
        <f>Ingresos!C9</f>
        <v>335</v>
      </c>
      <c r="X203" s="104">
        <f>ROUND(SUM(O203:W203),2)</f>
        <v>1752.5</v>
      </c>
      <c r="Y203" s="11"/>
      <c r="Z203" s="11"/>
      <c r="AA203" s="11"/>
      <c r="AB203" s="11"/>
      <c r="AC203" s="11"/>
      <c r="AD203" s="11"/>
      <c r="AE203" s="11"/>
      <c r="AF203" s="11">
        <f>ROUND(SUM(Y203:AE203),2)</f>
        <v>0</v>
      </c>
      <c r="AG203" s="106">
        <f>ROUND(SUM(X203-AF203),2)</f>
        <v>1752.5</v>
      </c>
      <c r="AH203" s="11"/>
      <c r="AI203" s="11"/>
      <c r="AJ203" s="11"/>
      <c r="AK203" s="11"/>
      <c r="AL203" s="11"/>
      <c r="AM203" s="11"/>
      <c r="AN203" s="11"/>
      <c r="AO203" s="11"/>
      <c r="AP203" s="11"/>
    </row>
    <row r="204" spans="1:42" x14ac:dyDescent="0.2">
      <c r="A204" s="12">
        <v>203</v>
      </c>
      <c r="B204" s="12">
        <v>2169</v>
      </c>
      <c r="C204" s="12" t="s">
        <v>6789</v>
      </c>
      <c r="D204" s="12" t="s">
        <v>61</v>
      </c>
      <c r="E204" s="12" t="s">
        <v>3778</v>
      </c>
      <c r="F204" s="90" t="s">
        <v>3771</v>
      </c>
      <c r="G204" s="71" t="s">
        <v>144</v>
      </c>
      <c r="H204" s="71" t="s">
        <v>144</v>
      </c>
      <c r="J204" s="71" t="s">
        <v>144</v>
      </c>
      <c r="K204" s="71" t="s">
        <v>144</v>
      </c>
      <c r="L204" s="71" t="s">
        <v>144</v>
      </c>
      <c r="M204" s="71" t="s">
        <v>144</v>
      </c>
      <c r="N204" s="12" t="s">
        <v>7895</v>
      </c>
      <c r="P204" s="11">
        <v>1170</v>
      </c>
      <c r="Q204" s="11"/>
      <c r="R204" s="11"/>
      <c r="S204" s="11"/>
      <c r="T204" s="11"/>
      <c r="U204" s="11">
        <v>230</v>
      </c>
      <c r="V204" s="11">
        <v>100</v>
      </c>
      <c r="W204" s="11">
        <f>Ingresos!C77</f>
        <v>75</v>
      </c>
      <c r="X204" s="104">
        <f>ROUND(SUM(O204:W204),2)</f>
        <v>1575</v>
      </c>
      <c r="Y204" s="11"/>
      <c r="Z204" s="11"/>
      <c r="AA204" s="11">
        <f>Descuentos!C19</f>
        <v>150</v>
      </c>
      <c r="AB204" s="11"/>
      <c r="AC204" s="11"/>
      <c r="AD204" s="11"/>
      <c r="AE204" s="118">
        <v>100</v>
      </c>
      <c r="AF204" s="11">
        <f>ROUND(SUM(Y204:AE204),2)</f>
        <v>250</v>
      </c>
      <c r="AG204" s="106">
        <f>ROUND(SUM(X204-AF204),2)</f>
        <v>1325</v>
      </c>
      <c r="AH204" s="11"/>
      <c r="AI204" s="11"/>
      <c r="AJ204" s="11"/>
      <c r="AK204" s="11"/>
      <c r="AL204" s="11"/>
      <c r="AM204" s="11"/>
      <c r="AN204" s="11"/>
      <c r="AO204" s="11"/>
      <c r="AP204" s="11"/>
    </row>
    <row r="205" spans="1:42" x14ac:dyDescent="0.2">
      <c r="A205" s="12">
        <v>204</v>
      </c>
      <c r="B205" s="12">
        <v>2914</v>
      </c>
      <c r="C205" s="12" t="s">
        <v>6937</v>
      </c>
      <c r="D205" s="12" t="s">
        <v>16</v>
      </c>
      <c r="E205" s="117" t="s">
        <v>11</v>
      </c>
      <c r="F205" s="120" t="s">
        <v>6614</v>
      </c>
      <c r="G205" s="71" t="s">
        <v>144</v>
      </c>
      <c r="H205" s="71" t="s">
        <v>144</v>
      </c>
      <c r="L205" s="71" t="s">
        <v>144</v>
      </c>
      <c r="M205" s="71" t="s">
        <v>144</v>
      </c>
      <c r="O205" s="11">
        <v>554.29</v>
      </c>
      <c r="P205" s="11"/>
      <c r="Q205" s="11"/>
      <c r="R205" s="11">
        <v>92.380933333333346</v>
      </c>
      <c r="S205" s="11"/>
      <c r="T205" s="11"/>
      <c r="U205" s="11"/>
      <c r="V205" s="11"/>
      <c r="W205" s="11"/>
      <c r="X205" s="104">
        <f>ROUND(SUM(O205:W205),2)</f>
        <v>646.66999999999996</v>
      </c>
      <c r="Y205" s="11"/>
      <c r="Z205" s="11"/>
      <c r="AA205" s="11"/>
      <c r="AB205" s="11"/>
      <c r="AC205" s="11"/>
      <c r="AD205" s="11"/>
      <c r="AE205" s="11"/>
      <c r="AF205" s="11">
        <f>ROUND(SUM(Y205:AE205),2)</f>
        <v>0</v>
      </c>
      <c r="AG205" s="106">
        <f>ROUND(SUM(X205-AF205),2)</f>
        <v>646.66999999999996</v>
      </c>
      <c r="AH205" s="11"/>
      <c r="AI205" s="11"/>
      <c r="AJ205" s="11"/>
      <c r="AK205" s="11"/>
      <c r="AL205" s="11"/>
      <c r="AM205" s="11"/>
      <c r="AN205" s="11"/>
      <c r="AO205" s="11"/>
      <c r="AP205" s="11"/>
    </row>
    <row r="206" spans="1:42" x14ac:dyDescent="0.2">
      <c r="A206" s="12">
        <v>205</v>
      </c>
      <c r="B206" s="31">
        <v>8297</v>
      </c>
      <c r="C206" s="12" t="s">
        <v>6983</v>
      </c>
      <c r="D206" s="12" t="s">
        <v>6</v>
      </c>
      <c r="E206" s="12" t="s">
        <v>3663</v>
      </c>
      <c r="F206" s="90" t="s">
        <v>7157</v>
      </c>
      <c r="G206" s="71" t="s">
        <v>144</v>
      </c>
      <c r="H206" s="71" t="s">
        <v>144</v>
      </c>
      <c r="J206" s="71" t="s">
        <v>144</v>
      </c>
      <c r="K206" s="71" t="s">
        <v>144</v>
      </c>
      <c r="L206" s="71" t="s">
        <v>144</v>
      </c>
      <c r="M206" s="71" t="s">
        <v>144</v>
      </c>
      <c r="O206" s="11">
        <v>900</v>
      </c>
      <c r="P206" s="11"/>
      <c r="Q206" s="11"/>
      <c r="R206" s="11">
        <v>150</v>
      </c>
      <c r="S206" s="11"/>
      <c r="T206" s="11">
        <v>250</v>
      </c>
      <c r="U206" s="11"/>
      <c r="V206" s="11"/>
      <c r="W206" s="11"/>
      <c r="X206" s="104">
        <f>ROUND(SUM(O206:W206),2)</f>
        <v>1300</v>
      </c>
      <c r="Y206" s="11"/>
      <c r="Z206" s="11"/>
      <c r="AA206" s="11"/>
      <c r="AB206" s="11"/>
      <c r="AC206" s="11"/>
      <c r="AD206" s="11"/>
      <c r="AE206" s="11"/>
      <c r="AF206" s="11">
        <f>ROUND(SUM(Y206:AE206),2)</f>
        <v>0</v>
      </c>
      <c r="AG206" s="106">
        <f>ROUND(SUM(X206-AF206),2)</f>
        <v>1300</v>
      </c>
      <c r="AH206" s="11"/>
      <c r="AI206" s="11"/>
      <c r="AJ206" s="11"/>
      <c r="AK206" s="11"/>
      <c r="AL206" s="11"/>
      <c r="AM206" s="11"/>
      <c r="AN206" s="11"/>
      <c r="AO206" s="11"/>
      <c r="AP206" s="11"/>
    </row>
    <row r="207" spans="1:42" x14ac:dyDescent="0.2">
      <c r="A207" s="12">
        <v>206</v>
      </c>
      <c r="B207" s="12">
        <v>2768</v>
      </c>
      <c r="C207" s="12" t="s">
        <v>6869</v>
      </c>
      <c r="D207" s="12" t="s">
        <v>7444</v>
      </c>
      <c r="E207" s="117" t="s">
        <v>9</v>
      </c>
      <c r="F207" s="90" t="s">
        <v>6241</v>
      </c>
      <c r="G207" s="71" t="s">
        <v>144</v>
      </c>
      <c r="H207" s="71" t="s">
        <v>144</v>
      </c>
      <c r="J207" s="71" t="s">
        <v>144</v>
      </c>
      <c r="K207" s="71" t="s">
        <v>144</v>
      </c>
      <c r="L207" s="71" t="s">
        <v>144</v>
      </c>
      <c r="M207" s="71" t="s">
        <v>144</v>
      </c>
      <c r="O207" s="11">
        <v>1071.43</v>
      </c>
      <c r="P207" s="11"/>
      <c r="Q207" s="11"/>
      <c r="R207" s="11">
        <v>178.57140000000001</v>
      </c>
      <c r="S207" s="11"/>
      <c r="T207" s="11">
        <v>250</v>
      </c>
      <c r="U207" s="11"/>
      <c r="V207" s="11"/>
      <c r="W207" s="11"/>
      <c r="X207" s="104">
        <f>ROUND(SUM(O207:W207),2)</f>
        <v>1500</v>
      </c>
      <c r="Y207" s="11"/>
      <c r="Z207" s="11"/>
      <c r="AA207" s="11"/>
      <c r="AB207" s="11"/>
      <c r="AC207" s="11"/>
      <c r="AD207" s="11"/>
      <c r="AE207" s="11"/>
      <c r="AF207" s="11">
        <f>ROUND(SUM(Y207:AE207),2)</f>
        <v>0</v>
      </c>
      <c r="AG207" s="106">
        <f>ROUND(SUM(X207-AF207),2)</f>
        <v>1500</v>
      </c>
      <c r="AH207" s="11"/>
      <c r="AI207" s="11"/>
      <c r="AJ207" s="11"/>
      <c r="AK207" s="11"/>
      <c r="AL207" s="11"/>
      <c r="AM207" s="11"/>
      <c r="AN207" s="11"/>
      <c r="AO207" s="11"/>
      <c r="AP207" s="11"/>
    </row>
    <row r="208" spans="1:42" x14ac:dyDescent="0.2">
      <c r="A208" s="12">
        <v>207</v>
      </c>
      <c r="B208" s="12">
        <v>1900</v>
      </c>
      <c r="C208" s="12" t="s">
        <v>6743</v>
      </c>
      <c r="D208" s="12" t="s">
        <v>61</v>
      </c>
      <c r="E208" s="12" t="s">
        <v>3778</v>
      </c>
      <c r="F208" s="90" t="s">
        <v>1576</v>
      </c>
      <c r="G208" s="71" t="s">
        <v>144</v>
      </c>
      <c r="H208" s="71" t="s">
        <v>144</v>
      </c>
      <c r="J208" s="71" t="s">
        <v>144</v>
      </c>
      <c r="K208" s="71" t="s">
        <v>144</v>
      </c>
      <c r="L208" s="71" t="s">
        <v>144</v>
      </c>
      <c r="M208" s="71" t="s">
        <v>144</v>
      </c>
      <c r="N208" s="12" t="s">
        <v>7895</v>
      </c>
      <c r="P208" s="11">
        <v>1170</v>
      </c>
      <c r="Q208" s="11"/>
      <c r="R208" s="11"/>
      <c r="S208" s="11"/>
      <c r="T208" s="11"/>
      <c r="U208" s="11">
        <v>230</v>
      </c>
      <c r="V208" s="11">
        <v>100</v>
      </c>
      <c r="W208" s="11">
        <f>Ingresos!C69</f>
        <v>45</v>
      </c>
      <c r="X208" s="104">
        <f>ROUND(SUM(O208:W208),2)</f>
        <v>1545</v>
      </c>
      <c r="Y208" s="11"/>
      <c r="Z208" s="11"/>
      <c r="AA208" s="11"/>
      <c r="AB208" s="11"/>
      <c r="AC208" s="11"/>
      <c r="AD208" s="11"/>
      <c r="AE208" s="118">
        <v>100</v>
      </c>
      <c r="AF208" s="11">
        <f>ROUND(SUM(Y208:AE208),2)</f>
        <v>100</v>
      </c>
      <c r="AG208" s="106">
        <f>ROUND(SUM(X208-AF208),2)</f>
        <v>1445</v>
      </c>
      <c r="AH208" s="11"/>
      <c r="AI208" s="11"/>
      <c r="AJ208" s="11"/>
      <c r="AK208" s="11"/>
      <c r="AL208" s="11"/>
      <c r="AM208" s="11"/>
      <c r="AN208" s="11"/>
      <c r="AO208" s="11"/>
      <c r="AP208" s="11"/>
    </row>
    <row r="209" spans="1:42" x14ac:dyDescent="0.2">
      <c r="A209" s="12">
        <v>208</v>
      </c>
      <c r="B209" s="12">
        <v>8402</v>
      </c>
      <c r="C209" s="12" t="s">
        <v>6845</v>
      </c>
      <c r="D209" s="12" t="s">
        <v>5800</v>
      </c>
      <c r="E209" s="12" t="s">
        <v>5470</v>
      </c>
      <c r="F209" s="90" t="s">
        <v>7565</v>
      </c>
      <c r="G209" s="71" t="s">
        <v>144</v>
      </c>
      <c r="H209" s="71" t="s">
        <v>144</v>
      </c>
      <c r="J209" s="71" t="s">
        <v>144</v>
      </c>
      <c r="K209" s="71" t="s">
        <v>144</v>
      </c>
      <c r="L209" s="71" t="s">
        <v>144</v>
      </c>
      <c r="M209" s="71" t="s">
        <v>144</v>
      </c>
      <c r="O209" s="11">
        <v>840</v>
      </c>
      <c r="P209" s="11"/>
      <c r="Q209" s="11"/>
      <c r="R209" s="11">
        <v>140</v>
      </c>
      <c r="S209" s="11"/>
      <c r="T209" s="11">
        <v>220</v>
      </c>
      <c r="U209" s="11"/>
      <c r="V209" s="11"/>
      <c r="W209" s="11"/>
      <c r="X209" s="104">
        <f>ROUND(SUM(O209:W209),2)</f>
        <v>1200</v>
      </c>
      <c r="Y209" s="11"/>
      <c r="Z209" s="11"/>
      <c r="AA209" s="11"/>
      <c r="AB209" s="11"/>
      <c r="AC209" s="11"/>
      <c r="AD209" s="11"/>
      <c r="AE209" s="11"/>
      <c r="AF209" s="11">
        <f>ROUND(SUM(Y209:AE209),2)</f>
        <v>0</v>
      </c>
      <c r="AG209" s="106">
        <f>ROUND(SUM(X209-AF209),2)</f>
        <v>1200</v>
      </c>
      <c r="AH209" s="11"/>
      <c r="AI209" s="11"/>
      <c r="AJ209" s="11"/>
      <c r="AK209" s="11"/>
      <c r="AL209" s="11"/>
      <c r="AM209" s="11"/>
      <c r="AN209" s="11"/>
      <c r="AO209" s="11"/>
      <c r="AP209" s="11"/>
    </row>
    <row r="210" spans="1:42" x14ac:dyDescent="0.2">
      <c r="A210" s="12">
        <v>209</v>
      </c>
      <c r="B210" s="12">
        <v>2911</v>
      </c>
      <c r="C210" s="12" t="s">
        <v>6864</v>
      </c>
      <c r="D210" s="12" t="s">
        <v>7007</v>
      </c>
      <c r="E210" s="12" t="s">
        <v>27</v>
      </c>
      <c r="F210" s="90" t="s">
        <v>6606</v>
      </c>
      <c r="G210" s="71" t="s">
        <v>144</v>
      </c>
      <c r="H210" s="71" t="s">
        <v>144</v>
      </c>
      <c r="J210" s="71" t="s">
        <v>144</v>
      </c>
      <c r="K210" s="71" t="s">
        <v>144</v>
      </c>
      <c r="L210" s="71" t="s">
        <v>144</v>
      </c>
      <c r="M210" s="71" t="s">
        <v>144</v>
      </c>
      <c r="O210" s="11">
        <v>1028.57</v>
      </c>
      <c r="P210" s="11"/>
      <c r="Q210" s="11"/>
      <c r="R210" s="11">
        <v>171.42859999999999</v>
      </c>
      <c r="S210" s="11"/>
      <c r="T210" s="11">
        <v>300</v>
      </c>
      <c r="U210" s="11"/>
      <c r="V210" s="11"/>
      <c r="W210" s="11"/>
      <c r="X210" s="104">
        <f>ROUND(SUM(O210:W210),2)</f>
        <v>1500</v>
      </c>
      <c r="Y210" s="11"/>
      <c r="Z210" s="11"/>
      <c r="AA210" s="11"/>
      <c r="AB210" s="11"/>
      <c r="AC210" s="11"/>
      <c r="AD210" s="11"/>
      <c r="AE210" s="11"/>
      <c r="AF210" s="11">
        <f>ROUND(SUM(Y210:AE210),2)</f>
        <v>0</v>
      </c>
      <c r="AG210" s="106">
        <f>ROUND(SUM(X210-AF210),2)</f>
        <v>1500</v>
      </c>
      <c r="AH210" s="11"/>
      <c r="AI210" s="11"/>
      <c r="AJ210" s="11"/>
      <c r="AK210" s="11"/>
      <c r="AL210" s="11"/>
      <c r="AM210" s="11"/>
      <c r="AN210" s="11"/>
      <c r="AO210" s="11"/>
      <c r="AP210" s="11"/>
    </row>
    <row r="211" spans="1:42" x14ac:dyDescent="0.2">
      <c r="A211" s="12">
        <v>210</v>
      </c>
      <c r="B211" s="12">
        <v>8386</v>
      </c>
      <c r="C211" s="12" t="s">
        <v>6939</v>
      </c>
      <c r="D211" s="12" t="s">
        <v>61</v>
      </c>
      <c r="E211" s="12" t="s">
        <v>3778</v>
      </c>
      <c r="F211" s="90" t="s">
        <v>7514</v>
      </c>
      <c r="G211" s="71" t="s">
        <v>144</v>
      </c>
      <c r="H211" s="71" t="s">
        <v>144</v>
      </c>
      <c r="J211" s="71" t="s">
        <v>144</v>
      </c>
      <c r="K211" s="71" t="s">
        <v>144</v>
      </c>
      <c r="L211" s="71" t="s">
        <v>144</v>
      </c>
      <c r="M211" s="71" t="s">
        <v>144</v>
      </c>
      <c r="N211" s="73" t="s">
        <v>7895</v>
      </c>
      <c r="P211" s="11">
        <v>1170</v>
      </c>
      <c r="Q211" s="11"/>
      <c r="R211" s="11"/>
      <c r="S211" s="11"/>
      <c r="T211" s="11"/>
      <c r="U211" s="11">
        <v>230</v>
      </c>
      <c r="V211" s="11">
        <v>100</v>
      </c>
      <c r="W211" s="11">
        <f>Ingresos!C72</f>
        <v>60</v>
      </c>
      <c r="X211" s="104">
        <f>ROUND(SUM(O211:W211),2)</f>
        <v>1560</v>
      </c>
      <c r="Y211" s="11"/>
      <c r="Z211" s="11"/>
      <c r="AA211" s="11"/>
      <c r="AB211" s="11"/>
      <c r="AC211" s="11"/>
      <c r="AD211" s="11"/>
      <c r="AE211" s="11"/>
      <c r="AF211" s="11">
        <f>ROUND(SUM(Y211:AE211),2)</f>
        <v>0</v>
      </c>
      <c r="AG211" s="106">
        <f>ROUND(SUM(X211-AF211),2)</f>
        <v>1560</v>
      </c>
      <c r="AH211" s="11"/>
      <c r="AI211" s="11"/>
      <c r="AJ211" s="11"/>
      <c r="AK211" s="11"/>
      <c r="AL211" s="11"/>
      <c r="AM211" s="11"/>
      <c r="AN211" s="11"/>
      <c r="AO211" s="11"/>
      <c r="AP211" s="11"/>
    </row>
    <row r="212" spans="1:42" x14ac:dyDescent="0.2">
      <c r="A212" s="12">
        <v>316</v>
      </c>
      <c r="B212" s="12">
        <v>8522</v>
      </c>
      <c r="C212" s="12" t="s">
        <v>6785</v>
      </c>
      <c r="D212" s="12" t="s">
        <v>3679</v>
      </c>
      <c r="E212" s="12" t="s">
        <v>9</v>
      </c>
      <c r="F212" s="90" t="s">
        <v>7852</v>
      </c>
      <c r="G212" s="71" t="s">
        <v>144</v>
      </c>
      <c r="H212" s="71" t="s">
        <v>144</v>
      </c>
      <c r="J212" s="71" t="s">
        <v>144</v>
      </c>
      <c r="K212" s="71" t="s">
        <v>144</v>
      </c>
      <c r="L212" s="71" t="s">
        <v>144</v>
      </c>
      <c r="M212" s="71" t="s">
        <v>144</v>
      </c>
      <c r="O212" s="11">
        <v>900</v>
      </c>
      <c r="P212" s="11"/>
      <c r="Q212" s="11"/>
      <c r="R212" s="11">
        <v>150</v>
      </c>
      <c r="S212" s="11"/>
      <c r="T212" s="11">
        <v>250</v>
      </c>
      <c r="U212" s="11"/>
      <c r="V212" s="11"/>
      <c r="W212" s="11"/>
      <c r="X212" s="104">
        <f>ROUND(SUM(O212:W212),2)</f>
        <v>1300</v>
      </c>
      <c r="Y212" s="11"/>
      <c r="Z212" s="11"/>
      <c r="AA212" s="11"/>
      <c r="AB212" s="11"/>
      <c r="AC212" s="11"/>
      <c r="AD212" s="11"/>
      <c r="AE212" s="11"/>
      <c r="AF212" s="11">
        <f>ROUND(SUM(Y212:AE212),2)</f>
        <v>0</v>
      </c>
      <c r="AG212" s="106">
        <f>ROUND(SUM(X212-AF212),2)</f>
        <v>1300</v>
      </c>
      <c r="AH212" s="11"/>
      <c r="AI212" s="11"/>
      <c r="AJ212" s="11"/>
      <c r="AK212" s="11"/>
      <c r="AL212" s="11"/>
      <c r="AM212" s="11"/>
      <c r="AN212" s="11"/>
      <c r="AO212" s="11"/>
      <c r="AP212" s="11"/>
    </row>
    <row r="213" spans="1:42" x14ac:dyDescent="0.2">
      <c r="A213" s="12">
        <v>211</v>
      </c>
      <c r="B213" s="31">
        <v>8368</v>
      </c>
      <c r="C213" s="12" t="s">
        <v>6947</v>
      </c>
      <c r="D213" s="12" t="s">
        <v>7196</v>
      </c>
      <c r="E213" s="12" t="s">
        <v>9</v>
      </c>
      <c r="F213" s="90" t="s">
        <v>7472</v>
      </c>
      <c r="G213" s="71" t="s">
        <v>144</v>
      </c>
      <c r="H213" s="71" t="s">
        <v>144</v>
      </c>
      <c r="I213" s="70"/>
      <c r="J213" s="71" t="s">
        <v>144</v>
      </c>
      <c r="K213" s="75" t="s">
        <v>144</v>
      </c>
      <c r="L213" s="75" t="s">
        <v>144</v>
      </c>
      <c r="M213" s="75" t="s">
        <v>144</v>
      </c>
      <c r="N213" s="74"/>
      <c r="O213" s="11">
        <v>900</v>
      </c>
      <c r="P213" s="11"/>
      <c r="Q213" s="11"/>
      <c r="R213" s="11">
        <v>150</v>
      </c>
      <c r="S213" s="11"/>
      <c r="T213" s="11">
        <v>250</v>
      </c>
      <c r="U213" s="11"/>
      <c r="V213" s="11"/>
      <c r="W213" s="11"/>
      <c r="X213" s="104">
        <f>ROUND(SUM(O213:W213),2)</f>
        <v>1300</v>
      </c>
      <c r="Y213" s="11"/>
      <c r="Z213" s="11"/>
      <c r="AA213" s="11"/>
      <c r="AB213" s="11"/>
      <c r="AC213" s="11"/>
      <c r="AD213" s="11"/>
      <c r="AE213" s="11"/>
      <c r="AF213" s="11">
        <f>ROUND(SUM(Y213:AE213),2)</f>
        <v>0</v>
      </c>
      <c r="AG213" s="106">
        <f>ROUND(SUM(X213-AF213),2)</f>
        <v>1300</v>
      </c>
      <c r="AH213" s="11"/>
      <c r="AI213" s="11"/>
      <c r="AJ213" s="11"/>
      <c r="AK213" s="11"/>
      <c r="AL213" s="11"/>
      <c r="AM213" s="11"/>
      <c r="AN213" s="11"/>
      <c r="AO213" s="11"/>
      <c r="AP213" s="11"/>
    </row>
    <row r="214" spans="1:42" x14ac:dyDescent="0.2">
      <c r="A214" s="12">
        <v>290</v>
      </c>
      <c r="B214" s="12">
        <v>2390</v>
      </c>
      <c r="C214" s="12" t="s">
        <v>6941</v>
      </c>
      <c r="D214" s="12" t="s">
        <v>1</v>
      </c>
      <c r="E214" s="12" t="s">
        <v>7209</v>
      </c>
      <c r="F214" s="114" t="s">
        <v>4521</v>
      </c>
      <c r="G214" s="71" t="s">
        <v>144</v>
      </c>
      <c r="H214" s="71" t="s">
        <v>144</v>
      </c>
      <c r="J214" s="71" t="s">
        <v>144</v>
      </c>
      <c r="K214" s="71" t="s">
        <v>144</v>
      </c>
      <c r="L214" s="71" t="s">
        <v>144</v>
      </c>
      <c r="M214" s="71" t="s">
        <v>144</v>
      </c>
      <c r="O214" s="11">
        <v>985.71</v>
      </c>
      <c r="P214" s="11"/>
      <c r="Q214" s="11"/>
      <c r="R214" s="11">
        <v>164.28569999999999</v>
      </c>
      <c r="S214" s="11"/>
      <c r="T214" s="11">
        <v>50</v>
      </c>
      <c r="U214" s="11"/>
      <c r="V214" s="11"/>
      <c r="W214" s="11"/>
      <c r="X214" s="104">
        <f>ROUND(SUM(O214:W214),2)</f>
        <v>1200</v>
      </c>
      <c r="Y214" s="11"/>
      <c r="Z214" s="11"/>
      <c r="AA214" s="11"/>
      <c r="AB214" s="11"/>
      <c r="AC214" s="11"/>
      <c r="AD214" s="11"/>
      <c r="AE214" s="11"/>
      <c r="AF214" s="11">
        <f>ROUND(SUM(Y214:AE214),2)</f>
        <v>0</v>
      </c>
      <c r="AG214" s="106">
        <f>ROUND(SUM(X214-AF214),2)</f>
        <v>1200</v>
      </c>
      <c r="AH214" s="11" t="s">
        <v>7880</v>
      </c>
      <c r="AI214" s="11"/>
      <c r="AJ214" s="11"/>
      <c r="AK214" s="11"/>
      <c r="AL214" s="11"/>
      <c r="AM214" s="11"/>
      <c r="AN214" s="11"/>
      <c r="AO214" s="11"/>
      <c r="AP214" s="11"/>
    </row>
    <row r="215" spans="1:42" x14ac:dyDescent="0.2">
      <c r="A215" s="12">
        <v>212</v>
      </c>
      <c r="B215" s="31">
        <v>8494</v>
      </c>
      <c r="C215" s="12" t="s">
        <v>6835</v>
      </c>
      <c r="D215" s="12" t="s">
        <v>61</v>
      </c>
      <c r="E215" s="117" t="s">
        <v>3664</v>
      </c>
      <c r="F215" s="90" t="s">
        <v>7803</v>
      </c>
      <c r="G215" s="71" t="s">
        <v>144</v>
      </c>
      <c r="H215" s="71" t="s">
        <v>144</v>
      </c>
      <c r="J215" s="71" t="s">
        <v>144</v>
      </c>
      <c r="K215" s="71" t="s">
        <v>144</v>
      </c>
      <c r="L215" s="71" t="s">
        <v>144</v>
      </c>
      <c r="M215" s="71" t="s">
        <v>144</v>
      </c>
      <c r="N215" s="12" t="s">
        <v>7895</v>
      </c>
      <c r="P215" s="11">
        <v>1157</v>
      </c>
      <c r="Q215" s="11"/>
      <c r="R215" s="11"/>
      <c r="S215" s="11"/>
      <c r="T215" s="11"/>
      <c r="U215" s="11">
        <v>230</v>
      </c>
      <c r="V215" s="11">
        <v>100</v>
      </c>
      <c r="W215" s="11"/>
      <c r="X215" s="104">
        <f>ROUND(SUM(O215:W215),2)</f>
        <v>1487</v>
      </c>
      <c r="Y215" s="11"/>
      <c r="Z215" s="11"/>
      <c r="AA215" s="11"/>
      <c r="AB215" s="11"/>
      <c r="AC215" s="11"/>
      <c r="AD215" s="11"/>
      <c r="AE215" s="11"/>
      <c r="AF215" s="11">
        <f>ROUND(SUM(Y215:AE215),2)</f>
        <v>0</v>
      </c>
      <c r="AG215" s="106">
        <f>ROUND(SUM(X215-AF215),2)</f>
        <v>1487</v>
      </c>
      <c r="AH215" s="11"/>
      <c r="AI215" s="11"/>
      <c r="AJ215" s="11"/>
      <c r="AK215" s="11"/>
      <c r="AL215" s="11"/>
      <c r="AM215" s="11"/>
      <c r="AN215" s="11"/>
      <c r="AO215" s="11"/>
      <c r="AP215" s="11"/>
    </row>
    <row r="216" spans="1:42" x14ac:dyDescent="0.2">
      <c r="A216" s="12">
        <v>214</v>
      </c>
      <c r="B216" s="12">
        <v>8492</v>
      </c>
      <c r="C216" s="12" t="s">
        <v>7441</v>
      </c>
      <c r="D216" s="12" t="s">
        <v>3679</v>
      </c>
      <c r="E216" s="117" t="s">
        <v>9</v>
      </c>
      <c r="F216" s="90" t="s">
        <v>7806</v>
      </c>
      <c r="G216" s="71" t="s">
        <v>144</v>
      </c>
      <c r="H216" s="71" t="s">
        <v>144</v>
      </c>
      <c r="J216" s="71" t="s">
        <v>144</v>
      </c>
      <c r="K216" s="71" t="s">
        <v>144</v>
      </c>
      <c r="L216" s="71" t="s">
        <v>144</v>
      </c>
      <c r="M216" s="71" t="s">
        <v>144</v>
      </c>
      <c r="O216" s="11">
        <v>900</v>
      </c>
      <c r="P216" s="11"/>
      <c r="Q216" s="11"/>
      <c r="R216" s="11">
        <v>150</v>
      </c>
      <c r="S216" s="11"/>
      <c r="T216" s="11">
        <v>250</v>
      </c>
      <c r="U216" s="11"/>
      <c r="V216" s="11"/>
      <c r="W216" s="11"/>
      <c r="X216" s="104">
        <f>ROUND(SUM(O216:W216),2)</f>
        <v>1300</v>
      </c>
      <c r="Y216" s="11"/>
      <c r="Z216" s="11"/>
      <c r="AA216" s="11"/>
      <c r="AB216" s="11"/>
      <c r="AC216" s="11"/>
      <c r="AD216" s="11"/>
      <c r="AE216" s="11"/>
      <c r="AF216" s="11">
        <f>ROUND(SUM(Y216:AE216),2)</f>
        <v>0</v>
      </c>
      <c r="AG216" s="106">
        <f>ROUND(SUM(X216-AF216),2)</f>
        <v>1300</v>
      </c>
      <c r="AH216" s="11"/>
      <c r="AI216" s="11"/>
      <c r="AJ216" s="11"/>
      <c r="AK216" s="11"/>
      <c r="AL216" s="11"/>
      <c r="AM216" s="11"/>
      <c r="AN216" s="11"/>
      <c r="AO216" s="11"/>
      <c r="AP216" s="11"/>
    </row>
    <row r="217" spans="1:42" x14ac:dyDescent="0.2">
      <c r="A217" s="12">
        <v>292</v>
      </c>
      <c r="B217" s="12">
        <v>1727</v>
      </c>
      <c r="C217" s="12" t="s">
        <v>7086</v>
      </c>
      <c r="D217" s="12" t="s">
        <v>1</v>
      </c>
      <c r="E217" s="12" t="s">
        <v>7209</v>
      </c>
      <c r="F217" s="114" t="s">
        <v>1678</v>
      </c>
      <c r="G217" s="71" t="s">
        <v>144</v>
      </c>
      <c r="H217" s="71" t="s">
        <v>144</v>
      </c>
      <c r="J217" s="71" t="s">
        <v>144</v>
      </c>
      <c r="K217" s="71" t="s">
        <v>144</v>
      </c>
      <c r="L217" s="71" t="s">
        <v>144</v>
      </c>
      <c r="M217" s="71" t="s">
        <v>144</v>
      </c>
      <c r="O217" s="11">
        <v>985.71</v>
      </c>
      <c r="P217" s="11"/>
      <c r="Q217" s="11"/>
      <c r="R217" s="11">
        <v>164.28569999999999</v>
      </c>
      <c r="S217" s="11"/>
      <c r="T217" s="11">
        <v>50</v>
      </c>
      <c r="U217" s="11"/>
      <c r="V217" s="11"/>
      <c r="W217" s="11"/>
      <c r="X217" s="104">
        <f>ROUND(SUM(O217:W217),2)</f>
        <v>1200</v>
      </c>
      <c r="Y217" s="11"/>
      <c r="Z217" s="11"/>
      <c r="AA217" s="11"/>
      <c r="AB217" s="11"/>
      <c r="AC217" s="11"/>
      <c r="AD217" s="11"/>
      <c r="AE217" s="11"/>
      <c r="AF217" s="11">
        <f>ROUND(SUM(Y217:AE217),2)</f>
        <v>0</v>
      </c>
      <c r="AG217" s="106">
        <f>ROUND(SUM(X217-AF217),2)</f>
        <v>1200</v>
      </c>
      <c r="AH217" s="11"/>
      <c r="AI217" s="11"/>
      <c r="AJ217" s="11"/>
      <c r="AK217" s="11"/>
      <c r="AL217" s="11"/>
      <c r="AM217" s="11"/>
      <c r="AN217" s="11"/>
      <c r="AO217" s="11"/>
      <c r="AP217" s="11"/>
    </row>
    <row r="218" spans="1:42" x14ac:dyDescent="0.2">
      <c r="A218" s="12">
        <v>215</v>
      </c>
      <c r="B218" s="12">
        <v>1161</v>
      </c>
      <c r="C218" s="12" t="s">
        <v>6855</v>
      </c>
      <c r="D218" s="12" t="s">
        <v>62</v>
      </c>
      <c r="E218" s="12" t="s">
        <v>3659</v>
      </c>
      <c r="F218" s="90" t="s">
        <v>1685</v>
      </c>
      <c r="G218" s="71" t="s">
        <v>144</v>
      </c>
      <c r="H218" s="71" t="s">
        <v>144</v>
      </c>
      <c r="J218" s="71" t="s">
        <v>144</v>
      </c>
      <c r="K218" s="71" t="s">
        <v>144</v>
      </c>
      <c r="L218" s="71" t="s">
        <v>144</v>
      </c>
      <c r="M218" s="71" t="s">
        <v>144</v>
      </c>
      <c r="N218" s="12" t="s">
        <v>7895</v>
      </c>
      <c r="P218" s="11">
        <v>1810.5</v>
      </c>
      <c r="Q218" s="11"/>
      <c r="R218" s="11"/>
      <c r="S218" s="11"/>
      <c r="T218" s="11"/>
      <c r="U218" s="11">
        <v>200</v>
      </c>
      <c r="V218" s="11">
        <v>100</v>
      </c>
      <c r="W218" s="11">
        <f>Ingresos!C61</f>
        <v>-600</v>
      </c>
      <c r="X218" s="104">
        <f>ROUND(SUM(O218:W218),2)</f>
        <v>1510.5</v>
      </c>
      <c r="Y218" s="11"/>
      <c r="Z218" s="11"/>
      <c r="AA218" s="11"/>
      <c r="AB218" s="11"/>
      <c r="AC218" s="11"/>
      <c r="AD218" s="11"/>
      <c r="AE218" s="11"/>
      <c r="AF218" s="11">
        <f>ROUND(SUM(Y218:AE218),2)</f>
        <v>0</v>
      </c>
      <c r="AG218" s="106">
        <f>ROUND(SUM(X218-AF218),2)</f>
        <v>1510.5</v>
      </c>
      <c r="AH218" s="11"/>
      <c r="AI218" s="11"/>
      <c r="AJ218" s="11"/>
      <c r="AK218" s="11"/>
      <c r="AL218" s="11"/>
      <c r="AM218" s="11"/>
      <c r="AN218" s="11"/>
      <c r="AO218" s="11"/>
      <c r="AP218" s="11"/>
    </row>
    <row r="219" spans="1:42" x14ac:dyDescent="0.2">
      <c r="A219" s="12">
        <v>308</v>
      </c>
      <c r="B219" s="12">
        <v>8537</v>
      </c>
      <c r="C219" s="12" t="s">
        <v>7000</v>
      </c>
      <c r="D219" s="12" t="s">
        <v>1</v>
      </c>
      <c r="E219" s="12" t="s">
        <v>7209</v>
      </c>
      <c r="F219" s="114" t="s">
        <v>7870</v>
      </c>
      <c r="G219" s="71" t="s">
        <v>144</v>
      </c>
      <c r="H219" s="71" t="s">
        <v>144</v>
      </c>
      <c r="J219" s="71" t="s">
        <v>144</v>
      </c>
      <c r="K219" s="71" t="s">
        <v>144</v>
      </c>
      <c r="L219" s="71" t="s">
        <v>144</v>
      </c>
      <c r="M219" s="71" t="s">
        <v>144</v>
      </c>
      <c r="O219" s="11">
        <v>985.71</v>
      </c>
      <c r="P219" s="11"/>
      <c r="Q219" s="11"/>
      <c r="R219" s="11">
        <v>164.28569999999999</v>
      </c>
      <c r="S219" s="11"/>
      <c r="T219" s="11">
        <v>50</v>
      </c>
      <c r="U219" s="11"/>
      <c r="V219" s="11"/>
      <c r="W219" s="11"/>
      <c r="X219" s="104">
        <f>ROUND(SUM(O219:W219),2)</f>
        <v>1200</v>
      </c>
      <c r="Y219" s="11"/>
      <c r="Z219" s="11"/>
      <c r="AA219" s="11"/>
      <c r="AB219" s="11"/>
      <c r="AC219" s="11"/>
      <c r="AD219" s="11"/>
      <c r="AE219" s="11"/>
      <c r="AF219" s="11">
        <f>ROUND(SUM(Y219:AE219),2)</f>
        <v>0</v>
      </c>
      <c r="AG219" s="106">
        <f>ROUND(SUM(X219-AF219),2)</f>
        <v>1200</v>
      </c>
      <c r="AH219" s="11"/>
      <c r="AI219" s="11"/>
      <c r="AJ219" s="11"/>
      <c r="AK219" s="11"/>
      <c r="AL219" s="11"/>
      <c r="AM219" s="11"/>
      <c r="AN219" s="11"/>
      <c r="AO219" s="11"/>
      <c r="AP219" s="11"/>
    </row>
    <row r="220" spans="1:42" x14ac:dyDescent="0.2">
      <c r="A220" s="12">
        <v>216</v>
      </c>
      <c r="B220" s="12">
        <v>2817</v>
      </c>
      <c r="C220" s="12" t="s">
        <v>7076</v>
      </c>
      <c r="D220" s="12" t="s">
        <v>3679</v>
      </c>
      <c r="E220" s="12" t="s">
        <v>9</v>
      </c>
      <c r="F220" s="90" t="s">
        <v>6038</v>
      </c>
      <c r="G220" s="71" t="s">
        <v>144</v>
      </c>
      <c r="H220" s="71" t="s">
        <v>144</v>
      </c>
      <c r="J220" s="71" t="s">
        <v>144</v>
      </c>
      <c r="K220" s="71" t="s">
        <v>144</v>
      </c>
      <c r="L220" s="71" t="s">
        <v>144</v>
      </c>
      <c r="M220" s="71" t="s">
        <v>144</v>
      </c>
      <c r="O220" s="11">
        <v>900</v>
      </c>
      <c r="P220" s="11"/>
      <c r="Q220" s="11"/>
      <c r="R220" s="11">
        <v>150</v>
      </c>
      <c r="S220" s="11"/>
      <c r="T220" s="11">
        <v>250</v>
      </c>
      <c r="U220" s="11"/>
      <c r="V220" s="11"/>
      <c r="W220" s="11"/>
      <c r="X220" s="104">
        <f>ROUND(SUM(O220:W220),2)</f>
        <v>1300</v>
      </c>
      <c r="Y220" s="11"/>
      <c r="Z220" s="11"/>
      <c r="AA220" s="11"/>
      <c r="AB220" s="11"/>
      <c r="AC220" s="11"/>
      <c r="AD220" s="11"/>
      <c r="AE220" s="118">
        <v>100</v>
      </c>
      <c r="AF220" s="11">
        <f>ROUND(SUM(Y220:AE220),2)</f>
        <v>100</v>
      </c>
      <c r="AG220" s="106">
        <f>ROUND(SUM(X220-AF220),2)</f>
        <v>1200</v>
      </c>
      <c r="AH220" s="11"/>
      <c r="AI220" s="11"/>
      <c r="AJ220" s="11"/>
      <c r="AK220" s="11"/>
      <c r="AL220" s="11"/>
      <c r="AM220" s="11"/>
      <c r="AN220" s="11"/>
      <c r="AO220" s="11"/>
      <c r="AP220" s="11"/>
    </row>
    <row r="221" spans="1:42" x14ac:dyDescent="0.2">
      <c r="A221" s="12">
        <v>217</v>
      </c>
      <c r="B221" s="12">
        <v>1741</v>
      </c>
      <c r="C221" s="12" t="s">
        <v>6871</v>
      </c>
      <c r="D221" s="12" t="s">
        <v>62</v>
      </c>
      <c r="E221" s="12" t="s">
        <v>3662</v>
      </c>
      <c r="F221" s="90" t="s">
        <v>3763</v>
      </c>
      <c r="G221" s="71" t="s">
        <v>144</v>
      </c>
      <c r="H221" s="71" t="s">
        <v>144</v>
      </c>
      <c r="J221" s="71" t="s">
        <v>144</v>
      </c>
      <c r="K221" s="71" t="s">
        <v>144</v>
      </c>
      <c r="L221" s="71" t="s">
        <v>144</v>
      </c>
      <c r="M221" s="71" t="s">
        <v>144</v>
      </c>
      <c r="N221" s="12" t="s">
        <v>7895</v>
      </c>
      <c r="P221" s="11">
        <v>1633</v>
      </c>
      <c r="Q221" s="11"/>
      <c r="R221" s="11"/>
      <c r="S221" s="11"/>
      <c r="T221" s="11"/>
      <c r="U221" s="11">
        <v>200</v>
      </c>
      <c r="V221" s="11">
        <v>100</v>
      </c>
      <c r="W221" s="11"/>
      <c r="X221" s="104">
        <f>ROUND(SUM(O221:W221),2)</f>
        <v>1933</v>
      </c>
      <c r="Y221" s="11"/>
      <c r="Z221" s="11"/>
      <c r="AA221" s="11"/>
      <c r="AB221" s="11"/>
      <c r="AC221" s="11"/>
      <c r="AD221" s="11"/>
      <c r="AE221" s="11"/>
      <c r="AF221" s="11">
        <f>ROUND(SUM(Y221:AE221),2)</f>
        <v>0</v>
      </c>
      <c r="AG221" s="106">
        <f>ROUND(SUM(X221-AF221),2)</f>
        <v>1933</v>
      </c>
      <c r="AH221" s="11"/>
      <c r="AI221" s="11"/>
      <c r="AJ221" s="11"/>
      <c r="AK221" s="11"/>
      <c r="AL221" s="11"/>
      <c r="AM221" s="11"/>
      <c r="AN221" s="11"/>
      <c r="AO221" s="11"/>
      <c r="AP221" s="11"/>
    </row>
    <row r="222" spans="1:42" x14ac:dyDescent="0.2">
      <c r="A222" s="12">
        <v>218</v>
      </c>
      <c r="B222" s="12">
        <v>1959</v>
      </c>
      <c r="C222" s="12" t="s">
        <v>6873</v>
      </c>
      <c r="D222" s="12" t="s">
        <v>5</v>
      </c>
      <c r="E222" s="12" t="s">
        <v>3</v>
      </c>
      <c r="F222" s="90" t="s">
        <v>1700</v>
      </c>
      <c r="G222" s="71" t="s">
        <v>144</v>
      </c>
      <c r="H222" s="71" t="s">
        <v>144</v>
      </c>
      <c r="J222" s="71" t="s">
        <v>144</v>
      </c>
      <c r="K222" s="71" t="s">
        <v>144</v>
      </c>
      <c r="L222" s="71" t="s">
        <v>144</v>
      </c>
      <c r="M222" s="71" t="s">
        <v>144</v>
      </c>
      <c r="O222" s="11">
        <v>942.86</v>
      </c>
      <c r="P222" s="11"/>
      <c r="Q222" s="11"/>
      <c r="R222" s="11">
        <v>157.1429</v>
      </c>
      <c r="S222" s="11"/>
      <c r="T222" s="11">
        <v>300</v>
      </c>
      <c r="U222" s="11"/>
      <c r="V222" s="11"/>
      <c r="W222" s="11"/>
      <c r="X222" s="104">
        <f>ROUND(SUM(O222:W222),2)</f>
        <v>1400</v>
      </c>
      <c r="Y222" s="11"/>
      <c r="Z222" s="11"/>
      <c r="AA222" s="11"/>
      <c r="AB222" s="11"/>
      <c r="AC222" s="11"/>
      <c r="AD222" s="11"/>
      <c r="AE222" s="11"/>
      <c r="AF222" s="11">
        <f>ROUND(SUM(Y222:AE222),2)</f>
        <v>0</v>
      </c>
      <c r="AG222" s="106">
        <f>ROUND(SUM(X222-AF222),2)</f>
        <v>1400</v>
      </c>
      <c r="AH222" s="11"/>
      <c r="AI222" s="11"/>
      <c r="AJ222" s="11"/>
      <c r="AK222" s="11"/>
      <c r="AL222" s="11"/>
      <c r="AM222" s="11"/>
      <c r="AN222" s="11"/>
      <c r="AO222" s="11"/>
      <c r="AP222" s="11"/>
    </row>
    <row r="223" spans="1:42" x14ac:dyDescent="0.2">
      <c r="A223" s="12">
        <v>309</v>
      </c>
      <c r="B223" s="12">
        <v>8520</v>
      </c>
      <c r="C223" s="12" t="s">
        <v>7093</v>
      </c>
      <c r="D223" s="12" t="s">
        <v>1</v>
      </c>
      <c r="E223" s="12" t="s">
        <v>7209</v>
      </c>
      <c r="F223" s="115" t="s">
        <v>7846</v>
      </c>
      <c r="G223" s="71" t="s">
        <v>144</v>
      </c>
      <c r="H223" s="71" t="s">
        <v>144</v>
      </c>
      <c r="J223" s="71" t="s">
        <v>144</v>
      </c>
      <c r="K223" s="71" t="s">
        <v>144</v>
      </c>
      <c r="L223" s="71" t="s">
        <v>144</v>
      </c>
      <c r="M223" s="71" t="s">
        <v>144</v>
      </c>
      <c r="O223" s="11">
        <v>985.71</v>
      </c>
      <c r="P223" s="11"/>
      <c r="Q223" s="11"/>
      <c r="R223" s="11">
        <v>164.28569999999999</v>
      </c>
      <c r="S223" s="11"/>
      <c r="T223" s="11">
        <v>50</v>
      </c>
      <c r="U223" s="11"/>
      <c r="V223" s="11"/>
      <c r="W223" s="11"/>
      <c r="X223" s="104">
        <f>ROUND(SUM(O223:W223),2)</f>
        <v>1200</v>
      </c>
      <c r="Y223" s="11"/>
      <c r="Z223" s="11"/>
      <c r="AA223" s="11"/>
      <c r="AB223" s="11"/>
      <c r="AC223" s="11"/>
      <c r="AD223" s="11"/>
      <c r="AE223" s="11"/>
      <c r="AF223" s="11">
        <f>ROUND(SUM(Y223:AE223),2)</f>
        <v>0</v>
      </c>
      <c r="AG223" s="106">
        <f>ROUND(SUM(X223-AF223),2)</f>
        <v>1200</v>
      </c>
      <c r="AH223" s="11"/>
      <c r="AI223" s="11"/>
      <c r="AJ223" s="11"/>
      <c r="AK223" s="11"/>
      <c r="AL223" s="11"/>
      <c r="AM223" s="11"/>
      <c r="AN223" s="11"/>
      <c r="AO223" s="11"/>
      <c r="AP223" s="11"/>
    </row>
    <row r="224" spans="1:42" x14ac:dyDescent="0.2">
      <c r="A224" s="12">
        <v>305</v>
      </c>
      <c r="B224" s="12">
        <v>8518</v>
      </c>
      <c r="C224" s="12" t="s">
        <v>6999</v>
      </c>
      <c r="D224" s="12" t="s">
        <v>1</v>
      </c>
      <c r="E224" s="12" t="s">
        <v>7209</v>
      </c>
      <c r="F224" s="90" t="s">
        <v>7840</v>
      </c>
      <c r="G224" s="71" t="s">
        <v>144</v>
      </c>
      <c r="H224" s="71" t="s">
        <v>144</v>
      </c>
      <c r="J224" s="71" t="s">
        <v>144</v>
      </c>
      <c r="K224" s="71" t="s">
        <v>144</v>
      </c>
      <c r="L224" s="71" t="s">
        <v>144</v>
      </c>
      <c r="M224" s="71" t="s">
        <v>144</v>
      </c>
      <c r="O224" s="11">
        <v>985.71</v>
      </c>
      <c r="P224" s="11"/>
      <c r="Q224" s="11"/>
      <c r="R224" s="11">
        <v>164.28569999999999</v>
      </c>
      <c r="S224" s="11"/>
      <c r="T224" s="11">
        <v>50</v>
      </c>
      <c r="U224" s="11"/>
      <c r="V224" s="11"/>
      <c r="W224" s="11">
        <f>Ingresos!C97</f>
        <v>20</v>
      </c>
      <c r="X224" s="104">
        <f>ROUND(SUM(O224:W224),2)</f>
        <v>1220</v>
      </c>
      <c r="Y224" s="11"/>
      <c r="Z224" s="11"/>
      <c r="AA224" s="11"/>
      <c r="AB224" s="11"/>
      <c r="AC224" s="11"/>
      <c r="AD224" s="11"/>
      <c r="AE224" s="11"/>
      <c r="AF224" s="11">
        <f>ROUND(SUM(Y224:AE224),2)</f>
        <v>0</v>
      </c>
      <c r="AG224" s="106">
        <f>ROUND(SUM(X224-AF224),2)</f>
        <v>1220</v>
      </c>
      <c r="AH224" s="11"/>
      <c r="AI224" s="11"/>
      <c r="AJ224" s="11"/>
      <c r="AK224" s="11"/>
      <c r="AL224" s="11"/>
      <c r="AM224" s="11"/>
      <c r="AN224" s="11"/>
      <c r="AO224" s="11"/>
      <c r="AP224" s="11"/>
    </row>
    <row r="225" spans="1:42" x14ac:dyDescent="0.2">
      <c r="A225" s="12">
        <v>219</v>
      </c>
      <c r="B225" s="12">
        <v>2108</v>
      </c>
      <c r="C225" s="12" t="s">
        <v>6865</v>
      </c>
      <c r="D225" s="12" t="s">
        <v>61</v>
      </c>
      <c r="E225" s="12" t="s">
        <v>3665</v>
      </c>
      <c r="F225" s="90" t="s">
        <v>6235</v>
      </c>
      <c r="G225" s="71" t="s">
        <v>144</v>
      </c>
      <c r="H225" s="71" t="s">
        <v>144</v>
      </c>
      <c r="J225" s="71" t="s">
        <v>144</v>
      </c>
      <c r="K225" s="71" t="s">
        <v>144</v>
      </c>
      <c r="L225" s="71" t="s">
        <v>144</v>
      </c>
      <c r="M225" s="71" t="s">
        <v>144</v>
      </c>
      <c r="N225" s="12" t="s">
        <v>7895</v>
      </c>
      <c r="P225" s="11">
        <v>1513</v>
      </c>
      <c r="Q225" s="11"/>
      <c r="R225" s="11"/>
      <c r="S225" s="11"/>
      <c r="T225" s="11"/>
      <c r="U225" s="11">
        <v>230</v>
      </c>
      <c r="V225" s="11">
        <v>100</v>
      </c>
      <c r="W225" s="11">
        <f>Ingresos!C31</f>
        <v>-110</v>
      </c>
      <c r="X225" s="104">
        <f>ROUND(SUM(O225:W225),2)</f>
        <v>1733</v>
      </c>
      <c r="Y225" s="11"/>
      <c r="Z225" s="11"/>
      <c r="AA225" s="11"/>
      <c r="AB225" s="11"/>
      <c r="AC225" s="11"/>
      <c r="AD225" s="11"/>
      <c r="AE225" s="11"/>
      <c r="AF225" s="11">
        <f>ROUND(SUM(Y225:AE225),2)</f>
        <v>0</v>
      </c>
      <c r="AG225" s="106">
        <f>ROUND(SUM(X225-AF225),2)</f>
        <v>1733</v>
      </c>
      <c r="AH225" s="11"/>
      <c r="AI225" s="11"/>
      <c r="AJ225" s="11"/>
      <c r="AK225" s="11"/>
      <c r="AL225" s="11"/>
      <c r="AM225" s="11"/>
      <c r="AN225" s="11"/>
      <c r="AO225" s="11"/>
      <c r="AP225" s="11"/>
    </row>
    <row r="226" spans="1:42" x14ac:dyDescent="0.2">
      <c r="A226" s="12">
        <v>220</v>
      </c>
      <c r="B226" s="12">
        <v>2107</v>
      </c>
      <c r="C226" s="12" t="s">
        <v>6956</v>
      </c>
      <c r="D226" s="12" t="s">
        <v>61</v>
      </c>
      <c r="E226" s="12" t="s">
        <v>3662</v>
      </c>
      <c r="F226" s="90" t="s">
        <v>1711</v>
      </c>
      <c r="G226" s="71" t="s">
        <v>144</v>
      </c>
      <c r="H226" s="71" t="s">
        <v>144</v>
      </c>
      <c r="J226" s="71" t="s">
        <v>144</v>
      </c>
      <c r="K226" s="71" t="s">
        <v>144</v>
      </c>
      <c r="L226" s="71" t="s">
        <v>144</v>
      </c>
      <c r="M226" s="71" t="s">
        <v>144</v>
      </c>
      <c r="N226" s="12" t="s">
        <v>7895</v>
      </c>
      <c r="P226" s="11">
        <v>1140</v>
      </c>
      <c r="Q226" s="11"/>
      <c r="R226" s="11"/>
      <c r="S226" s="11"/>
      <c r="T226" s="11"/>
      <c r="U226" s="11">
        <v>230</v>
      </c>
      <c r="V226" s="11">
        <v>100</v>
      </c>
      <c r="W226" s="11">
        <f>Ingresos!C4</f>
        <v>290</v>
      </c>
      <c r="X226" s="104">
        <f>ROUND(SUM(O226:W226),2)</f>
        <v>1760</v>
      </c>
      <c r="Y226" s="11"/>
      <c r="Z226" s="11"/>
      <c r="AA226" s="11"/>
      <c r="AB226" s="11"/>
      <c r="AC226" s="11"/>
      <c r="AD226" s="11"/>
      <c r="AE226" s="11"/>
      <c r="AF226" s="11">
        <f>ROUND(SUM(Y226:AE226),2)</f>
        <v>0</v>
      </c>
      <c r="AG226" s="106">
        <f>ROUND(SUM(X226-AF226),2)</f>
        <v>1760</v>
      </c>
      <c r="AH226" s="11"/>
      <c r="AI226" s="11"/>
      <c r="AJ226" s="11"/>
      <c r="AK226" s="11"/>
      <c r="AL226" s="11"/>
      <c r="AM226" s="11"/>
      <c r="AN226" s="11"/>
      <c r="AO226" s="11"/>
      <c r="AP226" s="11"/>
    </row>
    <row r="227" spans="1:42" x14ac:dyDescent="0.2">
      <c r="A227" s="12">
        <v>221</v>
      </c>
      <c r="B227" s="31">
        <v>1129</v>
      </c>
      <c r="C227" s="12" t="s">
        <v>7508</v>
      </c>
      <c r="D227" s="12" t="s">
        <v>61</v>
      </c>
      <c r="E227" s="12" t="s">
        <v>7083</v>
      </c>
      <c r="F227" s="90" t="s">
        <v>1726</v>
      </c>
      <c r="G227" s="71" t="s">
        <v>144</v>
      </c>
      <c r="H227" s="71" t="s">
        <v>144</v>
      </c>
      <c r="J227" s="71" t="s">
        <v>144</v>
      </c>
      <c r="K227" s="71" t="s">
        <v>144</v>
      </c>
      <c r="L227" s="71" t="s">
        <v>144</v>
      </c>
      <c r="M227" s="71" t="s">
        <v>144</v>
      </c>
      <c r="N227" s="12" t="s">
        <v>7895</v>
      </c>
      <c r="O227" s="100"/>
      <c r="P227" s="11">
        <v>1160</v>
      </c>
      <c r="Q227" s="11"/>
      <c r="R227" s="11"/>
      <c r="S227" s="11"/>
      <c r="T227" s="11"/>
      <c r="U227" s="11">
        <v>230</v>
      </c>
      <c r="V227" s="11">
        <v>100</v>
      </c>
      <c r="W227" s="11"/>
      <c r="X227" s="104">
        <f>ROUND(SUM(O227:W227),2)</f>
        <v>1490</v>
      </c>
      <c r="Y227" s="11"/>
      <c r="Z227" s="11"/>
      <c r="AA227" s="11"/>
      <c r="AB227" s="11"/>
      <c r="AC227" s="11"/>
      <c r="AD227" s="11"/>
      <c r="AE227" s="11"/>
      <c r="AF227" s="11">
        <f>ROUND(SUM(Y227:AE227),2)</f>
        <v>0</v>
      </c>
      <c r="AG227" s="106">
        <f>ROUND(SUM(X227-AF227),2)</f>
        <v>1490</v>
      </c>
      <c r="AH227" s="11"/>
      <c r="AI227" s="11"/>
      <c r="AJ227" s="11"/>
      <c r="AK227" s="11"/>
      <c r="AL227" s="11"/>
      <c r="AM227" s="11"/>
      <c r="AN227" s="11"/>
      <c r="AO227" s="11"/>
      <c r="AP227" s="11"/>
    </row>
    <row r="228" spans="1:42" x14ac:dyDescent="0.2">
      <c r="A228" s="12">
        <v>222</v>
      </c>
      <c r="B228" s="12">
        <v>603</v>
      </c>
      <c r="C228" s="12" t="s">
        <v>7100</v>
      </c>
      <c r="D228" s="12" t="s">
        <v>61</v>
      </c>
      <c r="E228" s="12" t="s">
        <v>7083</v>
      </c>
      <c r="F228" s="90" t="s">
        <v>1738</v>
      </c>
      <c r="G228" s="71" t="s">
        <v>144</v>
      </c>
      <c r="H228" s="71" t="s">
        <v>144</v>
      </c>
      <c r="J228" s="71" t="s">
        <v>144</v>
      </c>
      <c r="K228" s="71" t="s">
        <v>144</v>
      </c>
      <c r="L228" s="71" t="s">
        <v>144</v>
      </c>
      <c r="M228" s="71" t="s">
        <v>144</v>
      </c>
      <c r="N228" s="12" t="s">
        <v>7895</v>
      </c>
      <c r="P228" s="11">
        <v>1160</v>
      </c>
      <c r="Q228" s="11"/>
      <c r="R228" s="11"/>
      <c r="S228" s="11"/>
      <c r="T228" s="11"/>
      <c r="U228" s="11">
        <v>230</v>
      </c>
      <c r="V228" s="11">
        <v>100</v>
      </c>
      <c r="W228" s="11"/>
      <c r="X228" s="104">
        <f>ROUND(SUM(O228:W228),2)</f>
        <v>1490</v>
      </c>
      <c r="Y228" s="11"/>
      <c r="Z228" s="11"/>
      <c r="AA228" s="11"/>
      <c r="AB228" s="11"/>
      <c r="AC228" s="11"/>
      <c r="AD228" s="11"/>
      <c r="AE228" s="119">
        <v>200</v>
      </c>
      <c r="AF228" s="11">
        <f>ROUND(SUM(Y228:AE228),2)</f>
        <v>200</v>
      </c>
      <c r="AG228" s="106">
        <f>ROUND(SUM(X228-AF228),2)</f>
        <v>1290</v>
      </c>
      <c r="AH228" s="11"/>
      <c r="AI228" s="11"/>
      <c r="AJ228" s="11"/>
      <c r="AK228" s="11"/>
      <c r="AL228" s="11"/>
      <c r="AM228" s="11"/>
      <c r="AN228" s="11"/>
      <c r="AO228" s="11"/>
      <c r="AP228" s="11"/>
    </row>
    <row r="229" spans="1:42" x14ac:dyDescent="0.2">
      <c r="A229" s="12">
        <v>223</v>
      </c>
      <c r="B229" s="31">
        <v>2833</v>
      </c>
      <c r="C229" s="12" t="s">
        <v>6880</v>
      </c>
      <c r="D229" s="12" t="s">
        <v>28</v>
      </c>
      <c r="E229" s="12" t="s">
        <v>27</v>
      </c>
      <c r="F229" s="90" t="s">
        <v>1772</v>
      </c>
      <c r="G229" s="71" t="s">
        <v>144</v>
      </c>
      <c r="H229" s="71" t="s">
        <v>144</v>
      </c>
      <c r="J229" s="71" t="s">
        <v>144</v>
      </c>
      <c r="K229" s="71" t="s">
        <v>144</v>
      </c>
      <c r="L229" s="71" t="s">
        <v>144</v>
      </c>
      <c r="M229" s="71" t="s">
        <v>144</v>
      </c>
      <c r="O229" s="11">
        <v>814.29</v>
      </c>
      <c r="P229" s="11"/>
      <c r="Q229" s="11"/>
      <c r="R229" s="11">
        <v>135.71430000000001</v>
      </c>
      <c r="S229" s="11"/>
      <c r="T229" s="11">
        <v>300</v>
      </c>
      <c r="U229" s="11"/>
      <c r="V229" s="11"/>
      <c r="W229" s="11">
        <f>Ingresos!C92</f>
        <v>158.33000000000001</v>
      </c>
      <c r="X229" s="104">
        <f>ROUND(SUM(O229:W229),2)</f>
        <v>1408.33</v>
      </c>
      <c r="Y229" s="11"/>
      <c r="Z229" s="11"/>
      <c r="AA229" s="11"/>
      <c r="AB229" s="11"/>
      <c r="AC229" s="11"/>
      <c r="AD229" s="11"/>
      <c r="AE229" s="11"/>
      <c r="AF229" s="11">
        <f>ROUND(SUM(Y229:AE229),2)</f>
        <v>0</v>
      </c>
      <c r="AG229" s="106">
        <f>ROUND(SUM(X229-AF229),2)</f>
        <v>1408.33</v>
      </c>
      <c r="AH229" s="11"/>
      <c r="AI229" s="11"/>
      <c r="AJ229" s="11"/>
      <c r="AK229" s="11"/>
      <c r="AL229" s="11"/>
      <c r="AM229" s="11"/>
      <c r="AN229" s="11"/>
      <c r="AO229" s="11"/>
      <c r="AP229" s="11"/>
    </row>
    <row r="230" spans="1:42" x14ac:dyDescent="0.2">
      <c r="A230" s="12">
        <v>224</v>
      </c>
      <c r="B230" s="12">
        <v>2810</v>
      </c>
      <c r="C230" s="12" t="s">
        <v>6881</v>
      </c>
      <c r="D230" s="12" t="s">
        <v>5</v>
      </c>
      <c r="E230" s="12" t="s">
        <v>3</v>
      </c>
      <c r="F230" s="90" t="s">
        <v>6018</v>
      </c>
      <c r="G230" s="71" t="s">
        <v>144</v>
      </c>
      <c r="H230" s="71" t="s">
        <v>144</v>
      </c>
      <c r="J230" s="71" t="s">
        <v>144</v>
      </c>
      <c r="K230" s="71" t="s">
        <v>144</v>
      </c>
      <c r="L230" s="71" t="s">
        <v>144</v>
      </c>
      <c r="M230" s="71" t="s">
        <v>144</v>
      </c>
      <c r="O230" s="100">
        <v>900</v>
      </c>
      <c r="P230" s="11"/>
      <c r="Q230" s="11"/>
      <c r="R230" s="11">
        <v>150</v>
      </c>
      <c r="S230" s="11"/>
      <c r="T230" s="11">
        <v>250</v>
      </c>
      <c r="U230" s="11"/>
      <c r="V230" s="11"/>
      <c r="W230" s="11"/>
      <c r="X230" s="104">
        <f>ROUND(SUM(O230:W230),2)</f>
        <v>1300</v>
      </c>
      <c r="Y230" s="11"/>
      <c r="Z230" s="11"/>
      <c r="AA230" s="11"/>
      <c r="AB230" s="11"/>
      <c r="AC230" s="11"/>
      <c r="AD230" s="11"/>
      <c r="AE230" s="11"/>
      <c r="AF230" s="11">
        <f>ROUND(SUM(Y230:AE230),2)</f>
        <v>0</v>
      </c>
      <c r="AG230" s="106">
        <f>ROUND(SUM(X230-AF230),2)</f>
        <v>1300</v>
      </c>
      <c r="AH230" s="11"/>
      <c r="AI230" s="11"/>
      <c r="AJ230" s="11"/>
      <c r="AK230" s="11"/>
      <c r="AL230" s="11"/>
      <c r="AM230" s="11"/>
      <c r="AN230" s="11"/>
      <c r="AO230" s="11"/>
      <c r="AP230" s="11"/>
    </row>
    <row r="231" spans="1:42" x14ac:dyDescent="0.2">
      <c r="A231" s="12">
        <v>225</v>
      </c>
      <c r="B231" s="12">
        <v>962</v>
      </c>
      <c r="C231" s="12" t="s">
        <v>7079</v>
      </c>
      <c r="D231" s="12" t="s">
        <v>61</v>
      </c>
      <c r="E231" s="12" t="s">
        <v>7083</v>
      </c>
      <c r="F231" s="90" t="s">
        <v>1779</v>
      </c>
      <c r="G231" s="71" t="s">
        <v>144</v>
      </c>
      <c r="H231" s="71" t="s">
        <v>144</v>
      </c>
      <c r="J231" s="71" t="s">
        <v>144</v>
      </c>
      <c r="K231" s="71" t="s">
        <v>144</v>
      </c>
      <c r="L231" s="71" t="s">
        <v>144</v>
      </c>
      <c r="M231" s="71" t="s">
        <v>144</v>
      </c>
      <c r="N231" s="12" t="s">
        <v>7895</v>
      </c>
      <c r="P231" s="11">
        <v>1015</v>
      </c>
      <c r="Q231" s="11"/>
      <c r="R231" s="11"/>
      <c r="S231" s="11"/>
      <c r="T231" s="11"/>
      <c r="U231" s="11">
        <v>230</v>
      </c>
      <c r="V231" s="11">
        <v>100</v>
      </c>
      <c r="W231" s="11">
        <f>Ingresos!C83</f>
        <v>75</v>
      </c>
      <c r="X231" s="104">
        <f>ROUND(SUM(O231:W231),2)</f>
        <v>1420</v>
      </c>
      <c r="Y231" s="11"/>
      <c r="Z231" s="11"/>
      <c r="AA231" s="11"/>
      <c r="AB231" s="11"/>
      <c r="AC231" s="11"/>
      <c r="AD231" s="11"/>
      <c r="AE231" s="118">
        <v>100</v>
      </c>
      <c r="AF231" s="11">
        <f>ROUND(SUM(Y231:AE231),2)</f>
        <v>100</v>
      </c>
      <c r="AG231" s="106">
        <f>ROUND(SUM(X231-AF231),2)</f>
        <v>1320</v>
      </c>
      <c r="AH231" s="11"/>
      <c r="AI231" s="11"/>
      <c r="AJ231" s="11"/>
      <c r="AK231" s="11"/>
      <c r="AL231" s="11"/>
      <c r="AM231" s="11"/>
      <c r="AN231" s="11"/>
      <c r="AO231" s="11"/>
      <c r="AP231" s="11"/>
    </row>
    <row r="232" spans="1:42" x14ac:dyDescent="0.2">
      <c r="A232" s="12">
        <v>226</v>
      </c>
      <c r="B232" s="12">
        <v>8010</v>
      </c>
      <c r="C232" s="12" t="s">
        <v>6734</v>
      </c>
      <c r="D232" s="12" t="s">
        <v>61</v>
      </c>
      <c r="E232" s="12" t="s">
        <v>3778</v>
      </c>
      <c r="F232" s="90" t="s">
        <v>7632</v>
      </c>
      <c r="G232" s="71" t="s">
        <v>144</v>
      </c>
      <c r="H232" s="71" t="s">
        <v>144</v>
      </c>
      <c r="J232" s="71" t="s">
        <v>144</v>
      </c>
      <c r="K232" s="71" t="s">
        <v>144</v>
      </c>
      <c r="L232" s="71" t="s">
        <v>144</v>
      </c>
      <c r="M232" s="71" t="s">
        <v>144</v>
      </c>
      <c r="N232" s="12" t="s">
        <v>7895</v>
      </c>
      <c r="P232" s="11">
        <v>1170</v>
      </c>
      <c r="Q232" s="11"/>
      <c r="R232" s="11"/>
      <c r="S232" s="11"/>
      <c r="T232" s="11"/>
      <c r="U232" s="11">
        <v>230</v>
      </c>
      <c r="V232" s="11">
        <v>100</v>
      </c>
      <c r="W232" s="11">
        <f>Ingresos!C67</f>
        <v>225</v>
      </c>
      <c r="X232" s="104">
        <f>ROUND(SUM(O232:W232),2)</f>
        <v>1725</v>
      </c>
      <c r="Y232" s="11"/>
      <c r="Z232" s="11"/>
      <c r="AA232" s="11"/>
      <c r="AB232" s="11"/>
      <c r="AC232" s="11"/>
      <c r="AD232" s="11"/>
      <c r="AE232" s="11"/>
      <c r="AF232" s="11">
        <f>ROUND(SUM(Y232:AE232),2)</f>
        <v>0</v>
      </c>
      <c r="AG232" s="106">
        <f>ROUND(SUM(X232-AF232),2)</f>
        <v>1725</v>
      </c>
      <c r="AH232" s="11"/>
      <c r="AI232" s="11"/>
      <c r="AJ232" s="11"/>
      <c r="AK232" s="11"/>
      <c r="AL232" s="11"/>
      <c r="AM232" s="11"/>
      <c r="AN232" s="11"/>
      <c r="AO232" s="11"/>
      <c r="AP232" s="11"/>
    </row>
    <row r="233" spans="1:42" x14ac:dyDescent="0.2">
      <c r="A233" s="12">
        <v>294</v>
      </c>
      <c r="B233" s="12">
        <v>2307</v>
      </c>
      <c r="C233" s="12" t="s">
        <v>7088</v>
      </c>
      <c r="D233" s="12" t="s">
        <v>1</v>
      </c>
      <c r="E233" s="12" t="s">
        <v>7209</v>
      </c>
      <c r="F233" s="114" t="s">
        <v>5692</v>
      </c>
      <c r="G233" s="71" t="s">
        <v>144</v>
      </c>
      <c r="H233" s="71" t="s">
        <v>144</v>
      </c>
      <c r="J233" s="71" t="s">
        <v>144</v>
      </c>
      <c r="K233" s="71" t="s">
        <v>144</v>
      </c>
      <c r="L233" s="71" t="s">
        <v>144</v>
      </c>
      <c r="M233" s="71" t="s">
        <v>144</v>
      </c>
      <c r="O233" s="11">
        <v>985.71</v>
      </c>
      <c r="P233" s="11"/>
      <c r="Q233" s="11"/>
      <c r="R233" s="11">
        <v>164.28569999999999</v>
      </c>
      <c r="S233" s="11"/>
      <c r="T233" s="11">
        <v>50</v>
      </c>
      <c r="U233" s="11"/>
      <c r="V233" s="11"/>
      <c r="W233" s="11"/>
      <c r="X233" s="104">
        <f>ROUND(SUM(O233:W233),2)</f>
        <v>1200</v>
      </c>
      <c r="Y233" s="11"/>
      <c r="Z233" s="11"/>
      <c r="AA233" s="11"/>
      <c r="AB233" s="11"/>
      <c r="AC233" s="11"/>
      <c r="AD233" s="11"/>
      <c r="AE233" s="11"/>
      <c r="AF233" s="11">
        <f>ROUND(SUM(Y233:AE233),2)</f>
        <v>0</v>
      </c>
      <c r="AG233" s="106">
        <f>ROUND(SUM(X233-AF233),2)</f>
        <v>1200</v>
      </c>
      <c r="AH233" s="11"/>
      <c r="AI233" s="11"/>
      <c r="AJ233" s="11"/>
      <c r="AK233" s="11"/>
      <c r="AL233" s="11"/>
      <c r="AM233" s="11"/>
      <c r="AN233" s="11"/>
      <c r="AO233" s="11"/>
      <c r="AP233" s="11"/>
    </row>
    <row r="234" spans="1:42" x14ac:dyDescent="0.2">
      <c r="A234" s="12">
        <v>299</v>
      </c>
      <c r="B234" s="12">
        <v>8391</v>
      </c>
      <c r="C234" s="12" t="s">
        <v>7120</v>
      </c>
      <c r="D234" s="12" t="s">
        <v>1</v>
      </c>
      <c r="E234" s="12" t="s">
        <v>7209</v>
      </c>
      <c r="F234" s="114" t="s">
        <v>7535</v>
      </c>
      <c r="G234" s="71" t="s">
        <v>144</v>
      </c>
      <c r="H234" s="71" t="s">
        <v>144</v>
      </c>
      <c r="J234" s="71" t="s">
        <v>144</v>
      </c>
      <c r="K234" s="71" t="s">
        <v>144</v>
      </c>
      <c r="L234" s="71" t="s">
        <v>144</v>
      </c>
      <c r="M234" s="71" t="s">
        <v>144</v>
      </c>
      <c r="O234" s="11">
        <v>985.71</v>
      </c>
      <c r="P234" s="11"/>
      <c r="Q234" s="11"/>
      <c r="R234" s="11">
        <v>164.28569999999999</v>
      </c>
      <c r="S234" s="11"/>
      <c r="T234" s="11">
        <v>50</v>
      </c>
      <c r="U234" s="11"/>
      <c r="V234" s="11"/>
      <c r="W234" s="11"/>
      <c r="X234" s="104">
        <f>ROUND(SUM(O234:W234),2)</f>
        <v>1200</v>
      </c>
      <c r="Y234" s="11"/>
      <c r="Z234" s="11"/>
      <c r="AA234" s="11"/>
      <c r="AB234" s="11"/>
      <c r="AC234" s="11"/>
      <c r="AD234" s="11"/>
      <c r="AE234" s="11"/>
      <c r="AF234" s="11">
        <f>ROUND(SUM(Y234:AE234),2)</f>
        <v>0</v>
      </c>
      <c r="AG234" s="106">
        <f>ROUND(SUM(X234-AF234),2)</f>
        <v>1200</v>
      </c>
      <c r="AH234" s="11"/>
      <c r="AI234" s="11"/>
      <c r="AJ234" s="11"/>
      <c r="AK234" s="11"/>
      <c r="AL234" s="11"/>
      <c r="AM234" s="11"/>
      <c r="AN234" s="11"/>
      <c r="AO234" s="11"/>
      <c r="AP234" s="11"/>
    </row>
    <row r="235" spans="1:42" x14ac:dyDescent="0.2">
      <c r="A235" s="12">
        <v>296</v>
      </c>
      <c r="B235" s="12">
        <v>1990</v>
      </c>
      <c r="C235" s="12" t="s">
        <v>7085</v>
      </c>
      <c r="D235" s="12" t="s">
        <v>1</v>
      </c>
      <c r="E235" s="12" t="s">
        <v>7209</v>
      </c>
      <c r="F235" s="114" t="s">
        <v>1797</v>
      </c>
      <c r="G235" s="71" t="s">
        <v>144</v>
      </c>
      <c r="H235" s="71" t="s">
        <v>144</v>
      </c>
      <c r="J235" s="71" t="s">
        <v>144</v>
      </c>
      <c r="K235" s="71" t="s">
        <v>144</v>
      </c>
      <c r="L235" s="71" t="s">
        <v>144</v>
      </c>
      <c r="M235" s="71" t="s">
        <v>144</v>
      </c>
      <c r="O235" s="11">
        <v>985.71</v>
      </c>
      <c r="P235" s="11"/>
      <c r="Q235" s="11"/>
      <c r="R235" s="11">
        <v>164.28569999999999</v>
      </c>
      <c r="S235" s="11"/>
      <c r="T235" s="11">
        <v>50</v>
      </c>
      <c r="U235" s="11"/>
      <c r="V235" s="11"/>
      <c r="W235" s="11"/>
      <c r="X235" s="104">
        <f>ROUND(SUM(O235:W235),2)</f>
        <v>1200</v>
      </c>
      <c r="Y235" s="11"/>
      <c r="Z235" s="11"/>
      <c r="AA235" s="11"/>
      <c r="AB235" s="11"/>
      <c r="AC235" s="11"/>
      <c r="AD235" s="11"/>
      <c r="AE235" s="11"/>
      <c r="AF235" s="11">
        <f>ROUND(SUM(Y235:AE235),2)</f>
        <v>0</v>
      </c>
      <c r="AG235" s="106">
        <f>ROUND(SUM(X235-AF235),2)</f>
        <v>1200</v>
      </c>
      <c r="AH235" s="11"/>
      <c r="AI235" s="11"/>
      <c r="AJ235" s="11"/>
      <c r="AK235" s="11"/>
      <c r="AL235" s="11"/>
      <c r="AM235" s="11"/>
      <c r="AN235" s="11"/>
      <c r="AO235" s="11"/>
      <c r="AP235" s="11"/>
    </row>
    <row r="236" spans="1:42" x14ac:dyDescent="0.2">
      <c r="A236" s="12">
        <v>297</v>
      </c>
      <c r="B236" s="12">
        <v>8508</v>
      </c>
      <c r="C236" s="12" t="s">
        <v>7827</v>
      </c>
      <c r="D236" s="12" t="s">
        <v>7506</v>
      </c>
      <c r="E236" s="12" t="s">
        <v>9</v>
      </c>
      <c r="F236" s="90" t="s">
        <v>7829</v>
      </c>
      <c r="G236" s="71" t="s">
        <v>144</v>
      </c>
      <c r="H236" s="71" t="s">
        <v>144</v>
      </c>
      <c r="J236" s="71" t="s">
        <v>144</v>
      </c>
      <c r="K236" s="71" t="s">
        <v>144</v>
      </c>
      <c r="L236" s="71" t="s">
        <v>144</v>
      </c>
      <c r="M236" s="71" t="s">
        <v>144</v>
      </c>
      <c r="O236" s="11">
        <v>771.43</v>
      </c>
      <c r="P236" s="11"/>
      <c r="Q236" s="11"/>
      <c r="R236" s="11">
        <v>128.57140000000001</v>
      </c>
      <c r="S236" s="11"/>
      <c r="T236" s="11">
        <v>300</v>
      </c>
      <c r="U236" s="11"/>
      <c r="V236" s="11"/>
      <c r="W236" s="11"/>
      <c r="X236" s="104">
        <f>ROUND(SUM(O236:W236),2)</f>
        <v>1200</v>
      </c>
      <c r="Y236" s="11"/>
      <c r="Z236" s="11"/>
      <c r="AA236" s="11"/>
      <c r="AB236" s="11"/>
      <c r="AC236" s="11"/>
      <c r="AD236" s="11"/>
      <c r="AE236" s="11"/>
      <c r="AF236" s="11">
        <f>ROUND(SUM(Y236:AE236),2)</f>
        <v>0</v>
      </c>
      <c r="AG236" s="106">
        <f>ROUND(SUM(X236-AF236),2)</f>
        <v>1200</v>
      </c>
      <c r="AH236" s="11"/>
      <c r="AI236" s="11"/>
      <c r="AJ236" s="11"/>
      <c r="AK236" s="11"/>
      <c r="AL236" s="11"/>
      <c r="AM236" s="11"/>
      <c r="AN236" s="11"/>
      <c r="AO236" s="11"/>
      <c r="AP236" s="11"/>
    </row>
    <row r="237" spans="1:42" x14ac:dyDescent="0.2">
      <c r="A237" s="12">
        <v>227</v>
      </c>
      <c r="B237" s="12">
        <v>2308</v>
      </c>
      <c r="C237" s="12" t="s">
        <v>6883</v>
      </c>
      <c r="D237" s="12" t="s">
        <v>61</v>
      </c>
      <c r="E237" s="12" t="s">
        <v>3662</v>
      </c>
      <c r="F237" s="90" t="s">
        <v>4097</v>
      </c>
      <c r="G237" s="71" t="s">
        <v>144</v>
      </c>
      <c r="H237" s="71" t="s">
        <v>144</v>
      </c>
      <c r="J237" s="71" t="s">
        <v>144</v>
      </c>
      <c r="K237" s="71" t="s">
        <v>144</v>
      </c>
      <c r="L237" s="71" t="s">
        <v>144</v>
      </c>
      <c r="M237" s="71" t="s">
        <v>144</v>
      </c>
      <c r="N237" s="12" t="s">
        <v>7895</v>
      </c>
      <c r="P237" s="11">
        <v>1140</v>
      </c>
      <c r="Q237" s="11"/>
      <c r="R237" s="11"/>
      <c r="S237" s="11"/>
      <c r="T237" s="11"/>
      <c r="U237" s="11">
        <v>230</v>
      </c>
      <c r="V237" s="11">
        <v>100</v>
      </c>
      <c r="W237" s="11">
        <f>Ingresos!C5</f>
        <v>1205</v>
      </c>
      <c r="X237" s="104">
        <f>ROUND(SUM(O237:W237),2)</f>
        <v>2675</v>
      </c>
      <c r="Y237" s="11"/>
      <c r="Z237" s="11"/>
      <c r="AA237" s="11"/>
      <c r="AB237" s="11"/>
      <c r="AC237" s="11"/>
      <c r="AD237" s="11"/>
      <c r="AE237" s="11"/>
      <c r="AF237" s="11">
        <f>ROUND(SUM(Y237:AE237),2)</f>
        <v>0</v>
      </c>
      <c r="AG237" s="106">
        <f>ROUND(SUM(X237-AF237),2)</f>
        <v>2675</v>
      </c>
      <c r="AH237" s="11"/>
      <c r="AI237" s="11"/>
      <c r="AJ237" s="11"/>
      <c r="AK237" s="11"/>
      <c r="AL237" s="11"/>
      <c r="AM237" s="11"/>
      <c r="AN237" s="11"/>
      <c r="AO237" s="11"/>
      <c r="AP237" s="11"/>
    </row>
    <row r="238" spans="1:42" x14ac:dyDescent="0.2">
      <c r="A238" s="12">
        <v>317</v>
      </c>
      <c r="B238" s="12">
        <v>8543</v>
      </c>
      <c r="C238" s="12" t="s">
        <v>6867</v>
      </c>
      <c r="D238" s="12" t="s">
        <v>28</v>
      </c>
      <c r="E238" s="12" t="s">
        <v>27</v>
      </c>
      <c r="F238" s="114" t="s">
        <v>7890</v>
      </c>
      <c r="J238" s="71" t="s">
        <v>144</v>
      </c>
      <c r="K238" s="71" t="s">
        <v>144</v>
      </c>
      <c r="L238" s="71" t="s">
        <v>144</v>
      </c>
      <c r="M238" s="71" t="s">
        <v>144</v>
      </c>
      <c r="O238" s="11">
        <v>542.86</v>
      </c>
      <c r="P238" s="11"/>
      <c r="Q238" s="11"/>
      <c r="R238" s="11">
        <v>90.476200000000006</v>
      </c>
      <c r="S238" s="11"/>
      <c r="T238" s="11"/>
      <c r="U238" s="11"/>
      <c r="V238" s="11"/>
      <c r="W238" s="11"/>
      <c r="X238" s="104">
        <f>ROUND(SUM(O238:W238),2)</f>
        <v>633.34</v>
      </c>
      <c r="Y238" s="11"/>
      <c r="Z238" s="11"/>
      <c r="AA238" s="11"/>
      <c r="AB238" s="11"/>
      <c r="AC238" s="11"/>
      <c r="AD238" s="11"/>
      <c r="AE238" s="11"/>
      <c r="AF238" s="11">
        <f>ROUND(SUM(Y238:AE238),2)</f>
        <v>0</v>
      </c>
      <c r="AG238" s="106">
        <f>ROUND(SUM(X238-AF238),2)</f>
        <v>633.34</v>
      </c>
      <c r="AH238" s="11"/>
      <c r="AI238" s="11"/>
      <c r="AJ238" s="11"/>
      <c r="AK238" s="11"/>
      <c r="AL238" s="11"/>
      <c r="AM238" s="11"/>
      <c r="AN238" s="11"/>
      <c r="AO238" s="11"/>
      <c r="AP238" s="11"/>
    </row>
    <row r="239" spans="1:42" x14ac:dyDescent="0.2">
      <c r="A239" s="12">
        <v>313</v>
      </c>
      <c r="B239" s="12">
        <v>8538</v>
      </c>
      <c r="C239" s="12" t="s">
        <v>7001</v>
      </c>
      <c r="D239" s="12" t="s">
        <v>1</v>
      </c>
      <c r="E239" s="12" t="s">
        <v>7209</v>
      </c>
      <c r="F239" s="114" t="s">
        <v>7873</v>
      </c>
      <c r="G239" s="71" t="s">
        <v>144</v>
      </c>
      <c r="H239" s="71" t="s">
        <v>144</v>
      </c>
      <c r="J239" s="71" t="s">
        <v>144</v>
      </c>
      <c r="K239" s="71" t="s">
        <v>144</v>
      </c>
      <c r="L239" s="71" t="s">
        <v>144</v>
      </c>
      <c r="M239" s="71" t="s">
        <v>144</v>
      </c>
      <c r="O239" s="11">
        <v>985.71</v>
      </c>
      <c r="P239" s="11"/>
      <c r="Q239" s="11"/>
      <c r="R239" s="11">
        <v>164.28569999999999</v>
      </c>
      <c r="S239" s="11"/>
      <c r="T239" s="11">
        <v>50</v>
      </c>
      <c r="U239" s="11"/>
      <c r="V239" s="11"/>
      <c r="W239" s="11"/>
      <c r="X239" s="104">
        <f>ROUND(SUM(O239:W239),2)</f>
        <v>1200</v>
      </c>
      <c r="Y239" s="11"/>
      <c r="Z239" s="11"/>
      <c r="AA239" s="11"/>
      <c r="AB239" s="11"/>
      <c r="AC239" s="11"/>
      <c r="AD239" s="11"/>
      <c r="AE239" s="11"/>
      <c r="AF239" s="11">
        <f>ROUND(SUM(Y239:AE239),2)</f>
        <v>0</v>
      </c>
      <c r="AG239" s="106">
        <f>ROUND(SUM(X239-AF239),2)</f>
        <v>1200</v>
      </c>
      <c r="AH239" s="11"/>
      <c r="AI239" s="11"/>
      <c r="AJ239" s="11"/>
      <c r="AK239" s="11"/>
      <c r="AL239" s="11"/>
      <c r="AM239" s="11"/>
      <c r="AN239" s="11"/>
      <c r="AO239" s="11"/>
      <c r="AP239" s="11"/>
    </row>
    <row r="240" spans="1:42" x14ac:dyDescent="0.2">
      <c r="A240" s="12">
        <v>228</v>
      </c>
      <c r="B240" s="31">
        <v>2062</v>
      </c>
      <c r="C240" s="12" t="s">
        <v>6911</v>
      </c>
      <c r="D240" s="12" t="s">
        <v>61</v>
      </c>
      <c r="E240" s="12" t="s">
        <v>3778</v>
      </c>
      <c r="F240" s="90" t="s">
        <v>1811</v>
      </c>
      <c r="G240" s="71" t="s">
        <v>144</v>
      </c>
      <c r="H240" s="71" t="s">
        <v>144</v>
      </c>
      <c r="J240" s="71" t="s">
        <v>144</v>
      </c>
      <c r="K240" s="76" t="s">
        <v>144</v>
      </c>
      <c r="L240" s="71" t="s">
        <v>144</v>
      </c>
      <c r="M240" s="71" t="s">
        <v>144</v>
      </c>
      <c r="N240" s="12" t="s">
        <v>7895</v>
      </c>
      <c r="P240" s="11">
        <v>1092</v>
      </c>
      <c r="Q240" s="11"/>
      <c r="R240" s="11"/>
      <c r="S240" s="11"/>
      <c r="T240" s="11"/>
      <c r="U240" s="11">
        <v>230</v>
      </c>
      <c r="V240" s="11">
        <v>100</v>
      </c>
      <c r="W240" s="11">
        <f>Ingresos!C70</f>
        <v>30</v>
      </c>
      <c r="X240" s="104">
        <f>ROUND(SUM(O240:W240),2)</f>
        <v>1452</v>
      </c>
      <c r="Y240" s="11"/>
      <c r="Z240" s="11"/>
      <c r="AA240" s="11"/>
      <c r="AB240" s="11"/>
      <c r="AC240" s="11"/>
      <c r="AD240" s="11"/>
      <c r="AE240" s="118">
        <v>100</v>
      </c>
      <c r="AF240" s="11">
        <f>ROUND(SUM(Y240:AE240),2)</f>
        <v>100</v>
      </c>
      <c r="AG240" s="106">
        <f>ROUND(SUM(X240-AF240),2)</f>
        <v>1352</v>
      </c>
      <c r="AH240" s="11"/>
      <c r="AI240" s="11"/>
      <c r="AJ240" s="11"/>
      <c r="AK240" s="11"/>
      <c r="AL240" s="11"/>
      <c r="AM240" s="11"/>
      <c r="AN240" s="11"/>
      <c r="AO240" s="11"/>
      <c r="AP240" s="11"/>
    </row>
    <row r="241" spans="1:42" x14ac:dyDescent="0.2">
      <c r="A241" s="12">
        <v>295</v>
      </c>
      <c r="B241" s="31">
        <v>8507</v>
      </c>
      <c r="C241" s="12" t="s">
        <v>7482</v>
      </c>
      <c r="D241" s="12" t="s">
        <v>7506</v>
      </c>
      <c r="E241" s="12" t="s">
        <v>9</v>
      </c>
      <c r="F241" s="90" t="s">
        <v>7897</v>
      </c>
      <c r="G241" s="71" t="s">
        <v>144</v>
      </c>
      <c r="H241" s="71" t="s">
        <v>144</v>
      </c>
      <c r="J241" s="71" t="s">
        <v>144</v>
      </c>
      <c r="K241" s="71" t="s">
        <v>144</v>
      </c>
      <c r="L241" s="71" t="s">
        <v>144</v>
      </c>
      <c r="M241" s="71" t="s">
        <v>144</v>
      </c>
      <c r="O241" s="11">
        <v>771.43</v>
      </c>
      <c r="P241" s="11"/>
      <c r="Q241" s="11"/>
      <c r="R241" s="11">
        <v>128.57140000000001</v>
      </c>
      <c r="S241" s="11"/>
      <c r="T241" s="11">
        <v>300</v>
      </c>
      <c r="U241" s="11"/>
      <c r="V241" s="11"/>
      <c r="W241" s="11"/>
      <c r="X241" s="104">
        <f>ROUND(SUM(O241:W241),2)</f>
        <v>1200</v>
      </c>
      <c r="Y241" s="11"/>
      <c r="Z241" s="11"/>
      <c r="AA241" s="11"/>
      <c r="AB241" s="11"/>
      <c r="AC241" s="11"/>
      <c r="AD241" s="11"/>
      <c r="AE241" s="11"/>
      <c r="AF241" s="11">
        <f>ROUND(SUM(Y241:AE241),2)</f>
        <v>0</v>
      </c>
      <c r="AG241" s="106">
        <f>ROUND(SUM(X241-AF241),2)</f>
        <v>1200</v>
      </c>
      <c r="AH241" s="11"/>
      <c r="AI241" s="11"/>
      <c r="AJ241" s="11"/>
      <c r="AK241" s="11"/>
      <c r="AL241" s="11"/>
      <c r="AM241" s="11"/>
      <c r="AN241" s="11"/>
      <c r="AO241" s="11"/>
      <c r="AP241" s="11"/>
    </row>
    <row r="242" spans="1:42" x14ac:dyDescent="0.2">
      <c r="A242" s="12">
        <v>229</v>
      </c>
      <c r="B242" s="12">
        <v>1343</v>
      </c>
      <c r="C242" s="12" t="s">
        <v>6876</v>
      </c>
      <c r="D242" s="12" t="s">
        <v>61</v>
      </c>
      <c r="E242" s="12" t="s">
        <v>3663</v>
      </c>
      <c r="F242" s="90" t="s">
        <v>1870</v>
      </c>
      <c r="G242" s="71" t="s">
        <v>144</v>
      </c>
      <c r="H242" s="71" t="s">
        <v>144</v>
      </c>
      <c r="J242" s="71" t="s">
        <v>144</v>
      </c>
      <c r="K242" s="71" t="s">
        <v>144</v>
      </c>
      <c r="L242" s="71" t="s">
        <v>144</v>
      </c>
      <c r="M242" s="71" t="s">
        <v>144</v>
      </c>
      <c r="N242" s="12" t="s">
        <v>7895</v>
      </c>
      <c r="P242" s="11">
        <v>1157</v>
      </c>
      <c r="Q242" s="11"/>
      <c r="R242" s="11"/>
      <c r="S242" s="11"/>
      <c r="T242" s="11"/>
      <c r="U242" s="11">
        <v>230</v>
      </c>
      <c r="V242" s="11">
        <v>100</v>
      </c>
      <c r="W242" s="11">
        <f>Ingresos!C28</f>
        <v>220</v>
      </c>
      <c r="X242" s="104">
        <f>ROUND(SUM(O242:W242),2)</f>
        <v>1707</v>
      </c>
      <c r="Y242" s="11"/>
      <c r="Z242" s="11"/>
      <c r="AA242" s="11"/>
      <c r="AB242" s="11"/>
      <c r="AC242" s="11"/>
      <c r="AD242" s="11"/>
      <c r="AE242" s="11"/>
      <c r="AF242" s="11">
        <f>ROUND(SUM(Y242:AE242),2)</f>
        <v>0</v>
      </c>
      <c r="AG242" s="106">
        <f>ROUND(SUM(X242-AF242),2)</f>
        <v>1707</v>
      </c>
      <c r="AH242" s="11"/>
      <c r="AI242" s="11"/>
      <c r="AJ242" s="11"/>
      <c r="AK242" s="11"/>
      <c r="AL242" s="11"/>
      <c r="AM242" s="11"/>
      <c r="AN242" s="11"/>
      <c r="AO242" s="11"/>
      <c r="AP242" s="11"/>
    </row>
    <row r="243" spans="1:42" x14ac:dyDescent="0.2">
      <c r="A243" s="12">
        <v>231</v>
      </c>
      <c r="B243" s="12">
        <v>2329</v>
      </c>
      <c r="C243" s="12" t="s">
        <v>6888</v>
      </c>
      <c r="D243" s="12" t="s">
        <v>61</v>
      </c>
      <c r="E243" s="12" t="s">
        <v>3778</v>
      </c>
      <c r="F243" s="90" t="s">
        <v>4194</v>
      </c>
      <c r="G243" s="71" t="s">
        <v>144</v>
      </c>
      <c r="H243" s="71" t="s">
        <v>144</v>
      </c>
      <c r="J243" s="71" t="s">
        <v>144</v>
      </c>
      <c r="K243" s="71" t="s">
        <v>144</v>
      </c>
      <c r="L243" s="71" t="s">
        <v>144</v>
      </c>
      <c r="M243" s="71" t="s">
        <v>144</v>
      </c>
      <c r="N243" s="12" t="s">
        <v>7895</v>
      </c>
      <c r="P243" s="11">
        <v>1092</v>
      </c>
      <c r="Q243" s="11"/>
      <c r="R243" s="11"/>
      <c r="S243" s="11"/>
      <c r="T243" s="11"/>
      <c r="U243" s="11">
        <v>230</v>
      </c>
      <c r="V243" s="11">
        <v>100</v>
      </c>
      <c r="W243" s="11"/>
      <c r="X243" s="104">
        <f>ROUND(SUM(O243:W243),2)</f>
        <v>1422</v>
      </c>
      <c r="Y243" s="11"/>
      <c r="Z243" s="11"/>
      <c r="AA243" s="11"/>
      <c r="AB243" s="11"/>
      <c r="AC243" s="11"/>
      <c r="AD243" s="11"/>
      <c r="AE243" s="11"/>
      <c r="AF243" s="11">
        <f>ROUND(SUM(Y243:AE243),2)</f>
        <v>0</v>
      </c>
      <c r="AG243" s="106">
        <f>ROUND(SUM(X243-AF243),2)</f>
        <v>1422</v>
      </c>
      <c r="AH243" s="11"/>
      <c r="AI243" s="11"/>
      <c r="AJ243" s="11"/>
      <c r="AK243" s="11"/>
      <c r="AL243" s="11"/>
      <c r="AM243" s="11"/>
      <c r="AN243" s="11"/>
      <c r="AO243" s="11"/>
      <c r="AP243" s="11"/>
    </row>
    <row r="244" spans="1:42" x14ac:dyDescent="0.2">
      <c r="A244" s="12">
        <v>232</v>
      </c>
      <c r="B244" s="12">
        <v>8480</v>
      </c>
      <c r="C244" s="12" t="s">
        <v>7089</v>
      </c>
      <c r="D244" s="12" t="s">
        <v>1</v>
      </c>
      <c r="E244" s="12" t="s">
        <v>7209</v>
      </c>
      <c r="F244" s="115" t="s">
        <v>7782</v>
      </c>
      <c r="G244" s="71" t="s">
        <v>144</v>
      </c>
      <c r="H244" s="71" t="s">
        <v>144</v>
      </c>
      <c r="J244" s="71" t="s">
        <v>144</v>
      </c>
      <c r="K244" s="71" t="s">
        <v>144</v>
      </c>
      <c r="L244" s="71" t="s">
        <v>144</v>
      </c>
      <c r="M244" s="71" t="s">
        <v>144</v>
      </c>
      <c r="O244" s="11">
        <v>985.71</v>
      </c>
      <c r="P244" s="11"/>
      <c r="Q244" s="11"/>
      <c r="R244" s="11">
        <v>164.28569999999999</v>
      </c>
      <c r="S244" s="11"/>
      <c r="T244" s="11">
        <v>50</v>
      </c>
      <c r="U244" s="11"/>
      <c r="V244" s="11"/>
      <c r="W244" s="11">
        <f>Ingresos!C98</f>
        <v>60</v>
      </c>
      <c r="X244" s="104">
        <f>ROUND(SUM(O244:W244),2)</f>
        <v>1260</v>
      </c>
      <c r="Y244" s="11"/>
      <c r="Z244" s="11"/>
      <c r="AA244" s="11"/>
      <c r="AB244" s="11"/>
      <c r="AC244" s="11"/>
      <c r="AD244" s="11"/>
      <c r="AE244" s="11"/>
      <c r="AF244" s="11">
        <f>ROUND(SUM(Y244:AE244),2)</f>
        <v>0</v>
      </c>
      <c r="AG244" s="106">
        <f>ROUND(SUM(X244-AF244),2)</f>
        <v>1260</v>
      </c>
      <c r="AH244" s="11"/>
      <c r="AI244" s="11"/>
      <c r="AJ244" s="11"/>
      <c r="AK244" s="11"/>
      <c r="AL244" s="11"/>
      <c r="AM244" s="11"/>
      <c r="AN244" s="11"/>
      <c r="AO244" s="11"/>
      <c r="AP244" s="11"/>
    </row>
    <row r="245" spans="1:42" x14ac:dyDescent="0.2">
      <c r="A245" s="12">
        <v>233</v>
      </c>
      <c r="B245" s="12">
        <v>1086</v>
      </c>
      <c r="C245" s="12" t="s">
        <v>6866</v>
      </c>
      <c r="D245" s="12" t="s">
        <v>61</v>
      </c>
      <c r="E245" s="12" t="s">
        <v>3663</v>
      </c>
      <c r="F245" s="90" t="s">
        <v>1907</v>
      </c>
      <c r="G245" s="71" t="s">
        <v>144</v>
      </c>
      <c r="H245" s="71" t="s">
        <v>144</v>
      </c>
      <c r="J245" s="71" t="s">
        <v>144</v>
      </c>
      <c r="K245" s="71" t="s">
        <v>144</v>
      </c>
      <c r="L245" s="71" t="s">
        <v>144</v>
      </c>
      <c r="M245" s="71" t="s">
        <v>144</v>
      </c>
      <c r="N245" s="12" t="s">
        <v>7895</v>
      </c>
      <c r="P245" s="11">
        <v>1157</v>
      </c>
      <c r="Q245" s="11"/>
      <c r="R245" s="11"/>
      <c r="S245" s="11"/>
      <c r="T245" s="11"/>
      <c r="U245" s="11">
        <v>230</v>
      </c>
      <c r="V245" s="11">
        <v>100</v>
      </c>
      <c r="W245" s="11"/>
      <c r="X245" s="104">
        <f>ROUND(SUM(O245:W245),2)</f>
        <v>1487</v>
      </c>
      <c r="Y245" s="11"/>
      <c r="Z245" s="11"/>
      <c r="AA245" s="11"/>
      <c r="AB245" s="11"/>
      <c r="AC245" s="11"/>
      <c r="AD245" s="11"/>
      <c r="AE245" s="11"/>
      <c r="AF245" s="11">
        <f>ROUND(SUM(Y245:AE245),2)</f>
        <v>0</v>
      </c>
      <c r="AG245" s="106">
        <f>ROUND(SUM(X245-AF245),2)</f>
        <v>1487</v>
      </c>
      <c r="AH245" s="11"/>
      <c r="AI245" s="11"/>
      <c r="AJ245" s="11"/>
      <c r="AK245" s="11"/>
      <c r="AL245" s="11"/>
      <c r="AM245" s="11"/>
      <c r="AN245" s="11"/>
      <c r="AO245" s="11"/>
      <c r="AP245" s="11"/>
    </row>
    <row r="246" spans="1:42" x14ac:dyDescent="0.2">
      <c r="A246" s="12">
        <v>234</v>
      </c>
      <c r="B246" s="12">
        <v>2753</v>
      </c>
      <c r="C246" s="12" t="s">
        <v>6810</v>
      </c>
      <c r="D246" s="12" t="s">
        <v>61</v>
      </c>
      <c r="E246" s="12" t="s">
        <v>3778</v>
      </c>
      <c r="F246" s="90" t="s">
        <v>5857</v>
      </c>
      <c r="G246" s="71" t="s">
        <v>144</v>
      </c>
      <c r="H246" s="71" t="s">
        <v>144</v>
      </c>
      <c r="J246" s="71" t="s">
        <v>144</v>
      </c>
      <c r="K246" s="71" t="s">
        <v>144</v>
      </c>
      <c r="L246" s="71" t="s">
        <v>144</v>
      </c>
      <c r="M246" s="71" t="s">
        <v>144</v>
      </c>
      <c r="N246" s="12" t="s">
        <v>7895</v>
      </c>
      <c r="P246" s="11">
        <v>1092</v>
      </c>
      <c r="Q246" s="11"/>
      <c r="R246" s="11"/>
      <c r="S246" s="11"/>
      <c r="T246" s="11"/>
      <c r="U246" s="11">
        <v>230</v>
      </c>
      <c r="V246" s="11">
        <v>100</v>
      </c>
      <c r="W246" s="11">
        <f>Ingresos!C76</f>
        <v>15</v>
      </c>
      <c r="X246" s="104">
        <f>ROUND(SUM(O246:W246),2)</f>
        <v>1437</v>
      </c>
      <c r="Y246" s="11"/>
      <c r="Z246" s="11"/>
      <c r="AA246" s="11"/>
      <c r="AB246" s="11"/>
      <c r="AC246" s="11"/>
      <c r="AD246" s="11"/>
      <c r="AE246" s="118">
        <v>100</v>
      </c>
      <c r="AF246" s="11">
        <f>ROUND(SUM(Y246:AE246),2)</f>
        <v>100</v>
      </c>
      <c r="AG246" s="106">
        <f>ROUND(SUM(X246-AF246),2)</f>
        <v>1337</v>
      </c>
      <c r="AH246" s="11"/>
      <c r="AI246" s="11"/>
      <c r="AJ246" s="11"/>
      <c r="AK246" s="11"/>
      <c r="AL246" s="11"/>
      <c r="AM246" s="11"/>
      <c r="AN246" s="11"/>
      <c r="AO246" s="11"/>
      <c r="AP246" s="11"/>
    </row>
    <row r="247" spans="1:42" x14ac:dyDescent="0.2">
      <c r="A247" s="12">
        <v>235</v>
      </c>
      <c r="B247" s="12">
        <v>1816</v>
      </c>
      <c r="C247" s="12" t="s">
        <v>6889</v>
      </c>
      <c r="D247" s="12" t="s">
        <v>28</v>
      </c>
      <c r="E247" s="12" t="s">
        <v>27</v>
      </c>
      <c r="F247" s="90" t="s">
        <v>1917</v>
      </c>
      <c r="G247" s="71" t="s">
        <v>144</v>
      </c>
      <c r="H247" s="71" t="s">
        <v>144</v>
      </c>
      <c r="J247" s="71" t="s">
        <v>144</v>
      </c>
      <c r="K247" s="71" t="s">
        <v>144</v>
      </c>
      <c r="L247" s="71" t="s">
        <v>144</v>
      </c>
      <c r="M247" s="71" t="s">
        <v>144</v>
      </c>
      <c r="O247" s="11">
        <v>814.29</v>
      </c>
      <c r="P247" s="11"/>
      <c r="Q247" s="11"/>
      <c r="R247" s="11">
        <v>135.71430000000001</v>
      </c>
      <c r="S247" s="11"/>
      <c r="T247" s="11">
        <v>300</v>
      </c>
      <c r="U247" s="11"/>
      <c r="V247" s="11"/>
      <c r="W247" s="11"/>
      <c r="X247" s="104">
        <f>ROUND(SUM(O247:W247),2)</f>
        <v>1250</v>
      </c>
      <c r="Y247" s="11"/>
      <c r="Z247" s="11"/>
      <c r="AA247" s="11">
        <f>Descuentos!C8</f>
        <v>300</v>
      </c>
      <c r="AB247" s="11"/>
      <c r="AC247" s="11"/>
      <c r="AD247" s="11"/>
      <c r="AE247" s="11"/>
      <c r="AF247" s="11">
        <f>ROUND(SUM(Y247:AE247),2)</f>
        <v>300</v>
      </c>
      <c r="AG247" s="106">
        <f>ROUND(SUM(X247-AF247),2)</f>
        <v>950</v>
      </c>
      <c r="AH247" s="11"/>
      <c r="AI247" s="11"/>
      <c r="AJ247" s="11"/>
      <c r="AK247" s="11"/>
      <c r="AL247" s="11"/>
      <c r="AM247" s="11"/>
      <c r="AN247" s="11"/>
      <c r="AO247" s="11"/>
      <c r="AP247" s="11"/>
    </row>
    <row r="248" spans="1:42" x14ac:dyDescent="0.2">
      <c r="A248" s="12">
        <v>236</v>
      </c>
      <c r="B248" s="12">
        <v>546</v>
      </c>
      <c r="C248" s="12" t="s">
        <v>6890</v>
      </c>
      <c r="D248" s="12" t="s">
        <v>61</v>
      </c>
      <c r="E248" s="12" t="s">
        <v>3664</v>
      </c>
      <c r="F248" s="90" t="s">
        <v>5412</v>
      </c>
      <c r="G248" s="71" t="s">
        <v>144</v>
      </c>
      <c r="H248" s="71" t="s">
        <v>144</v>
      </c>
      <c r="J248" s="71" t="s">
        <v>144</v>
      </c>
      <c r="K248" s="71" t="s">
        <v>144</v>
      </c>
      <c r="L248" s="71" t="s">
        <v>144</v>
      </c>
      <c r="M248" s="71" t="s">
        <v>144</v>
      </c>
      <c r="N248" s="12" t="s">
        <v>7895</v>
      </c>
      <c r="P248" s="11">
        <v>1157</v>
      </c>
      <c r="Q248" s="11"/>
      <c r="R248" s="11"/>
      <c r="S248" s="11"/>
      <c r="T248" s="11"/>
      <c r="U248" s="11">
        <v>230</v>
      </c>
      <c r="V248" s="11">
        <v>100</v>
      </c>
      <c r="W248" s="11"/>
      <c r="X248" s="104">
        <f>ROUND(SUM(O248:W248),2)</f>
        <v>1487</v>
      </c>
      <c r="Y248" s="11"/>
      <c r="Z248" s="11"/>
      <c r="AA248" s="11"/>
      <c r="AB248" s="11"/>
      <c r="AC248" s="11"/>
      <c r="AD248" s="11"/>
      <c r="AE248" s="11"/>
      <c r="AF248" s="11">
        <f>ROUND(SUM(Y248:AE248),2)</f>
        <v>0</v>
      </c>
      <c r="AG248" s="106">
        <f>ROUND(SUM(X248-AF248),2)</f>
        <v>1487</v>
      </c>
      <c r="AH248" s="11"/>
      <c r="AI248" s="11"/>
      <c r="AJ248" s="11"/>
      <c r="AK248" s="11"/>
      <c r="AL248" s="11"/>
      <c r="AM248" s="11"/>
      <c r="AN248" s="11"/>
      <c r="AO248" s="11"/>
      <c r="AP248" s="11"/>
    </row>
    <row r="249" spans="1:42" x14ac:dyDescent="0.2">
      <c r="A249" s="12">
        <v>237</v>
      </c>
      <c r="B249" s="12">
        <v>8268</v>
      </c>
      <c r="C249" s="12" t="s">
        <v>7205</v>
      </c>
      <c r="D249" s="12" t="s">
        <v>6</v>
      </c>
      <c r="E249" s="12" t="s">
        <v>6242</v>
      </c>
      <c r="F249" s="90" t="s">
        <v>7020</v>
      </c>
      <c r="G249" s="71" t="s">
        <v>144</v>
      </c>
      <c r="H249" s="71" t="s">
        <v>144</v>
      </c>
      <c r="J249" s="71" t="s">
        <v>144</v>
      </c>
      <c r="K249" s="71" t="s">
        <v>144</v>
      </c>
      <c r="L249" s="71" t="s">
        <v>144</v>
      </c>
      <c r="M249" s="71" t="s">
        <v>144</v>
      </c>
      <c r="O249" s="11">
        <v>900</v>
      </c>
      <c r="P249" s="11"/>
      <c r="Q249" s="11"/>
      <c r="R249" s="11">
        <v>150</v>
      </c>
      <c r="S249" s="11"/>
      <c r="T249" s="11">
        <v>250</v>
      </c>
      <c r="U249" s="11"/>
      <c r="V249" s="11"/>
      <c r="W249" s="11"/>
      <c r="X249" s="104">
        <f>ROUND(SUM(O249:W249),2)</f>
        <v>1300</v>
      </c>
      <c r="Y249" s="11"/>
      <c r="Z249" s="11"/>
      <c r="AA249" s="11"/>
      <c r="AB249" s="11"/>
      <c r="AC249" s="11"/>
      <c r="AD249" s="11"/>
      <c r="AE249" s="118">
        <v>100</v>
      </c>
      <c r="AF249" s="11">
        <f>ROUND(SUM(Y249:AE249),2)</f>
        <v>100</v>
      </c>
      <c r="AG249" s="106">
        <f>ROUND(SUM(X249-AF249),2)</f>
        <v>1200</v>
      </c>
      <c r="AH249" s="11"/>
      <c r="AI249" s="11"/>
      <c r="AJ249" s="11"/>
      <c r="AK249" s="11"/>
      <c r="AL249" s="11"/>
      <c r="AM249" s="11"/>
      <c r="AN249" s="11"/>
      <c r="AO249" s="11"/>
      <c r="AP249" s="11"/>
    </row>
    <row r="250" spans="1:42" x14ac:dyDescent="0.2">
      <c r="A250" s="12">
        <v>238</v>
      </c>
      <c r="B250" s="12">
        <v>8032</v>
      </c>
      <c r="C250" s="12" t="s">
        <v>6922</v>
      </c>
      <c r="D250" s="12" t="s">
        <v>6</v>
      </c>
      <c r="E250" s="12" t="s">
        <v>3659</v>
      </c>
      <c r="F250" s="90" t="s">
        <v>1938</v>
      </c>
      <c r="G250" s="71" t="s">
        <v>144</v>
      </c>
      <c r="H250" s="71" t="s">
        <v>144</v>
      </c>
      <c r="J250" s="71" t="s">
        <v>144</v>
      </c>
      <c r="K250" s="71" t="s">
        <v>144</v>
      </c>
      <c r="L250" s="71" t="s">
        <v>144</v>
      </c>
      <c r="M250" s="71" t="s">
        <v>144</v>
      </c>
      <c r="O250" s="11">
        <v>900</v>
      </c>
      <c r="P250" s="11"/>
      <c r="Q250" s="11"/>
      <c r="R250" s="11">
        <v>150</v>
      </c>
      <c r="S250" s="11"/>
      <c r="T250" s="11">
        <v>250</v>
      </c>
      <c r="U250" s="11"/>
      <c r="V250" s="11"/>
      <c r="W250" s="11"/>
      <c r="X250" s="104">
        <f>ROUND(SUM(O250:W250),2)</f>
        <v>1300</v>
      </c>
      <c r="Y250" s="11"/>
      <c r="Z250" s="11"/>
      <c r="AA250" s="11"/>
      <c r="AB250" s="11"/>
      <c r="AC250" s="11"/>
      <c r="AD250" s="11"/>
      <c r="AE250" s="11"/>
      <c r="AF250" s="11">
        <f>ROUND(SUM(Y250:AE250),2)</f>
        <v>0</v>
      </c>
      <c r="AG250" s="106">
        <f>ROUND(SUM(X250-AF250),2)</f>
        <v>1300</v>
      </c>
      <c r="AH250" s="11"/>
      <c r="AI250" s="11"/>
      <c r="AJ250" s="11"/>
      <c r="AK250" s="11"/>
      <c r="AL250" s="11"/>
      <c r="AM250" s="11"/>
      <c r="AN250" s="11"/>
      <c r="AO250" s="11"/>
      <c r="AP250" s="11"/>
    </row>
    <row r="251" spans="1:42" x14ac:dyDescent="0.2">
      <c r="A251" s="12">
        <v>239</v>
      </c>
      <c r="B251" s="31">
        <v>1389</v>
      </c>
      <c r="C251" s="12" t="s">
        <v>6893</v>
      </c>
      <c r="D251" s="12" t="s">
        <v>5</v>
      </c>
      <c r="E251" s="12" t="s">
        <v>3</v>
      </c>
      <c r="F251" s="90" t="s">
        <v>1940</v>
      </c>
      <c r="G251" s="71" t="s">
        <v>144</v>
      </c>
      <c r="H251" s="71" t="s">
        <v>144</v>
      </c>
      <c r="J251" s="71" t="s">
        <v>144</v>
      </c>
      <c r="K251" s="71" t="s">
        <v>144</v>
      </c>
      <c r="L251" s="71" t="s">
        <v>144</v>
      </c>
      <c r="M251" s="71" t="s">
        <v>144</v>
      </c>
      <c r="O251" s="11">
        <v>900</v>
      </c>
      <c r="P251" s="11"/>
      <c r="Q251" s="11"/>
      <c r="R251" s="11">
        <v>150</v>
      </c>
      <c r="S251" s="11"/>
      <c r="T251" s="11">
        <v>250</v>
      </c>
      <c r="U251" s="11"/>
      <c r="V251" s="11"/>
      <c r="W251" s="11"/>
      <c r="X251" s="104">
        <f>ROUND(SUM(O251:W251),2)</f>
        <v>1300</v>
      </c>
      <c r="Y251" s="11"/>
      <c r="Z251" s="11"/>
      <c r="AA251" s="11"/>
      <c r="AB251" s="11"/>
      <c r="AC251" s="11"/>
      <c r="AD251" s="11"/>
      <c r="AE251" s="11"/>
      <c r="AF251" s="11">
        <f>ROUND(SUM(Y251:AE251),2)</f>
        <v>0</v>
      </c>
      <c r="AG251" s="106">
        <f>ROUND(SUM(X251-AF251),2)</f>
        <v>1300</v>
      </c>
      <c r="AH251" s="11"/>
      <c r="AI251" s="11"/>
      <c r="AJ251" s="11"/>
      <c r="AK251" s="11"/>
      <c r="AL251" s="11"/>
      <c r="AM251" s="11"/>
      <c r="AN251" s="11"/>
      <c r="AO251" s="11"/>
      <c r="AP251" s="11"/>
    </row>
    <row r="252" spans="1:42" x14ac:dyDescent="0.2">
      <c r="A252" s="12">
        <v>240</v>
      </c>
      <c r="B252" s="12">
        <v>1562</v>
      </c>
      <c r="C252" s="12" t="s">
        <v>6924</v>
      </c>
      <c r="D252" s="12" t="s">
        <v>62</v>
      </c>
      <c r="E252" s="12" t="s">
        <v>3778</v>
      </c>
      <c r="F252" s="90" t="s">
        <v>3758</v>
      </c>
      <c r="G252" s="71" t="s">
        <v>144</v>
      </c>
      <c r="H252" s="71" t="s">
        <v>144</v>
      </c>
      <c r="J252" s="71" t="s">
        <v>144</v>
      </c>
      <c r="K252" s="71" t="s">
        <v>144</v>
      </c>
      <c r="L252" s="71" t="s">
        <v>144</v>
      </c>
      <c r="M252" s="71" t="s">
        <v>144</v>
      </c>
      <c r="N252" s="12" t="s">
        <v>7895</v>
      </c>
      <c r="P252" s="11">
        <v>1810.5</v>
      </c>
      <c r="Q252" s="11"/>
      <c r="R252" s="11"/>
      <c r="S252" s="11"/>
      <c r="T252" s="11"/>
      <c r="U252" s="11">
        <v>200</v>
      </c>
      <c r="V252" s="11">
        <v>100</v>
      </c>
      <c r="W252" s="11">
        <f>Ingresos!C79</f>
        <v>-200</v>
      </c>
      <c r="X252" s="104">
        <f>ROUND(SUM(O252:W252),2)</f>
        <v>1910.5</v>
      </c>
      <c r="Y252" s="11"/>
      <c r="Z252" s="11"/>
      <c r="AA252" s="11"/>
      <c r="AB252" s="11"/>
      <c r="AC252" s="11"/>
      <c r="AD252" s="11"/>
      <c r="AE252" s="118">
        <v>100</v>
      </c>
      <c r="AF252" s="11">
        <f>ROUND(SUM(Y252:AE252),2)</f>
        <v>100</v>
      </c>
      <c r="AG252" s="106">
        <f>ROUND(SUM(X252-AF252),2)</f>
        <v>1810.5</v>
      </c>
      <c r="AH252" s="11"/>
      <c r="AI252" s="11"/>
      <c r="AJ252" s="11"/>
      <c r="AK252" s="11"/>
      <c r="AL252" s="11"/>
      <c r="AM252" s="11"/>
      <c r="AN252" s="11"/>
      <c r="AO252" s="11"/>
      <c r="AP252" s="11"/>
    </row>
    <row r="253" spans="1:42" x14ac:dyDescent="0.2">
      <c r="A253" s="12">
        <v>242</v>
      </c>
      <c r="B253" s="12">
        <v>50204</v>
      </c>
      <c r="C253" s="12" t="s">
        <v>6895</v>
      </c>
      <c r="D253" s="12" t="s">
        <v>28</v>
      </c>
      <c r="E253" s="12" t="s">
        <v>27</v>
      </c>
      <c r="F253" s="116" t="s">
        <v>4850</v>
      </c>
      <c r="G253" s="71" t="s">
        <v>144</v>
      </c>
      <c r="H253" s="71" t="s">
        <v>144</v>
      </c>
      <c r="J253" s="71" t="s">
        <v>144</v>
      </c>
      <c r="K253" s="71" t="s">
        <v>144</v>
      </c>
      <c r="L253" s="71" t="s">
        <v>144</v>
      </c>
      <c r="M253" s="71" t="s">
        <v>144</v>
      </c>
      <c r="O253" s="11">
        <v>814.29</v>
      </c>
      <c r="P253" s="11"/>
      <c r="Q253" s="11"/>
      <c r="R253" s="11">
        <v>135.71430000000001</v>
      </c>
      <c r="S253" s="11"/>
      <c r="T253" s="11">
        <v>300</v>
      </c>
      <c r="U253" s="11"/>
      <c r="V253" s="11"/>
      <c r="W253" s="11"/>
      <c r="X253" s="104">
        <f>ROUND(SUM(O253:W253),2)</f>
        <v>1250</v>
      </c>
      <c r="Y253" s="11"/>
      <c r="Z253" s="11"/>
      <c r="AA253" s="11"/>
      <c r="AB253" s="11"/>
      <c r="AC253" s="11"/>
      <c r="AD253" s="11"/>
      <c r="AE253" s="11"/>
      <c r="AF253" s="11">
        <f>ROUND(SUM(Y253:AE253),2)</f>
        <v>0</v>
      </c>
      <c r="AG253" s="106">
        <f>ROUND(SUM(X253-AF253),2)</f>
        <v>1250</v>
      </c>
      <c r="AH253" s="11"/>
      <c r="AI253" s="11"/>
      <c r="AJ253" s="11"/>
      <c r="AK253" s="11"/>
      <c r="AL253" s="11"/>
      <c r="AM253" s="11"/>
      <c r="AN253" s="11"/>
      <c r="AO253" s="11"/>
      <c r="AP253" s="11"/>
    </row>
    <row r="254" spans="1:42" x14ac:dyDescent="0.2">
      <c r="A254" s="12">
        <v>243</v>
      </c>
      <c r="B254" s="12">
        <v>8137</v>
      </c>
      <c r="C254" s="12" t="s">
        <v>6896</v>
      </c>
      <c r="D254" s="12" t="s">
        <v>6</v>
      </c>
      <c r="E254" s="12" t="s">
        <v>3662</v>
      </c>
      <c r="F254" s="90" t="s">
        <v>1963</v>
      </c>
      <c r="G254" s="71" t="s">
        <v>144</v>
      </c>
      <c r="H254" s="71" t="s">
        <v>144</v>
      </c>
      <c r="J254" s="71" t="s">
        <v>144</v>
      </c>
      <c r="K254" s="71" t="s">
        <v>144</v>
      </c>
      <c r="L254" s="71" t="s">
        <v>144</v>
      </c>
      <c r="M254" s="71" t="s">
        <v>144</v>
      </c>
      <c r="O254" s="11">
        <v>900</v>
      </c>
      <c r="P254" s="11"/>
      <c r="Q254" s="11"/>
      <c r="R254" s="11">
        <v>150</v>
      </c>
      <c r="S254" s="11"/>
      <c r="T254" s="11">
        <v>250</v>
      </c>
      <c r="U254" s="11"/>
      <c r="V254" s="11"/>
      <c r="W254" s="11"/>
      <c r="X254" s="104">
        <f>ROUND(SUM(O254:W254),2)</f>
        <v>1300</v>
      </c>
      <c r="Y254" s="11"/>
      <c r="Z254" s="11"/>
      <c r="AA254" s="11"/>
      <c r="AB254" s="11"/>
      <c r="AC254" s="11"/>
      <c r="AD254" s="11"/>
      <c r="AE254" s="11"/>
      <c r="AF254" s="11">
        <f>ROUND(SUM(Y254:AE254),2)</f>
        <v>0</v>
      </c>
      <c r="AG254" s="106">
        <f>ROUND(SUM(X254-AF254),2)</f>
        <v>1300</v>
      </c>
      <c r="AH254" s="11"/>
      <c r="AI254" s="11"/>
      <c r="AJ254" s="11"/>
      <c r="AK254" s="11"/>
      <c r="AL254" s="11"/>
      <c r="AM254" s="11"/>
      <c r="AN254" s="11"/>
      <c r="AO254" s="11"/>
      <c r="AP254" s="11"/>
    </row>
    <row r="255" spans="1:42" x14ac:dyDescent="0.2">
      <c r="A255" s="12">
        <v>244</v>
      </c>
      <c r="B255" s="12">
        <v>8023</v>
      </c>
      <c r="C255" s="12" t="s">
        <v>6897</v>
      </c>
      <c r="D255" s="12" t="s">
        <v>28</v>
      </c>
      <c r="E255" s="12" t="s">
        <v>27</v>
      </c>
      <c r="F255" s="90" t="s">
        <v>1969</v>
      </c>
      <c r="G255" s="71" t="s">
        <v>144</v>
      </c>
      <c r="H255" s="71" t="s">
        <v>144</v>
      </c>
      <c r="J255" s="71" t="s">
        <v>144</v>
      </c>
      <c r="K255" s="71" t="s">
        <v>144</v>
      </c>
      <c r="L255" s="71" t="s">
        <v>144</v>
      </c>
      <c r="M255" s="71" t="s">
        <v>144</v>
      </c>
      <c r="O255" s="11">
        <v>814.29</v>
      </c>
      <c r="P255" s="11"/>
      <c r="Q255" s="11"/>
      <c r="R255" s="11">
        <v>135.71430000000001</v>
      </c>
      <c r="S255" s="11"/>
      <c r="T255" s="11">
        <v>300</v>
      </c>
      <c r="U255" s="11"/>
      <c r="V255" s="11"/>
      <c r="W255" s="11"/>
      <c r="X255" s="104">
        <f>ROUND(SUM(O255:W255),2)</f>
        <v>1250</v>
      </c>
      <c r="Y255" s="11"/>
      <c r="Z255" s="11"/>
      <c r="AA255" s="11"/>
      <c r="AB255" s="11"/>
      <c r="AC255" s="11"/>
      <c r="AD255" s="11"/>
      <c r="AE255" s="11"/>
      <c r="AF255" s="11">
        <f>ROUND(SUM(Y255:AE255),2)</f>
        <v>0</v>
      </c>
      <c r="AG255" s="106">
        <f>ROUND(SUM(X255-AF255),2)</f>
        <v>1250</v>
      </c>
      <c r="AH255" s="11"/>
      <c r="AI255" s="11"/>
      <c r="AJ255" s="11"/>
      <c r="AK255" s="11"/>
      <c r="AL255" s="11"/>
      <c r="AM255" s="11"/>
      <c r="AN255" s="11"/>
      <c r="AO255" s="11"/>
      <c r="AP255" s="11"/>
    </row>
    <row r="256" spans="1:42" x14ac:dyDescent="0.2">
      <c r="A256" s="12">
        <v>245</v>
      </c>
      <c r="B256" s="12">
        <v>8144</v>
      </c>
      <c r="C256" s="12" t="s">
        <v>6921</v>
      </c>
      <c r="D256" s="12" t="s">
        <v>5864</v>
      </c>
      <c r="E256" s="12" t="s">
        <v>3778</v>
      </c>
      <c r="F256" s="90" t="s">
        <v>1971</v>
      </c>
      <c r="G256" s="71" t="s">
        <v>144</v>
      </c>
      <c r="H256" s="71" t="s">
        <v>144</v>
      </c>
      <c r="J256" s="71" t="s">
        <v>144</v>
      </c>
      <c r="K256" s="71" t="s">
        <v>144</v>
      </c>
      <c r="L256" s="71" t="s">
        <v>144</v>
      </c>
      <c r="M256" s="71" t="s">
        <v>144</v>
      </c>
      <c r="P256" s="11"/>
      <c r="Q256" s="11"/>
      <c r="R256" s="11"/>
      <c r="S256" s="11"/>
      <c r="T256" s="11"/>
      <c r="U256" s="11">
        <v>200</v>
      </c>
      <c r="V256" s="11">
        <v>50</v>
      </c>
      <c r="W256" s="11">
        <f>Ingresos!C80</f>
        <v>1428</v>
      </c>
      <c r="X256" s="104">
        <f>ROUND(SUM(O256:W256),2)</f>
        <v>1678</v>
      </c>
      <c r="Y256" s="11"/>
      <c r="Z256" s="11"/>
      <c r="AA256" s="11"/>
      <c r="AB256" s="11"/>
      <c r="AC256" s="11"/>
      <c r="AD256" s="11"/>
      <c r="AE256" s="11"/>
      <c r="AF256" s="11">
        <f>ROUND(SUM(Y256:AE256),2)</f>
        <v>0</v>
      </c>
      <c r="AG256" s="106">
        <f>ROUND(SUM(X256-AF256),2)</f>
        <v>1678</v>
      </c>
      <c r="AH256" s="11"/>
      <c r="AI256" s="11"/>
      <c r="AJ256" s="11"/>
      <c r="AK256" s="11"/>
      <c r="AL256" s="11"/>
      <c r="AM256" s="11"/>
      <c r="AN256" s="11"/>
      <c r="AO256" s="11"/>
      <c r="AP256" s="11"/>
    </row>
    <row r="257" spans="1:42" x14ac:dyDescent="0.2">
      <c r="A257" s="12">
        <v>246</v>
      </c>
      <c r="B257" s="31">
        <v>2602</v>
      </c>
      <c r="C257" s="12" t="s">
        <v>6844</v>
      </c>
      <c r="D257" s="12" t="s">
        <v>61</v>
      </c>
      <c r="E257" s="12" t="s">
        <v>3778</v>
      </c>
      <c r="F257" s="90" t="s">
        <v>5326</v>
      </c>
      <c r="G257" s="71" t="s">
        <v>144</v>
      </c>
      <c r="H257" s="71" t="s">
        <v>144</v>
      </c>
      <c r="J257" s="71" t="s">
        <v>144</v>
      </c>
      <c r="K257" s="71" t="s">
        <v>144</v>
      </c>
      <c r="L257" s="71" t="s">
        <v>144</v>
      </c>
      <c r="M257" s="71" t="s">
        <v>144</v>
      </c>
      <c r="N257" s="12" t="s">
        <v>7895</v>
      </c>
      <c r="O257" s="100"/>
      <c r="P257" s="11">
        <v>1170</v>
      </c>
      <c r="Q257" s="11"/>
      <c r="R257" s="11"/>
      <c r="S257" s="11"/>
      <c r="T257" s="11"/>
      <c r="U257" s="11">
        <v>230</v>
      </c>
      <c r="V257" s="11">
        <v>100</v>
      </c>
      <c r="W257" s="11">
        <f>Ingresos!C68</f>
        <v>240</v>
      </c>
      <c r="X257" s="104">
        <f>ROUND(SUM(O257:W257),2)</f>
        <v>1740</v>
      </c>
      <c r="Y257" s="11"/>
      <c r="Z257" s="11"/>
      <c r="AA257" s="11"/>
      <c r="AB257" s="11"/>
      <c r="AC257" s="11"/>
      <c r="AD257" s="11"/>
      <c r="AE257" s="11"/>
      <c r="AF257" s="11">
        <f>ROUND(SUM(Y257:AE257),2)</f>
        <v>0</v>
      </c>
      <c r="AG257" s="106">
        <f>ROUND(SUM(X257-AF257),2)</f>
        <v>1740</v>
      </c>
      <c r="AH257" s="11"/>
      <c r="AI257" s="11"/>
      <c r="AJ257" s="11"/>
      <c r="AK257" s="11"/>
      <c r="AL257" s="11"/>
      <c r="AM257" s="11"/>
      <c r="AN257" s="11"/>
      <c r="AO257" s="11"/>
      <c r="AP257" s="11"/>
    </row>
    <row r="258" spans="1:42" x14ac:dyDescent="0.2">
      <c r="A258" s="12">
        <v>247</v>
      </c>
      <c r="B258" s="12">
        <v>8477</v>
      </c>
      <c r="C258" s="12" t="s">
        <v>6955</v>
      </c>
      <c r="D258" s="12" t="s">
        <v>1</v>
      </c>
      <c r="E258" s="12" t="s">
        <v>7209</v>
      </c>
      <c r="F258" s="90" t="s">
        <v>7773</v>
      </c>
      <c r="G258" s="71" t="s">
        <v>144</v>
      </c>
      <c r="H258" s="71" t="s">
        <v>144</v>
      </c>
      <c r="J258" s="71" t="s">
        <v>144</v>
      </c>
      <c r="K258" s="71" t="s">
        <v>144</v>
      </c>
      <c r="L258" s="71" t="s">
        <v>144</v>
      </c>
      <c r="M258" s="71" t="s">
        <v>144</v>
      </c>
      <c r="O258" s="11">
        <v>985.71</v>
      </c>
      <c r="P258" s="11"/>
      <c r="Q258" s="11"/>
      <c r="R258" s="11">
        <v>164.28569999999999</v>
      </c>
      <c r="S258" s="11"/>
      <c r="T258" s="11">
        <v>50</v>
      </c>
      <c r="U258" s="11"/>
      <c r="V258" s="11"/>
      <c r="W258" s="11">
        <f>Ingresos!C96</f>
        <v>50</v>
      </c>
      <c r="X258" s="104">
        <f>ROUND(SUM(O258:W258),2)</f>
        <v>1250</v>
      </c>
      <c r="Y258" s="11"/>
      <c r="Z258" s="11"/>
      <c r="AA258" s="11"/>
      <c r="AB258" s="11"/>
      <c r="AC258" s="11"/>
      <c r="AD258" s="11"/>
      <c r="AE258" s="11"/>
      <c r="AF258" s="11">
        <f>ROUND(SUM(Y258:AE258),2)</f>
        <v>0</v>
      </c>
      <c r="AG258" s="106">
        <f>ROUND(SUM(X258-AF258),2)</f>
        <v>1250</v>
      </c>
      <c r="AH258" s="11"/>
      <c r="AI258" s="11"/>
      <c r="AJ258" s="11"/>
      <c r="AK258" s="11"/>
      <c r="AL258" s="11"/>
      <c r="AM258" s="11"/>
      <c r="AN258" s="11"/>
      <c r="AO258" s="11"/>
      <c r="AP258" s="11"/>
    </row>
    <row r="259" spans="1:42" x14ac:dyDescent="0.2">
      <c r="A259" s="12">
        <v>248</v>
      </c>
      <c r="B259" s="12">
        <v>2481</v>
      </c>
      <c r="C259" s="12" t="s">
        <v>6784</v>
      </c>
      <c r="D259" s="12" t="s">
        <v>5800</v>
      </c>
      <c r="E259" s="12" t="s">
        <v>5476</v>
      </c>
      <c r="F259" s="90" t="s">
        <v>4926</v>
      </c>
      <c r="G259" s="71" t="s">
        <v>144</v>
      </c>
      <c r="H259" s="71" t="s">
        <v>144</v>
      </c>
      <c r="J259" s="71" t="s">
        <v>144</v>
      </c>
      <c r="K259" s="71" t="s">
        <v>144</v>
      </c>
      <c r="L259" s="71" t="s">
        <v>144</v>
      </c>
      <c r="M259" s="71" t="s">
        <v>144</v>
      </c>
      <c r="O259" s="11">
        <v>840</v>
      </c>
      <c r="P259" s="11"/>
      <c r="Q259" s="11"/>
      <c r="R259" s="11">
        <v>140</v>
      </c>
      <c r="S259" s="11"/>
      <c r="T259" s="11">
        <v>220</v>
      </c>
      <c r="U259" s="11"/>
      <c r="V259" s="11"/>
      <c r="W259" s="11"/>
      <c r="X259" s="104">
        <f>ROUND(SUM(O259:W259),2)</f>
        <v>1200</v>
      </c>
      <c r="Y259" s="11"/>
      <c r="Z259" s="11"/>
      <c r="AA259" s="11"/>
      <c r="AB259" s="11"/>
      <c r="AC259" s="11"/>
      <c r="AD259" s="11"/>
      <c r="AE259" s="11"/>
      <c r="AF259" s="11">
        <f>ROUND(SUM(Y259:AE259),2)</f>
        <v>0</v>
      </c>
      <c r="AG259" s="106">
        <f>ROUND(SUM(X259-AF259),2)</f>
        <v>1200</v>
      </c>
      <c r="AH259" s="11"/>
      <c r="AI259" s="11"/>
      <c r="AJ259" s="11"/>
      <c r="AK259" s="11"/>
      <c r="AL259" s="11"/>
      <c r="AM259" s="11"/>
      <c r="AN259" s="11"/>
      <c r="AO259" s="11"/>
      <c r="AP259" s="11"/>
    </row>
    <row r="260" spans="1:42" x14ac:dyDescent="0.2">
      <c r="A260" s="12">
        <v>249</v>
      </c>
      <c r="B260" s="90">
        <v>2630</v>
      </c>
      <c r="C260" s="12" t="s">
        <v>6737</v>
      </c>
      <c r="D260" s="12" t="s">
        <v>61</v>
      </c>
      <c r="E260" s="117" t="s">
        <v>3659</v>
      </c>
      <c r="F260" s="120" t="s">
        <v>5398</v>
      </c>
      <c r="G260" s="71" t="s">
        <v>144</v>
      </c>
      <c r="H260" s="71" t="s">
        <v>144</v>
      </c>
      <c r="J260" s="71" t="s">
        <v>144</v>
      </c>
      <c r="K260" s="71" t="s">
        <v>144</v>
      </c>
      <c r="L260" s="71" t="s">
        <v>144</v>
      </c>
      <c r="M260" s="71" t="s">
        <v>144</v>
      </c>
      <c r="N260" s="12" t="s">
        <v>7895</v>
      </c>
      <c r="P260" s="11">
        <v>1390</v>
      </c>
      <c r="Q260" s="11"/>
      <c r="R260" s="11"/>
      <c r="S260" s="11"/>
      <c r="T260" s="11"/>
      <c r="U260" s="11">
        <v>230</v>
      </c>
      <c r="V260" s="11">
        <v>100</v>
      </c>
      <c r="W260" s="11">
        <f>Ingresos!C56</f>
        <v>90</v>
      </c>
      <c r="X260" s="104">
        <f>ROUND(SUM(O260:W260),2)</f>
        <v>1810</v>
      </c>
      <c r="Y260" s="11"/>
      <c r="Z260" s="11"/>
      <c r="AA260" s="11">
        <f>Descuentos!C21</f>
        <v>150</v>
      </c>
      <c r="AB260" s="11"/>
      <c r="AC260" s="11"/>
      <c r="AD260" s="11"/>
      <c r="AE260" s="119">
        <v>200</v>
      </c>
      <c r="AF260" s="11">
        <f>ROUND(SUM(Y260:AE260),2)</f>
        <v>350</v>
      </c>
      <c r="AG260" s="106">
        <f>ROUND(SUM(X260-AF260),2)</f>
        <v>1460</v>
      </c>
      <c r="AH260" s="11"/>
      <c r="AI260" s="11"/>
      <c r="AJ260" s="11"/>
      <c r="AK260" s="11"/>
      <c r="AL260" s="11"/>
      <c r="AM260" s="11"/>
      <c r="AN260" s="11"/>
      <c r="AO260" s="11"/>
      <c r="AP260" s="11"/>
    </row>
    <row r="261" spans="1:42" x14ac:dyDescent="0.2">
      <c r="A261" s="12">
        <v>250</v>
      </c>
      <c r="B261" s="12">
        <v>1882</v>
      </c>
      <c r="C261" s="12" t="s">
        <v>6818</v>
      </c>
      <c r="D261" s="12" t="s">
        <v>7461</v>
      </c>
      <c r="E261" s="12" t="s">
        <v>7545</v>
      </c>
      <c r="F261" s="90" t="s">
        <v>2070</v>
      </c>
      <c r="G261" s="71" t="s">
        <v>144</v>
      </c>
      <c r="H261" s="71" t="s">
        <v>144</v>
      </c>
      <c r="J261" s="71" t="s">
        <v>144</v>
      </c>
      <c r="K261" s="71" t="s">
        <v>144</v>
      </c>
      <c r="L261" s="71" t="s">
        <v>144</v>
      </c>
      <c r="M261" s="71" t="s">
        <v>144</v>
      </c>
      <c r="O261" s="11">
        <v>1157.1600000000001</v>
      </c>
      <c r="P261" s="11"/>
      <c r="Q261" s="11"/>
      <c r="R261" s="11">
        <v>192.86</v>
      </c>
      <c r="S261" s="11"/>
      <c r="T261" s="11">
        <v>300</v>
      </c>
      <c r="U261" s="11"/>
      <c r="V261" s="11"/>
      <c r="W261" s="11">
        <f>Ingresos!C15</f>
        <v>500</v>
      </c>
      <c r="X261" s="104">
        <f>ROUND(SUM(O261:W261),2)</f>
        <v>2150.02</v>
      </c>
      <c r="Y261" s="11"/>
      <c r="Z261" s="11"/>
      <c r="AA261" s="11"/>
      <c r="AB261" s="11"/>
      <c r="AC261" s="11"/>
      <c r="AD261" s="11"/>
      <c r="AE261" s="11"/>
      <c r="AF261" s="11">
        <f>ROUND(SUM(Y261:AE261),2)</f>
        <v>0</v>
      </c>
      <c r="AG261" s="106">
        <f>ROUND(SUM(X261-AF261),2)</f>
        <v>2150.02</v>
      </c>
      <c r="AH261" s="11"/>
      <c r="AI261" s="11"/>
      <c r="AJ261" s="11"/>
      <c r="AK261" s="11"/>
      <c r="AL261" s="11"/>
      <c r="AM261" s="11"/>
      <c r="AN261" s="11"/>
      <c r="AO261" s="11"/>
      <c r="AP261" s="11"/>
    </row>
    <row r="262" spans="1:42" x14ac:dyDescent="0.2">
      <c r="A262" s="12">
        <v>251</v>
      </c>
      <c r="B262" s="31">
        <v>2832</v>
      </c>
      <c r="C262" s="12" t="s">
        <v>7187</v>
      </c>
      <c r="D262" s="12" t="s">
        <v>7193</v>
      </c>
      <c r="E262" s="12" t="s">
        <v>9</v>
      </c>
      <c r="F262" s="90" t="s">
        <v>6112</v>
      </c>
      <c r="G262" s="71" t="s">
        <v>144</v>
      </c>
      <c r="H262" s="71" t="s">
        <v>144</v>
      </c>
      <c r="J262" s="71" t="s">
        <v>144</v>
      </c>
      <c r="K262" s="71" t="s">
        <v>144</v>
      </c>
      <c r="L262" s="71" t="s">
        <v>144</v>
      </c>
      <c r="M262" s="71" t="s">
        <v>144</v>
      </c>
      <c r="O262" s="11">
        <v>900</v>
      </c>
      <c r="P262" s="11"/>
      <c r="Q262" s="11"/>
      <c r="R262" s="11">
        <v>150</v>
      </c>
      <c r="S262" s="11"/>
      <c r="T262" s="11">
        <v>250</v>
      </c>
      <c r="U262" s="11"/>
      <c r="V262" s="11"/>
      <c r="W262" s="11"/>
      <c r="X262" s="104">
        <f>ROUND(SUM(O262:W262),2)</f>
        <v>1300</v>
      </c>
      <c r="Y262" s="11"/>
      <c r="Z262" s="11"/>
      <c r="AA262" s="11"/>
      <c r="AB262" s="11"/>
      <c r="AC262" s="11"/>
      <c r="AD262" s="11"/>
      <c r="AE262" s="11"/>
      <c r="AF262" s="11">
        <f>ROUND(SUM(Y262:AE262),2)</f>
        <v>0</v>
      </c>
      <c r="AG262" s="106">
        <f>ROUND(SUM(X262-AF262),2)</f>
        <v>1300</v>
      </c>
      <c r="AH262" s="11"/>
      <c r="AI262" s="11"/>
      <c r="AJ262" s="11"/>
      <c r="AK262" s="11"/>
      <c r="AL262" s="11"/>
      <c r="AM262" s="11"/>
      <c r="AN262" s="11"/>
      <c r="AO262" s="11"/>
      <c r="AP262" s="11"/>
    </row>
    <row r="263" spans="1:42" x14ac:dyDescent="0.2">
      <c r="A263" s="12">
        <v>252</v>
      </c>
      <c r="B263" s="12">
        <v>2834</v>
      </c>
      <c r="C263" s="12" t="s">
        <v>7188</v>
      </c>
      <c r="D263" s="12" t="s">
        <v>7507</v>
      </c>
      <c r="E263" s="12" t="s">
        <v>9</v>
      </c>
      <c r="F263" s="90" t="s">
        <v>6115</v>
      </c>
      <c r="G263" s="71" t="s">
        <v>144</v>
      </c>
      <c r="H263" s="71" t="s">
        <v>144</v>
      </c>
      <c r="J263" s="71" t="s">
        <v>144</v>
      </c>
      <c r="K263" s="71" t="s">
        <v>144</v>
      </c>
      <c r="L263" s="71" t="s">
        <v>144</v>
      </c>
      <c r="M263" s="71" t="s">
        <v>144</v>
      </c>
      <c r="O263" s="11">
        <v>772.29</v>
      </c>
      <c r="P263" s="11"/>
      <c r="Q263" s="11"/>
      <c r="R263" s="11">
        <v>128.71430000000001</v>
      </c>
      <c r="S263" s="11"/>
      <c r="T263" s="11">
        <v>299</v>
      </c>
      <c r="U263" s="11"/>
      <c r="V263" s="11"/>
      <c r="W263" s="11"/>
      <c r="X263" s="104">
        <f>ROUND(SUM(O263:W263),2)</f>
        <v>1200</v>
      </c>
      <c r="Y263" s="11"/>
      <c r="Z263" s="11"/>
      <c r="AA263" s="11"/>
      <c r="AB263" s="11"/>
      <c r="AC263" s="11"/>
      <c r="AD263" s="11"/>
      <c r="AE263" s="118">
        <v>100</v>
      </c>
      <c r="AF263" s="11">
        <f>ROUND(SUM(Y263:AE263),2)</f>
        <v>100</v>
      </c>
      <c r="AG263" s="106">
        <f>ROUND(SUM(X263-AF263),2)</f>
        <v>1100</v>
      </c>
      <c r="AH263" s="11"/>
      <c r="AI263" s="11"/>
      <c r="AJ263" s="11"/>
      <c r="AK263" s="11"/>
      <c r="AL263" s="11"/>
      <c r="AM263" s="11"/>
      <c r="AN263" s="11"/>
      <c r="AO263" s="11"/>
      <c r="AP263" s="11"/>
    </row>
    <row r="264" spans="1:42" x14ac:dyDescent="0.2">
      <c r="A264" s="12">
        <v>253</v>
      </c>
      <c r="B264" s="12">
        <v>2869</v>
      </c>
      <c r="C264" s="12" t="s">
        <v>6904</v>
      </c>
      <c r="D264" s="12" t="s">
        <v>7007</v>
      </c>
      <c r="E264" s="12" t="s">
        <v>27</v>
      </c>
      <c r="F264" s="90" t="s">
        <v>6252</v>
      </c>
      <c r="G264" s="71" t="s">
        <v>144</v>
      </c>
      <c r="H264" s="71" t="s">
        <v>144</v>
      </c>
      <c r="J264" s="71" t="s">
        <v>144</v>
      </c>
      <c r="K264" s="71" t="s">
        <v>144</v>
      </c>
      <c r="L264" s="71" t="s">
        <v>144</v>
      </c>
      <c r="M264" s="71" t="s">
        <v>144</v>
      </c>
      <c r="O264" s="11">
        <v>1028.57</v>
      </c>
      <c r="P264" s="11"/>
      <c r="Q264" s="11"/>
      <c r="R264" s="11">
        <v>171.42859999999999</v>
      </c>
      <c r="S264" s="11"/>
      <c r="T264" s="11">
        <v>300</v>
      </c>
      <c r="U264" s="11"/>
      <c r="V264" s="11"/>
      <c r="W264" s="11"/>
      <c r="X264" s="104">
        <f>ROUND(SUM(O264:W264),2)</f>
        <v>1500</v>
      </c>
      <c r="Y264" s="11"/>
      <c r="Z264" s="11"/>
      <c r="AA264" s="11"/>
      <c r="AB264" s="11"/>
      <c r="AC264" s="11"/>
      <c r="AD264" s="11"/>
      <c r="AE264" s="11"/>
      <c r="AF264" s="11">
        <f>ROUND(SUM(Y264:AE264),2)</f>
        <v>0</v>
      </c>
      <c r="AG264" s="106">
        <f>ROUND(SUM(X264-AF264),2)</f>
        <v>1500</v>
      </c>
      <c r="AH264" s="11"/>
      <c r="AI264" s="11"/>
      <c r="AJ264" s="11"/>
      <c r="AK264" s="11"/>
      <c r="AL264" s="11"/>
      <c r="AM264" s="11"/>
      <c r="AN264" s="11"/>
      <c r="AO264" s="11"/>
      <c r="AP264" s="11"/>
    </row>
    <row r="265" spans="1:42" x14ac:dyDescent="0.2">
      <c r="A265" s="12">
        <v>254</v>
      </c>
      <c r="B265" s="31">
        <v>2974</v>
      </c>
      <c r="C265" s="12" t="s">
        <v>6979</v>
      </c>
      <c r="D265" s="12" t="s">
        <v>61</v>
      </c>
      <c r="E265" s="12" t="s">
        <v>3662</v>
      </c>
      <c r="F265" s="90" t="s">
        <v>6692</v>
      </c>
      <c r="G265" s="71" t="s">
        <v>144</v>
      </c>
      <c r="H265" s="71" t="s">
        <v>144</v>
      </c>
      <c r="J265" s="71" t="s">
        <v>144</v>
      </c>
      <c r="K265" s="71" t="s">
        <v>144</v>
      </c>
      <c r="L265" s="71" t="s">
        <v>144</v>
      </c>
      <c r="M265" s="71" t="s">
        <v>144</v>
      </c>
      <c r="N265" s="12" t="s">
        <v>7895</v>
      </c>
      <c r="O265" s="100"/>
      <c r="P265" s="11">
        <v>1140</v>
      </c>
      <c r="Q265" s="11"/>
      <c r="R265" s="11"/>
      <c r="S265" s="11"/>
      <c r="T265" s="11"/>
      <c r="U265" s="11">
        <v>230</v>
      </c>
      <c r="V265" s="11">
        <v>100</v>
      </c>
      <c r="W265" s="11">
        <f>Ingresos!C20</f>
        <v>1515</v>
      </c>
      <c r="X265" s="104">
        <f>ROUND(SUM(O265:W265),2)</f>
        <v>2985</v>
      </c>
      <c r="Y265" s="11"/>
      <c r="Z265" s="11"/>
      <c r="AA265" s="11">
        <f>Descuentos!C3</f>
        <v>50</v>
      </c>
      <c r="AB265" s="11"/>
      <c r="AC265" s="11"/>
      <c r="AD265" s="11"/>
      <c r="AE265" s="11"/>
      <c r="AF265" s="11">
        <f>ROUND(SUM(Y265:AE265),2)</f>
        <v>50</v>
      </c>
      <c r="AG265" s="106">
        <f>ROUND(SUM(X265-AF265),2)</f>
        <v>2935</v>
      </c>
      <c r="AH265" s="11"/>
      <c r="AI265" s="11"/>
      <c r="AJ265" s="11"/>
      <c r="AK265" s="11"/>
      <c r="AL265" s="11"/>
      <c r="AM265" s="11"/>
      <c r="AN265" s="11"/>
      <c r="AO265" s="11"/>
      <c r="AP265" s="11"/>
    </row>
    <row r="266" spans="1:42" x14ac:dyDescent="0.2">
      <c r="A266" s="12">
        <v>255</v>
      </c>
      <c r="B266" s="12">
        <v>8486</v>
      </c>
      <c r="C266" s="12" t="s">
        <v>6723</v>
      </c>
      <c r="D266" s="12" t="s">
        <v>28</v>
      </c>
      <c r="E266" s="12" t="s">
        <v>27</v>
      </c>
      <c r="F266" s="90" t="s">
        <v>7791</v>
      </c>
      <c r="G266" s="71" t="s">
        <v>144</v>
      </c>
      <c r="H266" s="71" t="s">
        <v>144</v>
      </c>
      <c r="J266" s="71" t="s">
        <v>144</v>
      </c>
      <c r="K266" s="71" t="s">
        <v>144</v>
      </c>
      <c r="L266" s="71" t="s">
        <v>144</v>
      </c>
      <c r="M266" s="71" t="s">
        <v>144</v>
      </c>
      <c r="O266" s="11">
        <v>814.29</v>
      </c>
      <c r="P266" s="11"/>
      <c r="Q266" s="11"/>
      <c r="R266" s="11">
        <v>135.71430000000001</v>
      </c>
      <c r="S266" s="11"/>
      <c r="T266" s="11">
        <v>300</v>
      </c>
      <c r="U266" s="11"/>
      <c r="V266" s="11"/>
      <c r="W266" s="11"/>
      <c r="X266" s="104">
        <f>ROUND(SUM(O266:W266),2)</f>
        <v>1250</v>
      </c>
      <c r="Y266" s="11"/>
      <c r="Z266" s="11"/>
      <c r="AA266" s="11"/>
      <c r="AB266" s="11"/>
      <c r="AC266" s="11"/>
      <c r="AD266" s="11"/>
      <c r="AE266" s="11"/>
      <c r="AF266" s="11">
        <f>ROUND(SUM(Y266:AE266),2)</f>
        <v>0</v>
      </c>
      <c r="AG266" s="106">
        <f>ROUND(SUM(X266-AF266),2)</f>
        <v>1250</v>
      </c>
      <c r="AH266" s="11"/>
      <c r="AI266" s="11"/>
      <c r="AJ266" s="11"/>
      <c r="AK266" s="11"/>
      <c r="AL266" s="11"/>
      <c r="AM266" s="11"/>
      <c r="AN266" s="11"/>
      <c r="AO266" s="11"/>
      <c r="AP266" s="11"/>
    </row>
    <row r="267" spans="1:42" x14ac:dyDescent="0.2">
      <c r="A267" s="12">
        <v>256</v>
      </c>
      <c r="B267" s="12">
        <v>1883</v>
      </c>
      <c r="C267" s="12" t="s">
        <v>7084</v>
      </c>
      <c r="D267" s="12" t="s">
        <v>61</v>
      </c>
      <c r="E267" s="117" t="s">
        <v>7083</v>
      </c>
      <c r="F267" s="90" t="s">
        <v>2079</v>
      </c>
      <c r="G267" s="71" t="s">
        <v>144</v>
      </c>
      <c r="H267" s="71" t="s">
        <v>144</v>
      </c>
      <c r="J267" s="71" t="s">
        <v>144</v>
      </c>
      <c r="K267" s="71" t="s">
        <v>144</v>
      </c>
      <c r="L267" s="71" t="s">
        <v>144</v>
      </c>
      <c r="M267" s="71" t="s">
        <v>144</v>
      </c>
      <c r="N267" s="12" t="s">
        <v>7895</v>
      </c>
      <c r="P267" s="11">
        <v>1015</v>
      </c>
      <c r="Q267" s="11"/>
      <c r="R267" s="11"/>
      <c r="S267" s="11"/>
      <c r="T267" s="11"/>
      <c r="U267" s="11">
        <v>230</v>
      </c>
      <c r="V267" s="11">
        <v>100</v>
      </c>
      <c r="W267" s="11"/>
      <c r="X267" s="104">
        <f>ROUND(SUM(O267:W267),2)</f>
        <v>1345</v>
      </c>
      <c r="Y267" s="11"/>
      <c r="Z267" s="11"/>
      <c r="AA267" s="11">
        <f>Descuentos!C20</f>
        <v>300</v>
      </c>
      <c r="AB267" s="11"/>
      <c r="AC267" s="11"/>
      <c r="AD267" s="11"/>
      <c r="AE267" s="118">
        <v>100</v>
      </c>
      <c r="AF267" s="11">
        <f>ROUND(SUM(Y267:AE267),2)</f>
        <v>400</v>
      </c>
      <c r="AG267" s="106">
        <f>ROUND(SUM(X267-AF267),2)</f>
        <v>945</v>
      </c>
      <c r="AH267" s="11"/>
      <c r="AI267" s="11"/>
      <c r="AJ267" s="11"/>
      <c r="AK267" s="11"/>
      <c r="AL267" s="11"/>
      <c r="AM267" s="11"/>
      <c r="AN267" s="11"/>
      <c r="AO267" s="11"/>
      <c r="AP267" s="11"/>
    </row>
    <row r="268" spans="1:42" x14ac:dyDescent="0.2">
      <c r="A268" s="12">
        <v>257</v>
      </c>
      <c r="B268" s="12">
        <v>2781</v>
      </c>
      <c r="C268" s="12" t="s">
        <v>6906</v>
      </c>
      <c r="D268" s="12" t="s">
        <v>7007</v>
      </c>
      <c r="E268" s="12" t="s">
        <v>27</v>
      </c>
      <c r="F268" s="90" t="s">
        <v>5922</v>
      </c>
      <c r="G268" s="71" t="s">
        <v>144</v>
      </c>
      <c r="H268" s="71" t="s">
        <v>144</v>
      </c>
      <c r="J268" s="71" t="s">
        <v>144</v>
      </c>
      <c r="K268" s="71" t="s">
        <v>144</v>
      </c>
      <c r="L268" s="71" t="s">
        <v>144</v>
      </c>
      <c r="M268" s="71" t="s">
        <v>144</v>
      </c>
      <c r="O268" s="11">
        <v>1457.14</v>
      </c>
      <c r="P268" s="11"/>
      <c r="Q268" s="11"/>
      <c r="R268" s="11">
        <v>242.8571</v>
      </c>
      <c r="S268" s="11"/>
      <c r="T268" s="11">
        <v>300</v>
      </c>
      <c r="U268" s="11"/>
      <c r="V268" s="11"/>
      <c r="W268" s="11"/>
      <c r="X268" s="104">
        <f>ROUND(SUM(O268:W268),2)</f>
        <v>2000</v>
      </c>
      <c r="Y268" s="11"/>
      <c r="Z268" s="11"/>
      <c r="AA268" s="11"/>
      <c r="AB268" s="11"/>
      <c r="AC268" s="11"/>
      <c r="AD268" s="11"/>
      <c r="AE268" s="11"/>
      <c r="AF268" s="11">
        <f>ROUND(SUM(Y268:AE268),2)</f>
        <v>0</v>
      </c>
      <c r="AG268" s="106">
        <f>ROUND(SUM(X268-AF268),2)</f>
        <v>2000</v>
      </c>
      <c r="AH268" s="11"/>
      <c r="AI268" s="11"/>
      <c r="AJ268" s="11"/>
      <c r="AK268" s="11"/>
      <c r="AL268" s="11"/>
      <c r="AM268" s="11"/>
      <c r="AN268" s="11"/>
      <c r="AO268" s="11"/>
      <c r="AP268" s="11"/>
    </row>
    <row r="269" spans="1:42" x14ac:dyDescent="0.2">
      <c r="A269" s="12">
        <v>258</v>
      </c>
      <c r="B269" s="12">
        <v>8429</v>
      </c>
      <c r="C269" s="12" t="s">
        <v>7105</v>
      </c>
      <c r="D269" s="12" t="s">
        <v>6</v>
      </c>
      <c r="E269" s="117" t="s">
        <v>7083</v>
      </c>
      <c r="F269" s="90" t="s">
        <v>7650</v>
      </c>
      <c r="G269" s="71" t="s">
        <v>144</v>
      </c>
      <c r="H269" s="71" t="s">
        <v>144</v>
      </c>
      <c r="J269" s="71" t="s">
        <v>144</v>
      </c>
      <c r="K269" s="71" t="s">
        <v>144</v>
      </c>
      <c r="L269" s="71" t="s">
        <v>144</v>
      </c>
      <c r="M269" s="71" t="s">
        <v>144</v>
      </c>
      <c r="O269" s="11">
        <v>900</v>
      </c>
      <c r="P269" s="11"/>
      <c r="Q269" s="11"/>
      <c r="R269" s="11">
        <v>150</v>
      </c>
      <c r="S269" s="11"/>
      <c r="T269" s="11">
        <v>250</v>
      </c>
      <c r="U269" s="11"/>
      <c r="V269" s="11"/>
      <c r="W269" s="11"/>
      <c r="X269" s="104">
        <f>ROUND(SUM(O269:W269),2)</f>
        <v>1300</v>
      </c>
      <c r="Y269" s="11"/>
      <c r="Z269" s="11"/>
      <c r="AA269" s="11"/>
      <c r="AB269" s="11"/>
      <c r="AC269" s="11"/>
      <c r="AD269" s="11"/>
      <c r="AE269" s="11"/>
      <c r="AF269" s="11">
        <f>ROUND(SUM(Y269:AE269),2)</f>
        <v>0</v>
      </c>
      <c r="AG269" s="106">
        <f>ROUND(SUM(X269-AF269),2)</f>
        <v>1300</v>
      </c>
      <c r="AH269" s="11"/>
      <c r="AI269" s="11"/>
      <c r="AJ269" s="11"/>
      <c r="AK269" s="11"/>
      <c r="AL269" s="11"/>
      <c r="AM269" s="11"/>
      <c r="AN269" s="11"/>
      <c r="AO269" s="11"/>
      <c r="AP269" s="11"/>
    </row>
    <row r="270" spans="1:42" x14ac:dyDescent="0.2">
      <c r="A270" s="12">
        <v>260</v>
      </c>
      <c r="B270" s="31">
        <v>2780</v>
      </c>
      <c r="C270" s="12" t="s">
        <v>7596</v>
      </c>
      <c r="D270" s="12" t="s">
        <v>7007</v>
      </c>
      <c r="E270" s="12" t="s">
        <v>27</v>
      </c>
      <c r="F270" s="90" t="s">
        <v>5918</v>
      </c>
      <c r="G270" s="71" t="s">
        <v>144</v>
      </c>
      <c r="H270" s="71" t="s">
        <v>144</v>
      </c>
      <c r="J270" s="71" t="s">
        <v>144</v>
      </c>
      <c r="K270" s="71" t="s">
        <v>144</v>
      </c>
      <c r="L270" s="71" t="s">
        <v>144</v>
      </c>
      <c r="M270" s="71" t="s">
        <v>144</v>
      </c>
      <c r="O270" s="11">
        <v>1457.14</v>
      </c>
      <c r="P270" s="11"/>
      <c r="Q270" s="11"/>
      <c r="R270" s="11">
        <v>242.8571</v>
      </c>
      <c r="S270" s="11"/>
      <c r="T270" s="11">
        <v>300</v>
      </c>
      <c r="U270" s="11"/>
      <c r="V270" s="11"/>
      <c r="W270" s="11"/>
      <c r="X270" s="104">
        <f>ROUND(SUM(O270:W270),2)</f>
        <v>2000</v>
      </c>
      <c r="Y270" s="11"/>
      <c r="Z270" s="11"/>
      <c r="AA270" s="11"/>
      <c r="AB270" s="11"/>
      <c r="AC270" s="11"/>
      <c r="AD270" s="11"/>
      <c r="AE270" s="11"/>
      <c r="AF270" s="11">
        <f>ROUND(SUM(Y270:AE270),2)</f>
        <v>0</v>
      </c>
      <c r="AG270" s="106">
        <f>ROUND(SUM(X270-AF270),2)</f>
        <v>2000</v>
      </c>
      <c r="AH270" s="11"/>
      <c r="AI270" s="11"/>
      <c r="AJ270" s="11"/>
      <c r="AK270" s="11"/>
      <c r="AL270" s="11"/>
      <c r="AM270" s="11"/>
      <c r="AN270" s="11"/>
      <c r="AO270" s="11"/>
      <c r="AP270" s="11"/>
    </row>
    <row r="271" spans="1:42" x14ac:dyDescent="0.2">
      <c r="A271" s="12">
        <v>261</v>
      </c>
      <c r="B271" s="12">
        <v>966</v>
      </c>
      <c r="C271" s="12" t="s">
        <v>6908</v>
      </c>
      <c r="D271" s="12" t="s">
        <v>6109</v>
      </c>
      <c r="E271" s="12" t="s">
        <v>11</v>
      </c>
      <c r="F271" s="90" t="s">
        <v>2087</v>
      </c>
      <c r="G271" s="71" t="s">
        <v>144</v>
      </c>
      <c r="H271" s="71" t="s">
        <v>144</v>
      </c>
      <c r="J271" s="71" t="s">
        <v>144</v>
      </c>
      <c r="K271" s="71" t="s">
        <v>144</v>
      </c>
      <c r="L271" s="71" t="s">
        <v>144</v>
      </c>
      <c r="M271" s="71" t="s">
        <v>144</v>
      </c>
      <c r="O271" s="11">
        <v>942.86</v>
      </c>
      <c r="P271" s="11"/>
      <c r="Q271" s="11"/>
      <c r="R271" s="11">
        <v>157.1429</v>
      </c>
      <c r="S271" s="11"/>
      <c r="T271" s="11">
        <v>300</v>
      </c>
      <c r="U271" s="11"/>
      <c r="V271" s="11"/>
      <c r="W271" s="11"/>
      <c r="X271" s="104">
        <f>ROUND(SUM(O271:W271),2)</f>
        <v>1400</v>
      </c>
      <c r="Y271" s="11"/>
      <c r="Z271" s="11"/>
      <c r="AA271" s="11"/>
      <c r="AB271" s="11"/>
      <c r="AC271" s="11"/>
      <c r="AD271" s="11"/>
      <c r="AE271" s="11"/>
      <c r="AF271" s="11">
        <f>ROUND(SUM(Y271:AE271),2)</f>
        <v>0</v>
      </c>
      <c r="AG271" s="106">
        <f>ROUND(SUM(X271-AF271),2)</f>
        <v>1400</v>
      </c>
      <c r="AH271" s="11"/>
      <c r="AI271" s="11"/>
      <c r="AJ271" s="11"/>
      <c r="AK271" s="11"/>
      <c r="AL271" s="11"/>
      <c r="AM271" s="11"/>
      <c r="AN271" s="11"/>
      <c r="AO271" s="11"/>
      <c r="AP271" s="11"/>
    </row>
    <row r="272" spans="1:42" x14ac:dyDescent="0.2">
      <c r="A272" s="12">
        <v>262</v>
      </c>
      <c r="B272" s="12">
        <v>2785</v>
      </c>
      <c r="C272" s="12" t="s">
        <v>6909</v>
      </c>
      <c r="D272" s="12" t="s">
        <v>7007</v>
      </c>
      <c r="E272" s="12" t="s">
        <v>27</v>
      </c>
      <c r="F272" s="90" t="s">
        <v>5934</v>
      </c>
      <c r="G272" s="71" t="s">
        <v>144</v>
      </c>
      <c r="H272" s="71" t="s">
        <v>144</v>
      </c>
      <c r="J272" s="71" t="s">
        <v>144</v>
      </c>
      <c r="K272" s="71" t="s">
        <v>144</v>
      </c>
      <c r="L272" s="71" t="s">
        <v>144</v>
      </c>
      <c r="M272" s="71" t="s">
        <v>144</v>
      </c>
      <c r="O272" s="11">
        <v>1885.71</v>
      </c>
      <c r="P272" s="11"/>
      <c r="Q272" s="11"/>
      <c r="R272" s="11">
        <v>314.28570000000002</v>
      </c>
      <c r="S272" s="11"/>
      <c r="T272" s="11">
        <v>1500</v>
      </c>
      <c r="U272" s="11"/>
      <c r="V272" s="11"/>
      <c r="W272" s="11"/>
      <c r="X272" s="104">
        <f>ROUND(SUM(O272:W272),2)</f>
        <v>3700</v>
      </c>
      <c r="Y272" s="11"/>
      <c r="Z272" s="11"/>
      <c r="AA272" s="11"/>
      <c r="AB272" s="11"/>
      <c r="AC272" s="11"/>
      <c r="AD272" s="11"/>
      <c r="AE272" s="11"/>
      <c r="AF272" s="11">
        <f>ROUND(SUM(Y272:AE272),2)</f>
        <v>0</v>
      </c>
      <c r="AG272" s="106">
        <f>ROUND(SUM(X272-AF272),2)</f>
        <v>3700</v>
      </c>
      <c r="AH272" s="11"/>
      <c r="AI272" s="11"/>
      <c r="AJ272" s="11"/>
      <c r="AK272" s="11"/>
      <c r="AL272" s="11"/>
      <c r="AM272" s="11"/>
      <c r="AN272" s="11"/>
      <c r="AO272" s="11"/>
      <c r="AP272" s="11"/>
    </row>
    <row r="273" spans="1:42" x14ac:dyDescent="0.2">
      <c r="A273" s="12">
        <v>263</v>
      </c>
      <c r="B273" s="12">
        <v>8452</v>
      </c>
      <c r="C273" s="12" t="s">
        <v>6819</v>
      </c>
      <c r="D273" s="12" t="s">
        <v>61</v>
      </c>
      <c r="E273" s="12" t="s">
        <v>3660</v>
      </c>
      <c r="F273" s="90" t="s">
        <v>7685</v>
      </c>
      <c r="G273" s="71" t="s">
        <v>144</v>
      </c>
      <c r="H273" s="71" t="s">
        <v>144</v>
      </c>
      <c r="J273" s="71" t="s">
        <v>144</v>
      </c>
      <c r="K273" s="71" t="s">
        <v>144</v>
      </c>
      <c r="L273" s="71" t="s">
        <v>144</v>
      </c>
      <c r="M273" s="71" t="s">
        <v>144</v>
      </c>
      <c r="N273" s="12" t="s">
        <v>7895</v>
      </c>
      <c r="P273" s="11">
        <v>1176</v>
      </c>
      <c r="Q273" s="11"/>
      <c r="R273" s="11"/>
      <c r="S273" s="11"/>
      <c r="T273" s="11"/>
      <c r="U273" s="11">
        <v>230</v>
      </c>
      <c r="V273" s="11">
        <v>100</v>
      </c>
      <c r="W273" s="11"/>
      <c r="X273" s="104">
        <f>ROUND(SUM(O273:W273),2)</f>
        <v>1506</v>
      </c>
      <c r="Y273" s="11"/>
      <c r="Z273" s="11"/>
      <c r="AA273" s="11"/>
      <c r="AB273" s="11"/>
      <c r="AC273" s="11"/>
      <c r="AD273" s="11"/>
      <c r="AE273" s="11"/>
      <c r="AF273" s="11">
        <f>ROUND(SUM(Y273:AE273),2)</f>
        <v>0</v>
      </c>
      <c r="AG273" s="106">
        <f>ROUND(SUM(X273-AF273),2)</f>
        <v>1506</v>
      </c>
      <c r="AH273" s="11"/>
      <c r="AI273" s="11"/>
      <c r="AJ273" s="11"/>
      <c r="AK273" s="11"/>
      <c r="AL273" s="11"/>
      <c r="AM273" s="11"/>
      <c r="AN273" s="11"/>
      <c r="AO273" s="11"/>
      <c r="AP273" s="11"/>
    </row>
    <row r="274" spans="1:42" x14ac:dyDescent="0.2">
      <c r="A274" s="12">
        <v>264</v>
      </c>
      <c r="B274" s="12">
        <v>8385</v>
      </c>
      <c r="C274" s="12" t="s">
        <v>6834</v>
      </c>
      <c r="D274" s="12" t="s">
        <v>7007</v>
      </c>
      <c r="E274" s="12" t="s">
        <v>27</v>
      </c>
      <c r="F274" s="90" t="s">
        <v>7512</v>
      </c>
      <c r="G274" s="71" t="s">
        <v>144</v>
      </c>
      <c r="H274" s="71" t="s">
        <v>144</v>
      </c>
      <c r="J274" s="71" t="s">
        <v>144</v>
      </c>
      <c r="K274" s="71" t="s">
        <v>144</v>
      </c>
      <c r="L274" s="71" t="s">
        <v>144</v>
      </c>
      <c r="M274" s="71" t="s">
        <v>144</v>
      </c>
      <c r="O274" s="11">
        <v>1028.57</v>
      </c>
      <c r="P274" s="11"/>
      <c r="Q274" s="11"/>
      <c r="R274" s="11">
        <v>171.42859999999999</v>
      </c>
      <c r="S274" s="11"/>
      <c r="T274" s="11">
        <v>300</v>
      </c>
      <c r="U274" s="11"/>
      <c r="V274" s="11"/>
      <c r="W274" s="11"/>
      <c r="X274" s="104">
        <f>ROUND(SUM(O274:W274),2)</f>
        <v>1500</v>
      </c>
      <c r="Y274" s="11"/>
      <c r="Z274" s="11"/>
      <c r="AA274" s="11"/>
      <c r="AB274" s="11"/>
      <c r="AC274" s="11"/>
      <c r="AD274" s="11"/>
      <c r="AE274" s="11"/>
      <c r="AF274" s="11">
        <f>ROUND(SUM(Y274:AE274),2)</f>
        <v>0</v>
      </c>
      <c r="AG274" s="106">
        <f>ROUND(SUM(X274-AF274),2)</f>
        <v>1500</v>
      </c>
      <c r="AH274" s="11"/>
      <c r="AI274" s="11"/>
      <c r="AJ274" s="11"/>
      <c r="AK274" s="11"/>
      <c r="AL274" s="11"/>
      <c r="AM274" s="11"/>
      <c r="AN274" s="11"/>
      <c r="AO274" s="11"/>
      <c r="AP274" s="11"/>
    </row>
    <row r="275" spans="1:42" x14ac:dyDescent="0.2">
      <c r="A275" s="12">
        <v>265</v>
      </c>
      <c r="B275" s="12">
        <v>1817</v>
      </c>
      <c r="C275" s="12" t="s">
        <v>6886</v>
      </c>
      <c r="D275" s="12" t="s">
        <v>7505</v>
      </c>
      <c r="E275" s="12" t="s">
        <v>9</v>
      </c>
      <c r="F275" s="90" t="s">
        <v>2102</v>
      </c>
      <c r="G275" s="71" t="s">
        <v>144</v>
      </c>
      <c r="H275" s="71" t="s">
        <v>144</v>
      </c>
      <c r="J275" s="71" t="s">
        <v>144</v>
      </c>
      <c r="K275" s="71" t="s">
        <v>144</v>
      </c>
      <c r="L275" s="71" t="s">
        <v>144</v>
      </c>
      <c r="M275" s="71" t="s">
        <v>144</v>
      </c>
      <c r="O275" s="11">
        <v>772.29</v>
      </c>
      <c r="P275" s="11"/>
      <c r="Q275" s="11"/>
      <c r="R275" s="11">
        <v>128.71430000000001</v>
      </c>
      <c r="S275" s="11"/>
      <c r="T275" s="11">
        <v>299</v>
      </c>
      <c r="U275" s="11"/>
      <c r="V275" s="11"/>
      <c r="W275" s="11"/>
      <c r="X275" s="104">
        <f>ROUND(SUM(O275:W275),2)</f>
        <v>1200</v>
      </c>
      <c r="Y275" s="11"/>
      <c r="Z275" s="11"/>
      <c r="AA275" s="11"/>
      <c r="AB275" s="11"/>
      <c r="AC275" s="11"/>
      <c r="AD275" s="11"/>
      <c r="AE275" s="11"/>
      <c r="AF275" s="11">
        <f>ROUND(SUM(Y275:AE275),2)</f>
        <v>0</v>
      </c>
      <c r="AG275" s="106">
        <f>ROUND(SUM(X275-AF275),2)</f>
        <v>1200</v>
      </c>
      <c r="AH275" s="11"/>
      <c r="AI275" s="11"/>
      <c r="AJ275" s="11"/>
      <c r="AK275" s="11"/>
      <c r="AL275" s="11"/>
      <c r="AM275" s="11"/>
      <c r="AN275" s="11"/>
      <c r="AO275" s="11"/>
      <c r="AP275" s="11"/>
    </row>
    <row r="276" spans="1:42" x14ac:dyDescent="0.2">
      <c r="A276" s="12">
        <v>266</v>
      </c>
      <c r="B276" s="12">
        <v>2716</v>
      </c>
      <c r="C276" s="12" t="s">
        <v>6850</v>
      </c>
      <c r="D276" s="12" t="s">
        <v>61</v>
      </c>
      <c r="E276" s="12" t="s">
        <v>3778</v>
      </c>
      <c r="F276" s="90" t="s">
        <v>2108</v>
      </c>
      <c r="G276" s="71" t="s">
        <v>144</v>
      </c>
      <c r="H276" s="71" t="s">
        <v>144</v>
      </c>
      <c r="J276" s="71" t="s">
        <v>144</v>
      </c>
      <c r="K276" s="71" t="s">
        <v>144</v>
      </c>
      <c r="L276" s="71" t="s">
        <v>144</v>
      </c>
      <c r="M276" s="71" t="s">
        <v>144</v>
      </c>
      <c r="N276" s="12" t="s">
        <v>7895</v>
      </c>
      <c r="P276" s="11">
        <v>1170</v>
      </c>
      <c r="Q276" s="11"/>
      <c r="R276" s="11"/>
      <c r="S276" s="11"/>
      <c r="T276" s="11"/>
      <c r="U276" s="11">
        <v>230</v>
      </c>
      <c r="V276" s="11">
        <v>100</v>
      </c>
      <c r="W276" s="11">
        <f>Ingresos!C71</f>
        <v>-45</v>
      </c>
      <c r="X276" s="104">
        <f>ROUND(SUM(O276:W276),2)</f>
        <v>1455</v>
      </c>
      <c r="Y276" s="11"/>
      <c r="Z276" s="11"/>
      <c r="AA276" s="11"/>
      <c r="AB276" s="11"/>
      <c r="AC276" s="11"/>
      <c r="AD276" s="11"/>
      <c r="AE276" s="11"/>
      <c r="AF276" s="11">
        <f>ROUND(SUM(Y276:AE276),2)</f>
        <v>0</v>
      </c>
      <c r="AG276" s="106">
        <f>ROUND(SUM(X276-AF276),2)</f>
        <v>1455</v>
      </c>
      <c r="AH276" s="11"/>
      <c r="AI276" s="11"/>
      <c r="AJ276" s="11"/>
      <c r="AK276" s="11"/>
      <c r="AL276" s="11"/>
      <c r="AM276" s="11"/>
      <c r="AN276" s="11"/>
      <c r="AO276" s="11"/>
      <c r="AP276" s="11"/>
    </row>
    <row r="277" spans="1:42" x14ac:dyDescent="0.2">
      <c r="A277" s="12">
        <v>267</v>
      </c>
      <c r="B277" s="12">
        <v>1230</v>
      </c>
      <c r="C277" s="12" t="s">
        <v>6912</v>
      </c>
      <c r="D277" s="12" t="s">
        <v>5</v>
      </c>
      <c r="E277" s="12" t="s">
        <v>3</v>
      </c>
      <c r="F277" s="90" t="s">
        <v>2111</v>
      </c>
      <c r="G277" s="71" t="s">
        <v>144</v>
      </c>
      <c r="H277" s="71" t="s">
        <v>144</v>
      </c>
      <c r="J277" s="71" t="s">
        <v>144</v>
      </c>
      <c r="K277" s="71" t="s">
        <v>144</v>
      </c>
      <c r="L277" s="71" t="s">
        <v>144</v>
      </c>
      <c r="M277" s="71" t="s">
        <v>144</v>
      </c>
      <c r="O277" s="11">
        <v>942.86</v>
      </c>
      <c r="P277" s="11"/>
      <c r="Q277" s="11"/>
      <c r="R277" s="11">
        <v>157.1429</v>
      </c>
      <c r="S277" s="11"/>
      <c r="T277" s="11">
        <v>300</v>
      </c>
      <c r="U277" s="11"/>
      <c r="V277" s="11"/>
      <c r="W277" s="11"/>
      <c r="X277" s="104">
        <f>ROUND(SUM(O277:W277),2)</f>
        <v>1400</v>
      </c>
      <c r="Y277" s="11"/>
      <c r="Z277" s="11"/>
      <c r="AA277" s="11"/>
      <c r="AB277" s="11"/>
      <c r="AC277" s="11"/>
      <c r="AD277" s="11"/>
      <c r="AE277" s="11"/>
      <c r="AF277" s="11">
        <f>ROUND(SUM(Y277:AE277),2)</f>
        <v>0</v>
      </c>
      <c r="AG277" s="106">
        <f>ROUND(SUM(X277-AF277),2)</f>
        <v>1400</v>
      </c>
      <c r="AH277" s="11"/>
      <c r="AI277" s="11"/>
      <c r="AJ277" s="11"/>
      <c r="AK277" s="11"/>
      <c r="AL277" s="11"/>
      <c r="AM277" s="11"/>
      <c r="AN277" s="11"/>
      <c r="AO277" s="11"/>
      <c r="AP277" s="11"/>
    </row>
    <row r="278" spans="1:42" x14ac:dyDescent="0.2">
      <c r="A278" s="12">
        <v>268</v>
      </c>
      <c r="B278" s="12">
        <v>8235</v>
      </c>
      <c r="C278" s="12" t="s">
        <v>6913</v>
      </c>
      <c r="D278" s="12" t="s">
        <v>5</v>
      </c>
      <c r="E278" s="12" t="s">
        <v>3</v>
      </c>
      <c r="F278" s="90" t="s">
        <v>5539</v>
      </c>
      <c r="G278" s="71" t="s">
        <v>144</v>
      </c>
      <c r="H278" s="71" t="s">
        <v>144</v>
      </c>
      <c r="J278" s="71" t="s">
        <v>144</v>
      </c>
      <c r="K278" s="71" t="s">
        <v>144</v>
      </c>
      <c r="L278" s="71" t="s">
        <v>144</v>
      </c>
      <c r="M278" s="71" t="s">
        <v>144</v>
      </c>
      <c r="O278" s="11">
        <v>900</v>
      </c>
      <c r="P278" s="11"/>
      <c r="Q278" s="11"/>
      <c r="R278" s="11">
        <v>150</v>
      </c>
      <c r="S278" s="11"/>
      <c r="T278" s="11">
        <v>250</v>
      </c>
      <c r="U278" s="11"/>
      <c r="V278" s="11"/>
      <c r="W278" s="11"/>
      <c r="X278" s="104">
        <f>ROUND(SUM(O278:W278),2)</f>
        <v>1300</v>
      </c>
      <c r="Y278" s="11"/>
      <c r="Z278" s="11"/>
      <c r="AA278" s="11"/>
      <c r="AB278" s="11"/>
      <c r="AC278" s="11"/>
      <c r="AD278" s="11"/>
      <c r="AE278" s="11"/>
      <c r="AF278" s="11">
        <f>ROUND(SUM(Y278:AE278),2)</f>
        <v>0</v>
      </c>
      <c r="AG278" s="106">
        <f>ROUND(SUM(X278-AF278),2)</f>
        <v>1300</v>
      </c>
      <c r="AH278" s="11"/>
      <c r="AI278" s="11"/>
      <c r="AJ278" s="11"/>
      <c r="AK278" s="11"/>
      <c r="AL278" s="11"/>
      <c r="AM278" s="11"/>
      <c r="AN278" s="11"/>
      <c r="AO278" s="11"/>
      <c r="AP278" s="11"/>
    </row>
    <row r="279" spans="1:42" x14ac:dyDescent="0.2">
      <c r="A279" s="12">
        <v>269</v>
      </c>
      <c r="B279" s="12">
        <v>8005</v>
      </c>
      <c r="C279" s="12" t="s">
        <v>6914</v>
      </c>
      <c r="D279" s="12" t="s">
        <v>3682</v>
      </c>
      <c r="E279" s="12" t="s">
        <v>11</v>
      </c>
      <c r="F279" s="90" t="s">
        <v>2119</v>
      </c>
      <c r="G279" s="71" t="s">
        <v>144</v>
      </c>
      <c r="H279" s="71" t="s">
        <v>144</v>
      </c>
      <c r="J279" s="71" t="s">
        <v>144</v>
      </c>
      <c r="K279" s="71" t="s">
        <v>144</v>
      </c>
      <c r="L279" s="71" t="s">
        <v>144</v>
      </c>
      <c r="M279" s="71" t="s">
        <v>144</v>
      </c>
      <c r="O279" s="11">
        <v>1131.43</v>
      </c>
      <c r="P279" s="11"/>
      <c r="Q279" s="11"/>
      <c r="R279" s="11">
        <v>188.57140000000001</v>
      </c>
      <c r="S279" s="11"/>
      <c r="T279" s="11">
        <v>330</v>
      </c>
      <c r="U279" s="11"/>
      <c r="V279" s="11"/>
      <c r="W279" s="11"/>
      <c r="X279" s="104">
        <f>ROUND(SUM(O279:W279),2)</f>
        <v>1650</v>
      </c>
      <c r="Y279" s="11"/>
      <c r="Z279" s="11"/>
      <c r="AA279" s="11"/>
      <c r="AB279" s="11"/>
      <c r="AC279" s="11"/>
      <c r="AD279" s="11"/>
      <c r="AE279" s="11"/>
      <c r="AF279" s="11">
        <f>ROUND(SUM(Y279:AE279),2)</f>
        <v>0</v>
      </c>
      <c r="AG279" s="106">
        <f>ROUND(SUM(X279-AF279),2)</f>
        <v>1650</v>
      </c>
      <c r="AH279" s="11"/>
      <c r="AI279" s="11"/>
      <c r="AJ279" s="11"/>
      <c r="AK279" s="11"/>
      <c r="AL279" s="11"/>
      <c r="AM279" s="11"/>
      <c r="AN279" s="11"/>
      <c r="AO279" s="11"/>
      <c r="AP279" s="11"/>
    </row>
    <row r="280" spans="1:42" x14ac:dyDescent="0.2">
      <c r="A280" s="12">
        <v>270</v>
      </c>
      <c r="B280" s="12">
        <v>50000</v>
      </c>
      <c r="C280" s="12" t="s">
        <v>6915</v>
      </c>
      <c r="D280" s="12" t="s">
        <v>147</v>
      </c>
      <c r="E280" s="12" t="s">
        <v>11</v>
      </c>
      <c r="F280" s="90" t="s">
        <v>145</v>
      </c>
      <c r="G280" s="71" t="s">
        <v>144</v>
      </c>
      <c r="H280" s="71" t="s">
        <v>144</v>
      </c>
      <c r="J280" s="71" t="s">
        <v>144</v>
      </c>
      <c r="K280" s="71" t="s">
        <v>144</v>
      </c>
      <c r="L280" s="71" t="s">
        <v>144</v>
      </c>
      <c r="M280" s="71" t="s">
        <v>144</v>
      </c>
      <c r="O280" s="11">
        <v>1714.29</v>
      </c>
      <c r="P280" s="11"/>
      <c r="Q280" s="11"/>
      <c r="R280" s="11">
        <v>285.71429999999998</v>
      </c>
      <c r="S280" s="11"/>
      <c r="T280" s="11">
        <v>0</v>
      </c>
      <c r="U280" s="11"/>
      <c r="V280" s="11"/>
      <c r="W280" s="11"/>
      <c r="X280" s="104">
        <f>ROUND(SUM(O280:W280),2)</f>
        <v>2000</v>
      </c>
      <c r="Y280" s="11"/>
      <c r="Z280" s="11"/>
      <c r="AA280" s="11"/>
      <c r="AB280" s="11"/>
      <c r="AC280" s="11"/>
      <c r="AD280" s="11"/>
      <c r="AE280" s="11"/>
      <c r="AF280" s="11">
        <f>ROUND(SUM(Y280:AE280),2)</f>
        <v>0</v>
      </c>
      <c r="AG280" s="106">
        <f>ROUND(SUM(X280-AF280),2)</f>
        <v>2000</v>
      </c>
      <c r="AH280" s="11"/>
      <c r="AI280" s="11"/>
      <c r="AJ280" s="11"/>
      <c r="AK280" s="11"/>
      <c r="AL280" s="11"/>
      <c r="AM280" s="11"/>
      <c r="AN280" s="11"/>
      <c r="AO280" s="11"/>
      <c r="AP280" s="11"/>
    </row>
    <row r="281" spans="1:42" x14ac:dyDescent="0.2">
      <c r="A281" s="12">
        <v>271</v>
      </c>
      <c r="B281" s="12">
        <v>1729</v>
      </c>
      <c r="C281" s="12" t="s">
        <v>6916</v>
      </c>
      <c r="D281" s="12" t="s">
        <v>3644</v>
      </c>
      <c r="E281" s="12" t="s">
        <v>11</v>
      </c>
      <c r="F281" s="90" t="s">
        <v>2135</v>
      </c>
      <c r="G281" s="71" t="s">
        <v>144</v>
      </c>
      <c r="H281" s="71" t="s">
        <v>144</v>
      </c>
      <c r="J281" s="71" t="s">
        <v>144</v>
      </c>
      <c r="K281" s="71" t="s">
        <v>144</v>
      </c>
      <c r="L281" s="71" t="s">
        <v>144</v>
      </c>
      <c r="M281" s="71" t="s">
        <v>144</v>
      </c>
      <c r="O281" s="11">
        <v>857.14</v>
      </c>
      <c r="P281" s="11"/>
      <c r="Q281" s="11"/>
      <c r="R281" s="11">
        <v>142.8571</v>
      </c>
      <c r="S281" s="11"/>
      <c r="T281" s="11">
        <v>300</v>
      </c>
      <c r="U281" s="11"/>
      <c r="V281" s="11"/>
      <c r="W281" s="11">
        <f>Ingresos!C104</f>
        <v>2322.9</v>
      </c>
      <c r="X281" s="104">
        <f>ROUND(SUM(O281:W281),2)</f>
        <v>3622.9</v>
      </c>
      <c r="Y281" s="11"/>
      <c r="Z281" s="11"/>
      <c r="AA281" s="11"/>
      <c r="AB281" s="11"/>
      <c r="AC281" s="11"/>
      <c r="AD281" s="11"/>
      <c r="AE281" s="11"/>
      <c r="AF281" s="11">
        <f>ROUND(SUM(Y281:AE281),2)</f>
        <v>0</v>
      </c>
      <c r="AG281" s="106">
        <f>ROUND(SUM(X281-AF281),2)</f>
        <v>3622.9</v>
      </c>
      <c r="AH281" s="11" t="s">
        <v>7898</v>
      </c>
      <c r="AI281" s="11"/>
      <c r="AJ281" s="11"/>
      <c r="AK281" s="11"/>
      <c r="AL281" s="11"/>
      <c r="AM281" s="11"/>
      <c r="AN281" s="11"/>
      <c r="AO281" s="11"/>
      <c r="AP281" s="11"/>
    </row>
    <row r="282" spans="1:42" x14ac:dyDescent="0.2">
      <c r="A282" s="12">
        <v>272</v>
      </c>
      <c r="B282" s="12">
        <v>90061</v>
      </c>
      <c r="C282" s="12" t="s">
        <v>6768</v>
      </c>
      <c r="D282" s="12" t="s">
        <v>61</v>
      </c>
      <c r="E282" s="12" t="s">
        <v>3661</v>
      </c>
      <c r="F282" s="107" t="s">
        <v>7237</v>
      </c>
      <c r="P282" s="11"/>
      <c r="Q282" s="11"/>
      <c r="R282" s="11"/>
      <c r="S282" s="11"/>
      <c r="T282" s="11"/>
      <c r="U282" s="11"/>
      <c r="V282" s="11"/>
      <c r="W282" s="11"/>
      <c r="X282" s="104">
        <f>ROUND(SUM(O282:W282),2)</f>
        <v>0</v>
      </c>
      <c r="Y282" s="11"/>
      <c r="Z282" s="11"/>
      <c r="AA282" s="11"/>
      <c r="AB282" s="11"/>
      <c r="AC282" s="11"/>
      <c r="AD282" s="11"/>
      <c r="AE282" s="11"/>
      <c r="AF282" s="11">
        <f>ROUND(SUM(Y282:AE282),2)</f>
        <v>0</v>
      </c>
      <c r="AG282" s="106">
        <f>ROUND(SUM(X282-AF282),2)</f>
        <v>0</v>
      </c>
      <c r="AH282" s="11"/>
      <c r="AI282" s="11"/>
      <c r="AJ282" s="11"/>
      <c r="AK282" s="11"/>
      <c r="AL282" s="11"/>
      <c r="AM282" s="11"/>
      <c r="AN282" s="11"/>
      <c r="AO282" s="11"/>
      <c r="AP282" s="11"/>
    </row>
    <row r="283" spans="1:42" x14ac:dyDescent="0.2">
      <c r="A283" s="12">
        <v>273</v>
      </c>
      <c r="B283" s="31">
        <v>90062</v>
      </c>
      <c r="C283" s="12" t="s">
        <v>6816</v>
      </c>
      <c r="D283" s="12" t="s">
        <v>61</v>
      </c>
      <c r="E283" s="12" t="s">
        <v>3661</v>
      </c>
      <c r="F283" s="107" t="s">
        <v>7238</v>
      </c>
      <c r="P283" s="11"/>
      <c r="Q283" s="11"/>
      <c r="R283" s="11"/>
      <c r="S283" s="11"/>
      <c r="T283" s="11"/>
      <c r="U283" s="11"/>
      <c r="V283" s="11"/>
      <c r="W283" s="11"/>
      <c r="X283" s="104">
        <f>ROUND(SUM(O283:W283),2)</f>
        <v>0</v>
      </c>
      <c r="Y283" s="11"/>
      <c r="Z283" s="11"/>
      <c r="AA283" s="11"/>
      <c r="AB283" s="11"/>
      <c r="AC283" s="11"/>
      <c r="AD283" s="11"/>
      <c r="AE283" s="11"/>
      <c r="AF283" s="11">
        <f>ROUND(SUM(Y283:AE283),2)</f>
        <v>0</v>
      </c>
      <c r="AG283" s="106">
        <f>ROUND(SUM(X283-AF283),2)</f>
        <v>0</v>
      </c>
      <c r="AH283" s="11"/>
      <c r="AI283" s="11"/>
      <c r="AJ283" s="11"/>
      <c r="AK283" s="11"/>
      <c r="AL283" s="11"/>
      <c r="AM283" s="11"/>
      <c r="AN283" s="11"/>
      <c r="AO283" s="11"/>
      <c r="AP283" s="11"/>
    </row>
    <row r="284" spans="1:42" x14ac:dyDescent="0.2">
      <c r="A284" s="12">
        <v>274</v>
      </c>
      <c r="B284" s="12">
        <v>90063</v>
      </c>
      <c r="C284" s="12" t="s">
        <v>6887</v>
      </c>
      <c r="D284" s="12" t="s">
        <v>61</v>
      </c>
      <c r="E284" s="12" t="s">
        <v>3661</v>
      </c>
      <c r="F284" s="107" t="s">
        <v>7239</v>
      </c>
      <c r="O284" s="100"/>
      <c r="P284" s="11"/>
      <c r="Q284" s="11"/>
      <c r="R284" s="11"/>
      <c r="S284" s="11"/>
      <c r="T284" s="11"/>
      <c r="U284" s="11"/>
      <c r="V284" s="11"/>
      <c r="W284" s="11"/>
      <c r="X284" s="104">
        <f>ROUND(SUM(O284:W284),2)</f>
        <v>0</v>
      </c>
      <c r="Y284" s="11"/>
      <c r="Z284" s="11"/>
      <c r="AA284" s="11"/>
      <c r="AB284" s="11"/>
      <c r="AC284" s="11"/>
      <c r="AD284" s="11"/>
      <c r="AE284" s="11"/>
      <c r="AF284" s="11">
        <f>ROUND(SUM(Y284:AE284),2)</f>
        <v>0</v>
      </c>
      <c r="AG284" s="106">
        <f>ROUND(SUM(X284-AF284),2)</f>
        <v>0</v>
      </c>
      <c r="AH284" s="11"/>
      <c r="AI284" s="11"/>
      <c r="AJ284" s="11"/>
      <c r="AK284" s="11"/>
      <c r="AL284" s="11"/>
      <c r="AM284" s="11"/>
      <c r="AN284" s="11"/>
      <c r="AO284" s="11"/>
      <c r="AP284" s="11"/>
    </row>
    <row r="285" spans="1:42" x14ac:dyDescent="0.2">
      <c r="A285" s="12">
        <v>275</v>
      </c>
      <c r="B285" s="12">
        <v>90064</v>
      </c>
      <c r="C285" s="12" t="s">
        <v>7518</v>
      </c>
      <c r="D285" s="12" t="s">
        <v>61</v>
      </c>
      <c r="E285" s="12" t="s">
        <v>3661</v>
      </c>
      <c r="F285" s="107" t="s">
        <v>7519</v>
      </c>
      <c r="P285" s="11"/>
      <c r="Q285" s="11"/>
      <c r="R285" s="11"/>
      <c r="S285" s="11"/>
      <c r="T285" s="11"/>
      <c r="U285" s="11"/>
      <c r="V285" s="11"/>
      <c r="W285" s="11"/>
      <c r="X285" s="104">
        <f>ROUND(SUM(O285:W285),2)</f>
        <v>0</v>
      </c>
      <c r="Y285" s="11"/>
      <c r="Z285" s="11"/>
      <c r="AA285" s="11"/>
      <c r="AB285" s="11"/>
      <c r="AC285" s="11"/>
      <c r="AD285" s="11"/>
      <c r="AE285" s="11"/>
      <c r="AF285" s="11">
        <f>ROUND(SUM(Y285:AE285),2)</f>
        <v>0</v>
      </c>
      <c r="AG285" s="106">
        <f>ROUND(SUM(X285-AF285),2)</f>
        <v>0</v>
      </c>
      <c r="AH285" s="11"/>
      <c r="AI285" s="11"/>
      <c r="AJ285" s="11"/>
      <c r="AK285" s="11"/>
      <c r="AL285" s="11"/>
      <c r="AM285" s="11"/>
      <c r="AN285" s="11"/>
      <c r="AO285" s="11"/>
      <c r="AP285" s="11"/>
    </row>
    <row r="286" spans="1:42" x14ac:dyDescent="0.2">
      <c r="A286" s="12">
        <v>276</v>
      </c>
      <c r="B286" s="12">
        <v>90067</v>
      </c>
      <c r="C286" s="12" t="s">
        <v>7551</v>
      </c>
      <c r="D286" s="12" t="s">
        <v>61</v>
      </c>
      <c r="E286" s="12" t="s">
        <v>3661</v>
      </c>
      <c r="F286" s="107" t="s">
        <v>7553</v>
      </c>
      <c r="P286" s="11"/>
      <c r="Q286" s="11"/>
      <c r="R286" s="11"/>
      <c r="S286" s="11"/>
      <c r="T286" s="11"/>
      <c r="U286" s="11"/>
      <c r="V286" s="11"/>
      <c r="W286" s="11"/>
      <c r="X286" s="104">
        <f>ROUND(SUM(O286:W286),2)</f>
        <v>0</v>
      </c>
      <c r="Y286" s="11"/>
      <c r="Z286" s="11"/>
      <c r="AA286" s="11"/>
      <c r="AB286" s="11"/>
      <c r="AC286" s="11"/>
      <c r="AD286" s="11"/>
      <c r="AE286" s="11"/>
      <c r="AF286" s="11">
        <f>ROUND(SUM(Y286:AE286),2)</f>
        <v>0</v>
      </c>
      <c r="AG286" s="106">
        <f>ROUND(SUM(X286-AF286),2)</f>
        <v>0</v>
      </c>
      <c r="AH286" s="11"/>
      <c r="AI286" s="11"/>
      <c r="AJ286" s="11"/>
      <c r="AK286" s="11"/>
      <c r="AL286" s="11"/>
      <c r="AM286" s="11"/>
      <c r="AN286" s="11"/>
      <c r="AO286" s="11"/>
      <c r="AP286" s="11"/>
    </row>
    <row r="287" spans="1:42" x14ac:dyDescent="0.2">
      <c r="A287" s="12">
        <v>277</v>
      </c>
      <c r="B287" s="12">
        <v>90066</v>
      </c>
      <c r="C287" s="12" t="s">
        <v>7552</v>
      </c>
      <c r="D287" s="12" t="s">
        <v>61</v>
      </c>
      <c r="E287" s="12" t="s">
        <v>3661</v>
      </c>
      <c r="F287" s="107" t="s">
        <v>7554</v>
      </c>
      <c r="P287" s="11"/>
      <c r="Q287" s="11"/>
      <c r="R287" s="11"/>
      <c r="S287" s="11"/>
      <c r="T287" s="11"/>
      <c r="U287" s="11"/>
      <c r="V287" s="11"/>
      <c r="W287" s="11"/>
      <c r="X287" s="104">
        <f>ROUND(SUM(O287:W287),2)</f>
        <v>0</v>
      </c>
      <c r="Y287" s="11"/>
      <c r="Z287" s="11"/>
      <c r="AA287" s="11"/>
      <c r="AB287" s="11"/>
      <c r="AC287" s="11"/>
      <c r="AD287" s="11"/>
      <c r="AE287" s="11"/>
      <c r="AF287" s="11">
        <f>ROUND(SUM(Y287:AE287),2)</f>
        <v>0</v>
      </c>
      <c r="AG287" s="106">
        <f>ROUND(SUM(X287-AF287),2)</f>
        <v>0</v>
      </c>
      <c r="AH287" s="11"/>
      <c r="AI287" s="11"/>
      <c r="AJ287" s="11"/>
      <c r="AK287" s="11"/>
      <c r="AL287" s="11"/>
      <c r="AM287" s="11"/>
      <c r="AN287" s="11"/>
      <c r="AO287" s="11"/>
      <c r="AP287" s="11"/>
    </row>
    <row r="288" spans="1:42" x14ac:dyDescent="0.2">
      <c r="A288" s="12">
        <v>281</v>
      </c>
      <c r="B288" s="12">
        <v>90050</v>
      </c>
      <c r="C288" s="12" t="s">
        <v>6898</v>
      </c>
      <c r="D288" s="12" t="s">
        <v>6</v>
      </c>
      <c r="E288" s="12" t="s">
        <v>3662</v>
      </c>
      <c r="F288" s="107" t="s">
        <v>7856</v>
      </c>
      <c r="O288" s="11">
        <v>0</v>
      </c>
      <c r="P288" s="11"/>
      <c r="Q288" s="11"/>
      <c r="R288" s="11"/>
      <c r="S288" s="11"/>
      <c r="T288" s="11"/>
      <c r="U288" s="11"/>
      <c r="V288" s="11"/>
      <c r="W288" s="11"/>
      <c r="X288" s="104">
        <f>ROUND(SUM(O288:W288),2)</f>
        <v>0</v>
      </c>
      <c r="Y288" s="11"/>
      <c r="Z288" s="11"/>
      <c r="AA288" s="11"/>
      <c r="AB288" s="11"/>
      <c r="AC288" s="11"/>
      <c r="AD288" s="11"/>
      <c r="AE288" s="11"/>
      <c r="AF288" s="11">
        <f>ROUND(SUM(Y288:AE288),2)</f>
        <v>0</v>
      </c>
      <c r="AG288" s="106">
        <f>ROUND(SUM(X288-AF288),2)</f>
        <v>0</v>
      </c>
      <c r="AH288" s="11"/>
      <c r="AI288" s="11"/>
      <c r="AJ288" s="11"/>
      <c r="AK288" s="11"/>
      <c r="AL288" s="11"/>
      <c r="AM288" s="11"/>
      <c r="AN288" s="11"/>
      <c r="AO288" s="11"/>
      <c r="AP288" s="11"/>
    </row>
    <row r="289" spans="1:42" x14ac:dyDescent="0.2">
      <c r="A289" s="12">
        <v>279</v>
      </c>
      <c r="B289" s="12">
        <v>90092</v>
      </c>
      <c r="C289" s="12" t="s">
        <v>7108</v>
      </c>
      <c r="D289" s="12" t="s">
        <v>5800</v>
      </c>
      <c r="E289" s="12" t="s">
        <v>7443</v>
      </c>
      <c r="F289" s="107" t="s">
        <v>7732</v>
      </c>
      <c r="O289" s="11">
        <v>0</v>
      </c>
      <c r="P289" s="11"/>
      <c r="Q289" s="11"/>
      <c r="R289" s="11"/>
      <c r="S289" s="11"/>
      <c r="T289" s="11"/>
      <c r="U289" s="11"/>
      <c r="V289" s="11"/>
      <c r="W289" s="11"/>
      <c r="X289" s="104">
        <f>ROUND(SUM(O289:W289),2)</f>
        <v>0</v>
      </c>
      <c r="Y289" s="11"/>
      <c r="Z289" s="11"/>
      <c r="AA289" s="11"/>
      <c r="AB289" s="11"/>
      <c r="AC289" s="11"/>
      <c r="AD289" s="11"/>
      <c r="AE289" s="11"/>
      <c r="AF289" s="11">
        <f>ROUND(SUM(Y289:AE289),2)</f>
        <v>0</v>
      </c>
      <c r="AG289" s="106">
        <f>ROUND(SUM(X289-AF289),2)</f>
        <v>0</v>
      </c>
      <c r="AH289" s="11"/>
      <c r="AI289" s="11"/>
      <c r="AJ289" s="11"/>
      <c r="AK289" s="11"/>
      <c r="AL289" s="11"/>
      <c r="AM289" s="11"/>
      <c r="AN289" s="11"/>
      <c r="AO289" s="11"/>
      <c r="AP289" s="11"/>
    </row>
    <row r="290" spans="1:42" x14ac:dyDescent="0.2">
      <c r="A290" s="12">
        <v>286</v>
      </c>
      <c r="B290" s="12">
        <v>90054</v>
      </c>
      <c r="C290" s="12" t="s">
        <v>7189</v>
      </c>
      <c r="D290" s="12" t="s">
        <v>7507</v>
      </c>
      <c r="E290" s="12" t="s">
        <v>9</v>
      </c>
      <c r="F290" s="107" t="s">
        <v>7857</v>
      </c>
      <c r="O290" s="11">
        <v>0</v>
      </c>
      <c r="P290" s="11"/>
      <c r="Q290" s="11"/>
      <c r="R290" s="11"/>
      <c r="S290" s="11"/>
      <c r="T290" s="11"/>
      <c r="U290" s="11"/>
      <c r="V290" s="11"/>
      <c r="W290" s="11"/>
      <c r="X290" s="104">
        <f>ROUND(SUM(O290:W290),2)</f>
        <v>0</v>
      </c>
      <c r="Y290" s="11"/>
      <c r="Z290" s="11"/>
      <c r="AA290" s="11"/>
      <c r="AB290" s="11"/>
      <c r="AC290" s="11"/>
      <c r="AD290" s="11"/>
      <c r="AE290" s="11"/>
      <c r="AF290" s="11">
        <f>ROUND(SUM(Y290:AE290),2)</f>
        <v>0</v>
      </c>
      <c r="AG290" s="106">
        <f>ROUND(SUM(X290-AF290),2)</f>
        <v>0</v>
      </c>
      <c r="AH290" s="11"/>
      <c r="AI290" s="11"/>
      <c r="AJ290" s="11"/>
      <c r="AK290" s="11"/>
      <c r="AL290" s="11"/>
      <c r="AM290" s="11"/>
      <c r="AN290" s="11"/>
      <c r="AO290" s="11"/>
      <c r="AP290" s="11"/>
    </row>
    <row r="291" spans="1:42" x14ac:dyDescent="0.2">
      <c r="A291" s="12">
        <v>310</v>
      </c>
      <c r="B291" s="12">
        <v>967</v>
      </c>
      <c r="C291" s="12" t="s">
        <v>7121</v>
      </c>
      <c r="D291" s="12" t="s">
        <v>1</v>
      </c>
      <c r="E291" s="12" t="s">
        <v>7209</v>
      </c>
      <c r="F291" s="120" t="s">
        <v>2152</v>
      </c>
      <c r="J291" s="71" t="s">
        <v>144</v>
      </c>
      <c r="K291" s="71" t="s">
        <v>144</v>
      </c>
      <c r="L291" s="71" t="s">
        <v>144</v>
      </c>
      <c r="M291" s="71" t="s">
        <v>144</v>
      </c>
      <c r="O291" s="11">
        <v>657.14</v>
      </c>
      <c r="P291" s="11"/>
      <c r="Q291" s="11"/>
      <c r="R291" s="11">
        <v>109.52379999999999</v>
      </c>
      <c r="S291" s="11"/>
      <c r="T291" s="11"/>
      <c r="U291" s="11"/>
      <c r="V291" s="11"/>
      <c r="W291" s="11"/>
      <c r="X291" s="104">
        <f>ROUND(SUM(O291:W291),2)</f>
        <v>766.66</v>
      </c>
      <c r="Y291" s="11"/>
      <c r="Z291" s="11"/>
      <c r="AA291" s="11"/>
      <c r="AB291" s="11"/>
      <c r="AC291" s="11"/>
      <c r="AD291" s="11"/>
      <c r="AE291" s="11"/>
      <c r="AF291" s="11">
        <f>ROUND(SUM(Y291:AE291),2)</f>
        <v>0</v>
      </c>
      <c r="AG291" s="106">
        <f>ROUND(SUM(X291-AF291),2)</f>
        <v>766.66</v>
      </c>
      <c r="AH291" s="11"/>
      <c r="AI291" s="11"/>
      <c r="AJ291" s="11"/>
      <c r="AK291" s="11"/>
      <c r="AL291" s="11"/>
      <c r="AM291" s="11"/>
      <c r="AN291" s="11"/>
      <c r="AO291" s="11"/>
      <c r="AP291" s="11"/>
    </row>
    <row r="292" spans="1:42" x14ac:dyDescent="0.2">
      <c r="A292" s="12">
        <v>280</v>
      </c>
      <c r="B292" s="12">
        <v>1904</v>
      </c>
      <c r="C292" s="12" t="s">
        <v>6919</v>
      </c>
      <c r="D292" s="12" t="s">
        <v>5800</v>
      </c>
      <c r="E292" s="12" t="s">
        <v>6222</v>
      </c>
      <c r="F292" s="90" t="s">
        <v>6237</v>
      </c>
      <c r="G292" s="71" t="s">
        <v>144</v>
      </c>
      <c r="H292" s="71" t="s">
        <v>144</v>
      </c>
      <c r="J292" s="71" t="s">
        <v>144</v>
      </c>
      <c r="K292" s="71" t="s">
        <v>144</v>
      </c>
      <c r="L292" s="71" t="s">
        <v>144</v>
      </c>
      <c r="M292" s="71" t="s">
        <v>144</v>
      </c>
      <c r="O292" s="11">
        <v>840</v>
      </c>
      <c r="P292" s="11"/>
      <c r="Q292" s="11"/>
      <c r="R292" s="11">
        <v>140</v>
      </c>
      <c r="S292" s="11"/>
      <c r="T292" s="11">
        <v>220</v>
      </c>
      <c r="U292" s="11"/>
      <c r="V292" s="11"/>
      <c r="W292" s="11"/>
      <c r="X292" s="104">
        <f>ROUND(SUM(O292:W292),2)</f>
        <v>1200</v>
      </c>
      <c r="Y292" s="11"/>
      <c r="Z292" s="11"/>
      <c r="AA292" s="11"/>
      <c r="AB292" s="11"/>
      <c r="AC292" s="11"/>
      <c r="AD292" s="11"/>
      <c r="AE292" s="11"/>
      <c r="AF292" s="11">
        <f>ROUND(SUM(Y292:AE292),2)</f>
        <v>0</v>
      </c>
      <c r="AG292" s="106">
        <f>ROUND(SUM(X292-AF292),2)</f>
        <v>1200</v>
      </c>
      <c r="AH292" s="11"/>
      <c r="AI292" s="11"/>
      <c r="AJ292" s="11"/>
      <c r="AK292" s="11"/>
      <c r="AL292" s="11"/>
      <c r="AM292" s="11"/>
      <c r="AN292" s="11"/>
      <c r="AO292" s="11"/>
      <c r="AP292" s="11"/>
    </row>
    <row r="293" spans="1:42" x14ac:dyDescent="0.2">
      <c r="A293" s="12">
        <v>282</v>
      </c>
      <c r="B293" s="12">
        <v>8395</v>
      </c>
      <c r="C293" s="12" t="s">
        <v>7546</v>
      </c>
      <c r="D293" s="12" t="s">
        <v>3682</v>
      </c>
      <c r="E293" s="12" t="s">
        <v>11</v>
      </c>
      <c r="F293" s="90" t="s">
        <v>7547</v>
      </c>
      <c r="G293" s="71" t="s">
        <v>144</v>
      </c>
      <c r="H293" s="71" t="s">
        <v>144</v>
      </c>
      <c r="J293" s="71" t="s">
        <v>144</v>
      </c>
      <c r="K293" s="71" t="s">
        <v>144</v>
      </c>
      <c r="L293" s="71" t="s">
        <v>144</v>
      </c>
      <c r="M293" s="71" t="s">
        <v>144</v>
      </c>
      <c r="O293" s="11">
        <v>1028.58</v>
      </c>
      <c r="P293" s="11"/>
      <c r="Q293" s="11"/>
      <c r="R293" s="11">
        <v>171.43</v>
      </c>
      <c r="S293" s="11"/>
      <c r="T293" s="11">
        <v>300</v>
      </c>
      <c r="U293" s="11"/>
      <c r="V293" s="11"/>
      <c r="W293" s="11"/>
      <c r="X293" s="104">
        <f>ROUND(SUM(O293:W293),2)</f>
        <v>1500.01</v>
      </c>
      <c r="Y293" s="11"/>
      <c r="Z293" s="11"/>
      <c r="AA293" s="11"/>
      <c r="AB293" s="11"/>
      <c r="AC293" s="11"/>
      <c r="AD293" s="11"/>
      <c r="AE293" s="11"/>
      <c r="AF293" s="11">
        <f>ROUND(SUM(Y293:AE293),2)</f>
        <v>0</v>
      </c>
      <c r="AG293" s="106">
        <f>ROUND(SUM(X293-AF293),2)</f>
        <v>1500.01</v>
      </c>
      <c r="AH293" s="11"/>
      <c r="AI293" s="11"/>
      <c r="AJ293" s="11"/>
      <c r="AK293" s="11"/>
      <c r="AL293" s="11"/>
      <c r="AM293" s="11"/>
      <c r="AN293" s="11"/>
      <c r="AO293" s="11"/>
      <c r="AP293" s="11"/>
    </row>
    <row r="294" spans="1:42" x14ac:dyDescent="0.2">
      <c r="A294" s="12">
        <v>283</v>
      </c>
      <c r="B294" s="90">
        <v>2843</v>
      </c>
      <c r="C294" s="12" t="s">
        <v>6841</v>
      </c>
      <c r="D294" s="12" t="s">
        <v>5864</v>
      </c>
      <c r="E294" s="117" t="s">
        <v>3660</v>
      </c>
      <c r="F294" s="90" t="s">
        <v>6140</v>
      </c>
      <c r="G294" s="71" t="s">
        <v>144</v>
      </c>
      <c r="H294" s="71" t="s">
        <v>144</v>
      </c>
      <c r="J294" s="71" t="s">
        <v>144</v>
      </c>
      <c r="K294" s="71" t="s">
        <v>144</v>
      </c>
      <c r="L294" s="71" t="s">
        <v>144</v>
      </c>
      <c r="M294" s="71" t="s">
        <v>144</v>
      </c>
      <c r="P294" s="11"/>
      <c r="Q294" s="11"/>
      <c r="R294" s="11"/>
      <c r="S294" s="11"/>
      <c r="T294" s="11"/>
      <c r="U294" s="11">
        <v>200</v>
      </c>
      <c r="V294" s="11">
        <v>50</v>
      </c>
      <c r="W294" s="11">
        <f>Ingresos!C36</f>
        <v>572</v>
      </c>
      <c r="X294" s="104">
        <f>ROUND(SUM(O294:W294),2)</f>
        <v>822</v>
      </c>
      <c r="Y294" s="11"/>
      <c r="Z294" s="11"/>
      <c r="AA294" s="11"/>
      <c r="AB294" s="11"/>
      <c r="AC294" s="11"/>
      <c r="AD294" s="11"/>
      <c r="AE294" s="118">
        <v>100</v>
      </c>
      <c r="AF294" s="11">
        <f>ROUND(SUM(Y294:AE294),2)</f>
        <v>100</v>
      </c>
      <c r="AG294" s="106">
        <f>ROUND(SUM(X294-AF294),2)</f>
        <v>722</v>
      </c>
      <c r="AH294" s="11"/>
      <c r="AI294" s="11"/>
      <c r="AJ294" s="11"/>
      <c r="AK294" s="11"/>
      <c r="AL294" s="11"/>
      <c r="AM294" s="11"/>
      <c r="AN294" s="11"/>
      <c r="AO294" s="11"/>
      <c r="AP294" s="11"/>
    </row>
    <row r="295" spans="1:42" x14ac:dyDescent="0.2">
      <c r="A295" s="12">
        <v>284</v>
      </c>
      <c r="B295" s="12">
        <v>8188</v>
      </c>
      <c r="C295" s="12" t="s">
        <v>6892</v>
      </c>
      <c r="D295" s="12" t="s">
        <v>6</v>
      </c>
      <c r="E295" s="12" t="s">
        <v>3778</v>
      </c>
      <c r="F295" s="120" t="s">
        <v>2234</v>
      </c>
      <c r="G295" s="71" t="s">
        <v>144</v>
      </c>
      <c r="H295" s="71" t="s">
        <v>144</v>
      </c>
      <c r="J295" s="71" t="s">
        <v>144</v>
      </c>
      <c r="K295" s="71" t="s">
        <v>144</v>
      </c>
      <c r="L295" s="71" t="s">
        <v>144</v>
      </c>
      <c r="M295" s="71" t="s">
        <v>144</v>
      </c>
      <c r="O295" s="11">
        <v>900</v>
      </c>
      <c r="P295" s="11"/>
      <c r="Q295" s="11"/>
      <c r="R295" s="11">
        <v>150</v>
      </c>
      <c r="S295" s="11"/>
      <c r="T295" s="11">
        <v>250</v>
      </c>
      <c r="U295" s="11"/>
      <c r="V295" s="11"/>
      <c r="W295" s="11"/>
      <c r="X295" s="104">
        <f>ROUND(SUM(O295:W295),2)</f>
        <v>1300</v>
      </c>
      <c r="Y295" s="11"/>
      <c r="Z295" s="11"/>
      <c r="AA295" s="11"/>
      <c r="AB295" s="11"/>
      <c r="AC295" s="11"/>
      <c r="AD295" s="11">
        <v>200</v>
      </c>
      <c r="AE295" s="11"/>
      <c r="AF295" s="11">
        <f>ROUND(SUM(Y295:AE295),2)</f>
        <v>200</v>
      </c>
      <c r="AG295" s="106">
        <f>ROUND(SUM(X295-AF295),2)</f>
        <v>1100</v>
      </c>
      <c r="AH295" s="11"/>
      <c r="AI295" s="11"/>
      <c r="AJ295" s="11"/>
      <c r="AK295" s="11"/>
      <c r="AL295" s="11"/>
      <c r="AM295" s="11"/>
      <c r="AN295" s="11"/>
      <c r="AO295" s="11"/>
      <c r="AP295" s="11"/>
    </row>
    <row r="296" spans="1:42" x14ac:dyDescent="0.2">
      <c r="A296" s="12">
        <v>285</v>
      </c>
      <c r="B296" s="12">
        <v>2545</v>
      </c>
      <c r="C296" s="12" t="s">
        <v>6826</v>
      </c>
      <c r="D296" s="12" t="s">
        <v>62</v>
      </c>
      <c r="E296" s="12" t="s">
        <v>3659</v>
      </c>
      <c r="F296" s="90" t="s">
        <v>6520</v>
      </c>
      <c r="G296" s="71" t="s">
        <v>144</v>
      </c>
      <c r="H296" s="71" t="s">
        <v>144</v>
      </c>
      <c r="J296" s="71" t="s">
        <v>144</v>
      </c>
      <c r="K296" s="71" t="s">
        <v>144</v>
      </c>
      <c r="L296" s="71" t="s">
        <v>144</v>
      </c>
      <c r="M296" s="71" t="s">
        <v>144</v>
      </c>
      <c r="N296" s="12" t="s">
        <v>7895</v>
      </c>
      <c r="P296" s="11">
        <v>1810.5</v>
      </c>
      <c r="Q296" s="11"/>
      <c r="R296" s="11"/>
      <c r="S296" s="11"/>
      <c r="T296" s="11"/>
      <c r="U296" s="11">
        <v>200</v>
      </c>
      <c r="V296" s="11">
        <v>100</v>
      </c>
      <c r="W296" s="11">
        <f>Ingresos!C62</f>
        <v>-1025</v>
      </c>
      <c r="X296" s="104">
        <f>ROUND(SUM(O296:W296),2)</f>
        <v>1085.5</v>
      </c>
      <c r="Y296" s="11"/>
      <c r="Z296" s="11"/>
      <c r="AA296" s="11"/>
      <c r="AB296" s="11"/>
      <c r="AC296" s="11"/>
      <c r="AD296" s="11"/>
      <c r="AE296" s="118">
        <v>100</v>
      </c>
      <c r="AF296" s="11">
        <f>ROUND(SUM(Y296:AE296),2)</f>
        <v>100</v>
      </c>
      <c r="AG296" s="106">
        <f>ROUND(SUM(X296-AF296),2)</f>
        <v>985.5</v>
      </c>
      <c r="AH296" s="11"/>
      <c r="AI296" s="11"/>
      <c r="AJ296" s="11"/>
      <c r="AK296" s="11"/>
      <c r="AL296" s="11"/>
      <c r="AM296" s="11"/>
      <c r="AN296" s="11"/>
      <c r="AO296" s="11"/>
      <c r="AP296" s="11"/>
    </row>
    <row r="297" spans="1:42" x14ac:dyDescent="0.2">
      <c r="A297" s="12">
        <v>287</v>
      </c>
      <c r="B297" s="12">
        <v>1742</v>
      </c>
      <c r="C297" s="12" t="s">
        <v>6926</v>
      </c>
      <c r="D297" s="12" t="s">
        <v>62</v>
      </c>
      <c r="E297" s="12" t="s">
        <v>3661</v>
      </c>
      <c r="F297" s="90" t="s">
        <v>6239</v>
      </c>
      <c r="G297" s="71" t="s">
        <v>144</v>
      </c>
      <c r="H297" s="71" t="s">
        <v>144</v>
      </c>
      <c r="J297" s="71" t="s">
        <v>144</v>
      </c>
      <c r="K297" s="71" t="s">
        <v>144</v>
      </c>
      <c r="L297" s="71" t="s">
        <v>144</v>
      </c>
      <c r="M297" s="71" t="s">
        <v>144</v>
      </c>
      <c r="N297" s="12" t="s">
        <v>7895</v>
      </c>
      <c r="P297" s="11">
        <v>1680</v>
      </c>
      <c r="Q297" s="11"/>
      <c r="R297" s="11"/>
      <c r="S297" s="11"/>
      <c r="T297" s="11"/>
      <c r="U297" s="11">
        <v>200</v>
      </c>
      <c r="V297" s="11">
        <v>100</v>
      </c>
      <c r="W297" s="11">
        <f>Ingresos!C34</f>
        <v>-160</v>
      </c>
      <c r="X297" s="104">
        <f>ROUND(SUM(O297:W297),2)</f>
        <v>1820</v>
      </c>
      <c r="Y297" s="11"/>
      <c r="Z297" s="11"/>
      <c r="AA297" s="11"/>
      <c r="AB297" s="11"/>
      <c r="AC297" s="11"/>
      <c r="AD297" s="11"/>
      <c r="AE297" s="11"/>
      <c r="AF297" s="11">
        <f>ROUND(SUM(Y297:AE297),2)</f>
        <v>0</v>
      </c>
      <c r="AG297" s="106">
        <f>ROUND(SUM(X297-AF297),2)</f>
        <v>1820</v>
      </c>
      <c r="AH297" s="11"/>
      <c r="AI297" s="11"/>
      <c r="AJ297" s="11"/>
      <c r="AK297" s="11"/>
      <c r="AL297" s="11"/>
      <c r="AM297" s="11"/>
      <c r="AN297" s="11"/>
      <c r="AO297" s="11"/>
      <c r="AP297" s="11"/>
    </row>
    <row r="298" spans="1:42" x14ac:dyDescent="0.2">
      <c r="A298" s="12">
        <v>289</v>
      </c>
      <c r="B298" s="12">
        <v>2550</v>
      </c>
      <c r="C298" s="12" t="s">
        <v>7185</v>
      </c>
      <c r="D298" s="12" t="s">
        <v>7507</v>
      </c>
      <c r="E298" s="12" t="s">
        <v>9</v>
      </c>
      <c r="F298" s="120" t="s">
        <v>5142</v>
      </c>
      <c r="G298" s="71" t="s">
        <v>144</v>
      </c>
      <c r="H298" s="71" t="s">
        <v>144</v>
      </c>
      <c r="J298" s="71" t="s">
        <v>144</v>
      </c>
      <c r="K298" s="71" t="s">
        <v>144</v>
      </c>
      <c r="L298" s="71" t="s">
        <v>144</v>
      </c>
      <c r="M298" s="71" t="s">
        <v>144</v>
      </c>
      <c r="O298" s="11">
        <v>771.43</v>
      </c>
      <c r="P298" s="11"/>
      <c r="Q298" s="11"/>
      <c r="R298" s="11">
        <v>128.57140000000001</v>
      </c>
      <c r="S298" s="11"/>
      <c r="T298" s="11">
        <v>300</v>
      </c>
      <c r="U298" s="11"/>
      <c r="V298" s="11"/>
      <c r="W298" s="11"/>
      <c r="X298" s="104">
        <f>ROUND(SUM(O298:W298),2)</f>
        <v>1200</v>
      </c>
      <c r="Y298" s="11"/>
      <c r="Z298" s="11"/>
      <c r="AA298" s="11"/>
      <c r="AB298" s="11"/>
      <c r="AC298" s="11"/>
      <c r="AD298" s="11"/>
      <c r="AE298" s="11"/>
      <c r="AF298" s="11">
        <f>ROUND(SUM(Y298:AE298),2)</f>
        <v>0</v>
      </c>
      <c r="AG298" s="106">
        <f>ROUND(SUM(X298-AF298),2)</f>
        <v>1200</v>
      </c>
      <c r="AH298" s="11"/>
      <c r="AI298" s="11"/>
      <c r="AJ298" s="11"/>
      <c r="AK298" s="11"/>
      <c r="AL298" s="11"/>
      <c r="AM298" s="11"/>
      <c r="AN298" s="11"/>
      <c r="AO298" s="11"/>
      <c r="AP298" s="11"/>
    </row>
    <row r="299" spans="1:42" x14ac:dyDescent="0.2">
      <c r="A299" s="12">
        <v>291</v>
      </c>
      <c r="B299" s="12">
        <v>1106</v>
      </c>
      <c r="C299" s="12" t="s">
        <v>6927</v>
      </c>
      <c r="D299" s="12" t="s">
        <v>62</v>
      </c>
      <c r="E299" s="12" t="s">
        <v>3662</v>
      </c>
      <c r="F299" s="90" t="s">
        <v>6240</v>
      </c>
      <c r="G299" s="71" t="s">
        <v>144</v>
      </c>
      <c r="H299" s="71" t="s">
        <v>144</v>
      </c>
      <c r="J299" s="71" t="s">
        <v>144</v>
      </c>
      <c r="K299" s="71" t="s">
        <v>144</v>
      </c>
      <c r="L299" s="71" t="s">
        <v>144</v>
      </c>
      <c r="M299" s="71" t="s">
        <v>144</v>
      </c>
      <c r="N299" s="12" t="s">
        <v>7895</v>
      </c>
      <c r="P299" s="11">
        <v>1633</v>
      </c>
      <c r="Q299" s="11"/>
      <c r="R299" s="11"/>
      <c r="S299" s="11"/>
      <c r="T299" s="11"/>
      <c r="U299" s="11">
        <v>200</v>
      </c>
      <c r="V299" s="11">
        <v>100</v>
      </c>
      <c r="W299" s="11"/>
      <c r="X299" s="104">
        <f>ROUND(SUM(O299:W299),2)</f>
        <v>1933</v>
      </c>
      <c r="Y299" s="11"/>
      <c r="Z299" s="11"/>
      <c r="AA299" s="11"/>
      <c r="AB299" s="11"/>
      <c r="AC299" s="11"/>
      <c r="AD299" s="11"/>
      <c r="AE299" s="11"/>
      <c r="AF299" s="11">
        <f>ROUND(SUM(Y299:AE299),2)</f>
        <v>0</v>
      </c>
      <c r="AG299" s="106">
        <f>ROUND(SUM(X299-AF299),2)</f>
        <v>1933</v>
      </c>
      <c r="AH299" s="11"/>
      <c r="AI299" s="11"/>
      <c r="AJ299" s="11"/>
      <c r="AK299" s="11"/>
      <c r="AL299" s="11"/>
      <c r="AM299" s="11"/>
      <c r="AN299" s="11"/>
      <c r="AO299" s="11"/>
      <c r="AP299" s="11"/>
    </row>
    <row r="300" spans="1:42" x14ac:dyDescent="0.2">
      <c r="A300" s="12">
        <v>293</v>
      </c>
      <c r="B300" s="12">
        <v>657</v>
      </c>
      <c r="C300" s="12" t="s">
        <v>6928</v>
      </c>
      <c r="D300" s="12" t="s">
        <v>5</v>
      </c>
      <c r="E300" s="12" t="s">
        <v>3</v>
      </c>
      <c r="F300" s="90" t="s">
        <v>6130</v>
      </c>
      <c r="G300" s="71" t="s">
        <v>144</v>
      </c>
      <c r="H300" s="71" t="s">
        <v>144</v>
      </c>
      <c r="J300" s="71" t="s">
        <v>144</v>
      </c>
      <c r="K300" s="71" t="s">
        <v>144</v>
      </c>
      <c r="L300" s="71" t="s">
        <v>144</v>
      </c>
      <c r="M300" s="71" t="s">
        <v>144</v>
      </c>
      <c r="O300" s="11">
        <v>900</v>
      </c>
      <c r="P300" s="11"/>
      <c r="Q300" s="11"/>
      <c r="R300" s="11">
        <v>150</v>
      </c>
      <c r="S300" s="11"/>
      <c r="T300" s="11">
        <v>250</v>
      </c>
      <c r="U300" s="11"/>
      <c r="V300" s="11"/>
      <c r="W300" s="11"/>
      <c r="X300" s="104">
        <f>ROUND(SUM(O300:W300),2)</f>
        <v>1300</v>
      </c>
      <c r="Y300" s="11"/>
      <c r="Z300" s="11"/>
      <c r="AA300" s="11"/>
      <c r="AB300" s="11"/>
      <c r="AC300" s="11"/>
      <c r="AD300" s="11"/>
      <c r="AE300" s="11"/>
      <c r="AF300" s="11">
        <f>ROUND(SUM(Y300:AE300),2)</f>
        <v>0</v>
      </c>
      <c r="AG300" s="106">
        <f>ROUND(SUM(X300-AF300),2)</f>
        <v>1300</v>
      </c>
      <c r="AH300" s="11"/>
      <c r="AI300" s="11"/>
      <c r="AJ300" s="11"/>
      <c r="AK300" s="11"/>
      <c r="AL300" s="11"/>
      <c r="AM300" s="11"/>
      <c r="AN300" s="11"/>
      <c r="AO300" s="11"/>
      <c r="AP300" s="11"/>
    </row>
    <row r="301" spans="1:42" x14ac:dyDescent="0.2">
      <c r="O301" s="11">
        <v>0</v>
      </c>
      <c r="P301" s="11"/>
      <c r="Q301" s="11"/>
      <c r="R301" s="11"/>
      <c r="S301" s="11"/>
      <c r="T301" s="11"/>
      <c r="U301" s="11"/>
      <c r="V301" s="11"/>
      <c r="W301" s="11"/>
      <c r="X301" s="104">
        <f>ROUND(SUM(O301:W301),2)</f>
        <v>0</v>
      </c>
      <c r="Y301" s="11"/>
      <c r="Z301" s="11"/>
      <c r="AA301" s="11"/>
      <c r="AB301" s="11"/>
      <c r="AC301" s="11"/>
      <c r="AD301" s="11"/>
      <c r="AE301" s="11"/>
      <c r="AF301" s="11">
        <f>ROUND(SUM(Y301:AE301),2)</f>
        <v>0</v>
      </c>
      <c r="AG301" s="106">
        <f>ROUND(SUM(X301-AF301),2)</f>
        <v>0</v>
      </c>
      <c r="AH301" s="11"/>
      <c r="AI301" s="11"/>
      <c r="AJ301" s="11"/>
      <c r="AK301" s="11"/>
      <c r="AL301" s="11"/>
      <c r="AM301" s="11"/>
      <c r="AN301" s="11"/>
      <c r="AO301" s="11"/>
      <c r="AP301" s="11"/>
    </row>
  </sheetData>
  <autoFilter ref="A2:AH301" xr:uid="{00000000-0009-0000-0000-000002000000}">
    <sortState xmlns:xlrd2="http://schemas.microsoft.com/office/spreadsheetml/2017/richdata2" ref="A3:AH301">
      <sortCondition ref="F2:F301"/>
    </sortState>
  </autoFilter>
  <mergeCells count="2">
    <mergeCell ref="O1:X1"/>
    <mergeCell ref="Y1:AF1"/>
  </mergeCells>
  <conditionalFormatting sqref="G21:K22 J11:K15 G1:M2 I3:I9 J3:M10 I16:K20 L11:M22 G3:H20 G23:M130 G132:M1048576">
    <cfRule type="cellIs" dxfId="65" priority="36" operator="equal">
      <formula>"F"</formula>
    </cfRule>
    <cfRule type="cellIs" dxfId="64" priority="37" operator="equal">
      <formula>"P"</formula>
    </cfRule>
    <cfRule type="cellIs" dxfId="63" priority="38" operator="equal">
      <formula>"V"</formula>
    </cfRule>
    <cfRule type="cellIs" dxfId="62" priority="39" operator="equal">
      <formula>"A"</formula>
    </cfRule>
    <cfRule type="cellIs" dxfId="61" priority="40" stopIfTrue="1" operator="equal">
      <formula>"I"</formula>
    </cfRule>
  </conditionalFormatting>
  <conditionalFormatting sqref="G131:M131">
    <cfRule type="cellIs" dxfId="60" priority="1" operator="equal">
      <formula>"F"</formula>
    </cfRule>
    <cfRule type="cellIs" dxfId="59" priority="2" operator="equal">
      <formula>"P"</formula>
    </cfRule>
    <cfRule type="cellIs" dxfId="58" priority="3" operator="equal">
      <formula>"V"</formula>
    </cfRule>
    <cfRule type="cellIs" dxfId="57" priority="4" operator="equal">
      <formula>"A"</formula>
    </cfRule>
    <cfRule type="cellIs" dxfId="56" priority="5" stopIfTrue="1" operator="equal">
      <formula>"I"</formula>
    </cfRule>
  </conditionalFormatting>
  <pageMargins left="0.7" right="0.7" top="0.75" bottom="0.75" header="0.3" footer="0.3"/>
  <pageSetup paperSize="9" scale="2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otón2_Haga_clic_en">
                <anchor moveWithCells="1" sizeWithCells="1">
                  <from>
                    <xdr:col>5</xdr:col>
                    <xdr:colOff>139700</xdr:colOff>
                    <xdr:row>0</xdr:row>
                    <xdr:rowOff>101600</xdr:rowOff>
                  </from>
                  <to>
                    <xdr:col>5</xdr:col>
                    <xdr:colOff>1041400</xdr:colOff>
                    <xdr:row>0</xdr:row>
                    <xdr:rowOff>558800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Botón3_Haga_clic_en">
                <anchor moveWithCells="1" sizeWithCells="1">
                  <from>
                    <xdr:col>3</xdr:col>
                    <xdr:colOff>444500</xdr:colOff>
                    <xdr:row>0</xdr:row>
                    <xdr:rowOff>101600</xdr:rowOff>
                  </from>
                  <to>
                    <xdr:col>4</xdr:col>
                    <xdr:colOff>673100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6" name="Button 1">
              <controlPr defaultSize="0" print="0" autoFill="0" autoPict="0" macro="[0]!Botón1_Haga_clic_en">
                <anchor moveWithCells="1" sizeWithCells="1">
                  <from>
                    <xdr:col>5</xdr:col>
                    <xdr:colOff>1549400</xdr:colOff>
                    <xdr:row>0</xdr:row>
                    <xdr:rowOff>406400</xdr:rowOff>
                  </from>
                  <to>
                    <xdr:col>5</xdr:col>
                    <xdr:colOff>2451100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Botón5_Haga_clic_en">
                <anchor moveWithCells="1" sizeWithCells="1">
                  <from>
                    <xdr:col>3</xdr:col>
                    <xdr:colOff>444500</xdr:colOff>
                    <xdr:row>0</xdr:row>
                    <xdr:rowOff>660400</xdr:rowOff>
                  </from>
                  <to>
                    <xdr:col>4</xdr:col>
                    <xdr:colOff>660400</xdr:colOff>
                    <xdr:row>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Botón7_Haga_clic_en">
                <anchor moveWithCells="1" sizeWithCells="1">
                  <from>
                    <xdr:col>5</xdr:col>
                    <xdr:colOff>127000</xdr:colOff>
                    <xdr:row>0</xdr:row>
                    <xdr:rowOff>698500</xdr:rowOff>
                  </from>
                  <to>
                    <xdr:col>5</xdr:col>
                    <xdr:colOff>1028700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pageSetUpPr fitToPage="1"/>
  </sheetPr>
  <dimension ref="A1:AX1290"/>
  <sheetViews>
    <sheetView zoomScale="80" zoomScaleNormal="8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baseColWidth="10" defaultRowHeight="16" x14ac:dyDescent="0.2"/>
  <cols>
    <col min="1" max="1" width="11.83203125" customWidth="1"/>
    <col min="2" max="2" width="32.83203125" customWidth="1"/>
    <col min="3" max="3" width="21.33203125" customWidth="1"/>
    <col min="4" max="4" width="22.33203125" customWidth="1"/>
    <col min="5" max="5" width="18" customWidth="1"/>
    <col min="6" max="6" width="18.1640625" customWidth="1"/>
    <col min="7" max="7" width="12.1640625" customWidth="1"/>
    <col min="8" max="8" width="14.33203125" customWidth="1"/>
    <col min="9" max="10" width="14.6640625" customWidth="1"/>
    <col min="11" max="11" width="13.83203125" customWidth="1"/>
    <col min="12" max="12" width="16.1640625" customWidth="1"/>
    <col min="13" max="13" width="14.83203125" customWidth="1"/>
    <col min="14" max="14" width="15.33203125" customWidth="1"/>
    <col min="15" max="15" width="19.6640625" customWidth="1"/>
    <col min="16" max="16" width="17.33203125" customWidth="1"/>
    <col min="17" max="17" width="17.6640625" customWidth="1"/>
    <col min="18" max="18" width="17.5" customWidth="1"/>
    <col min="19" max="19" width="16.1640625" customWidth="1"/>
    <col min="20" max="21" width="12.6640625" customWidth="1"/>
    <col min="22" max="22" width="12.33203125" customWidth="1"/>
    <col min="23" max="23" width="12.6640625" customWidth="1"/>
    <col min="24" max="24" width="12.5" customWidth="1"/>
    <col min="25" max="25" width="12.1640625" customWidth="1"/>
    <col min="26" max="26" width="12" customWidth="1"/>
    <col min="28" max="48" width="7.6640625" customWidth="1"/>
    <col min="49" max="49" width="26.83203125" customWidth="1"/>
    <col min="50" max="50" width="34.6640625" customWidth="1"/>
  </cols>
  <sheetData>
    <row r="1" spans="1:50" ht="17" thickBot="1" x14ac:dyDescent="0.25">
      <c r="D1" s="3" t="s">
        <v>37</v>
      </c>
      <c r="E1" s="30">
        <v>104</v>
      </c>
      <c r="F1" s="30">
        <v>104</v>
      </c>
      <c r="G1" s="30">
        <v>104</v>
      </c>
      <c r="H1" s="30">
        <v>104</v>
      </c>
      <c r="I1" s="30">
        <v>104</v>
      </c>
      <c r="J1" s="30">
        <v>104</v>
      </c>
      <c r="K1" s="30">
        <v>104</v>
      </c>
      <c r="L1" s="30">
        <v>104</v>
      </c>
      <c r="M1" s="30">
        <v>104</v>
      </c>
      <c r="N1" s="30">
        <v>104</v>
      </c>
      <c r="O1" s="30">
        <f>93+93+93+92</f>
        <v>371</v>
      </c>
      <c r="P1" s="4">
        <v>0</v>
      </c>
      <c r="Q1" s="30">
        <v>220</v>
      </c>
      <c r="R1" s="4">
        <v>0</v>
      </c>
      <c r="S1" s="30">
        <v>208</v>
      </c>
      <c r="T1" s="4">
        <v>0</v>
      </c>
      <c r="U1" s="30">
        <v>375</v>
      </c>
      <c r="V1" s="4">
        <v>0</v>
      </c>
      <c r="W1" s="30">
        <v>208</v>
      </c>
      <c r="X1" s="30">
        <v>204</v>
      </c>
      <c r="Y1" s="30">
        <v>205</v>
      </c>
      <c r="Z1" s="30">
        <v>218</v>
      </c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</row>
    <row r="2" spans="1:50" ht="17" thickBot="1" x14ac:dyDescent="0.25">
      <c r="D2" s="3" t="s">
        <v>55</v>
      </c>
      <c r="E2" s="5">
        <v>28</v>
      </c>
      <c r="F2" s="5">
        <v>28</v>
      </c>
      <c r="G2" s="5">
        <v>28</v>
      </c>
      <c r="H2" s="5">
        <v>28</v>
      </c>
      <c r="I2" s="5">
        <v>28</v>
      </c>
      <c r="J2" s="5">
        <v>44.5</v>
      </c>
      <c r="K2" s="5">
        <v>44.5</v>
      </c>
      <c r="L2" s="5">
        <v>56</v>
      </c>
      <c r="M2" s="5">
        <v>44.5</v>
      </c>
      <c r="N2" s="5">
        <v>56</v>
      </c>
      <c r="O2" s="5">
        <v>35.5</v>
      </c>
      <c r="P2" s="5">
        <v>35.5</v>
      </c>
      <c r="Q2" s="5">
        <v>35.5</v>
      </c>
      <c r="R2" s="5">
        <v>35.5</v>
      </c>
      <c r="S2" s="5">
        <v>60</v>
      </c>
      <c r="T2" s="5">
        <v>60</v>
      </c>
      <c r="U2" s="5">
        <v>72.5</v>
      </c>
      <c r="V2" s="5">
        <v>72.5</v>
      </c>
      <c r="W2" s="5">
        <v>35.5</v>
      </c>
      <c r="X2" s="5">
        <v>69.5</v>
      </c>
      <c r="Y2" s="5">
        <v>35.5</v>
      </c>
      <c r="Z2" s="5">
        <v>78</v>
      </c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</row>
    <row r="3" spans="1:50" x14ac:dyDescent="0.2">
      <c r="A3" s="1" t="s">
        <v>87</v>
      </c>
      <c r="B3" s="1" t="s">
        <v>78</v>
      </c>
      <c r="C3" s="1" t="s">
        <v>3642</v>
      </c>
      <c r="D3" s="1" t="s">
        <v>82</v>
      </c>
      <c r="E3" s="1" t="s">
        <v>57</v>
      </c>
      <c r="F3" s="1" t="s">
        <v>58</v>
      </c>
      <c r="G3" s="1" t="s">
        <v>59</v>
      </c>
      <c r="H3" s="1" t="s">
        <v>60</v>
      </c>
      <c r="I3" s="1" t="s">
        <v>56</v>
      </c>
      <c r="J3" s="1" t="s">
        <v>97</v>
      </c>
      <c r="K3" s="1" t="s">
        <v>98</v>
      </c>
      <c r="L3" s="1" t="s">
        <v>99</v>
      </c>
      <c r="M3" s="1" t="s">
        <v>100</v>
      </c>
      <c r="N3" s="1" t="s">
        <v>101</v>
      </c>
      <c r="O3" s="1" t="s">
        <v>66</v>
      </c>
      <c r="P3" s="1" t="s">
        <v>67</v>
      </c>
      <c r="Q3" s="1" t="s">
        <v>68</v>
      </c>
      <c r="R3" s="1" t="s">
        <v>69</v>
      </c>
      <c r="S3" s="1" t="s">
        <v>73</v>
      </c>
      <c r="T3" s="1" t="s">
        <v>70</v>
      </c>
      <c r="U3" s="1" t="s">
        <v>71</v>
      </c>
      <c r="V3" s="1" t="s">
        <v>72</v>
      </c>
      <c r="W3" s="1" t="s">
        <v>74</v>
      </c>
      <c r="X3" s="1" t="s">
        <v>75</v>
      </c>
      <c r="Y3" s="1" t="s">
        <v>76</v>
      </c>
      <c r="Z3" s="1" t="s">
        <v>77</v>
      </c>
      <c r="AA3" s="1" t="s">
        <v>114</v>
      </c>
      <c r="AB3" s="1" t="s">
        <v>44</v>
      </c>
      <c r="AC3" s="1" t="s">
        <v>45</v>
      </c>
      <c r="AD3" s="1" t="s">
        <v>79</v>
      </c>
      <c r="AE3" s="1" t="s">
        <v>46</v>
      </c>
      <c r="AF3" s="1" t="s">
        <v>47</v>
      </c>
      <c r="AG3" s="1" t="s">
        <v>48</v>
      </c>
      <c r="AH3" s="1" t="s">
        <v>49</v>
      </c>
      <c r="AI3" s="1" t="s">
        <v>124</v>
      </c>
      <c r="AJ3" s="1" t="s">
        <v>125</v>
      </c>
      <c r="AK3" s="1" t="s">
        <v>126</v>
      </c>
      <c r="AL3" s="1" t="s">
        <v>127</v>
      </c>
      <c r="AM3" s="1" t="s">
        <v>128</v>
      </c>
      <c r="AN3" s="1" t="s">
        <v>129</v>
      </c>
      <c r="AO3" s="1" t="s">
        <v>135</v>
      </c>
      <c r="AP3" s="1" t="s">
        <v>130</v>
      </c>
      <c r="AQ3" s="1" t="s">
        <v>131</v>
      </c>
      <c r="AR3" s="1" t="s">
        <v>132</v>
      </c>
      <c r="AS3" s="1" t="s">
        <v>133</v>
      </c>
      <c r="AT3" s="1" t="s">
        <v>134</v>
      </c>
      <c r="AU3" s="1" t="s">
        <v>122</v>
      </c>
      <c r="AV3" s="1" t="s">
        <v>123</v>
      </c>
      <c r="AW3" s="1" t="s">
        <v>81</v>
      </c>
      <c r="AX3" s="1"/>
    </row>
    <row r="4" spans="1:50" x14ac:dyDescent="0.2">
      <c r="A4">
        <v>1343</v>
      </c>
      <c r="B4" t="s">
        <v>1870</v>
      </c>
      <c r="C4" t="s">
        <v>3663</v>
      </c>
      <c r="D4" s="2">
        <f t="shared" ref="D4:D34" si="0">ROUND(SUMPRODUCT(E$2:Z$2,E4:Z4),2)</f>
        <v>1157</v>
      </c>
      <c r="J4">
        <v>26</v>
      </c>
      <c r="AA4">
        <f t="shared" ref="AA4:AA34" si="1">ROUND(SUM(AB4:AH4),2)</f>
        <v>0</v>
      </c>
    </row>
    <row r="5" spans="1:50" x14ac:dyDescent="0.2">
      <c r="A5">
        <v>1086</v>
      </c>
      <c r="B5" t="s">
        <v>1907</v>
      </c>
      <c r="C5" t="s">
        <v>3663</v>
      </c>
      <c r="D5" s="2">
        <f t="shared" si="0"/>
        <v>1157</v>
      </c>
      <c r="J5">
        <v>26</v>
      </c>
      <c r="AA5">
        <f t="shared" si="1"/>
        <v>0</v>
      </c>
    </row>
    <row r="6" spans="1:50" x14ac:dyDescent="0.2">
      <c r="A6">
        <v>951</v>
      </c>
      <c r="B6" t="s">
        <v>1430</v>
      </c>
      <c r="C6" t="s">
        <v>3663</v>
      </c>
      <c r="D6" s="2">
        <f t="shared" si="0"/>
        <v>1157</v>
      </c>
      <c r="J6">
        <v>26</v>
      </c>
      <c r="AA6">
        <f t="shared" si="1"/>
        <v>0</v>
      </c>
    </row>
    <row r="7" spans="1:50" x14ac:dyDescent="0.2">
      <c r="A7">
        <v>1865</v>
      </c>
      <c r="B7" t="s">
        <v>1181</v>
      </c>
      <c r="C7" t="s">
        <v>3663</v>
      </c>
      <c r="D7" s="2">
        <f t="shared" si="0"/>
        <v>1157</v>
      </c>
      <c r="J7">
        <v>26</v>
      </c>
      <c r="AA7">
        <f t="shared" si="1"/>
        <v>0</v>
      </c>
    </row>
    <row r="8" spans="1:50" x14ac:dyDescent="0.2">
      <c r="A8">
        <v>8494</v>
      </c>
      <c r="B8" t="s">
        <v>7803</v>
      </c>
      <c r="C8" t="s">
        <v>3664</v>
      </c>
      <c r="D8" s="2">
        <f t="shared" si="0"/>
        <v>1157</v>
      </c>
      <c r="K8">
        <v>26</v>
      </c>
      <c r="AA8">
        <f t="shared" si="1"/>
        <v>0</v>
      </c>
    </row>
    <row r="9" spans="1:50" x14ac:dyDescent="0.2">
      <c r="A9">
        <v>2568</v>
      </c>
      <c r="B9" t="s">
        <v>5210</v>
      </c>
      <c r="C9" t="s">
        <v>3664</v>
      </c>
      <c r="D9" s="2">
        <f t="shared" si="0"/>
        <v>1157</v>
      </c>
      <c r="K9">
        <v>26</v>
      </c>
      <c r="AA9">
        <f t="shared" si="1"/>
        <v>0</v>
      </c>
    </row>
    <row r="10" spans="1:50" x14ac:dyDescent="0.2">
      <c r="A10">
        <v>546</v>
      </c>
      <c r="B10" t="s">
        <v>5412</v>
      </c>
      <c r="C10" t="s">
        <v>3664</v>
      </c>
      <c r="D10" s="2">
        <f t="shared" si="0"/>
        <v>1157</v>
      </c>
      <c r="K10">
        <v>26</v>
      </c>
      <c r="AA10">
        <f t="shared" si="1"/>
        <v>0</v>
      </c>
    </row>
    <row r="11" spans="1:50" x14ac:dyDescent="0.2">
      <c r="A11">
        <v>1054</v>
      </c>
      <c r="B11" t="s">
        <v>627</v>
      </c>
      <c r="C11" t="s">
        <v>3664</v>
      </c>
      <c r="D11" s="2">
        <f t="shared" si="0"/>
        <v>1157</v>
      </c>
      <c r="K11">
        <v>26</v>
      </c>
      <c r="AA11">
        <f t="shared" si="1"/>
        <v>0</v>
      </c>
    </row>
    <row r="12" spans="1:50" x14ac:dyDescent="0.2">
      <c r="A12">
        <v>8425</v>
      </c>
      <c r="B12" t="s">
        <v>7641</v>
      </c>
      <c r="C12" t="s">
        <v>3660</v>
      </c>
      <c r="D12" s="2">
        <f t="shared" si="0"/>
        <v>1176</v>
      </c>
      <c r="L12">
        <v>21</v>
      </c>
      <c r="AA12">
        <f t="shared" si="1"/>
        <v>0</v>
      </c>
    </row>
    <row r="13" spans="1:50" x14ac:dyDescent="0.2">
      <c r="A13">
        <v>2054</v>
      </c>
      <c r="B13" t="s">
        <v>1015</v>
      </c>
      <c r="C13" t="s">
        <v>3660</v>
      </c>
      <c r="D13" s="2">
        <f t="shared" si="0"/>
        <v>1176</v>
      </c>
      <c r="L13">
        <v>21</v>
      </c>
      <c r="AA13">
        <f t="shared" si="1"/>
        <v>0</v>
      </c>
    </row>
    <row r="14" spans="1:50" x14ac:dyDescent="0.2">
      <c r="A14">
        <v>2696</v>
      </c>
      <c r="B14" t="s">
        <v>5630</v>
      </c>
      <c r="C14" t="s">
        <v>3660</v>
      </c>
      <c r="D14" s="2">
        <f t="shared" si="0"/>
        <v>1176</v>
      </c>
      <c r="L14">
        <v>21</v>
      </c>
      <c r="AA14">
        <f t="shared" si="1"/>
        <v>0</v>
      </c>
    </row>
    <row r="15" spans="1:50" x14ac:dyDescent="0.2">
      <c r="A15">
        <v>8452</v>
      </c>
      <c r="B15" t="s">
        <v>7685</v>
      </c>
      <c r="C15" t="s">
        <v>3660</v>
      </c>
      <c r="D15" s="2">
        <f t="shared" si="0"/>
        <v>1176</v>
      </c>
      <c r="L15">
        <v>21</v>
      </c>
      <c r="AA15">
        <f t="shared" si="1"/>
        <v>0</v>
      </c>
    </row>
    <row r="16" spans="1:50" x14ac:dyDescent="0.2">
      <c r="A16">
        <v>2031</v>
      </c>
      <c r="B16" t="s">
        <v>897</v>
      </c>
      <c r="C16" t="s">
        <v>3665</v>
      </c>
      <c r="D16" s="2">
        <f t="shared" si="0"/>
        <v>1557.5</v>
      </c>
      <c r="M16">
        <v>35</v>
      </c>
      <c r="AA16">
        <f t="shared" si="1"/>
        <v>0</v>
      </c>
    </row>
    <row r="17" spans="1:27" x14ac:dyDescent="0.2">
      <c r="A17">
        <v>2108</v>
      </c>
      <c r="B17" t="s">
        <v>6235</v>
      </c>
      <c r="C17" t="s">
        <v>3665</v>
      </c>
      <c r="D17" s="2">
        <f t="shared" si="0"/>
        <v>1513</v>
      </c>
      <c r="M17">
        <v>34</v>
      </c>
      <c r="AA17">
        <f t="shared" si="1"/>
        <v>0</v>
      </c>
    </row>
    <row r="18" spans="1:27" x14ac:dyDescent="0.2">
      <c r="A18">
        <v>2165</v>
      </c>
      <c r="B18" t="s">
        <v>3753</v>
      </c>
      <c r="C18" t="s">
        <v>3665</v>
      </c>
      <c r="D18" s="2">
        <f t="shared" si="0"/>
        <v>1557.5</v>
      </c>
      <c r="M18">
        <v>35</v>
      </c>
      <c r="AA18">
        <f t="shared" si="1"/>
        <v>0</v>
      </c>
    </row>
    <row r="19" spans="1:27" x14ac:dyDescent="0.2">
      <c r="A19">
        <v>2326</v>
      </c>
      <c r="B19" t="s">
        <v>4181</v>
      </c>
      <c r="C19" t="s">
        <v>3663</v>
      </c>
      <c r="D19" s="2">
        <f t="shared" si="0"/>
        <v>2184</v>
      </c>
      <c r="E19">
        <v>78</v>
      </c>
      <c r="AA19">
        <f t="shared" si="1"/>
        <v>0</v>
      </c>
    </row>
    <row r="20" spans="1:27" x14ac:dyDescent="0.2">
      <c r="A20">
        <v>934</v>
      </c>
      <c r="B20" t="s">
        <v>502</v>
      </c>
      <c r="C20" t="s">
        <v>3664</v>
      </c>
      <c r="D20" s="2">
        <f t="shared" si="0"/>
        <v>1960</v>
      </c>
      <c r="F20">
        <v>70</v>
      </c>
      <c r="AA20">
        <f t="shared" si="1"/>
        <v>0</v>
      </c>
    </row>
    <row r="21" spans="1:27" x14ac:dyDescent="0.2">
      <c r="A21">
        <v>8340</v>
      </c>
      <c r="B21" t="s">
        <v>7356</v>
      </c>
      <c r="C21" t="s">
        <v>3664</v>
      </c>
      <c r="D21" s="2">
        <f t="shared" si="0"/>
        <v>1456</v>
      </c>
      <c r="G21">
        <v>52</v>
      </c>
      <c r="AA21">
        <f t="shared" si="1"/>
        <v>0</v>
      </c>
    </row>
    <row r="22" spans="1:27" x14ac:dyDescent="0.2">
      <c r="A22">
        <v>8012</v>
      </c>
      <c r="B22" t="s">
        <v>1170</v>
      </c>
      <c r="C22" t="s">
        <v>3660</v>
      </c>
      <c r="D22" s="2">
        <f t="shared" si="0"/>
        <v>1456</v>
      </c>
      <c r="G22">
        <v>52</v>
      </c>
      <c r="AA22">
        <f t="shared" si="1"/>
        <v>0</v>
      </c>
    </row>
    <row r="23" spans="1:27" x14ac:dyDescent="0.2">
      <c r="A23">
        <v>1677</v>
      </c>
      <c r="B23" t="s">
        <v>182</v>
      </c>
      <c r="C23" t="s">
        <v>3665</v>
      </c>
      <c r="D23" s="2">
        <f t="shared" si="0"/>
        <v>2128</v>
      </c>
      <c r="H23">
        <v>76</v>
      </c>
      <c r="AA23">
        <f t="shared" si="1"/>
        <v>0</v>
      </c>
    </row>
    <row r="24" spans="1:27" x14ac:dyDescent="0.2">
      <c r="A24">
        <v>1742</v>
      </c>
      <c r="B24" t="s">
        <v>6239</v>
      </c>
      <c r="C24" t="s">
        <v>3661</v>
      </c>
      <c r="D24" s="2">
        <f t="shared" si="0"/>
        <v>1680</v>
      </c>
      <c r="F24">
        <v>32</v>
      </c>
      <c r="H24">
        <v>28</v>
      </c>
      <c r="AA24">
        <f t="shared" si="1"/>
        <v>0</v>
      </c>
    </row>
    <row r="25" spans="1:27" x14ac:dyDescent="0.2">
      <c r="A25">
        <v>686</v>
      </c>
      <c r="B25" t="s">
        <v>1241</v>
      </c>
      <c r="C25" t="s">
        <v>3661</v>
      </c>
      <c r="D25" s="2">
        <f t="shared" si="0"/>
        <v>1456</v>
      </c>
      <c r="I25">
        <v>52</v>
      </c>
      <c r="AA25">
        <f t="shared" si="1"/>
        <v>0</v>
      </c>
    </row>
    <row r="26" spans="1:27" x14ac:dyDescent="0.2">
      <c r="A26">
        <v>2287</v>
      </c>
      <c r="B26" t="s">
        <v>4080</v>
      </c>
      <c r="C26" t="s">
        <v>3661</v>
      </c>
      <c r="D26" s="2">
        <f>ROUND(SUMPRODUCT(E$2:Z$2,E26:Z26),2)</f>
        <v>0</v>
      </c>
      <c r="AA26">
        <f>ROUND(SUM(AB26:AH26),2)</f>
        <v>0</v>
      </c>
    </row>
    <row r="27" spans="1:27" x14ac:dyDescent="0.2">
      <c r="A27">
        <v>8062</v>
      </c>
      <c r="B27" t="s">
        <v>1501</v>
      </c>
      <c r="C27" t="s">
        <v>3662</v>
      </c>
      <c r="D27" s="2">
        <f t="shared" si="0"/>
        <v>1200</v>
      </c>
      <c r="S27">
        <v>20</v>
      </c>
      <c r="AA27">
        <f t="shared" si="1"/>
        <v>0</v>
      </c>
    </row>
    <row r="28" spans="1:27" x14ac:dyDescent="0.2">
      <c r="A28">
        <v>8439</v>
      </c>
      <c r="B28" t="s">
        <v>7669</v>
      </c>
      <c r="C28" t="s">
        <v>3662</v>
      </c>
      <c r="D28" s="2">
        <f t="shared" si="0"/>
        <v>1080</v>
      </c>
      <c r="S28">
        <v>18</v>
      </c>
      <c r="AA28">
        <f t="shared" si="1"/>
        <v>0</v>
      </c>
    </row>
    <row r="29" spans="1:27" x14ac:dyDescent="0.2">
      <c r="A29">
        <v>2974</v>
      </c>
      <c r="B29" t="s">
        <v>6692</v>
      </c>
      <c r="C29" t="s">
        <v>3662</v>
      </c>
      <c r="D29" s="2">
        <f t="shared" si="0"/>
        <v>1140</v>
      </c>
      <c r="S29">
        <v>19</v>
      </c>
      <c r="AA29">
        <f t="shared" si="1"/>
        <v>0</v>
      </c>
    </row>
    <row r="30" spans="1:27" x14ac:dyDescent="0.2">
      <c r="A30">
        <v>2107</v>
      </c>
      <c r="B30" t="s">
        <v>1711</v>
      </c>
      <c r="C30" t="s">
        <v>3662</v>
      </c>
      <c r="D30" s="2">
        <f t="shared" si="0"/>
        <v>1140</v>
      </c>
      <c r="S30">
        <v>19</v>
      </c>
      <c r="AA30">
        <f t="shared" si="1"/>
        <v>0</v>
      </c>
    </row>
    <row r="31" spans="1:27" x14ac:dyDescent="0.2">
      <c r="A31">
        <v>1710</v>
      </c>
      <c r="B31" t="s">
        <v>1118</v>
      </c>
      <c r="C31" t="s">
        <v>3662</v>
      </c>
      <c r="D31" s="2">
        <f t="shared" si="0"/>
        <v>1140</v>
      </c>
      <c r="S31">
        <v>19</v>
      </c>
      <c r="AA31">
        <f t="shared" si="1"/>
        <v>0</v>
      </c>
    </row>
    <row r="32" spans="1:27" x14ac:dyDescent="0.2">
      <c r="A32">
        <v>2308</v>
      </c>
      <c r="B32" t="s">
        <v>4097</v>
      </c>
      <c r="C32" t="s">
        <v>3662</v>
      </c>
      <c r="D32" s="2">
        <f t="shared" si="0"/>
        <v>1140</v>
      </c>
      <c r="S32">
        <v>19</v>
      </c>
      <c r="AA32">
        <f t="shared" si="1"/>
        <v>0</v>
      </c>
    </row>
    <row r="33" spans="1:27" x14ac:dyDescent="0.2">
      <c r="A33">
        <v>1629</v>
      </c>
      <c r="B33" t="s">
        <v>6229</v>
      </c>
      <c r="C33" t="s">
        <v>3662</v>
      </c>
      <c r="D33" s="2">
        <f t="shared" si="0"/>
        <v>1140</v>
      </c>
      <c r="S33">
        <v>19</v>
      </c>
      <c r="AA33">
        <f t="shared" si="1"/>
        <v>0</v>
      </c>
    </row>
    <row r="34" spans="1:27" x14ac:dyDescent="0.2">
      <c r="A34">
        <v>2092</v>
      </c>
      <c r="B34" t="s">
        <v>554</v>
      </c>
      <c r="C34" t="s">
        <v>3662</v>
      </c>
      <c r="D34" s="2">
        <f t="shared" si="0"/>
        <v>1140</v>
      </c>
      <c r="S34">
        <v>19</v>
      </c>
      <c r="AA34">
        <f t="shared" si="1"/>
        <v>0</v>
      </c>
    </row>
    <row r="35" spans="1:27" x14ac:dyDescent="0.2">
      <c r="A35">
        <v>2505</v>
      </c>
      <c r="B35" t="s">
        <v>5001</v>
      </c>
      <c r="C35" t="s">
        <v>3662</v>
      </c>
      <c r="D35" s="2">
        <f>ROUND(SUMPRODUCT(E$2:Z$2,E35:Z35),2)</f>
        <v>1140</v>
      </c>
      <c r="S35">
        <v>19</v>
      </c>
      <c r="AA35">
        <f>ROUND(SUM(AB35:AH35),2)</f>
        <v>0</v>
      </c>
    </row>
    <row r="36" spans="1:27" x14ac:dyDescent="0.2">
      <c r="A36">
        <v>2789</v>
      </c>
      <c r="B36" t="s">
        <v>4882</v>
      </c>
      <c r="C36" t="s">
        <v>3662</v>
      </c>
      <c r="D36" s="2">
        <f t="shared" ref="D36:D67" si="2">ROUND(SUMPRODUCT(E$2:Z$2,E36:Z36),2)</f>
        <v>1140</v>
      </c>
      <c r="S36">
        <v>19</v>
      </c>
      <c r="AA36">
        <f t="shared" ref="AA36:AA67" si="3">ROUND(SUM(AB36:AH36),2)</f>
        <v>0</v>
      </c>
    </row>
    <row r="37" spans="1:27" x14ac:dyDescent="0.2">
      <c r="A37">
        <v>853</v>
      </c>
      <c r="B37" t="s">
        <v>567</v>
      </c>
      <c r="C37" t="s">
        <v>3662</v>
      </c>
      <c r="D37" s="2">
        <f t="shared" si="2"/>
        <v>1080</v>
      </c>
      <c r="S37">
        <v>18</v>
      </c>
      <c r="AA37">
        <f t="shared" si="3"/>
        <v>0</v>
      </c>
    </row>
    <row r="38" spans="1:27" x14ac:dyDescent="0.2">
      <c r="A38">
        <v>2844</v>
      </c>
      <c r="B38" t="s">
        <v>6146</v>
      </c>
      <c r="C38" t="s">
        <v>6242</v>
      </c>
      <c r="D38" s="2">
        <f t="shared" si="2"/>
        <v>1087.5</v>
      </c>
      <c r="U38">
        <v>15</v>
      </c>
      <c r="AA38">
        <f t="shared" si="3"/>
        <v>0</v>
      </c>
    </row>
    <row r="39" spans="1:27" x14ac:dyDescent="0.2">
      <c r="A39">
        <v>2857</v>
      </c>
      <c r="B39" t="s">
        <v>6187</v>
      </c>
      <c r="C39" t="s">
        <v>6242</v>
      </c>
      <c r="D39" s="2">
        <f t="shared" si="2"/>
        <v>1160</v>
      </c>
      <c r="U39">
        <v>16</v>
      </c>
      <c r="AA39">
        <f t="shared" si="3"/>
        <v>0</v>
      </c>
    </row>
    <row r="40" spans="1:27" x14ac:dyDescent="0.2">
      <c r="A40">
        <v>2651</v>
      </c>
      <c r="B40" t="s">
        <v>5449</v>
      </c>
      <c r="C40" t="s">
        <v>6242</v>
      </c>
      <c r="D40" s="2">
        <f t="shared" si="2"/>
        <v>1160</v>
      </c>
      <c r="U40">
        <v>16</v>
      </c>
      <c r="AA40">
        <f t="shared" si="3"/>
        <v>0</v>
      </c>
    </row>
    <row r="41" spans="1:27" x14ac:dyDescent="0.2">
      <c r="A41">
        <v>2934</v>
      </c>
      <c r="B41" t="s">
        <v>6638</v>
      </c>
      <c r="C41" t="s">
        <v>6242</v>
      </c>
      <c r="D41" s="2">
        <f t="shared" si="2"/>
        <v>1160</v>
      </c>
      <c r="U41">
        <v>16</v>
      </c>
      <c r="AA41">
        <f t="shared" si="3"/>
        <v>0</v>
      </c>
    </row>
    <row r="42" spans="1:27" x14ac:dyDescent="0.2">
      <c r="A42">
        <v>2637</v>
      </c>
      <c r="B42" t="s">
        <v>5406</v>
      </c>
      <c r="C42" t="s">
        <v>6242</v>
      </c>
      <c r="D42" s="2">
        <f t="shared" si="2"/>
        <v>1160</v>
      </c>
      <c r="U42">
        <v>16</v>
      </c>
      <c r="AA42">
        <f t="shared" si="3"/>
        <v>0</v>
      </c>
    </row>
    <row r="43" spans="1:27" x14ac:dyDescent="0.2">
      <c r="A43">
        <v>2902</v>
      </c>
      <c r="B43" t="s">
        <v>6594</v>
      </c>
      <c r="C43" t="s">
        <v>6242</v>
      </c>
      <c r="D43" s="2">
        <f t="shared" si="2"/>
        <v>1160</v>
      </c>
      <c r="U43">
        <v>16</v>
      </c>
      <c r="AA43">
        <f t="shared" si="3"/>
        <v>0</v>
      </c>
    </row>
    <row r="44" spans="1:27" x14ac:dyDescent="0.2">
      <c r="A44">
        <v>3130</v>
      </c>
      <c r="B44" t="s">
        <v>4757</v>
      </c>
      <c r="C44" t="s">
        <v>6242</v>
      </c>
      <c r="D44" s="2">
        <f t="shared" si="2"/>
        <v>1160</v>
      </c>
      <c r="U44">
        <v>16</v>
      </c>
      <c r="AA44">
        <f t="shared" si="3"/>
        <v>0</v>
      </c>
    </row>
    <row r="45" spans="1:27" x14ac:dyDescent="0.2">
      <c r="A45">
        <v>2998</v>
      </c>
      <c r="B45" t="s">
        <v>7660</v>
      </c>
      <c r="C45" t="s">
        <v>6242</v>
      </c>
      <c r="D45" s="2">
        <f t="shared" si="2"/>
        <v>1160</v>
      </c>
      <c r="U45">
        <v>16</v>
      </c>
      <c r="AA45">
        <f t="shared" si="3"/>
        <v>0</v>
      </c>
    </row>
    <row r="46" spans="1:27" x14ac:dyDescent="0.2">
      <c r="A46">
        <v>8261</v>
      </c>
      <c r="B46" t="s">
        <v>4664</v>
      </c>
      <c r="C46" t="s">
        <v>6242</v>
      </c>
      <c r="D46" s="2">
        <f t="shared" si="2"/>
        <v>1305</v>
      </c>
      <c r="U46">
        <v>18</v>
      </c>
      <c r="AA46">
        <f t="shared" si="3"/>
        <v>0</v>
      </c>
    </row>
    <row r="47" spans="1:27" x14ac:dyDescent="0.2">
      <c r="A47">
        <v>2860</v>
      </c>
      <c r="B47" t="s">
        <v>6197</v>
      </c>
      <c r="C47" t="s">
        <v>6242</v>
      </c>
      <c r="D47" s="2">
        <f>ROUND(SUMPRODUCT(E$2:Z$2,E47:Z47),2)</f>
        <v>0</v>
      </c>
      <c r="AA47">
        <f>ROUND(SUM(AB47:AH47),2)</f>
        <v>0</v>
      </c>
    </row>
    <row r="48" spans="1:27" x14ac:dyDescent="0.2">
      <c r="A48">
        <v>2323</v>
      </c>
      <c r="B48" t="s">
        <v>6230</v>
      </c>
      <c r="C48" t="s">
        <v>3662</v>
      </c>
      <c r="D48" s="2">
        <f t="shared" si="2"/>
        <v>1668.5</v>
      </c>
      <c r="O48">
        <v>47</v>
      </c>
      <c r="AA48">
        <f t="shared" si="3"/>
        <v>0</v>
      </c>
    </row>
    <row r="49" spans="1:27" x14ac:dyDescent="0.2">
      <c r="A49">
        <v>1541</v>
      </c>
      <c r="B49" t="s">
        <v>684</v>
      </c>
      <c r="C49" t="s">
        <v>3662</v>
      </c>
      <c r="D49" s="2">
        <f t="shared" si="2"/>
        <v>1633</v>
      </c>
      <c r="O49">
        <v>46</v>
      </c>
      <c r="AA49">
        <f t="shared" si="3"/>
        <v>0</v>
      </c>
    </row>
    <row r="50" spans="1:27" x14ac:dyDescent="0.2">
      <c r="A50">
        <v>1901</v>
      </c>
      <c r="B50" t="s">
        <v>1301</v>
      </c>
      <c r="C50" t="s">
        <v>3662</v>
      </c>
      <c r="D50" s="2">
        <f t="shared" si="2"/>
        <v>1633</v>
      </c>
      <c r="O50">
        <v>46</v>
      </c>
      <c r="AA50">
        <f t="shared" si="3"/>
        <v>0</v>
      </c>
    </row>
    <row r="51" spans="1:27" x14ac:dyDescent="0.2">
      <c r="A51">
        <v>2149</v>
      </c>
      <c r="B51" t="s">
        <v>3729</v>
      </c>
      <c r="C51" t="s">
        <v>3662</v>
      </c>
      <c r="D51" s="2">
        <f t="shared" si="2"/>
        <v>1633</v>
      </c>
      <c r="O51">
        <v>46</v>
      </c>
      <c r="AA51">
        <f t="shared" si="3"/>
        <v>0</v>
      </c>
    </row>
    <row r="52" spans="1:27" x14ac:dyDescent="0.2">
      <c r="A52">
        <v>1106</v>
      </c>
      <c r="B52" t="s">
        <v>6240</v>
      </c>
      <c r="C52" t="s">
        <v>3662</v>
      </c>
      <c r="D52" s="2">
        <f t="shared" si="2"/>
        <v>1633</v>
      </c>
      <c r="O52">
        <v>46</v>
      </c>
      <c r="AA52">
        <f t="shared" si="3"/>
        <v>0</v>
      </c>
    </row>
    <row r="53" spans="1:27" x14ac:dyDescent="0.2">
      <c r="A53">
        <v>1749</v>
      </c>
      <c r="B53" t="s">
        <v>863</v>
      </c>
      <c r="C53" t="s">
        <v>3662</v>
      </c>
      <c r="D53" s="2">
        <f t="shared" si="2"/>
        <v>1633</v>
      </c>
      <c r="O53">
        <v>46</v>
      </c>
      <c r="AA53">
        <f t="shared" si="3"/>
        <v>0</v>
      </c>
    </row>
    <row r="54" spans="1:27" x14ac:dyDescent="0.2">
      <c r="A54">
        <v>1741</v>
      </c>
      <c r="B54" t="s">
        <v>3763</v>
      </c>
      <c r="C54" t="s">
        <v>3662</v>
      </c>
      <c r="D54" s="2">
        <f t="shared" si="2"/>
        <v>1633</v>
      </c>
      <c r="O54">
        <v>46</v>
      </c>
      <c r="AA54">
        <f t="shared" si="3"/>
        <v>0</v>
      </c>
    </row>
    <row r="55" spans="1:27" x14ac:dyDescent="0.2">
      <c r="A55">
        <v>2442</v>
      </c>
      <c r="B55" t="s">
        <v>4774</v>
      </c>
      <c r="C55" t="s">
        <v>3662</v>
      </c>
      <c r="D55" s="2">
        <f t="shared" si="2"/>
        <v>1633</v>
      </c>
      <c r="O55">
        <v>46</v>
      </c>
      <c r="AA55">
        <f t="shared" si="3"/>
        <v>0</v>
      </c>
    </row>
    <row r="56" spans="1:27" x14ac:dyDescent="0.2">
      <c r="A56">
        <v>8324</v>
      </c>
      <c r="B56" t="s">
        <v>7291</v>
      </c>
      <c r="C56" t="s">
        <v>3659</v>
      </c>
      <c r="D56" s="2">
        <f t="shared" si="2"/>
        <v>1390</v>
      </c>
      <c r="X56">
        <v>20</v>
      </c>
      <c r="AA56">
        <f t="shared" si="3"/>
        <v>0</v>
      </c>
    </row>
    <row r="57" spans="1:27" x14ac:dyDescent="0.2">
      <c r="A57">
        <v>602</v>
      </c>
      <c r="B57" t="s">
        <v>1473</v>
      </c>
      <c r="C57" t="s">
        <v>3659</v>
      </c>
      <c r="D57" s="2">
        <f t="shared" si="2"/>
        <v>1390</v>
      </c>
      <c r="X57">
        <v>20</v>
      </c>
      <c r="AA57">
        <f t="shared" si="3"/>
        <v>0</v>
      </c>
    </row>
    <row r="58" spans="1:27" x14ac:dyDescent="0.2">
      <c r="A58">
        <v>8394</v>
      </c>
      <c r="B58" t="s">
        <v>7588</v>
      </c>
      <c r="C58" t="s">
        <v>3659</v>
      </c>
      <c r="D58" s="2">
        <f t="shared" si="2"/>
        <v>1390</v>
      </c>
      <c r="X58">
        <v>20</v>
      </c>
      <c r="AA58">
        <f t="shared" si="3"/>
        <v>0</v>
      </c>
    </row>
    <row r="59" spans="1:27" x14ac:dyDescent="0.2">
      <c r="A59">
        <v>8437</v>
      </c>
      <c r="B59" t="s">
        <v>7664</v>
      </c>
      <c r="C59" t="s">
        <v>3659</v>
      </c>
      <c r="D59" s="2">
        <f t="shared" si="2"/>
        <v>1390</v>
      </c>
      <c r="X59">
        <v>20</v>
      </c>
      <c r="AA59">
        <f t="shared" si="3"/>
        <v>0</v>
      </c>
    </row>
    <row r="60" spans="1:27" x14ac:dyDescent="0.2">
      <c r="A60">
        <v>2630</v>
      </c>
      <c r="B60" t="s">
        <v>5398</v>
      </c>
      <c r="C60" t="s">
        <v>3659</v>
      </c>
      <c r="D60" s="2">
        <f t="shared" si="2"/>
        <v>1390</v>
      </c>
      <c r="X60">
        <v>20</v>
      </c>
      <c r="AA60">
        <f t="shared" si="3"/>
        <v>0</v>
      </c>
    </row>
    <row r="61" spans="1:27" x14ac:dyDescent="0.2">
      <c r="A61">
        <v>1022</v>
      </c>
      <c r="B61" t="s">
        <v>4123</v>
      </c>
      <c r="C61" t="s">
        <v>3659</v>
      </c>
      <c r="D61" s="2">
        <f t="shared" si="2"/>
        <v>1459.5</v>
      </c>
      <c r="X61">
        <v>21</v>
      </c>
      <c r="AA61">
        <f t="shared" si="3"/>
        <v>0</v>
      </c>
    </row>
    <row r="62" spans="1:27" x14ac:dyDescent="0.2">
      <c r="A62">
        <v>8412</v>
      </c>
      <c r="B62" t="s">
        <v>7602</v>
      </c>
      <c r="C62" t="s">
        <v>3659</v>
      </c>
      <c r="D62" s="2">
        <f t="shared" si="2"/>
        <v>1390</v>
      </c>
      <c r="X62">
        <v>20</v>
      </c>
      <c r="AA62">
        <f t="shared" si="3"/>
        <v>0</v>
      </c>
    </row>
    <row r="63" spans="1:27" x14ac:dyDescent="0.2">
      <c r="A63">
        <v>1171</v>
      </c>
      <c r="B63" t="s">
        <v>1011</v>
      </c>
      <c r="C63" t="s">
        <v>3659</v>
      </c>
      <c r="D63" s="2">
        <f t="shared" si="2"/>
        <v>1390</v>
      </c>
      <c r="X63">
        <v>20</v>
      </c>
      <c r="AA63">
        <f t="shared" si="3"/>
        <v>0</v>
      </c>
    </row>
    <row r="64" spans="1:27" x14ac:dyDescent="0.2">
      <c r="A64">
        <v>2807</v>
      </c>
      <c r="B64" t="s">
        <v>6007</v>
      </c>
      <c r="C64" t="s">
        <v>3659</v>
      </c>
      <c r="D64" s="2">
        <f t="shared" si="2"/>
        <v>1459.5</v>
      </c>
      <c r="X64">
        <v>21</v>
      </c>
      <c r="AA64">
        <f t="shared" si="3"/>
        <v>0</v>
      </c>
    </row>
    <row r="65" spans="1:27" x14ac:dyDescent="0.2">
      <c r="A65">
        <v>8248</v>
      </c>
      <c r="B65" t="s">
        <v>1434</v>
      </c>
      <c r="C65" t="s">
        <v>3659</v>
      </c>
      <c r="D65" s="2">
        <f t="shared" si="2"/>
        <v>1810.5</v>
      </c>
      <c r="W65">
        <v>51</v>
      </c>
      <c r="AA65">
        <f t="shared" si="3"/>
        <v>0</v>
      </c>
    </row>
    <row r="66" spans="1:27" x14ac:dyDescent="0.2">
      <c r="A66">
        <v>8283</v>
      </c>
      <c r="B66" t="s">
        <v>7048</v>
      </c>
      <c r="C66" t="s">
        <v>3659</v>
      </c>
      <c r="D66" s="2">
        <f t="shared" si="2"/>
        <v>1810.5</v>
      </c>
      <c r="W66">
        <v>51</v>
      </c>
      <c r="AA66">
        <f t="shared" si="3"/>
        <v>0</v>
      </c>
    </row>
    <row r="67" spans="1:27" x14ac:dyDescent="0.2">
      <c r="A67">
        <v>1161</v>
      </c>
      <c r="B67" t="s">
        <v>1685</v>
      </c>
      <c r="C67" t="s">
        <v>3659</v>
      </c>
      <c r="D67" s="2">
        <f t="shared" si="2"/>
        <v>1810.5</v>
      </c>
      <c r="W67">
        <v>51</v>
      </c>
      <c r="AA67">
        <f t="shared" si="3"/>
        <v>0</v>
      </c>
    </row>
    <row r="68" spans="1:27" x14ac:dyDescent="0.2">
      <c r="A68">
        <v>2545</v>
      </c>
      <c r="B68" t="s">
        <v>6520</v>
      </c>
      <c r="C68" t="s">
        <v>3659</v>
      </c>
      <c r="D68" s="2">
        <f t="shared" ref="D68:D99" si="4">ROUND(SUMPRODUCT(E$2:Z$2,E68:Z68),2)</f>
        <v>1810.5</v>
      </c>
      <c r="W68">
        <v>51</v>
      </c>
      <c r="AA68">
        <f t="shared" ref="AA68:AA99" si="5">ROUND(SUM(AB68:AH68),2)</f>
        <v>0</v>
      </c>
    </row>
    <row r="69" spans="1:27" x14ac:dyDescent="0.2">
      <c r="A69">
        <v>1062</v>
      </c>
      <c r="B69" t="s">
        <v>277</v>
      </c>
      <c r="C69" t="s">
        <v>3778</v>
      </c>
      <c r="D69" s="2">
        <f t="shared" si="4"/>
        <v>1092</v>
      </c>
      <c r="Z69">
        <v>14</v>
      </c>
      <c r="AA69">
        <f t="shared" si="5"/>
        <v>0</v>
      </c>
    </row>
    <row r="70" spans="1:27" x14ac:dyDescent="0.2">
      <c r="A70">
        <v>8426</v>
      </c>
      <c r="B70" t="s">
        <v>7644</v>
      </c>
      <c r="C70" t="s">
        <v>3778</v>
      </c>
      <c r="D70" s="2">
        <f t="shared" si="4"/>
        <v>1092</v>
      </c>
      <c r="Z70">
        <v>14</v>
      </c>
      <c r="AA70">
        <f t="shared" si="5"/>
        <v>0</v>
      </c>
    </row>
    <row r="71" spans="1:27" x14ac:dyDescent="0.2">
      <c r="A71">
        <v>8010</v>
      </c>
      <c r="B71" t="s">
        <v>7632</v>
      </c>
      <c r="C71" t="s">
        <v>3778</v>
      </c>
      <c r="D71" s="2">
        <f t="shared" si="4"/>
        <v>1170</v>
      </c>
      <c r="Z71">
        <v>15</v>
      </c>
      <c r="AA71">
        <f t="shared" si="5"/>
        <v>0</v>
      </c>
    </row>
    <row r="72" spans="1:27" x14ac:dyDescent="0.2">
      <c r="A72">
        <v>2602</v>
      </c>
      <c r="B72" t="s">
        <v>5326</v>
      </c>
      <c r="C72" t="s">
        <v>3778</v>
      </c>
      <c r="D72" s="2">
        <f t="shared" si="4"/>
        <v>1170</v>
      </c>
      <c r="Z72">
        <v>15</v>
      </c>
      <c r="AA72">
        <f t="shared" si="5"/>
        <v>0</v>
      </c>
    </row>
    <row r="73" spans="1:27" x14ac:dyDescent="0.2">
      <c r="A73">
        <v>1900</v>
      </c>
      <c r="B73" t="s">
        <v>1576</v>
      </c>
      <c r="C73" t="s">
        <v>3778</v>
      </c>
      <c r="D73" s="2">
        <f t="shared" si="4"/>
        <v>1170</v>
      </c>
      <c r="Z73">
        <v>15</v>
      </c>
      <c r="AA73">
        <f t="shared" si="5"/>
        <v>0</v>
      </c>
    </row>
    <row r="74" spans="1:27" x14ac:dyDescent="0.2">
      <c r="A74">
        <v>2062</v>
      </c>
      <c r="B74" t="s">
        <v>1811</v>
      </c>
      <c r="C74" t="s">
        <v>3778</v>
      </c>
      <c r="D74" s="2">
        <f t="shared" si="4"/>
        <v>1092</v>
      </c>
      <c r="Z74">
        <v>14</v>
      </c>
      <c r="AA74">
        <f t="shared" si="5"/>
        <v>0</v>
      </c>
    </row>
    <row r="75" spans="1:27" x14ac:dyDescent="0.2">
      <c r="A75">
        <v>2716</v>
      </c>
      <c r="B75" t="s">
        <v>2108</v>
      </c>
      <c r="C75" t="s">
        <v>3778</v>
      </c>
      <c r="D75" s="2">
        <f t="shared" si="4"/>
        <v>1170</v>
      </c>
      <c r="Z75">
        <v>15</v>
      </c>
      <c r="AA75">
        <f t="shared" si="5"/>
        <v>0</v>
      </c>
    </row>
    <row r="76" spans="1:27" x14ac:dyDescent="0.2">
      <c r="A76">
        <v>8386</v>
      </c>
      <c r="B76" t="s">
        <v>7514</v>
      </c>
      <c r="C76" t="s">
        <v>3778</v>
      </c>
      <c r="D76" s="2">
        <f t="shared" si="4"/>
        <v>1170</v>
      </c>
      <c r="Z76">
        <v>15</v>
      </c>
      <c r="AA76">
        <f t="shared" si="5"/>
        <v>0</v>
      </c>
    </row>
    <row r="77" spans="1:27" x14ac:dyDescent="0.2">
      <c r="A77">
        <v>2175</v>
      </c>
      <c r="B77" t="s">
        <v>3759</v>
      </c>
      <c r="C77" t="s">
        <v>3778</v>
      </c>
      <c r="D77" s="2">
        <f t="shared" si="4"/>
        <v>1092</v>
      </c>
      <c r="Z77">
        <v>14</v>
      </c>
      <c r="AA77">
        <f t="shared" si="5"/>
        <v>0</v>
      </c>
    </row>
    <row r="78" spans="1:27" x14ac:dyDescent="0.2">
      <c r="A78">
        <v>8006</v>
      </c>
      <c r="B78" t="s">
        <v>928</v>
      </c>
      <c r="C78" t="s">
        <v>3778</v>
      </c>
      <c r="D78" s="2">
        <f t="shared" si="4"/>
        <v>1170</v>
      </c>
      <c r="Z78">
        <v>15</v>
      </c>
      <c r="AA78">
        <f t="shared" si="5"/>
        <v>0</v>
      </c>
    </row>
    <row r="79" spans="1:27" x14ac:dyDescent="0.2">
      <c r="A79">
        <v>1600</v>
      </c>
      <c r="B79" t="s">
        <v>6227</v>
      </c>
      <c r="C79" t="s">
        <v>3778</v>
      </c>
      <c r="D79" s="2">
        <f t="shared" si="4"/>
        <v>1170</v>
      </c>
      <c r="Z79">
        <v>15</v>
      </c>
      <c r="AA79">
        <f t="shared" si="5"/>
        <v>0</v>
      </c>
    </row>
    <row r="80" spans="1:27" x14ac:dyDescent="0.2">
      <c r="A80">
        <v>2753</v>
      </c>
      <c r="B80" t="s">
        <v>5857</v>
      </c>
      <c r="C80" t="s">
        <v>3778</v>
      </c>
      <c r="D80" s="2">
        <f t="shared" si="4"/>
        <v>1092</v>
      </c>
      <c r="Z80">
        <v>14</v>
      </c>
      <c r="AA80">
        <f t="shared" si="5"/>
        <v>0</v>
      </c>
    </row>
    <row r="81" spans="1:27" x14ac:dyDescent="0.2">
      <c r="A81">
        <v>2169</v>
      </c>
      <c r="B81" t="s">
        <v>3771</v>
      </c>
      <c r="C81" t="s">
        <v>3778</v>
      </c>
      <c r="D81" s="2">
        <f t="shared" si="4"/>
        <v>1170</v>
      </c>
      <c r="Z81">
        <v>15</v>
      </c>
      <c r="AA81">
        <f t="shared" si="5"/>
        <v>0</v>
      </c>
    </row>
    <row r="82" spans="1:27" x14ac:dyDescent="0.2">
      <c r="A82">
        <v>2329</v>
      </c>
      <c r="B82" t="s">
        <v>4194</v>
      </c>
      <c r="C82" t="s">
        <v>3778</v>
      </c>
      <c r="D82" s="2">
        <f t="shared" si="4"/>
        <v>1092</v>
      </c>
      <c r="Z82">
        <v>14</v>
      </c>
      <c r="AA82">
        <f t="shared" si="5"/>
        <v>0</v>
      </c>
    </row>
    <row r="83" spans="1:27" x14ac:dyDescent="0.2">
      <c r="A83">
        <v>1002</v>
      </c>
      <c r="B83" t="s">
        <v>1096</v>
      </c>
      <c r="C83" t="s">
        <v>3778</v>
      </c>
      <c r="D83" s="2">
        <f t="shared" si="4"/>
        <v>1810.5</v>
      </c>
      <c r="Y83">
        <v>51</v>
      </c>
      <c r="AA83">
        <f t="shared" si="5"/>
        <v>0</v>
      </c>
    </row>
    <row r="84" spans="1:27" x14ac:dyDescent="0.2">
      <c r="A84">
        <v>1643</v>
      </c>
      <c r="B84" t="s">
        <v>1300</v>
      </c>
      <c r="C84" t="s">
        <v>3778</v>
      </c>
      <c r="D84" s="2">
        <f t="shared" si="4"/>
        <v>1810.5</v>
      </c>
      <c r="Y84">
        <v>51</v>
      </c>
      <c r="AA84">
        <f t="shared" si="5"/>
        <v>0</v>
      </c>
    </row>
    <row r="85" spans="1:27" x14ac:dyDescent="0.2">
      <c r="A85">
        <v>1562</v>
      </c>
      <c r="B85" t="s">
        <v>3758</v>
      </c>
      <c r="C85" t="s">
        <v>3778</v>
      </c>
      <c r="D85" s="2">
        <f t="shared" si="4"/>
        <v>1810.5</v>
      </c>
      <c r="Y85">
        <v>51</v>
      </c>
      <c r="AA85">
        <f t="shared" si="5"/>
        <v>0</v>
      </c>
    </row>
    <row r="86" spans="1:27" x14ac:dyDescent="0.2">
      <c r="A86">
        <v>1084</v>
      </c>
      <c r="B86" t="s">
        <v>168</v>
      </c>
      <c r="C86" t="s">
        <v>3778</v>
      </c>
      <c r="D86" s="2">
        <f t="shared" si="4"/>
        <v>1810.5</v>
      </c>
      <c r="Y86">
        <v>51</v>
      </c>
      <c r="AA86">
        <f t="shared" si="5"/>
        <v>0</v>
      </c>
    </row>
    <row r="87" spans="1:27" x14ac:dyDescent="0.2">
      <c r="A87">
        <v>2464</v>
      </c>
      <c r="B87" t="s">
        <v>4880</v>
      </c>
      <c r="C87" t="s">
        <v>7083</v>
      </c>
      <c r="D87" s="2">
        <f t="shared" si="4"/>
        <v>1015</v>
      </c>
      <c r="U87">
        <v>14</v>
      </c>
      <c r="AA87">
        <f t="shared" si="5"/>
        <v>0</v>
      </c>
    </row>
    <row r="88" spans="1:27" x14ac:dyDescent="0.2">
      <c r="A88">
        <v>2708</v>
      </c>
      <c r="B88" t="s">
        <v>5670</v>
      </c>
      <c r="C88" t="s">
        <v>7083</v>
      </c>
      <c r="D88" s="2">
        <f t="shared" si="4"/>
        <v>1015</v>
      </c>
      <c r="U88">
        <v>14</v>
      </c>
      <c r="AA88">
        <f t="shared" si="5"/>
        <v>0</v>
      </c>
    </row>
    <row r="89" spans="1:27" x14ac:dyDescent="0.2">
      <c r="A89">
        <v>962</v>
      </c>
      <c r="B89" t="s">
        <v>1779</v>
      </c>
      <c r="C89" t="s">
        <v>7083</v>
      </c>
      <c r="D89" s="2">
        <f t="shared" si="4"/>
        <v>1015</v>
      </c>
      <c r="U89">
        <v>14</v>
      </c>
      <c r="AA89">
        <f t="shared" si="5"/>
        <v>0</v>
      </c>
    </row>
    <row r="90" spans="1:27" x14ac:dyDescent="0.2">
      <c r="A90">
        <v>1883</v>
      </c>
      <c r="B90" t="s">
        <v>2079</v>
      </c>
      <c r="C90" t="s">
        <v>7083</v>
      </c>
      <c r="D90" s="2">
        <f t="shared" si="4"/>
        <v>1015</v>
      </c>
      <c r="U90">
        <v>14</v>
      </c>
      <c r="AA90">
        <f t="shared" si="5"/>
        <v>0</v>
      </c>
    </row>
    <row r="91" spans="1:27" x14ac:dyDescent="0.2">
      <c r="A91">
        <v>8308</v>
      </c>
      <c r="B91" t="s">
        <v>7220</v>
      </c>
      <c r="C91" t="s">
        <v>7083</v>
      </c>
      <c r="D91" s="2">
        <f t="shared" si="4"/>
        <v>1015</v>
      </c>
      <c r="U91">
        <v>14</v>
      </c>
      <c r="AA91">
        <f t="shared" si="5"/>
        <v>0</v>
      </c>
    </row>
    <row r="92" spans="1:27" x14ac:dyDescent="0.2">
      <c r="A92">
        <v>603</v>
      </c>
      <c r="B92" t="s">
        <v>1738</v>
      </c>
      <c r="C92" t="s">
        <v>7083</v>
      </c>
      <c r="D92" s="2">
        <f t="shared" si="4"/>
        <v>1160</v>
      </c>
      <c r="U92">
        <v>16</v>
      </c>
      <c r="AA92">
        <f t="shared" si="5"/>
        <v>0</v>
      </c>
    </row>
    <row r="93" spans="1:27" x14ac:dyDescent="0.2">
      <c r="A93">
        <v>8311</v>
      </c>
      <c r="B93" t="s">
        <v>7246</v>
      </c>
      <c r="C93" t="s">
        <v>7083</v>
      </c>
      <c r="D93" s="2">
        <f t="shared" si="4"/>
        <v>1015</v>
      </c>
      <c r="U93">
        <v>14</v>
      </c>
      <c r="AA93">
        <f t="shared" si="5"/>
        <v>0</v>
      </c>
    </row>
    <row r="94" spans="1:27" x14ac:dyDescent="0.2">
      <c r="A94">
        <v>8318</v>
      </c>
      <c r="B94" t="s">
        <v>7266</v>
      </c>
      <c r="C94" t="s">
        <v>7083</v>
      </c>
      <c r="D94" s="2">
        <f t="shared" si="4"/>
        <v>1015</v>
      </c>
      <c r="U94">
        <v>14</v>
      </c>
      <c r="AA94">
        <f t="shared" si="5"/>
        <v>0</v>
      </c>
    </row>
    <row r="95" spans="1:27" x14ac:dyDescent="0.2">
      <c r="A95">
        <v>2713</v>
      </c>
      <c r="B95" t="s">
        <v>5688</v>
      </c>
      <c r="C95" t="s">
        <v>7083</v>
      </c>
      <c r="D95" s="2">
        <f t="shared" si="4"/>
        <v>1015</v>
      </c>
      <c r="U95">
        <v>14</v>
      </c>
      <c r="AA95">
        <f t="shared" si="5"/>
        <v>0</v>
      </c>
    </row>
    <row r="96" spans="1:27" x14ac:dyDescent="0.2">
      <c r="A96">
        <v>8470</v>
      </c>
      <c r="B96" t="s">
        <v>7751</v>
      </c>
      <c r="C96" t="s">
        <v>7083</v>
      </c>
      <c r="D96" s="2">
        <f t="shared" si="4"/>
        <v>1015</v>
      </c>
      <c r="U96">
        <v>14</v>
      </c>
      <c r="AA96">
        <f t="shared" si="5"/>
        <v>0</v>
      </c>
    </row>
    <row r="97" spans="1:27" x14ac:dyDescent="0.2">
      <c r="A97">
        <v>8304</v>
      </c>
      <c r="B97" t="s">
        <v>7224</v>
      </c>
      <c r="C97" t="s">
        <v>7083</v>
      </c>
      <c r="D97" s="2">
        <f t="shared" si="4"/>
        <v>1015</v>
      </c>
      <c r="U97">
        <v>14</v>
      </c>
      <c r="AA97">
        <f t="shared" si="5"/>
        <v>0</v>
      </c>
    </row>
    <row r="98" spans="1:27" x14ac:dyDescent="0.2">
      <c r="A98">
        <v>8458</v>
      </c>
      <c r="B98" t="s">
        <v>7705</v>
      </c>
      <c r="C98" t="s">
        <v>7083</v>
      </c>
      <c r="D98" s="2">
        <f t="shared" si="4"/>
        <v>1015</v>
      </c>
      <c r="U98">
        <v>14</v>
      </c>
      <c r="AA98">
        <f t="shared" si="5"/>
        <v>0</v>
      </c>
    </row>
    <row r="99" spans="1:27" x14ac:dyDescent="0.2">
      <c r="A99">
        <v>1523</v>
      </c>
      <c r="B99" t="s">
        <v>6234</v>
      </c>
      <c r="C99" t="s">
        <v>7083</v>
      </c>
      <c r="D99" s="2">
        <f t="shared" si="4"/>
        <v>1160</v>
      </c>
      <c r="U99">
        <v>16</v>
      </c>
      <c r="AA99">
        <f t="shared" si="5"/>
        <v>0</v>
      </c>
    </row>
    <row r="100" spans="1:27" x14ac:dyDescent="0.2">
      <c r="A100">
        <v>1129</v>
      </c>
      <c r="B100" t="s">
        <v>1726</v>
      </c>
      <c r="C100" t="s">
        <v>7083</v>
      </c>
      <c r="D100" s="2">
        <f t="shared" ref="D100:D105" si="6">ROUND(SUMPRODUCT(E$2:Z$2,E100:Z100),2)</f>
        <v>1160</v>
      </c>
      <c r="U100">
        <v>16</v>
      </c>
      <c r="AA100">
        <f t="shared" ref="AA100:AA105" si="7">ROUND(SUM(AB100:AH100),2)</f>
        <v>0</v>
      </c>
    </row>
    <row r="101" spans="1:27" x14ac:dyDescent="0.2">
      <c r="A101">
        <v>8021</v>
      </c>
      <c r="B101" t="s">
        <v>1493</v>
      </c>
      <c r="C101" t="s">
        <v>7083</v>
      </c>
      <c r="D101" s="2">
        <f t="shared" si="6"/>
        <v>1562</v>
      </c>
      <c r="Q101">
        <v>44</v>
      </c>
      <c r="AA101">
        <f t="shared" si="7"/>
        <v>0</v>
      </c>
    </row>
    <row r="102" spans="1:27" x14ac:dyDescent="0.2">
      <c r="A102">
        <v>1808</v>
      </c>
      <c r="B102" t="s">
        <v>1488</v>
      </c>
      <c r="C102" t="s">
        <v>7083</v>
      </c>
      <c r="D102" s="2">
        <f t="shared" si="6"/>
        <v>1562</v>
      </c>
      <c r="Q102">
        <v>44</v>
      </c>
      <c r="AA102">
        <f t="shared" si="7"/>
        <v>0</v>
      </c>
    </row>
    <row r="103" spans="1:27" x14ac:dyDescent="0.2">
      <c r="A103">
        <v>1851</v>
      </c>
      <c r="B103" t="s">
        <v>1052</v>
      </c>
      <c r="C103" t="s">
        <v>7083</v>
      </c>
      <c r="D103" s="2">
        <f>ROUND(SUMPRODUCT(E$2:Z$2,E103:Z103),2)</f>
        <v>0</v>
      </c>
      <c r="AA103">
        <f>ROUND(SUM(AB103:AH103),2)</f>
        <v>0</v>
      </c>
    </row>
    <row r="104" spans="1:27" x14ac:dyDescent="0.2">
      <c r="A104">
        <v>2157</v>
      </c>
      <c r="B104" t="s">
        <v>3730</v>
      </c>
      <c r="C104" t="s">
        <v>7083</v>
      </c>
      <c r="D104" s="2">
        <f t="shared" si="6"/>
        <v>1597.5</v>
      </c>
      <c r="Q104">
        <v>45</v>
      </c>
      <c r="AA104">
        <f t="shared" si="7"/>
        <v>0</v>
      </c>
    </row>
    <row r="105" spans="1:27" x14ac:dyDescent="0.2">
      <c r="A105">
        <v>8471</v>
      </c>
      <c r="B105" t="s">
        <v>7754</v>
      </c>
      <c r="C105" t="s">
        <v>7083</v>
      </c>
      <c r="D105" s="2">
        <f t="shared" si="6"/>
        <v>1420</v>
      </c>
      <c r="Q105">
        <v>40</v>
      </c>
      <c r="AA105">
        <f t="shared" si="7"/>
        <v>0</v>
      </c>
    </row>
    <row r="106" spans="1:27" x14ac:dyDescent="0.2">
      <c r="D106" s="2"/>
    </row>
    <row r="107" spans="1:27" x14ac:dyDescent="0.2">
      <c r="D107" s="2"/>
    </row>
    <row r="108" spans="1:27" x14ac:dyDescent="0.2">
      <c r="D108" s="2"/>
    </row>
    <row r="109" spans="1:27" x14ac:dyDescent="0.2">
      <c r="D109" s="2"/>
    </row>
    <row r="110" spans="1:27" x14ac:dyDescent="0.2">
      <c r="D110" s="2"/>
    </row>
    <row r="111" spans="1:27" x14ac:dyDescent="0.2">
      <c r="D111" s="2"/>
    </row>
    <row r="112" spans="1:27" x14ac:dyDescent="0.2">
      <c r="D112" s="2"/>
    </row>
    <row r="113" spans="4:4" x14ac:dyDescent="0.2">
      <c r="D113" s="2"/>
    </row>
    <row r="114" spans="4:4" x14ac:dyDescent="0.2">
      <c r="D114" s="2"/>
    </row>
    <row r="115" spans="4:4" x14ac:dyDescent="0.2">
      <c r="D115" s="2"/>
    </row>
    <row r="116" spans="4:4" x14ac:dyDescent="0.2">
      <c r="D116" s="2"/>
    </row>
    <row r="117" spans="4:4" x14ac:dyDescent="0.2">
      <c r="D117" s="2"/>
    </row>
    <row r="118" spans="4:4" x14ac:dyDescent="0.2">
      <c r="D118" s="2"/>
    </row>
    <row r="119" spans="4:4" x14ac:dyDescent="0.2">
      <c r="D119" s="2"/>
    </row>
    <row r="120" spans="4:4" x14ac:dyDescent="0.2">
      <c r="D120" s="2"/>
    </row>
    <row r="121" spans="4:4" x14ac:dyDescent="0.2">
      <c r="D121" s="2"/>
    </row>
    <row r="122" spans="4:4" x14ac:dyDescent="0.2">
      <c r="D122" s="2"/>
    </row>
    <row r="123" spans="4:4" x14ac:dyDescent="0.2">
      <c r="D123" s="2"/>
    </row>
    <row r="124" spans="4:4" x14ac:dyDescent="0.2">
      <c r="D124" s="2"/>
    </row>
    <row r="125" spans="4:4" x14ac:dyDescent="0.2">
      <c r="D125" s="2"/>
    </row>
    <row r="126" spans="4:4" x14ac:dyDescent="0.2">
      <c r="D126" s="2"/>
    </row>
    <row r="127" spans="4:4" x14ac:dyDescent="0.2">
      <c r="D127" s="2"/>
    </row>
    <row r="128" spans="4:4" x14ac:dyDescent="0.2">
      <c r="D128" s="2"/>
    </row>
    <row r="129" spans="4:4" x14ac:dyDescent="0.2">
      <c r="D129" s="2"/>
    </row>
    <row r="130" spans="4:4" x14ac:dyDescent="0.2">
      <c r="D130" s="2"/>
    </row>
    <row r="131" spans="4:4" x14ac:dyDescent="0.2">
      <c r="D131" s="2"/>
    </row>
    <row r="132" spans="4:4" x14ac:dyDescent="0.2">
      <c r="D132" s="2"/>
    </row>
    <row r="133" spans="4:4" x14ac:dyDescent="0.2">
      <c r="D133" s="2"/>
    </row>
    <row r="134" spans="4:4" x14ac:dyDescent="0.2">
      <c r="D134" s="2"/>
    </row>
    <row r="135" spans="4:4" x14ac:dyDescent="0.2">
      <c r="D135" s="2"/>
    </row>
    <row r="136" spans="4:4" x14ac:dyDescent="0.2">
      <c r="D136" s="2"/>
    </row>
    <row r="137" spans="4:4" x14ac:dyDescent="0.2">
      <c r="D137" s="2"/>
    </row>
    <row r="138" spans="4:4" x14ac:dyDescent="0.2">
      <c r="D138" s="2"/>
    </row>
    <row r="139" spans="4:4" x14ac:dyDescent="0.2">
      <c r="D139" s="2"/>
    </row>
    <row r="140" spans="4:4" x14ac:dyDescent="0.2">
      <c r="D140" s="2"/>
    </row>
    <row r="141" spans="4:4" x14ac:dyDescent="0.2">
      <c r="D141" s="2"/>
    </row>
    <row r="142" spans="4:4" x14ac:dyDescent="0.2">
      <c r="D142" s="2"/>
    </row>
    <row r="143" spans="4:4" x14ac:dyDescent="0.2">
      <c r="D143" s="2"/>
    </row>
    <row r="144" spans="4:4" x14ac:dyDescent="0.2">
      <c r="D144" s="2"/>
    </row>
    <row r="145" spans="4:4" x14ac:dyDescent="0.2">
      <c r="D145" s="2"/>
    </row>
    <row r="146" spans="4:4" x14ac:dyDescent="0.2">
      <c r="D146" s="2"/>
    </row>
    <row r="147" spans="4:4" x14ac:dyDescent="0.2">
      <c r="D147" s="2"/>
    </row>
    <row r="148" spans="4:4" x14ac:dyDescent="0.2">
      <c r="D148" s="2"/>
    </row>
    <row r="149" spans="4:4" x14ac:dyDescent="0.2">
      <c r="D149" s="2"/>
    </row>
    <row r="150" spans="4:4" x14ac:dyDescent="0.2">
      <c r="D150" s="2"/>
    </row>
    <row r="151" spans="4:4" x14ac:dyDescent="0.2">
      <c r="D151" s="2"/>
    </row>
    <row r="152" spans="4:4" x14ac:dyDescent="0.2">
      <c r="D152" s="2"/>
    </row>
    <row r="153" spans="4:4" x14ac:dyDescent="0.2">
      <c r="D153" s="2"/>
    </row>
    <row r="154" spans="4:4" x14ac:dyDescent="0.2">
      <c r="D154" s="2"/>
    </row>
    <row r="155" spans="4:4" x14ac:dyDescent="0.2">
      <c r="D155" s="2"/>
    </row>
    <row r="156" spans="4:4" x14ac:dyDescent="0.2">
      <c r="D156" s="2"/>
    </row>
    <row r="157" spans="4:4" x14ac:dyDescent="0.2">
      <c r="D157" s="2"/>
    </row>
    <row r="158" spans="4:4" x14ac:dyDescent="0.2">
      <c r="D158" s="2"/>
    </row>
    <row r="159" spans="4:4" x14ac:dyDescent="0.2">
      <c r="D159" s="2"/>
    </row>
    <row r="160" spans="4:4" x14ac:dyDescent="0.2">
      <c r="D160" s="2"/>
    </row>
    <row r="161" spans="4:4" x14ac:dyDescent="0.2">
      <c r="D161" s="2"/>
    </row>
    <row r="162" spans="4:4" x14ac:dyDescent="0.2">
      <c r="D162" s="2"/>
    </row>
    <row r="163" spans="4:4" x14ac:dyDescent="0.2">
      <c r="D163" s="2"/>
    </row>
    <row r="164" spans="4:4" x14ac:dyDescent="0.2">
      <c r="D164" s="2"/>
    </row>
    <row r="165" spans="4:4" x14ac:dyDescent="0.2">
      <c r="D165" s="2"/>
    </row>
    <row r="166" spans="4:4" x14ac:dyDescent="0.2">
      <c r="D166" s="2"/>
    </row>
    <row r="167" spans="4:4" x14ac:dyDescent="0.2">
      <c r="D167" s="2"/>
    </row>
    <row r="168" spans="4:4" x14ac:dyDescent="0.2">
      <c r="D168" s="2"/>
    </row>
    <row r="169" spans="4:4" x14ac:dyDescent="0.2">
      <c r="D169" s="2"/>
    </row>
    <row r="170" spans="4:4" x14ac:dyDescent="0.2">
      <c r="D170" s="2"/>
    </row>
    <row r="171" spans="4:4" x14ac:dyDescent="0.2">
      <c r="D171" s="2"/>
    </row>
    <row r="172" spans="4:4" x14ac:dyDescent="0.2">
      <c r="D172" s="2"/>
    </row>
    <row r="173" spans="4:4" x14ac:dyDescent="0.2">
      <c r="D173" s="2"/>
    </row>
    <row r="174" spans="4:4" x14ac:dyDescent="0.2">
      <c r="D174" s="2"/>
    </row>
    <row r="175" spans="4:4" x14ac:dyDescent="0.2">
      <c r="D175" s="2"/>
    </row>
    <row r="176" spans="4:4" x14ac:dyDescent="0.2">
      <c r="D176" s="2"/>
    </row>
    <row r="177" spans="4:4" x14ac:dyDescent="0.2">
      <c r="D177" s="2"/>
    </row>
    <row r="178" spans="4:4" x14ac:dyDescent="0.2">
      <c r="D178" s="2"/>
    </row>
    <row r="179" spans="4:4" x14ac:dyDescent="0.2">
      <c r="D179" s="2"/>
    </row>
    <row r="180" spans="4:4" x14ac:dyDescent="0.2">
      <c r="D180" s="2"/>
    </row>
    <row r="181" spans="4:4" x14ac:dyDescent="0.2">
      <c r="D181" s="2"/>
    </row>
    <row r="182" spans="4:4" x14ac:dyDescent="0.2">
      <c r="D182" s="2"/>
    </row>
    <row r="183" spans="4:4" x14ac:dyDescent="0.2">
      <c r="D183" s="2"/>
    </row>
    <row r="184" spans="4:4" x14ac:dyDescent="0.2">
      <c r="D184" s="2"/>
    </row>
    <row r="185" spans="4:4" x14ac:dyDescent="0.2">
      <c r="D185" s="2"/>
    </row>
    <row r="186" spans="4:4" x14ac:dyDescent="0.2">
      <c r="D186" s="2"/>
    </row>
    <row r="187" spans="4:4" x14ac:dyDescent="0.2">
      <c r="D187" s="2"/>
    </row>
    <row r="188" spans="4:4" x14ac:dyDescent="0.2">
      <c r="D188" s="2"/>
    </row>
    <row r="189" spans="4:4" x14ac:dyDescent="0.2">
      <c r="D189" s="2"/>
    </row>
    <row r="190" spans="4:4" x14ac:dyDescent="0.2">
      <c r="D190" s="2"/>
    </row>
    <row r="191" spans="4:4" x14ac:dyDescent="0.2">
      <c r="D191" s="2"/>
    </row>
    <row r="192" spans="4:4" x14ac:dyDescent="0.2">
      <c r="D192" s="2"/>
    </row>
    <row r="193" spans="4:4" x14ac:dyDescent="0.2">
      <c r="D193" s="2"/>
    </row>
    <row r="194" spans="4:4" x14ac:dyDescent="0.2">
      <c r="D194" s="2"/>
    </row>
    <row r="195" spans="4:4" x14ac:dyDescent="0.2">
      <c r="D195" s="2"/>
    </row>
    <row r="196" spans="4:4" x14ac:dyDescent="0.2">
      <c r="D196" s="2"/>
    </row>
    <row r="197" spans="4:4" x14ac:dyDescent="0.2">
      <c r="D197" s="2"/>
    </row>
    <row r="198" spans="4:4" x14ac:dyDescent="0.2">
      <c r="D198" s="2"/>
    </row>
    <row r="199" spans="4:4" x14ac:dyDescent="0.2">
      <c r="D199" s="2"/>
    </row>
    <row r="200" spans="4:4" x14ac:dyDescent="0.2">
      <c r="D200" s="2"/>
    </row>
    <row r="201" spans="4:4" x14ac:dyDescent="0.2">
      <c r="D201" s="2"/>
    </row>
    <row r="202" spans="4:4" x14ac:dyDescent="0.2">
      <c r="D202" s="2"/>
    </row>
    <row r="203" spans="4:4" x14ac:dyDescent="0.2">
      <c r="D203" s="2"/>
    </row>
    <row r="204" spans="4:4" x14ac:dyDescent="0.2">
      <c r="D204" s="2"/>
    </row>
    <row r="205" spans="4:4" x14ac:dyDescent="0.2">
      <c r="D205" s="2"/>
    </row>
    <row r="206" spans="4:4" x14ac:dyDescent="0.2">
      <c r="D206" s="2"/>
    </row>
    <row r="207" spans="4:4" x14ac:dyDescent="0.2">
      <c r="D207" s="2"/>
    </row>
    <row r="208" spans="4:4" x14ac:dyDescent="0.2">
      <c r="D208" s="2"/>
    </row>
    <row r="209" spans="4:4" x14ac:dyDescent="0.2">
      <c r="D209" s="2"/>
    </row>
    <row r="210" spans="4:4" x14ac:dyDescent="0.2">
      <c r="D210" s="2"/>
    </row>
    <row r="211" spans="4:4" x14ac:dyDescent="0.2">
      <c r="D211" s="2"/>
    </row>
    <row r="212" spans="4:4" x14ac:dyDescent="0.2">
      <c r="D212" s="2"/>
    </row>
    <row r="213" spans="4:4" x14ac:dyDescent="0.2">
      <c r="D213" s="2"/>
    </row>
    <row r="214" spans="4:4" x14ac:dyDescent="0.2">
      <c r="D214" s="2"/>
    </row>
    <row r="215" spans="4:4" x14ac:dyDescent="0.2">
      <c r="D215" s="2"/>
    </row>
    <row r="216" spans="4:4" x14ac:dyDescent="0.2">
      <c r="D216" s="2"/>
    </row>
    <row r="217" spans="4:4" x14ac:dyDescent="0.2">
      <c r="D217" s="2"/>
    </row>
    <row r="218" spans="4:4" x14ac:dyDescent="0.2">
      <c r="D218" s="2"/>
    </row>
    <row r="219" spans="4:4" x14ac:dyDescent="0.2">
      <c r="D219" s="2"/>
    </row>
    <row r="220" spans="4:4" x14ac:dyDescent="0.2">
      <c r="D220" s="2"/>
    </row>
    <row r="221" spans="4:4" x14ac:dyDescent="0.2">
      <c r="D221" s="2"/>
    </row>
    <row r="222" spans="4:4" x14ac:dyDescent="0.2">
      <c r="D222" s="2"/>
    </row>
    <row r="223" spans="4:4" x14ac:dyDescent="0.2">
      <c r="D223" s="2"/>
    </row>
    <row r="224" spans="4:4" x14ac:dyDescent="0.2">
      <c r="D224" s="2"/>
    </row>
    <row r="225" spans="4:4" x14ac:dyDescent="0.2">
      <c r="D225" s="2"/>
    </row>
    <row r="226" spans="4:4" x14ac:dyDescent="0.2">
      <c r="D226" s="2"/>
    </row>
    <row r="227" spans="4:4" x14ac:dyDescent="0.2">
      <c r="D227" s="2"/>
    </row>
    <row r="228" spans="4:4" x14ac:dyDescent="0.2">
      <c r="D228" s="2"/>
    </row>
    <row r="229" spans="4:4" x14ac:dyDescent="0.2">
      <c r="D229" s="2"/>
    </row>
    <row r="230" spans="4:4" x14ac:dyDescent="0.2">
      <c r="D230" s="2"/>
    </row>
    <row r="231" spans="4:4" x14ac:dyDescent="0.2">
      <c r="D231" s="2"/>
    </row>
    <row r="232" spans="4:4" x14ac:dyDescent="0.2">
      <c r="D232" s="2"/>
    </row>
    <row r="233" spans="4:4" x14ac:dyDescent="0.2">
      <c r="D233" s="2"/>
    </row>
    <row r="234" spans="4:4" x14ac:dyDescent="0.2">
      <c r="D234" s="2"/>
    </row>
    <row r="235" spans="4:4" x14ac:dyDescent="0.2">
      <c r="D235" s="2"/>
    </row>
    <row r="236" spans="4:4" x14ac:dyDescent="0.2">
      <c r="D236" s="2"/>
    </row>
    <row r="237" spans="4:4" x14ac:dyDescent="0.2">
      <c r="D237" s="2"/>
    </row>
    <row r="238" spans="4:4" x14ac:dyDescent="0.2">
      <c r="D238" s="2"/>
    </row>
    <row r="239" spans="4:4" x14ac:dyDescent="0.2">
      <c r="D239" s="2"/>
    </row>
    <row r="240" spans="4:4" x14ac:dyDescent="0.2">
      <c r="D240" s="2"/>
    </row>
    <row r="241" spans="4:4" x14ac:dyDescent="0.2">
      <c r="D241" s="2"/>
    </row>
    <row r="242" spans="4:4" x14ac:dyDescent="0.2">
      <c r="D242" s="2"/>
    </row>
    <row r="243" spans="4:4" x14ac:dyDescent="0.2">
      <c r="D243" s="2"/>
    </row>
    <row r="244" spans="4:4" x14ac:dyDescent="0.2">
      <c r="D244" s="2"/>
    </row>
    <row r="245" spans="4:4" x14ac:dyDescent="0.2">
      <c r="D245" s="2"/>
    </row>
    <row r="246" spans="4:4" x14ac:dyDescent="0.2">
      <c r="D246" s="2"/>
    </row>
    <row r="247" spans="4:4" x14ac:dyDescent="0.2">
      <c r="D247" s="2"/>
    </row>
    <row r="248" spans="4:4" x14ac:dyDescent="0.2">
      <c r="D248" s="2"/>
    </row>
    <row r="249" spans="4:4" x14ac:dyDescent="0.2">
      <c r="D249" s="2"/>
    </row>
    <row r="250" spans="4:4" x14ac:dyDescent="0.2">
      <c r="D250" s="2"/>
    </row>
    <row r="251" spans="4:4" x14ac:dyDescent="0.2">
      <c r="D251" s="2"/>
    </row>
    <row r="252" spans="4:4" x14ac:dyDescent="0.2">
      <c r="D252" s="2"/>
    </row>
    <row r="253" spans="4:4" x14ac:dyDescent="0.2">
      <c r="D253" s="2"/>
    </row>
    <row r="254" spans="4:4" x14ac:dyDescent="0.2">
      <c r="D254" s="2"/>
    </row>
    <row r="255" spans="4:4" x14ac:dyDescent="0.2">
      <c r="D255" s="2"/>
    </row>
    <row r="256" spans="4:4" x14ac:dyDescent="0.2">
      <c r="D256" s="2"/>
    </row>
    <row r="257" spans="4:4" x14ac:dyDescent="0.2">
      <c r="D257" s="2"/>
    </row>
    <row r="258" spans="4:4" x14ac:dyDescent="0.2">
      <c r="D258" s="2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2"/>
    </row>
    <row r="263" spans="4:4" x14ac:dyDescent="0.2">
      <c r="D263" s="2"/>
    </row>
    <row r="264" spans="4:4" x14ac:dyDescent="0.2">
      <c r="D264" s="2"/>
    </row>
    <row r="265" spans="4:4" x14ac:dyDescent="0.2">
      <c r="D265" s="2"/>
    </row>
    <row r="266" spans="4:4" x14ac:dyDescent="0.2">
      <c r="D266" s="2"/>
    </row>
    <row r="267" spans="4:4" x14ac:dyDescent="0.2">
      <c r="D267" s="2"/>
    </row>
    <row r="268" spans="4:4" x14ac:dyDescent="0.2">
      <c r="D268" s="2"/>
    </row>
    <row r="269" spans="4:4" x14ac:dyDescent="0.2">
      <c r="D269" s="2"/>
    </row>
    <row r="270" spans="4:4" x14ac:dyDescent="0.2">
      <c r="D270" s="2"/>
    </row>
    <row r="271" spans="4:4" x14ac:dyDescent="0.2">
      <c r="D271" s="2"/>
    </row>
    <row r="272" spans="4:4" x14ac:dyDescent="0.2">
      <c r="D272" s="2"/>
    </row>
    <row r="273" spans="4:4" x14ac:dyDescent="0.2">
      <c r="D273" s="2"/>
    </row>
    <row r="274" spans="4:4" x14ac:dyDescent="0.2">
      <c r="D274" s="2"/>
    </row>
    <row r="275" spans="4:4" x14ac:dyDescent="0.2">
      <c r="D275" s="2"/>
    </row>
    <row r="276" spans="4:4" x14ac:dyDescent="0.2">
      <c r="D276" s="2"/>
    </row>
    <row r="277" spans="4:4" x14ac:dyDescent="0.2">
      <c r="D277" s="2"/>
    </row>
    <row r="278" spans="4:4" x14ac:dyDescent="0.2">
      <c r="D278" s="2"/>
    </row>
    <row r="279" spans="4:4" x14ac:dyDescent="0.2">
      <c r="D279" s="2"/>
    </row>
    <row r="280" spans="4:4" x14ac:dyDescent="0.2">
      <c r="D280" s="2"/>
    </row>
    <row r="281" spans="4:4" x14ac:dyDescent="0.2">
      <c r="D281" s="2"/>
    </row>
    <row r="282" spans="4:4" x14ac:dyDescent="0.2">
      <c r="D282" s="2"/>
    </row>
    <row r="283" spans="4:4" x14ac:dyDescent="0.2">
      <c r="D283" s="2"/>
    </row>
    <row r="284" spans="4:4" x14ac:dyDescent="0.2">
      <c r="D284" s="2"/>
    </row>
    <row r="285" spans="4:4" x14ac:dyDescent="0.2">
      <c r="D285" s="2"/>
    </row>
    <row r="286" spans="4:4" x14ac:dyDescent="0.2">
      <c r="D286" s="2"/>
    </row>
    <row r="287" spans="4:4" x14ac:dyDescent="0.2">
      <c r="D287" s="2"/>
    </row>
    <row r="288" spans="4:4" x14ac:dyDescent="0.2">
      <c r="D288" s="2"/>
    </row>
    <row r="289" spans="4:4" x14ac:dyDescent="0.2">
      <c r="D289" s="2"/>
    </row>
    <row r="290" spans="4:4" x14ac:dyDescent="0.2">
      <c r="D290" s="2"/>
    </row>
    <row r="291" spans="4:4" x14ac:dyDescent="0.2">
      <c r="D291" s="2"/>
    </row>
    <row r="292" spans="4:4" x14ac:dyDescent="0.2">
      <c r="D292" s="2"/>
    </row>
    <row r="293" spans="4:4" x14ac:dyDescent="0.2">
      <c r="D293" s="2"/>
    </row>
    <row r="294" spans="4:4" x14ac:dyDescent="0.2">
      <c r="D294" s="2"/>
    </row>
    <row r="295" spans="4:4" x14ac:dyDescent="0.2">
      <c r="D295" s="2"/>
    </row>
    <row r="296" spans="4:4" x14ac:dyDescent="0.2">
      <c r="D296" s="2"/>
    </row>
    <row r="297" spans="4:4" x14ac:dyDescent="0.2">
      <c r="D297" s="2"/>
    </row>
    <row r="298" spans="4:4" x14ac:dyDescent="0.2">
      <c r="D298" s="2"/>
    </row>
    <row r="299" spans="4:4" x14ac:dyDescent="0.2">
      <c r="D299" s="2"/>
    </row>
    <row r="300" spans="4:4" x14ac:dyDescent="0.2">
      <c r="D300" s="2"/>
    </row>
    <row r="301" spans="4:4" x14ac:dyDescent="0.2">
      <c r="D301" s="2"/>
    </row>
    <row r="302" spans="4:4" x14ac:dyDescent="0.2">
      <c r="D302" s="2"/>
    </row>
    <row r="303" spans="4:4" x14ac:dyDescent="0.2">
      <c r="D303" s="2"/>
    </row>
    <row r="304" spans="4:4" x14ac:dyDescent="0.2">
      <c r="D304" s="2"/>
    </row>
    <row r="305" spans="4:4" x14ac:dyDescent="0.2">
      <c r="D305" s="2"/>
    </row>
    <row r="306" spans="4:4" x14ac:dyDescent="0.2">
      <c r="D306" s="2"/>
    </row>
    <row r="307" spans="4:4" x14ac:dyDescent="0.2">
      <c r="D307" s="2"/>
    </row>
    <row r="308" spans="4:4" x14ac:dyDescent="0.2">
      <c r="D308" s="2"/>
    </row>
    <row r="309" spans="4:4" x14ac:dyDescent="0.2">
      <c r="D309" s="2"/>
    </row>
    <row r="310" spans="4:4" x14ac:dyDescent="0.2">
      <c r="D310" s="2"/>
    </row>
    <row r="311" spans="4:4" x14ac:dyDescent="0.2">
      <c r="D311" s="2"/>
    </row>
    <row r="312" spans="4:4" x14ac:dyDescent="0.2">
      <c r="D312" s="2"/>
    </row>
    <row r="313" spans="4:4" x14ac:dyDescent="0.2">
      <c r="D313" s="2"/>
    </row>
    <row r="314" spans="4:4" x14ac:dyDescent="0.2">
      <c r="D314" s="2"/>
    </row>
    <row r="315" spans="4:4" x14ac:dyDescent="0.2">
      <c r="D315" s="2"/>
    </row>
    <row r="316" spans="4:4" x14ac:dyDescent="0.2">
      <c r="D316" s="2"/>
    </row>
    <row r="317" spans="4:4" x14ac:dyDescent="0.2">
      <c r="D317" s="2"/>
    </row>
    <row r="318" spans="4:4" x14ac:dyDescent="0.2">
      <c r="D318" s="2"/>
    </row>
    <row r="319" spans="4:4" x14ac:dyDescent="0.2">
      <c r="D319" s="2"/>
    </row>
    <row r="320" spans="4:4" x14ac:dyDescent="0.2">
      <c r="D320" s="2"/>
    </row>
    <row r="321" spans="4:4" x14ac:dyDescent="0.2">
      <c r="D321" s="2"/>
    </row>
    <row r="322" spans="4:4" x14ac:dyDescent="0.2">
      <c r="D322" s="2"/>
    </row>
    <row r="323" spans="4:4" x14ac:dyDescent="0.2">
      <c r="D323" s="2"/>
    </row>
    <row r="324" spans="4:4" x14ac:dyDescent="0.2">
      <c r="D324" s="2"/>
    </row>
    <row r="325" spans="4:4" x14ac:dyDescent="0.2">
      <c r="D325" s="2"/>
    </row>
    <row r="326" spans="4:4" x14ac:dyDescent="0.2">
      <c r="D326" s="2"/>
    </row>
    <row r="327" spans="4:4" x14ac:dyDescent="0.2">
      <c r="D327" s="2"/>
    </row>
    <row r="328" spans="4:4" x14ac:dyDescent="0.2">
      <c r="D328" s="2"/>
    </row>
    <row r="329" spans="4:4" x14ac:dyDescent="0.2">
      <c r="D329" s="2"/>
    </row>
    <row r="330" spans="4:4" x14ac:dyDescent="0.2">
      <c r="D330" s="2"/>
    </row>
    <row r="331" spans="4:4" x14ac:dyDescent="0.2">
      <c r="D331" s="2"/>
    </row>
    <row r="332" spans="4:4" x14ac:dyDescent="0.2">
      <c r="D332" s="2"/>
    </row>
    <row r="333" spans="4:4" x14ac:dyDescent="0.2">
      <c r="D333" s="2"/>
    </row>
    <row r="334" spans="4:4" x14ac:dyDescent="0.2">
      <c r="D334" s="2"/>
    </row>
    <row r="335" spans="4:4" x14ac:dyDescent="0.2">
      <c r="D335" s="2"/>
    </row>
    <row r="336" spans="4:4" x14ac:dyDescent="0.2">
      <c r="D336" s="2"/>
    </row>
    <row r="337" spans="4:4" x14ac:dyDescent="0.2">
      <c r="D337" s="2"/>
    </row>
    <row r="338" spans="4:4" x14ac:dyDescent="0.2">
      <c r="D338" s="2"/>
    </row>
    <row r="339" spans="4:4" x14ac:dyDescent="0.2">
      <c r="D339" s="2"/>
    </row>
    <row r="340" spans="4:4" x14ac:dyDescent="0.2">
      <c r="D340" s="2"/>
    </row>
    <row r="341" spans="4:4" x14ac:dyDescent="0.2">
      <c r="D341" s="2"/>
    </row>
    <row r="342" spans="4:4" x14ac:dyDescent="0.2">
      <c r="D342" s="2"/>
    </row>
    <row r="343" spans="4:4" x14ac:dyDescent="0.2">
      <c r="D343" s="2"/>
    </row>
    <row r="344" spans="4:4" x14ac:dyDescent="0.2">
      <c r="D344" s="2"/>
    </row>
    <row r="345" spans="4:4" x14ac:dyDescent="0.2">
      <c r="D345" s="2"/>
    </row>
    <row r="346" spans="4:4" x14ac:dyDescent="0.2">
      <c r="D346" s="2"/>
    </row>
    <row r="347" spans="4:4" x14ac:dyDescent="0.2">
      <c r="D347" s="2"/>
    </row>
    <row r="348" spans="4:4" x14ac:dyDescent="0.2">
      <c r="D348" s="2"/>
    </row>
    <row r="349" spans="4:4" x14ac:dyDescent="0.2">
      <c r="D349" s="2"/>
    </row>
    <row r="350" spans="4:4" x14ac:dyDescent="0.2">
      <c r="D350" s="2"/>
    </row>
    <row r="351" spans="4:4" x14ac:dyDescent="0.2">
      <c r="D351" s="2"/>
    </row>
    <row r="352" spans="4:4" x14ac:dyDescent="0.2">
      <c r="D352" s="2"/>
    </row>
    <row r="353" spans="4:4" x14ac:dyDescent="0.2">
      <c r="D353" s="2"/>
    </row>
    <row r="354" spans="4:4" x14ac:dyDescent="0.2">
      <c r="D354" s="2"/>
    </row>
    <row r="355" spans="4:4" x14ac:dyDescent="0.2">
      <c r="D355" s="2"/>
    </row>
    <row r="356" spans="4:4" x14ac:dyDescent="0.2">
      <c r="D356" s="2"/>
    </row>
    <row r="357" spans="4:4" x14ac:dyDescent="0.2">
      <c r="D357" s="2"/>
    </row>
    <row r="358" spans="4:4" x14ac:dyDescent="0.2">
      <c r="D358" s="2"/>
    </row>
    <row r="359" spans="4:4" x14ac:dyDescent="0.2">
      <c r="D359" s="2"/>
    </row>
    <row r="360" spans="4:4" x14ac:dyDescent="0.2">
      <c r="D360" s="2"/>
    </row>
    <row r="361" spans="4:4" x14ac:dyDescent="0.2">
      <c r="D361" s="2"/>
    </row>
    <row r="362" spans="4:4" x14ac:dyDescent="0.2">
      <c r="D362" s="2"/>
    </row>
    <row r="363" spans="4:4" x14ac:dyDescent="0.2">
      <c r="D363" s="2"/>
    </row>
    <row r="364" spans="4:4" x14ac:dyDescent="0.2">
      <c r="D364" s="2"/>
    </row>
    <row r="365" spans="4:4" x14ac:dyDescent="0.2">
      <c r="D365" s="2"/>
    </row>
    <row r="366" spans="4:4" x14ac:dyDescent="0.2">
      <c r="D366" s="2"/>
    </row>
    <row r="367" spans="4:4" x14ac:dyDescent="0.2">
      <c r="D367" s="2"/>
    </row>
    <row r="368" spans="4:4" x14ac:dyDescent="0.2">
      <c r="D368" s="2"/>
    </row>
    <row r="369" spans="4:4" x14ac:dyDescent="0.2">
      <c r="D369" s="2"/>
    </row>
    <row r="370" spans="4:4" x14ac:dyDescent="0.2">
      <c r="D370" s="2"/>
    </row>
    <row r="371" spans="4:4" x14ac:dyDescent="0.2">
      <c r="D371" s="2"/>
    </row>
    <row r="372" spans="4:4" x14ac:dyDescent="0.2">
      <c r="D372" s="2"/>
    </row>
    <row r="373" spans="4:4" x14ac:dyDescent="0.2">
      <c r="D373" s="2"/>
    </row>
    <row r="374" spans="4:4" x14ac:dyDescent="0.2">
      <c r="D374" s="2"/>
    </row>
    <row r="375" spans="4:4" x14ac:dyDescent="0.2">
      <c r="D375" s="2"/>
    </row>
    <row r="376" spans="4:4" x14ac:dyDescent="0.2">
      <c r="D376" s="2"/>
    </row>
    <row r="377" spans="4:4" x14ac:dyDescent="0.2">
      <c r="D377" s="2"/>
    </row>
    <row r="378" spans="4:4" x14ac:dyDescent="0.2">
      <c r="D378" s="2"/>
    </row>
    <row r="379" spans="4:4" x14ac:dyDescent="0.2">
      <c r="D379" s="2"/>
    </row>
    <row r="380" spans="4:4" x14ac:dyDescent="0.2">
      <c r="D380" s="2"/>
    </row>
    <row r="381" spans="4:4" x14ac:dyDescent="0.2">
      <c r="D381" s="2"/>
    </row>
    <row r="382" spans="4:4" x14ac:dyDescent="0.2">
      <c r="D382" s="2"/>
    </row>
    <row r="383" spans="4:4" x14ac:dyDescent="0.2">
      <c r="D383" s="2"/>
    </row>
    <row r="384" spans="4:4" x14ac:dyDescent="0.2">
      <c r="D384" s="2"/>
    </row>
    <row r="385" spans="4:4" x14ac:dyDescent="0.2">
      <c r="D385" s="2"/>
    </row>
    <row r="386" spans="4:4" x14ac:dyDescent="0.2">
      <c r="D386" s="2"/>
    </row>
    <row r="387" spans="4:4" x14ac:dyDescent="0.2">
      <c r="D387" s="2"/>
    </row>
    <row r="388" spans="4:4" x14ac:dyDescent="0.2">
      <c r="D388" s="2"/>
    </row>
    <row r="389" spans="4:4" x14ac:dyDescent="0.2">
      <c r="D389" s="2"/>
    </row>
    <row r="390" spans="4:4" x14ac:dyDescent="0.2">
      <c r="D390" s="2"/>
    </row>
    <row r="391" spans="4:4" x14ac:dyDescent="0.2">
      <c r="D391" s="2"/>
    </row>
    <row r="392" spans="4:4" x14ac:dyDescent="0.2">
      <c r="D392" s="2"/>
    </row>
    <row r="393" spans="4:4" x14ac:dyDescent="0.2">
      <c r="D393" s="2"/>
    </row>
    <row r="394" spans="4:4" x14ac:dyDescent="0.2">
      <c r="D394" s="2"/>
    </row>
    <row r="395" spans="4:4" x14ac:dyDescent="0.2">
      <c r="D395" s="2"/>
    </row>
    <row r="396" spans="4:4" x14ac:dyDescent="0.2">
      <c r="D396" s="2"/>
    </row>
    <row r="397" spans="4:4" x14ac:dyDescent="0.2">
      <c r="D397" s="2"/>
    </row>
    <row r="398" spans="4:4" x14ac:dyDescent="0.2">
      <c r="D398" s="2"/>
    </row>
    <row r="399" spans="4:4" x14ac:dyDescent="0.2">
      <c r="D399" s="2"/>
    </row>
    <row r="400" spans="4:4" x14ac:dyDescent="0.2">
      <c r="D400" s="2"/>
    </row>
    <row r="401" spans="4:4" x14ac:dyDescent="0.2">
      <c r="D401" s="2"/>
    </row>
    <row r="402" spans="4:4" x14ac:dyDescent="0.2">
      <c r="D402" s="2"/>
    </row>
    <row r="403" spans="4:4" x14ac:dyDescent="0.2">
      <c r="D403" s="2"/>
    </row>
    <row r="404" spans="4:4" x14ac:dyDescent="0.2">
      <c r="D404" s="2"/>
    </row>
    <row r="405" spans="4:4" x14ac:dyDescent="0.2">
      <c r="D405" s="2"/>
    </row>
    <row r="406" spans="4:4" x14ac:dyDescent="0.2">
      <c r="D406" s="2"/>
    </row>
    <row r="407" spans="4:4" x14ac:dyDescent="0.2">
      <c r="D407" s="2"/>
    </row>
    <row r="408" spans="4:4" x14ac:dyDescent="0.2">
      <c r="D408" s="2"/>
    </row>
    <row r="409" spans="4:4" x14ac:dyDescent="0.2">
      <c r="D409" s="2"/>
    </row>
    <row r="410" spans="4:4" x14ac:dyDescent="0.2">
      <c r="D410" s="2"/>
    </row>
    <row r="411" spans="4:4" x14ac:dyDescent="0.2">
      <c r="D411" s="2"/>
    </row>
    <row r="412" spans="4:4" x14ac:dyDescent="0.2">
      <c r="D412" s="2"/>
    </row>
    <row r="413" spans="4:4" x14ac:dyDescent="0.2">
      <c r="D413" s="2"/>
    </row>
    <row r="414" spans="4:4" x14ac:dyDescent="0.2">
      <c r="D414" s="2"/>
    </row>
    <row r="415" spans="4:4" x14ac:dyDescent="0.2">
      <c r="D415" s="2"/>
    </row>
    <row r="416" spans="4:4" x14ac:dyDescent="0.2">
      <c r="D416" s="2"/>
    </row>
    <row r="417" spans="4:4" x14ac:dyDescent="0.2">
      <c r="D417" s="2"/>
    </row>
    <row r="418" spans="4:4" x14ac:dyDescent="0.2">
      <c r="D418" s="2"/>
    </row>
    <row r="419" spans="4:4" x14ac:dyDescent="0.2">
      <c r="D419" s="2"/>
    </row>
    <row r="420" spans="4:4" x14ac:dyDescent="0.2">
      <c r="D420" s="2"/>
    </row>
    <row r="421" spans="4:4" x14ac:dyDescent="0.2">
      <c r="D421" s="2"/>
    </row>
    <row r="422" spans="4:4" x14ac:dyDescent="0.2">
      <c r="D422" s="2"/>
    </row>
    <row r="423" spans="4:4" x14ac:dyDescent="0.2">
      <c r="D423" s="2"/>
    </row>
    <row r="424" spans="4:4" x14ac:dyDescent="0.2">
      <c r="D424" s="2"/>
    </row>
    <row r="425" spans="4:4" x14ac:dyDescent="0.2">
      <c r="D425" s="2"/>
    </row>
    <row r="426" spans="4:4" x14ac:dyDescent="0.2">
      <c r="D426" s="2"/>
    </row>
    <row r="427" spans="4:4" x14ac:dyDescent="0.2">
      <c r="D427" s="2"/>
    </row>
    <row r="428" spans="4:4" x14ac:dyDescent="0.2">
      <c r="D428" s="2"/>
    </row>
    <row r="429" spans="4:4" x14ac:dyDescent="0.2">
      <c r="D429" s="2"/>
    </row>
    <row r="430" spans="4:4" x14ac:dyDescent="0.2">
      <c r="D430" s="2"/>
    </row>
    <row r="431" spans="4:4" x14ac:dyDescent="0.2">
      <c r="D431" s="2"/>
    </row>
    <row r="432" spans="4:4" x14ac:dyDescent="0.2">
      <c r="D432" s="2"/>
    </row>
    <row r="433" spans="4:4" x14ac:dyDescent="0.2">
      <c r="D433" s="2"/>
    </row>
    <row r="434" spans="4:4" x14ac:dyDescent="0.2">
      <c r="D434" s="2"/>
    </row>
    <row r="435" spans="4:4" x14ac:dyDescent="0.2">
      <c r="D435" s="2"/>
    </row>
    <row r="436" spans="4:4" x14ac:dyDescent="0.2">
      <c r="D436" s="2"/>
    </row>
    <row r="437" spans="4:4" x14ac:dyDescent="0.2">
      <c r="D437" s="2"/>
    </row>
    <row r="438" spans="4:4" x14ac:dyDescent="0.2">
      <c r="D438" s="2"/>
    </row>
    <row r="439" spans="4:4" x14ac:dyDescent="0.2">
      <c r="D439" s="2"/>
    </row>
    <row r="440" spans="4:4" x14ac:dyDescent="0.2">
      <c r="D440" s="2"/>
    </row>
    <row r="441" spans="4:4" x14ac:dyDescent="0.2">
      <c r="D441" s="2"/>
    </row>
    <row r="442" spans="4:4" x14ac:dyDescent="0.2">
      <c r="D442" s="2"/>
    </row>
    <row r="443" spans="4:4" x14ac:dyDescent="0.2">
      <c r="D443" s="2"/>
    </row>
    <row r="444" spans="4:4" x14ac:dyDescent="0.2">
      <c r="D444" s="2"/>
    </row>
    <row r="445" spans="4:4" x14ac:dyDescent="0.2">
      <c r="D445" s="2"/>
    </row>
    <row r="446" spans="4:4" x14ac:dyDescent="0.2">
      <c r="D446" s="2"/>
    </row>
    <row r="447" spans="4:4" x14ac:dyDescent="0.2">
      <c r="D447" s="2"/>
    </row>
    <row r="448" spans="4:4" x14ac:dyDescent="0.2">
      <c r="D448" s="2"/>
    </row>
    <row r="449" spans="4:4" x14ac:dyDescent="0.2">
      <c r="D449" s="2"/>
    </row>
    <row r="450" spans="4:4" x14ac:dyDescent="0.2">
      <c r="D450" s="2"/>
    </row>
    <row r="451" spans="4:4" x14ac:dyDescent="0.2">
      <c r="D451" s="2"/>
    </row>
    <row r="452" spans="4:4" x14ac:dyDescent="0.2">
      <c r="D452" s="2"/>
    </row>
    <row r="453" spans="4:4" x14ac:dyDescent="0.2">
      <c r="D453" s="2"/>
    </row>
    <row r="454" spans="4:4" x14ac:dyDescent="0.2">
      <c r="D454" s="2"/>
    </row>
    <row r="455" spans="4:4" x14ac:dyDescent="0.2">
      <c r="D455" s="2"/>
    </row>
    <row r="456" spans="4:4" x14ac:dyDescent="0.2">
      <c r="D456" s="2"/>
    </row>
    <row r="457" spans="4:4" x14ac:dyDescent="0.2">
      <c r="D457" s="2"/>
    </row>
    <row r="458" spans="4:4" x14ac:dyDescent="0.2">
      <c r="D458" s="2"/>
    </row>
    <row r="459" spans="4:4" x14ac:dyDescent="0.2">
      <c r="D459" s="2"/>
    </row>
    <row r="460" spans="4:4" x14ac:dyDescent="0.2">
      <c r="D460" s="2"/>
    </row>
    <row r="461" spans="4:4" x14ac:dyDescent="0.2">
      <c r="D461" s="2"/>
    </row>
    <row r="462" spans="4:4" x14ac:dyDescent="0.2">
      <c r="D462" s="2"/>
    </row>
    <row r="463" spans="4:4" x14ac:dyDescent="0.2">
      <c r="D463" s="2"/>
    </row>
    <row r="464" spans="4:4" x14ac:dyDescent="0.2">
      <c r="D464" s="2"/>
    </row>
    <row r="465" spans="4:4" x14ac:dyDescent="0.2">
      <c r="D465" s="2"/>
    </row>
    <row r="466" spans="4:4" x14ac:dyDescent="0.2">
      <c r="D466" s="2"/>
    </row>
    <row r="467" spans="4:4" x14ac:dyDescent="0.2">
      <c r="D467" s="2"/>
    </row>
    <row r="468" spans="4:4" x14ac:dyDescent="0.2">
      <c r="D468" s="2"/>
    </row>
    <row r="469" spans="4:4" x14ac:dyDescent="0.2">
      <c r="D469" s="2"/>
    </row>
    <row r="470" spans="4:4" x14ac:dyDescent="0.2">
      <c r="D470" s="2"/>
    </row>
    <row r="471" spans="4:4" x14ac:dyDescent="0.2">
      <c r="D471" s="2"/>
    </row>
    <row r="472" spans="4:4" x14ac:dyDescent="0.2">
      <c r="D472" s="2"/>
    </row>
    <row r="473" spans="4:4" x14ac:dyDescent="0.2">
      <c r="D473" s="2"/>
    </row>
    <row r="474" spans="4:4" x14ac:dyDescent="0.2">
      <c r="D474" s="2"/>
    </row>
    <row r="475" spans="4:4" x14ac:dyDescent="0.2">
      <c r="D475" s="2"/>
    </row>
    <row r="476" spans="4:4" x14ac:dyDescent="0.2">
      <c r="D476" s="2"/>
    </row>
    <row r="477" spans="4:4" x14ac:dyDescent="0.2">
      <c r="D477" s="2"/>
    </row>
    <row r="478" spans="4:4" x14ac:dyDescent="0.2">
      <c r="D478" s="2"/>
    </row>
    <row r="479" spans="4:4" x14ac:dyDescent="0.2">
      <c r="D479" s="2"/>
    </row>
    <row r="480" spans="4:4" x14ac:dyDescent="0.2">
      <c r="D480" s="2"/>
    </row>
    <row r="481" spans="4:4" x14ac:dyDescent="0.2">
      <c r="D481" s="2"/>
    </row>
    <row r="482" spans="4:4" x14ac:dyDescent="0.2">
      <c r="D482" s="2"/>
    </row>
    <row r="483" spans="4:4" x14ac:dyDescent="0.2">
      <c r="D483" s="2"/>
    </row>
    <row r="484" spans="4:4" x14ac:dyDescent="0.2">
      <c r="D484" s="2"/>
    </row>
    <row r="485" spans="4:4" x14ac:dyDescent="0.2">
      <c r="D485" s="2"/>
    </row>
    <row r="486" spans="4:4" x14ac:dyDescent="0.2">
      <c r="D486" s="2"/>
    </row>
    <row r="487" spans="4:4" x14ac:dyDescent="0.2">
      <c r="D487" s="2"/>
    </row>
    <row r="488" spans="4:4" x14ac:dyDescent="0.2">
      <c r="D488" s="2"/>
    </row>
    <row r="489" spans="4:4" x14ac:dyDescent="0.2">
      <c r="D489" s="2"/>
    </row>
    <row r="490" spans="4:4" x14ac:dyDescent="0.2">
      <c r="D490" s="2"/>
    </row>
    <row r="491" spans="4:4" x14ac:dyDescent="0.2">
      <c r="D491" s="2"/>
    </row>
    <row r="492" spans="4:4" x14ac:dyDescent="0.2">
      <c r="D492" s="2"/>
    </row>
    <row r="493" spans="4:4" x14ac:dyDescent="0.2">
      <c r="D493" s="2"/>
    </row>
    <row r="494" spans="4:4" x14ac:dyDescent="0.2">
      <c r="D494" s="2"/>
    </row>
    <row r="495" spans="4:4" x14ac:dyDescent="0.2">
      <c r="D495" s="2"/>
    </row>
    <row r="496" spans="4:4" x14ac:dyDescent="0.2">
      <c r="D496" s="2"/>
    </row>
    <row r="497" spans="4:4" x14ac:dyDescent="0.2">
      <c r="D497" s="2"/>
    </row>
    <row r="498" spans="4:4" x14ac:dyDescent="0.2">
      <c r="D498" s="2"/>
    </row>
    <row r="499" spans="4:4" x14ac:dyDescent="0.2">
      <c r="D499" s="2"/>
    </row>
    <row r="500" spans="4:4" x14ac:dyDescent="0.2">
      <c r="D500" s="2"/>
    </row>
    <row r="501" spans="4:4" x14ac:dyDescent="0.2">
      <c r="D501" s="2"/>
    </row>
    <row r="502" spans="4:4" x14ac:dyDescent="0.2">
      <c r="D502" s="2"/>
    </row>
    <row r="503" spans="4:4" x14ac:dyDescent="0.2">
      <c r="D503" s="2"/>
    </row>
    <row r="504" spans="4:4" x14ac:dyDescent="0.2">
      <c r="D504" s="2"/>
    </row>
    <row r="505" spans="4:4" x14ac:dyDescent="0.2">
      <c r="D505" s="2"/>
    </row>
    <row r="506" spans="4:4" x14ac:dyDescent="0.2">
      <c r="D506" s="2"/>
    </row>
    <row r="507" spans="4:4" x14ac:dyDescent="0.2">
      <c r="D507" s="2"/>
    </row>
    <row r="508" spans="4:4" x14ac:dyDescent="0.2">
      <c r="D508" s="2"/>
    </row>
    <row r="509" spans="4:4" x14ac:dyDescent="0.2">
      <c r="D509" s="2"/>
    </row>
    <row r="510" spans="4:4" x14ac:dyDescent="0.2">
      <c r="D510" s="2"/>
    </row>
    <row r="511" spans="4:4" x14ac:dyDescent="0.2">
      <c r="D511" s="2"/>
    </row>
    <row r="512" spans="4:4" x14ac:dyDescent="0.2">
      <c r="D512" s="2"/>
    </row>
    <row r="513" spans="4:4" x14ac:dyDescent="0.2">
      <c r="D513" s="2"/>
    </row>
    <row r="514" spans="4:4" x14ac:dyDescent="0.2">
      <c r="D514" s="2"/>
    </row>
    <row r="515" spans="4:4" x14ac:dyDescent="0.2">
      <c r="D515" s="2"/>
    </row>
    <row r="516" spans="4:4" x14ac:dyDescent="0.2">
      <c r="D516" s="2"/>
    </row>
    <row r="517" spans="4:4" x14ac:dyDescent="0.2">
      <c r="D517" s="2"/>
    </row>
    <row r="518" spans="4:4" x14ac:dyDescent="0.2">
      <c r="D518" s="2"/>
    </row>
    <row r="519" spans="4:4" x14ac:dyDescent="0.2">
      <c r="D519" s="2"/>
    </row>
    <row r="520" spans="4:4" x14ac:dyDescent="0.2">
      <c r="D520" s="2"/>
    </row>
    <row r="521" spans="4:4" x14ac:dyDescent="0.2">
      <c r="D521" s="2"/>
    </row>
    <row r="522" spans="4:4" x14ac:dyDescent="0.2">
      <c r="D522" s="2"/>
    </row>
    <row r="523" spans="4:4" x14ac:dyDescent="0.2">
      <c r="D523" s="2"/>
    </row>
    <row r="524" spans="4:4" x14ac:dyDescent="0.2">
      <c r="D524" s="2"/>
    </row>
    <row r="525" spans="4:4" x14ac:dyDescent="0.2">
      <c r="D525" s="2"/>
    </row>
    <row r="526" spans="4:4" x14ac:dyDescent="0.2">
      <c r="D526" s="2"/>
    </row>
    <row r="527" spans="4:4" x14ac:dyDescent="0.2">
      <c r="D527" s="2"/>
    </row>
    <row r="528" spans="4:4" x14ac:dyDescent="0.2">
      <c r="D528" s="2"/>
    </row>
    <row r="529" spans="4:4" x14ac:dyDescent="0.2">
      <c r="D529" s="2"/>
    </row>
    <row r="530" spans="4:4" x14ac:dyDescent="0.2">
      <c r="D530" s="2"/>
    </row>
    <row r="531" spans="4:4" x14ac:dyDescent="0.2">
      <c r="D531" s="2"/>
    </row>
    <row r="532" spans="4:4" x14ac:dyDescent="0.2">
      <c r="D532" s="2"/>
    </row>
    <row r="533" spans="4:4" x14ac:dyDescent="0.2">
      <c r="D533" s="2"/>
    </row>
    <row r="534" spans="4:4" x14ac:dyDescent="0.2">
      <c r="D534" s="2"/>
    </row>
    <row r="535" spans="4:4" x14ac:dyDescent="0.2">
      <c r="D535" s="2"/>
    </row>
    <row r="536" spans="4:4" x14ac:dyDescent="0.2">
      <c r="D536" s="2"/>
    </row>
    <row r="537" spans="4:4" x14ac:dyDescent="0.2">
      <c r="D537" s="2"/>
    </row>
    <row r="538" spans="4:4" x14ac:dyDescent="0.2">
      <c r="D538" s="2"/>
    </row>
    <row r="539" spans="4:4" x14ac:dyDescent="0.2">
      <c r="D539" s="2"/>
    </row>
    <row r="540" spans="4:4" x14ac:dyDescent="0.2">
      <c r="D540" s="2"/>
    </row>
    <row r="541" spans="4:4" x14ac:dyDescent="0.2">
      <c r="D541" s="2"/>
    </row>
    <row r="542" spans="4:4" x14ac:dyDescent="0.2">
      <c r="D542" s="2"/>
    </row>
    <row r="543" spans="4:4" x14ac:dyDescent="0.2">
      <c r="D543" s="2"/>
    </row>
    <row r="544" spans="4:4" x14ac:dyDescent="0.2">
      <c r="D544" s="2"/>
    </row>
    <row r="545" spans="4:4" x14ac:dyDescent="0.2">
      <c r="D545" s="2"/>
    </row>
    <row r="546" spans="4:4" x14ac:dyDescent="0.2">
      <c r="D546" s="2"/>
    </row>
    <row r="547" spans="4:4" x14ac:dyDescent="0.2">
      <c r="D547" s="2"/>
    </row>
    <row r="548" spans="4:4" x14ac:dyDescent="0.2">
      <c r="D548" s="2"/>
    </row>
    <row r="549" spans="4:4" x14ac:dyDescent="0.2">
      <c r="D549" s="2"/>
    </row>
    <row r="550" spans="4:4" x14ac:dyDescent="0.2">
      <c r="D550" s="2"/>
    </row>
    <row r="551" spans="4:4" x14ac:dyDescent="0.2">
      <c r="D551" s="2"/>
    </row>
    <row r="552" spans="4:4" x14ac:dyDescent="0.2">
      <c r="D552" s="2"/>
    </row>
    <row r="553" spans="4:4" x14ac:dyDescent="0.2">
      <c r="D553" s="2"/>
    </row>
    <row r="554" spans="4:4" x14ac:dyDescent="0.2">
      <c r="D554" s="2"/>
    </row>
    <row r="555" spans="4:4" x14ac:dyDescent="0.2">
      <c r="D555" s="2"/>
    </row>
    <row r="556" spans="4:4" x14ac:dyDescent="0.2">
      <c r="D556" s="2"/>
    </row>
    <row r="557" spans="4:4" x14ac:dyDescent="0.2">
      <c r="D557" s="2"/>
    </row>
    <row r="558" spans="4:4" x14ac:dyDescent="0.2">
      <c r="D558" s="2"/>
    </row>
    <row r="559" spans="4:4" x14ac:dyDescent="0.2">
      <c r="D559" s="2"/>
    </row>
    <row r="560" spans="4:4" x14ac:dyDescent="0.2">
      <c r="D560" s="2"/>
    </row>
    <row r="561" spans="4:4" x14ac:dyDescent="0.2">
      <c r="D561" s="2"/>
    </row>
    <row r="562" spans="4:4" x14ac:dyDescent="0.2">
      <c r="D562" s="2"/>
    </row>
    <row r="563" spans="4:4" x14ac:dyDescent="0.2">
      <c r="D563" s="2"/>
    </row>
    <row r="564" spans="4:4" x14ac:dyDescent="0.2">
      <c r="D564" s="2"/>
    </row>
    <row r="565" spans="4:4" x14ac:dyDescent="0.2">
      <c r="D565" s="2"/>
    </row>
    <row r="566" spans="4:4" x14ac:dyDescent="0.2">
      <c r="D566" s="2"/>
    </row>
    <row r="567" spans="4:4" x14ac:dyDescent="0.2">
      <c r="D567" s="2"/>
    </row>
    <row r="568" spans="4:4" x14ac:dyDescent="0.2">
      <c r="D568" s="2"/>
    </row>
    <row r="569" spans="4:4" x14ac:dyDescent="0.2">
      <c r="D569" s="2"/>
    </row>
    <row r="570" spans="4:4" x14ac:dyDescent="0.2">
      <c r="D570" s="2"/>
    </row>
    <row r="571" spans="4:4" x14ac:dyDescent="0.2">
      <c r="D571" s="2"/>
    </row>
    <row r="572" spans="4:4" x14ac:dyDescent="0.2">
      <c r="D572" s="2"/>
    </row>
    <row r="573" spans="4:4" x14ac:dyDescent="0.2">
      <c r="D573" s="2"/>
    </row>
    <row r="574" spans="4:4" x14ac:dyDescent="0.2">
      <c r="D574" s="2"/>
    </row>
    <row r="575" spans="4:4" x14ac:dyDescent="0.2">
      <c r="D575" s="2"/>
    </row>
    <row r="576" spans="4:4" x14ac:dyDescent="0.2">
      <c r="D576" s="2"/>
    </row>
    <row r="577" spans="4:4" x14ac:dyDescent="0.2">
      <c r="D577" s="2"/>
    </row>
    <row r="578" spans="4:4" x14ac:dyDescent="0.2">
      <c r="D578" s="2"/>
    </row>
    <row r="579" spans="4:4" x14ac:dyDescent="0.2">
      <c r="D579" s="2"/>
    </row>
    <row r="580" spans="4:4" x14ac:dyDescent="0.2">
      <c r="D580" s="2"/>
    </row>
    <row r="581" spans="4:4" x14ac:dyDescent="0.2">
      <c r="D581" s="2"/>
    </row>
    <row r="582" spans="4:4" x14ac:dyDescent="0.2">
      <c r="D582" s="2"/>
    </row>
    <row r="583" spans="4:4" x14ac:dyDescent="0.2">
      <c r="D583" s="2"/>
    </row>
    <row r="584" spans="4:4" x14ac:dyDescent="0.2">
      <c r="D584" s="2"/>
    </row>
    <row r="585" spans="4:4" x14ac:dyDescent="0.2">
      <c r="D585" s="2"/>
    </row>
    <row r="586" spans="4:4" x14ac:dyDescent="0.2">
      <c r="D586" s="2"/>
    </row>
    <row r="587" spans="4:4" x14ac:dyDescent="0.2">
      <c r="D587" s="2"/>
    </row>
    <row r="588" spans="4:4" x14ac:dyDescent="0.2">
      <c r="D588" s="2"/>
    </row>
    <row r="589" spans="4:4" x14ac:dyDescent="0.2">
      <c r="D589" s="2"/>
    </row>
    <row r="590" spans="4:4" x14ac:dyDescent="0.2">
      <c r="D590" s="2"/>
    </row>
    <row r="591" spans="4:4" x14ac:dyDescent="0.2">
      <c r="D591" s="2"/>
    </row>
    <row r="592" spans="4:4" x14ac:dyDescent="0.2">
      <c r="D592" s="2"/>
    </row>
    <row r="593" spans="4:4" x14ac:dyDescent="0.2">
      <c r="D593" s="2"/>
    </row>
    <row r="594" spans="4:4" x14ac:dyDescent="0.2">
      <c r="D594" s="2"/>
    </row>
    <row r="595" spans="4:4" x14ac:dyDescent="0.2">
      <c r="D595" s="2"/>
    </row>
    <row r="596" spans="4:4" x14ac:dyDescent="0.2">
      <c r="D596" s="2"/>
    </row>
    <row r="597" spans="4:4" x14ac:dyDescent="0.2">
      <c r="D597" s="2"/>
    </row>
    <row r="598" spans="4:4" x14ac:dyDescent="0.2">
      <c r="D598" s="2"/>
    </row>
    <row r="599" spans="4:4" x14ac:dyDescent="0.2">
      <c r="D599" s="2"/>
    </row>
    <row r="600" spans="4:4" x14ac:dyDescent="0.2">
      <c r="D600" s="2"/>
    </row>
    <row r="601" spans="4:4" x14ac:dyDescent="0.2">
      <c r="D601" s="2"/>
    </row>
    <row r="602" spans="4:4" x14ac:dyDescent="0.2">
      <c r="D602" s="2"/>
    </row>
    <row r="603" spans="4:4" x14ac:dyDescent="0.2">
      <c r="D603" s="2"/>
    </row>
    <row r="604" spans="4:4" x14ac:dyDescent="0.2">
      <c r="D604" s="2"/>
    </row>
    <row r="605" spans="4:4" x14ac:dyDescent="0.2">
      <c r="D605" s="2"/>
    </row>
    <row r="606" spans="4:4" x14ac:dyDescent="0.2">
      <c r="D606" s="2"/>
    </row>
    <row r="607" spans="4:4" x14ac:dyDescent="0.2">
      <c r="D607" s="2"/>
    </row>
    <row r="608" spans="4:4" x14ac:dyDescent="0.2">
      <c r="D608" s="2"/>
    </row>
    <row r="609" spans="4:4" x14ac:dyDescent="0.2">
      <c r="D609" s="2"/>
    </row>
    <row r="610" spans="4:4" x14ac:dyDescent="0.2">
      <c r="D610" s="2"/>
    </row>
    <row r="611" spans="4:4" x14ac:dyDescent="0.2">
      <c r="D611" s="2"/>
    </row>
    <row r="612" spans="4:4" x14ac:dyDescent="0.2">
      <c r="D612" s="2"/>
    </row>
    <row r="613" spans="4:4" x14ac:dyDescent="0.2">
      <c r="D613" s="2"/>
    </row>
    <row r="614" spans="4:4" x14ac:dyDescent="0.2">
      <c r="D614" s="2"/>
    </row>
    <row r="615" spans="4:4" x14ac:dyDescent="0.2">
      <c r="D615" s="2"/>
    </row>
    <row r="616" spans="4:4" x14ac:dyDescent="0.2">
      <c r="D616" s="2"/>
    </row>
    <row r="617" spans="4:4" x14ac:dyDescent="0.2">
      <c r="D617" s="2"/>
    </row>
    <row r="618" spans="4:4" x14ac:dyDescent="0.2">
      <c r="D618" s="2"/>
    </row>
    <row r="619" spans="4:4" x14ac:dyDescent="0.2">
      <c r="D619" s="2"/>
    </row>
    <row r="620" spans="4:4" x14ac:dyDescent="0.2">
      <c r="D620" s="2"/>
    </row>
    <row r="621" spans="4:4" x14ac:dyDescent="0.2">
      <c r="D621" s="2"/>
    </row>
    <row r="622" spans="4:4" x14ac:dyDescent="0.2">
      <c r="D622" s="2"/>
    </row>
    <row r="623" spans="4:4" x14ac:dyDescent="0.2">
      <c r="D623" s="2"/>
    </row>
    <row r="624" spans="4:4" x14ac:dyDescent="0.2">
      <c r="D624" s="2"/>
    </row>
    <row r="625" spans="4:4" x14ac:dyDescent="0.2">
      <c r="D625" s="2"/>
    </row>
    <row r="626" spans="4:4" x14ac:dyDescent="0.2">
      <c r="D626" s="2"/>
    </row>
    <row r="627" spans="4:4" x14ac:dyDescent="0.2">
      <c r="D627" s="2"/>
    </row>
    <row r="628" spans="4:4" x14ac:dyDescent="0.2">
      <c r="D628" s="2"/>
    </row>
    <row r="629" spans="4:4" x14ac:dyDescent="0.2">
      <c r="D629" s="2"/>
    </row>
    <row r="630" spans="4:4" x14ac:dyDescent="0.2">
      <c r="D630" s="2"/>
    </row>
    <row r="631" spans="4:4" x14ac:dyDescent="0.2">
      <c r="D631" s="2"/>
    </row>
    <row r="632" spans="4:4" x14ac:dyDescent="0.2">
      <c r="D632" s="2"/>
    </row>
    <row r="633" spans="4:4" x14ac:dyDescent="0.2">
      <c r="D633" s="2"/>
    </row>
    <row r="634" spans="4:4" x14ac:dyDescent="0.2">
      <c r="D634" s="2"/>
    </row>
    <row r="635" spans="4:4" x14ac:dyDescent="0.2">
      <c r="D635" s="2"/>
    </row>
    <row r="636" spans="4:4" x14ac:dyDescent="0.2">
      <c r="D636" s="2"/>
    </row>
    <row r="637" spans="4:4" x14ac:dyDescent="0.2">
      <c r="D637" s="2"/>
    </row>
    <row r="638" spans="4:4" x14ac:dyDescent="0.2">
      <c r="D638" s="2"/>
    </row>
    <row r="639" spans="4:4" x14ac:dyDescent="0.2">
      <c r="D639" s="2"/>
    </row>
    <row r="640" spans="4:4" x14ac:dyDescent="0.2">
      <c r="D640" s="2"/>
    </row>
    <row r="641" spans="4:4" x14ac:dyDescent="0.2">
      <c r="D641" s="2"/>
    </row>
    <row r="642" spans="4:4" x14ac:dyDescent="0.2">
      <c r="D642" s="2"/>
    </row>
    <row r="643" spans="4:4" x14ac:dyDescent="0.2">
      <c r="D643" s="2"/>
    </row>
    <row r="644" spans="4:4" x14ac:dyDescent="0.2">
      <c r="D644" s="2"/>
    </row>
    <row r="645" spans="4:4" x14ac:dyDescent="0.2">
      <c r="D645" s="2"/>
    </row>
    <row r="646" spans="4:4" x14ac:dyDescent="0.2">
      <c r="D646" s="2"/>
    </row>
    <row r="647" spans="4:4" x14ac:dyDescent="0.2">
      <c r="D647" s="2"/>
    </row>
    <row r="648" spans="4:4" x14ac:dyDescent="0.2">
      <c r="D648" s="2"/>
    </row>
    <row r="649" spans="4:4" x14ac:dyDescent="0.2">
      <c r="D649" s="2"/>
    </row>
    <row r="650" spans="4:4" x14ac:dyDescent="0.2">
      <c r="D650" s="2"/>
    </row>
    <row r="651" spans="4:4" x14ac:dyDescent="0.2">
      <c r="D651" s="2"/>
    </row>
    <row r="652" spans="4:4" x14ac:dyDescent="0.2">
      <c r="D652" s="2"/>
    </row>
    <row r="653" spans="4:4" x14ac:dyDescent="0.2">
      <c r="D653" s="2"/>
    </row>
    <row r="654" spans="4:4" x14ac:dyDescent="0.2">
      <c r="D654" s="2"/>
    </row>
    <row r="655" spans="4:4" x14ac:dyDescent="0.2">
      <c r="D655" s="2"/>
    </row>
    <row r="656" spans="4:4" x14ac:dyDescent="0.2">
      <c r="D656" s="2"/>
    </row>
    <row r="657" spans="4:4" x14ac:dyDescent="0.2">
      <c r="D657" s="2"/>
    </row>
    <row r="658" spans="4:4" x14ac:dyDescent="0.2">
      <c r="D658" s="2"/>
    </row>
    <row r="659" spans="4:4" x14ac:dyDescent="0.2">
      <c r="D659" s="2"/>
    </row>
    <row r="660" spans="4:4" x14ac:dyDescent="0.2">
      <c r="D660" s="2"/>
    </row>
    <row r="661" spans="4:4" x14ac:dyDescent="0.2">
      <c r="D661" s="2"/>
    </row>
    <row r="662" spans="4:4" x14ac:dyDescent="0.2">
      <c r="D662" s="2"/>
    </row>
    <row r="663" spans="4:4" x14ac:dyDescent="0.2">
      <c r="D663" s="2"/>
    </row>
    <row r="664" spans="4:4" x14ac:dyDescent="0.2">
      <c r="D664" s="2"/>
    </row>
    <row r="665" spans="4:4" x14ac:dyDescent="0.2">
      <c r="D665" s="2"/>
    </row>
    <row r="666" spans="4:4" x14ac:dyDescent="0.2">
      <c r="D666" s="2"/>
    </row>
    <row r="667" spans="4:4" x14ac:dyDescent="0.2">
      <c r="D667" s="2"/>
    </row>
    <row r="668" spans="4:4" x14ac:dyDescent="0.2">
      <c r="D668" s="2"/>
    </row>
    <row r="669" spans="4:4" x14ac:dyDescent="0.2">
      <c r="D669" s="2"/>
    </row>
    <row r="670" spans="4:4" x14ac:dyDescent="0.2">
      <c r="D670" s="2"/>
    </row>
    <row r="671" spans="4:4" x14ac:dyDescent="0.2">
      <c r="D671" s="2"/>
    </row>
    <row r="672" spans="4:4" x14ac:dyDescent="0.2">
      <c r="D672" s="2"/>
    </row>
    <row r="673" spans="4:4" x14ac:dyDescent="0.2">
      <c r="D673" s="2"/>
    </row>
    <row r="674" spans="4:4" x14ac:dyDescent="0.2">
      <c r="D674" s="2"/>
    </row>
    <row r="675" spans="4:4" x14ac:dyDescent="0.2">
      <c r="D675" s="2"/>
    </row>
    <row r="676" spans="4:4" x14ac:dyDescent="0.2">
      <c r="D676" s="2"/>
    </row>
    <row r="677" spans="4:4" x14ac:dyDescent="0.2">
      <c r="D677" s="2"/>
    </row>
    <row r="678" spans="4:4" x14ac:dyDescent="0.2">
      <c r="D678" s="2"/>
    </row>
    <row r="679" spans="4:4" x14ac:dyDescent="0.2">
      <c r="D679" s="2"/>
    </row>
    <row r="680" spans="4:4" x14ac:dyDescent="0.2">
      <c r="D680" s="2"/>
    </row>
    <row r="681" spans="4:4" x14ac:dyDescent="0.2">
      <c r="D681" s="2"/>
    </row>
    <row r="682" spans="4:4" x14ac:dyDescent="0.2">
      <c r="D682" s="2"/>
    </row>
    <row r="683" spans="4:4" x14ac:dyDescent="0.2">
      <c r="D683" s="2"/>
    </row>
    <row r="684" spans="4:4" x14ac:dyDescent="0.2">
      <c r="D684" s="2"/>
    </row>
    <row r="685" spans="4:4" x14ac:dyDescent="0.2">
      <c r="D685" s="2"/>
    </row>
    <row r="686" spans="4:4" x14ac:dyDescent="0.2">
      <c r="D686" s="2"/>
    </row>
    <row r="687" spans="4:4" x14ac:dyDescent="0.2">
      <c r="D687" s="2"/>
    </row>
    <row r="688" spans="4:4" x14ac:dyDescent="0.2">
      <c r="D688" s="2"/>
    </row>
    <row r="689" spans="4:4" x14ac:dyDescent="0.2">
      <c r="D689" s="2"/>
    </row>
    <row r="690" spans="4:4" x14ac:dyDescent="0.2">
      <c r="D690" s="2"/>
    </row>
    <row r="691" spans="4:4" x14ac:dyDescent="0.2">
      <c r="D691" s="2"/>
    </row>
    <row r="692" spans="4:4" x14ac:dyDescent="0.2">
      <c r="D692" s="2"/>
    </row>
    <row r="693" spans="4:4" x14ac:dyDescent="0.2">
      <c r="D693" s="2"/>
    </row>
    <row r="694" spans="4:4" x14ac:dyDescent="0.2">
      <c r="D694" s="2"/>
    </row>
    <row r="695" spans="4:4" x14ac:dyDescent="0.2">
      <c r="D695" s="2"/>
    </row>
    <row r="696" spans="4:4" x14ac:dyDescent="0.2">
      <c r="D696" s="2"/>
    </row>
    <row r="697" spans="4:4" x14ac:dyDescent="0.2">
      <c r="D697" s="2"/>
    </row>
    <row r="698" spans="4:4" x14ac:dyDescent="0.2">
      <c r="D698" s="2"/>
    </row>
    <row r="699" spans="4:4" x14ac:dyDescent="0.2">
      <c r="D699" s="2"/>
    </row>
    <row r="700" spans="4:4" x14ac:dyDescent="0.2">
      <c r="D700" s="2"/>
    </row>
    <row r="701" spans="4:4" x14ac:dyDescent="0.2">
      <c r="D701" s="2"/>
    </row>
    <row r="702" spans="4:4" x14ac:dyDescent="0.2">
      <c r="D702" s="2"/>
    </row>
    <row r="703" spans="4:4" x14ac:dyDescent="0.2">
      <c r="D703" s="2"/>
    </row>
    <row r="704" spans="4:4" x14ac:dyDescent="0.2">
      <c r="D704" s="2"/>
    </row>
    <row r="705" spans="4:4" x14ac:dyDescent="0.2">
      <c r="D705" s="2"/>
    </row>
    <row r="706" spans="4:4" x14ac:dyDescent="0.2">
      <c r="D706" s="2"/>
    </row>
    <row r="707" spans="4:4" x14ac:dyDescent="0.2">
      <c r="D707" s="2"/>
    </row>
    <row r="708" spans="4:4" x14ac:dyDescent="0.2">
      <c r="D708" s="2"/>
    </row>
    <row r="709" spans="4:4" x14ac:dyDescent="0.2">
      <c r="D709" s="2"/>
    </row>
    <row r="710" spans="4:4" x14ac:dyDescent="0.2">
      <c r="D710" s="2"/>
    </row>
    <row r="711" spans="4:4" x14ac:dyDescent="0.2">
      <c r="D711" s="2"/>
    </row>
    <row r="712" spans="4:4" x14ac:dyDescent="0.2">
      <c r="D712" s="2"/>
    </row>
    <row r="713" spans="4:4" x14ac:dyDescent="0.2">
      <c r="D713" s="2"/>
    </row>
    <row r="714" spans="4:4" x14ac:dyDescent="0.2">
      <c r="D714" s="2"/>
    </row>
    <row r="715" spans="4:4" x14ac:dyDescent="0.2">
      <c r="D715" s="2"/>
    </row>
    <row r="716" spans="4:4" x14ac:dyDescent="0.2">
      <c r="D716" s="2"/>
    </row>
    <row r="717" spans="4:4" x14ac:dyDescent="0.2">
      <c r="D717" s="2"/>
    </row>
    <row r="718" spans="4:4" x14ac:dyDescent="0.2">
      <c r="D718" s="2"/>
    </row>
    <row r="719" spans="4:4" x14ac:dyDescent="0.2">
      <c r="D719" s="2"/>
    </row>
    <row r="720" spans="4:4" x14ac:dyDescent="0.2">
      <c r="D720" s="2"/>
    </row>
    <row r="721" spans="4:4" x14ac:dyDescent="0.2">
      <c r="D721" s="2"/>
    </row>
    <row r="722" spans="4:4" x14ac:dyDescent="0.2">
      <c r="D722" s="2"/>
    </row>
    <row r="723" spans="4:4" x14ac:dyDescent="0.2">
      <c r="D723" s="2"/>
    </row>
    <row r="724" spans="4:4" x14ac:dyDescent="0.2">
      <c r="D724" s="2"/>
    </row>
    <row r="725" spans="4:4" x14ac:dyDescent="0.2">
      <c r="D725" s="2"/>
    </row>
    <row r="726" spans="4:4" x14ac:dyDescent="0.2">
      <c r="D726" s="2"/>
    </row>
    <row r="727" spans="4:4" x14ac:dyDescent="0.2">
      <c r="D727" s="2"/>
    </row>
    <row r="728" spans="4:4" x14ac:dyDescent="0.2">
      <c r="D728" s="2"/>
    </row>
    <row r="729" spans="4:4" x14ac:dyDescent="0.2">
      <c r="D729" s="2"/>
    </row>
    <row r="730" spans="4:4" x14ac:dyDescent="0.2">
      <c r="D730" s="2"/>
    </row>
    <row r="731" spans="4:4" x14ac:dyDescent="0.2">
      <c r="D731" s="2"/>
    </row>
    <row r="732" spans="4:4" x14ac:dyDescent="0.2">
      <c r="D732" s="2"/>
    </row>
    <row r="733" spans="4:4" x14ac:dyDescent="0.2">
      <c r="D733" s="2"/>
    </row>
    <row r="734" spans="4:4" x14ac:dyDescent="0.2">
      <c r="D734" s="2"/>
    </row>
    <row r="735" spans="4:4" x14ac:dyDescent="0.2">
      <c r="D735" s="2"/>
    </row>
    <row r="736" spans="4:4" x14ac:dyDescent="0.2">
      <c r="D736" s="2"/>
    </row>
    <row r="737" spans="4:4" x14ac:dyDescent="0.2">
      <c r="D737" s="2"/>
    </row>
    <row r="738" spans="4:4" x14ac:dyDescent="0.2">
      <c r="D738" s="2"/>
    </row>
    <row r="739" spans="4:4" x14ac:dyDescent="0.2">
      <c r="D739" s="2"/>
    </row>
    <row r="740" spans="4:4" x14ac:dyDescent="0.2">
      <c r="D740" s="2"/>
    </row>
    <row r="741" spans="4:4" x14ac:dyDescent="0.2">
      <c r="D741" s="2"/>
    </row>
    <row r="742" spans="4:4" x14ac:dyDescent="0.2">
      <c r="D742" s="2"/>
    </row>
    <row r="743" spans="4:4" x14ac:dyDescent="0.2">
      <c r="D743" s="2"/>
    </row>
    <row r="744" spans="4:4" x14ac:dyDescent="0.2">
      <c r="D744" s="2"/>
    </row>
    <row r="745" spans="4:4" x14ac:dyDescent="0.2">
      <c r="D745" s="2"/>
    </row>
    <row r="746" spans="4:4" x14ac:dyDescent="0.2">
      <c r="D746" s="2"/>
    </row>
    <row r="747" spans="4:4" x14ac:dyDescent="0.2">
      <c r="D747" s="2"/>
    </row>
    <row r="748" spans="4:4" x14ac:dyDescent="0.2">
      <c r="D748" s="2"/>
    </row>
    <row r="749" spans="4:4" x14ac:dyDescent="0.2">
      <c r="D749" s="2"/>
    </row>
    <row r="750" spans="4:4" x14ac:dyDescent="0.2">
      <c r="D750" s="2"/>
    </row>
    <row r="751" spans="4:4" x14ac:dyDescent="0.2">
      <c r="D751" s="2"/>
    </row>
    <row r="752" spans="4:4" x14ac:dyDescent="0.2">
      <c r="D752" s="2"/>
    </row>
    <row r="753" spans="4:4" x14ac:dyDescent="0.2">
      <c r="D753" s="2"/>
    </row>
    <row r="754" spans="4:4" x14ac:dyDescent="0.2">
      <c r="D754" s="2"/>
    </row>
    <row r="755" spans="4:4" x14ac:dyDescent="0.2">
      <c r="D755" s="2"/>
    </row>
    <row r="756" spans="4:4" x14ac:dyDescent="0.2">
      <c r="D756" s="2"/>
    </row>
    <row r="757" spans="4:4" x14ac:dyDescent="0.2">
      <c r="D757" s="2"/>
    </row>
    <row r="758" spans="4:4" x14ac:dyDescent="0.2">
      <c r="D758" s="2"/>
    </row>
    <row r="759" spans="4:4" x14ac:dyDescent="0.2">
      <c r="D759" s="2"/>
    </row>
    <row r="760" spans="4:4" x14ac:dyDescent="0.2">
      <c r="D760" s="2"/>
    </row>
    <row r="761" spans="4:4" x14ac:dyDescent="0.2">
      <c r="D761" s="2"/>
    </row>
    <row r="762" spans="4:4" x14ac:dyDescent="0.2">
      <c r="D762" s="2"/>
    </row>
    <row r="763" spans="4:4" x14ac:dyDescent="0.2">
      <c r="D763" s="2"/>
    </row>
    <row r="764" spans="4:4" x14ac:dyDescent="0.2">
      <c r="D764" s="2"/>
    </row>
    <row r="765" spans="4:4" x14ac:dyDescent="0.2">
      <c r="D765" s="2"/>
    </row>
    <row r="766" spans="4:4" x14ac:dyDescent="0.2">
      <c r="D766" s="2"/>
    </row>
    <row r="767" spans="4:4" x14ac:dyDescent="0.2">
      <c r="D767" s="2"/>
    </row>
    <row r="768" spans="4:4" x14ac:dyDescent="0.2">
      <c r="D768" s="2"/>
    </row>
    <row r="769" spans="4:4" x14ac:dyDescent="0.2">
      <c r="D769" s="2"/>
    </row>
    <row r="770" spans="4:4" x14ac:dyDescent="0.2">
      <c r="D770" s="2"/>
    </row>
    <row r="771" spans="4:4" x14ac:dyDescent="0.2">
      <c r="D771" s="2"/>
    </row>
    <row r="772" spans="4:4" x14ac:dyDescent="0.2">
      <c r="D772" s="2"/>
    </row>
    <row r="773" spans="4:4" x14ac:dyDescent="0.2">
      <c r="D773" s="2"/>
    </row>
    <row r="774" spans="4:4" x14ac:dyDescent="0.2">
      <c r="D774" s="2"/>
    </row>
    <row r="775" spans="4:4" x14ac:dyDescent="0.2">
      <c r="D775" s="2"/>
    </row>
    <row r="776" spans="4:4" x14ac:dyDescent="0.2">
      <c r="D776" s="2"/>
    </row>
    <row r="777" spans="4:4" x14ac:dyDescent="0.2">
      <c r="D777" s="2"/>
    </row>
    <row r="778" spans="4:4" x14ac:dyDescent="0.2">
      <c r="D778" s="2"/>
    </row>
    <row r="779" spans="4:4" x14ac:dyDescent="0.2">
      <c r="D779" s="2"/>
    </row>
    <row r="780" spans="4:4" x14ac:dyDescent="0.2">
      <c r="D780" s="2"/>
    </row>
    <row r="781" spans="4:4" x14ac:dyDescent="0.2">
      <c r="D781" s="2"/>
    </row>
    <row r="782" spans="4:4" x14ac:dyDescent="0.2">
      <c r="D782" s="2"/>
    </row>
    <row r="783" spans="4:4" x14ac:dyDescent="0.2">
      <c r="D783" s="2"/>
    </row>
    <row r="784" spans="4:4" x14ac:dyDescent="0.2">
      <c r="D784" s="2"/>
    </row>
    <row r="785" spans="4:4" x14ac:dyDescent="0.2">
      <c r="D785" s="2"/>
    </row>
    <row r="786" spans="4:4" x14ac:dyDescent="0.2">
      <c r="D786" s="2"/>
    </row>
    <row r="787" spans="4:4" x14ac:dyDescent="0.2">
      <c r="D787" s="2"/>
    </row>
    <row r="788" spans="4:4" x14ac:dyDescent="0.2">
      <c r="D788" s="2"/>
    </row>
    <row r="789" spans="4:4" x14ac:dyDescent="0.2">
      <c r="D789" s="2"/>
    </row>
    <row r="790" spans="4:4" x14ac:dyDescent="0.2">
      <c r="D790" s="2"/>
    </row>
    <row r="791" spans="4:4" x14ac:dyDescent="0.2">
      <c r="D791" s="2"/>
    </row>
    <row r="792" spans="4:4" x14ac:dyDescent="0.2">
      <c r="D792" s="2"/>
    </row>
    <row r="793" spans="4:4" x14ac:dyDescent="0.2">
      <c r="D793" s="2"/>
    </row>
    <row r="794" spans="4:4" x14ac:dyDescent="0.2">
      <c r="D794" s="2"/>
    </row>
    <row r="795" spans="4:4" x14ac:dyDescent="0.2">
      <c r="D795" s="2"/>
    </row>
    <row r="796" spans="4:4" x14ac:dyDescent="0.2">
      <c r="D796" s="2"/>
    </row>
    <row r="797" spans="4:4" x14ac:dyDescent="0.2">
      <c r="D797" s="2"/>
    </row>
    <row r="798" spans="4:4" x14ac:dyDescent="0.2">
      <c r="D798" s="2"/>
    </row>
    <row r="799" spans="4:4" x14ac:dyDescent="0.2">
      <c r="D799" s="2"/>
    </row>
    <row r="800" spans="4:4" x14ac:dyDescent="0.2">
      <c r="D800" s="2"/>
    </row>
    <row r="801" spans="4:4" x14ac:dyDescent="0.2">
      <c r="D801" s="2"/>
    </row>
    <row r="802" spans="4:4" x14ac:dyDescent="0.2">
      <c r="D802" s="2"/>
    </row>
    <row r="803" spans="4:4" x14ac:dyDescent="0.2">
      <c r="D803" s="2"/>
    </row>
    <row r="804" spans="4:4" x14ac:dyDescent="0.2">
      <c r="D804" s="2"/>
    </row>
    <row r="805" spans="4:4" x14ac:dyDescent="0.2">
      <c r="D805" s="2"/>
    </row>
    <row r="806" spans="4:4" x14ac:dyDescent="0.2">
      <c r="D806" s="2"/>
    </row>
    <row r="807" spans="4:4" x14ac:dyDescent="0.2">
      <c r="D807" s="2"/>
    </row>
    <row r="808" spans="4:4" x14ac:dyDescent="0.2">
      <c r="D808" s="2"/>
    </row>
    <row r="809" spans="4:4" x14ac:dyDescent="0.2">
      <c r="D809" s="2"/>
    </row>
    <row r="810" spans="4:4" x14ac:dyDescent="0.2">
      <c r="D810" s="2"/>
    </row>
    <row r="811" spans="4:4" x14ac:dyDescent="0.2">
      <c r="D811" s="2"/>
    </row>
    <row r="812" spans="4:4" x14ac:dyDescent="0.2">
      <c r="D812" s="2"/>
    </row>
    <row r="813" spans="4:4" x14ac:dyDescent="0.2">
      <c r="D813" s="2"/>
    </row>
    <row r="814" spans="4:4" x14ac:dyDescent="0.2">
      <c r="D814" s="2"/>
    </row>
    <row r="815" spans="4:4" x14ac:dyDescent="0.2">
      <c r="D815" s="2"/>
    </row>
    <row r="816" spans="4:4" x14ac:dyDescent="0.2">
      <c r="D816" s="2"/>
    </row>
    <row r="817" spans="4:4" x14ac:dyDescent="0.2">
      <c r="D817" s="2"/>
    </row>
    <row r="818" spans="4:4" x14ac:dyDescent="0.2">
      <c r="D818" s="2"/>
    </row>
    <row r="819" spans="4:4" x14ac:dyDescent="0.2">
      <c r="D819" s="2"/>
    </row>
    <row r="820" spans="4:4" x14ac:dyDescent="0.2">
      <c r="D820" s="2"/>
    </row>
    <row r="821" spans="4:4" x14ac:dyDescent="0.2">
      <c r="D821" s="2"/>
    </row>
    <row r="822" spans="4:4" x14ac:dyDescent="0.2">
      <c r="D822" s="2"/>
    </row>
    <row r="823" spans="4:4" x14ac:dyDescent="0.2">
      <c r="D823" s="2"/>
    </row>
    <row r="824" spans="4:4" x14ac:dyDescent="0.2">
      <c r="D824" s="2"/>
    </row>
    <row r="825" spans="4:4" x14ac:dyDescent="0.2">
      <c r="D825" s="2"/>
    </row>
    <row r="826" spans="4:4" x14ac:dyDescent="0.2">
      <c r="D826" s="2"/>
    </row>
    <row r="827" spans="4:4" x14ac:dyDescent="0.2">
      <c r="D827" s="2"/>
    </row>
    <row r="828" spans="4:4" x14ac:dyDescent="0.2">
      <c r="D828" s="2"/>
    </row>
    <row r="829" spans="4:4" x14ac:dyDescent="0.2">
      <c r="D829" s="2"/>
    </row>
    <row r="830" spans="4:4" x14ac:dyDescent="0.2">
      <c r="D830" s="2"/>
    </row>
    <row r="831" spans="4:4" x14ac:dyDescent="0.2">
      <c r="D831" s="2"/>
    </row>
    <row r="832" spans="4:4" x14ac:dyDescent="0.2">
      <c r="D832" s="2"/>
    </row>
    <row r="833" spans="4:4" x14ac:dyDescent="0.2">
      <c r="D833" s="2"/>
    </row>
    <row r="834" spans="4:4" x14ac:dyDescent="0.2">
      <c r="D834" s="2"/>
    </row>
    <row r="835" spans="4:4" x14ac:dyDescent="0.2">
      <c r="D835" s="2"/>
    </row>
    <row r="836" spans="4:4" x14ac:dyDescent="0.2">
      <c r="D836" s="2"/>
    </row>
    <row r="837" spans="4:4" x14ac:dyDescent="0.2">
      <c r="D837" s="2"/>
    </row>
    <row r="838" spans="4:4" x14ac:dyDescent="0.2">
      <c r="D838" s="2"/>
    </row>
    <row r="839" spans="4:4" x14ac:dyDescent="0.2">
      <c r="D839" s="2"/>
    </row>
    <row r="840" spans="4:4" x14ac:dyDescent="0.2">
      <c r="D840" s="2"/>
    </row>
    <row r="841" spans="4:4" x14ac:dyDescent="0.2">
      <c r="D841" s="2"/>
    </row>
    <row r="842" spans="4:4" x14ac:dyDescent="0.2">
      <c r="D842" s="2"/>
    </row>
    <row r="843" spans="4:4" x14ac:dyDescent="0.2">
      <c r="D843" s="2"/>
    </row>
    <row r="844" spans="4:4" x14ac:dyDescent="0.2">
      <c r="D844" s="2"/>
    </row>
    <row r="845" spans="4:4" x14ac:dyDescent="0.2">
      <c r="D845" s="2"/>
    </row>
    <row r="846" spans="4:4" x14ac:dyDescent="0.2">
      <c r="D846" s="2"/>
    </row>
    <row r="847" spans="4:4" x14ac:dyDescent="0.2">
      <c r="D847" s="2"/>
    </row>
    <row r="848" spans="4:4" x14ac:dyDescent="0.2">
      <c r="D848" s="2"/>
    </row>
    <row r="849" spans="4:4" x14ac:dyDescent="0.2">
      <c r="D849" s="2"/>
    </row>
    <row r="850" spans="4:4" x14ac:dyDescent="0.2">
      <c r="D850" s="2"/>
    </row>
    <row r="851" spans="4:4" x14ac:dyDescent="0.2">
      <c r="D851" s="2"/>
    </row>
    <row r="852" spans="4:4" x14ac:dyDescent="0.2">
      <c r="D852" s="2"/>
    </row>
    <row r="853" spans="4:4" x14ac:dyDescent="0.2">
      <c r="D853" s="2"/>
    </row>
    <row r="854" spans="4:4" x14ac:dyDescent="0.2">
      <c r="D854" s="2"/>
    </row>
    <row r="855" spans="4:4" x14ac:dyDescent="0.2">
      <c r="D855" s="2"/>
    </row>
    <row r="856" spans="4:4" x14ac:dyDescent="0.2">
      <c r="D856" s="2"/>
    </row>
    <row r="857" spans="4:4" x14ac:dyDescent="0.2">
      <c r="D857" s="2"/>
    </row>
    <row r="858" spans="4:4" x14ac:dyDescent="0.2">
      <c r="D858" s="2"/>
    </row>
    <row r="859" spans="4:4" x14ac:dyDescent="0.2">
      <c r="D859" s="2"/>
    </row>
    <row r="860" spans="4:4" x14ac:dyDescent="0.2">
      <c r="D860" s="2"/>
    </row>
    <row r="861" spans="4:4" x14ac:dyDescent="0.2">
      <c r="D861" s="2"/>
    </row>
    <row r="862" spans="4:4" x14ac:dyDescent="0.2">
      <c r="D862" s="2"/>
    </row>
    <row r="863" spans="4:4" x14ac:dyDescent="0.2">
      <c r="D863" s="2"/>
    </row>
    <row r="864" spans="4:4" x14ac:dyDescent="0.2">
      <c r="D864" s="2"/>
    </row>
    <row r="865" spans="4:4" x14ac:dyDescent="0.2">
      <c r="D865" s="2"/>
    </row>
    <row r="866" spans="4:4" x14ac:dyDescent="0.2">
      <c r="D866" s="2"/>
    </row>
    <row r="867" spans="4:4" x14ac:dyDescent="0.2">
      <c r="D867" s="2"/>
    </row>
    <row r="868" spans="4:4" x14ac:dyDescent="0.2">
      <c r="D868" s="2"/>
    </row>
    <row r="869" spans="4:4" x14ac:dyDescent="0.2">
      <c r="D869" s="2"/>
    </row>
    <row r="870" spans="4:4" x14ac:dyDescent="0.2">
      <c r="D870" s="2"/>
    </row>
    <row r="871" spans="4:4" x14ac:dyDescent="0.2">
      <c r="D871" s="2"/>
    </row>
    <row r="872" spans="4:4" x14ac:dyDescent="0.2">
      <c r="D872" s="2"/>
    </row>
    <row r="873" spans="4:4" x14ac:dyDescent="0.2">
      <c r="D873" s="2"/>
    </row>
    <row r="874" spans="4:4" x14ac:dyDescent="0.2">
      <c r="D874" s="2"/>
    </row>
    <row r="875" spans="4:4" x14ac:dyDescent="0.2">
      <c r="D875" s="2"/>
    </row>
    <row r="876" spans="4:4" x14ac:dyDescent="0.2">
      <c r="D876" s="2"/>
    </row>
    <row r="877" spans="4:4" x14ac:dyDescent="0.2">
      <c r="D877" s="2"/>
    </row>
    <row r="878" spans="4:4" x14ac:dyDescent="0.2">
      <c r="D878" s="2"/>
    </row>
    <row r="879" spans="4:4" x14ac:dyDescent="0.2">
      <c r="D879" s="2"/>
    </row>
    <row r="880" spans="4:4" x14ac:dyDescent="0.2">
      <c r="D880" s="2"/>
    </row>
    <row r="881" spans="4:4" x14ac:dyDescent="0.2">
      <c r="D881" s="2"/>
    </row>
    <row r="882" spans="4:4" x14ac:dyDescent="0.2">
      <c r="D882" s="2"/>
    </row>
    <row r="883" spans="4:4" x14ac:dyDescent="0.2">
      <c r="D883" s="2"/>
    </row>
    <row r="884" spans="4:4" x14ac:dyDescent="0.2">
      <c r="D884" s="2"/>
    </row>
    <row r="885" spans="4:4" x14ac:dyDescent="0.2">
      <c r="D885" s="2"/>
    </row>
    <row r="886" spans="4:4" x14ac:dyDescent="0.2">
      <c r="D886" s="2"/>
    </row>
    <row r="887" spans="4:4" x14ac:dyDescent="0.2">
      <c r="D887" s="2"/>
    </row>
    <row r="888" spans="4:4" x14ac:dyDescent="0.2">
      <c r="D888" s="2"/>
    </row>
    <row r="889" spans="4:4" x14ac:dyDescent="0.2">
      <c r="D889" s="2"/>
    </row>
    <row r="890" spans="4:4" x14ac:dyDescent="0.2">
      <c r="D890" s="2"/>
    </row>
    <row r="891" spans="4:4" x14ac:dyDescent="0.2">
      <c r="D891" s="2"/>
    </row>
    <row r="892" spans="4:4" x14ac:dyDescent="0.2">
      <c r="D892" s="2"/>
    </row>
    <row r="893" spans="4:4" x14ac:dyDescent="0.2">
      <c r="D893" s="2"/>
    </row>
    <row r="894" spans="4:4" x14ac:dyDescent="0.2">
      <c r="D894" s="2"/>
    </row>
    <row r="895" spans="4:4" x14ac:dyDescent="0.2">
      <c r="D895" s="2"/>
    </row>
    <row r="896" spans="4:4" x14ac:dyDescent="0.2">
      <c r="D896" s="2"/>
    </row>
    <row r="897" spans="4:4" x14ac:dyDescent="0.2">
      <c r="D897" s="2"/>
    </row>
    <row r="898" spans="4:4" x14ac:dyDescent="0.2">
      <c r="D898" s="2"/>
    </row>
    <row r="899" spans="4:4" x14ac:dyDescent="0.2">
      <c r="D899" s="2"/>
    </row>
    <row r="900" spans="4:4" x14ac:dyDescent="0.2">
      <c r="D900" s="2"/>
    </row>
    <row r="901" spans="4:4" x14ac:dyDescent="0.2">
      <c r="D901" s="2"/>
    </row>
    <row r="902" spans="4:4" x14ac:dyDescent="0.2">
      <c r="D902" s="2"/>
    </row>
    <row r="903" spans="4:4" x14ac:dyDescent="0.2">
      <c r="D903" s="2"/>
    </row>
    <row r="904" spans="4:4" x14ac:dyDescent="0.2">
      <c r="D904" s="2"/>
    </row>
    <row r="905" spans="4:4" x14ac:dyDescent="0.2">
      <c r="D905" s="2"/>
    </row>
    <row r="906" spans="4:4" x14ac:dyDescent="0.2">
      <c r="D906" s="2"/>
    </row>
    <row r="907" spans="4:4" x14ac:dyDescent="0.2">
      <c r="D907" s="2"/>
    </row>
    <row r="908" spans="4:4" x14ac:dyDescent="0.2">
      <c r="D908" s="2"/>
    </row>
    <row r="909" spans="4:4" x14ac:dyDescent="0.2">
      <c r="D909" s="2"/>
    </row>
    <row r="910" spans="4:4" x14ac:dyDescent="0.2">
      <c r="D910" s="2"/>
    </row>
    <row r="911" spans="4:4" x14ac:dyDescent="0.2">
      <c r="D911" s="2"/>
    </row>
    <row r="912" spans="4:4" x14ac:dyDescent="0.2">
      <c r="D912" s="2"/>
    </row>
    <row r="913" spans="4:4" x14ac:dyDescent="0.2">
      <c r="D913" s="2"/>
    </row>
    <row r="914" spans="4:4" x14ac:dyDescent="0.2">
      <c r="D914" s="2"/>
    </row>
    <row r="915" spans="4:4" x14ac:dyDescent="0.2">
      <c r="D915" s="2"/>
    </row>
    <row r="916" spans="4:4" x14ac:dyDescent="0.2">
      <c r="D916" s="2"/>
    </row>
    <row r="917" spans="4:4" x14ac:dyDescent="0.2">
      <c r="D917" s="2"/>
    </row>
    <row r="918" spans="4:4" x14ac:dyDescent="0.2">
      <c r="D918" s="2"/>
    </row>
    <row r="919" spans="4:4" x14ac:dyDescent="0.2">
      <c r="D919" s="2"/>
    </row>
    <row r="920" spans="4:4" x14ac:dyDescent="0.2">
      <c r="D920" s="2"/>
    </row>
    <row r="921" spans="4:4" x14ac:dyDescent="0.2">
      <c r="D921" s="2"/>
    </row>
    <row r="922" spans="4:4" x14ac:dyDescent="0.2">
      <c r="D922" s="2"/>
    </row>
    <row r="923" spans="4:4" x14ac:dyDescent="0.2">
      <c r="D923" s="2"/>
    </row>
    <row r="924" spans="4:4" x14ac:dyDescent="0.2">
      <c r="D924" s="2"/>
    </row>
    <row r="925" spans="4:4" x14ac:dyDescent="0.2">
      <c r="D925" s="2"/>
    </row>
    <row r="926" spans="4:4" x14ac:dyDescent="0.2">
      <c r="D926" s="2"/>
    </row>
    <row r="927" spans="4:4" x14ac:dyDescent="0.2">
      <c r="D927" s="2"/>
    </row>
    <row r="928" spans="4:4" x14ac:dyDescent="0.2">
      <c r="D928" s="2"/>
    </row>
    <row r="929" spans="4:4" x14ac:dyDescent="0.2">
      <c r="D929" s="2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3" spans="4:4" x14ac:dyDescent="0.2">
      <c r="D933" s="2"/>
    </row>
    <row r="934" spans="4:4" x14ac:dyDescent="0.2">
      <c r="D934" s="2"/>
    </row>
    <row r="935" spans="4:4" x14ac:dyDescent="0.2">
      <c r="D935" s="2"/>
    </row>
    <row r="936" spans="4:4" x14ac:dyDescent="0.2">
      <c r="D936" s="2"/>
    </row>
    <row r="937" spans="4:4" x14ac:dyDescent="0.2">
      <c r="D937" s="2"/>
    </row>
    <row r="938" spans="4:4" x14ac:dyDescent="0.2">
      <c r="D938" s="2"/>
    </row>
    <row r="939" spans="4:4" x14ac:dyDescent="0.2">
      <c r="D939" s="2"/>
    </row>
    <row r="940" spans="4:4" x14ac:dyDescent="0.2">
      <c r="D940" s="2"/>
    </row>
    <row r="941" spans="4:4" x14ac:dyDescent="0.2">
      <c r="D941" s="2"/>
    </row>
    <row r="942" spans="4:4" x14ac:dyDescent="0.2">
      <c r="D942" s="2"/>
    </row>
    <row r="943" spans="4:4" x14ac:dyDescent="0.2">
      <c r="D943" s="2"/>
    </row>
    <row r="944" spans="4:4" x14ac:dyDescent="0.2">
      <c r="D944" s="2"/>
    </row>
    <row r="945" spans="4:4" x14ac:dyDescent="0.2">
      <c r="D945" s="2"/>
    </row>
    <row r="946" spans="4:4" x14ac:dyDescent="0.2">
      <c r="D946" s="2"/>
    </row>
    <row r="947" spans="4:4" x14ac:dyDescent="0.2">
      <c r="D947" s="2"/>
    </row>
    <row r="948" spans="4:4" x14ac:dyDescent="0.2">
      <c r="D948" s="2"/>
    </row>
    <row r="949" spans="4:4" x14ac:dyDescent="0.2">
      <c r="D949" s="2"/>
    </row>
    <row r="950" spans="4:4" x14ac:dyDescent="0.2">
      <c r="D950" s="2"/>
    </row>
    <row r="951" spans="4:4" x14ac:dyDescent="0.2">
      <c r="D951" s="2"/>
    </row>
    <row r="952" spans="4:4" x14ac:dyDescent="0.2">
      <c r="D952" s="2"/>
    </row>
    <row r="953" spans="4:4" x14ac:dyDescent="0.2">
      <c r="D953" s="2"/>
    </row>
    <row r="954" spans="4:4" x14ac:dyDescent="0.2">
      <c r="D954" s="2"/>
    </row>
    <row r="955" spans="4:4" x14ac:dyDescent="0.2">
      <c r="D955" s="2"/>
    </row>
    <row r="956" spans="4:4" x14ac:dyDescent="0.2">
      <c r="D956" s="2"/>
    </row>
    <row r="957" spans="4:4" x14ac:dyDescent="0.2">
      <c r="D957" s="2"/>
    </row>
    <row r="958" spans="4:4" x14ac:dyDescent="0.2">
      <c r="D958" s="2"/>
    </row>
    <row r="959" spans="4:4" x14ac:dyDescent="0.2">
      <c r="D959" s="2"/>
    </row>
    <row r="960" spans="4:4" x14ac:dyDescent="0.2">
      <c r="D960" s="2"/>
    </row>
    <row r="961" spans="4:4" x14ac:dyDescent="0.2">
      <c r="D961" s="2"/>
    </row>
    <row r="962" spans="4:4" x14ac:dyDescent="0.2">
      <c r="D962" s="2"/>
    </row>
    <row r="963" spans="4:4" x14ac:dyDescent="0.2">
      <c r="D963" s="2"/>
    </row>
    <row r="964" spans="4:4" x14ac:dyDescent="0.2">
      <c r="D964" s="2"/>
    </row>
    <row r="965" spans="4:4" x14ac:dyDescent="0.2">
      <c r="D965" s="2"/>
    </row>
    <row r="966" spans="4:4" x14ac:dyDescent="0.2">
      <c r="D966" s="2"/>
    </row>
    <row r="967" spans="4:4" x14ac:dyDescent="0.2">
      <c r="D967" s="2"/>
    </row>
    <row r="968" spans="4:4" x14ac:dyDescent="0.2">
      <c r="D968" s="2"/>
    </row>
    <row r="969" spans="4:4" x14ac:dyDescent="0.2">
      <c r="D969" s="2"/>
    </row>
    <row r="970" spans="4:4" x14ac:dyDescent="0.2">
      <c r="D970" s="2"/>
    </row>
    <row r="971" spans="4:4" x14ac:dyDescent="0.2">
      <c r="D971" s="2"/>
    </row>
    <row r="972" spans="4:4" x14ac:dyDescent="0.2">
      <c r="D972" s="2"/>
    </row>
    <row r="973" spans="4:4" x14ac:dyDescent="0.2">
      <c r="D973" s="2"/>
    </row>
    <row r="974" spans="4:4" x14ac:dyDescent="0.2">
      <c r="D974" s="2"/>
    </row>
    <row r="975" spans="4:4" x14ac:dyDescent="0.2">
      <c r="D975" s="2"/>
    </row>
    <row r="976" spans="4:4" x14ac:dyDescent="0.2">
      <c r="D976" s="2"/>
    </row>
    <row r="977" spans="4:4" x14ac:dyDescent="0.2">
      <c r="D977" s="2"/>
    </row>
    <row r="978" spans="4:4" x14ac:dyDescent="0.2">
      <c r="D978" s="2"/>
    </row>
    <row r="979" spans="4:4" x14ac:dyDescent="0.2">
      <c r="D979" s="2"/>
    </row>
    <row r="980" spans="4:4" x14ac:dyDescent="0.2">
      <c r="D980" s="2"/>
    </row>
    <row r="981" spans="4:4" x14ac:dyDescent="0.2">
      <c r="D981" s="2"/>
    </row>
    <row r="982" spans="4:4" x14ac:dyDescent="0.2">
      <c r="D982" s="2"/>
    </row>
    <row r="983" spans="4:4" x14ac:dyDescent="0.2">
      <c r="D983" s="2"/>
    </row>
    <row r="984" spans="4:4" x14ac:dyDescent="0.2">
      <c r="D984" s="2"/>
    </row>
    <row r="985" spans="4:4" x14ac:dyDescent="0.2">
      <c r="D985" s="2"/>
    </row>
    <row r="986" spans="4:4" x14ac:dyDescent="0.2">
      <c r="D986" s="2"/>
    </row>
    <row r="987" spans="4:4" x14ac:dyDescent="0.2">
      <c r="D987" s="2"/>
    </row>
    <row r="988" spans="4:4" x14ac:dyDescent="0.2">
      <c r="D988" s="2"/>
    </row>
    <row r="989" spans="4:4" x14ac:dyDescent="0.2">
      <c r="D989" s="2"/>
    </row>
    <row r="990" spans="4:4" x14ac:dyDescent="0.2">
      <c r="D990" s="2"/>
    </row>
    <row r="991" spans="4:4" x14ac:dyDescent="0.2">
      <c r="D991" s="2"/>
    </row>
    <row r="992" spans="4:4" x14ac:dyDescent="0.2">
      <c r="D992" s="2"/>
    </row>
    <row r="993" spans="4:4" x14ac:dyDescent="0.2">
      <c r="D993" s="2"/>
    </row>
    <row r="994" spans="4:4" x14ac:dyDescent="0.2">
      <c r="D994" s="2"/>
    </row>
    <row r="995" spans="4:4" x14ac:dyDescent="0.2">
      <c r="D995" s="2"/>
    </row>
    <row r="996" spans="4:4" x14ac:dyDescent="0.2">
      <c r="D996" s="2"/>
    </row>
    <row r="997" spans="4:4" x14ac:dyDescent="0.2">
      <c r="D997" s="2"/>
    </row>
    <row r="998" spans="4:4" x14ac:dyDescent="0.2">
      <c r="D998" s="2"/>
    </row>
    <row r="999" spans="4:4" x14ac:dyDescent="0.2">
      <c r="D999" s="2"/>
    </row>
    <row r="1000" spans="4:4" x14ac:dyDescent="0.2">
      <c r="D1000" s="2"/>
    </row>
    <row r="1001" spans="4:4" x14ac:dyDescent="0.2">
      <c r="D1001" s="2"/>
    </row>
    <row r="1002" spans="4:4" x14ac:dyDescent="0.2">
      <c r="D1002" s="2"/>
    </row>
    <row r="1003" spans="4:4" x14ac:dyDescent="0.2">
      <c r="D1003" s="2"/>
    </row>
    <row r="1004" spans="4:4" x14ac:dyDescent="0.2">
      <c r="D1004" s="2"/>
    </row>
    <row r="1005" spans="4:4" x14ac:dyDescent="0.2">
      <c r="D1005" s="2"/>
    </row>
    <row r="1006" spans="4:4" x14ac:dyDescent="0.2">
      <c r="D1006" s="2"/>
    </row>
    <row r="1007" spans="4:4" x14ac:dyDescent="0.2">
      <c r="D1007" s="2"/>
    </row>
    <row r="1008" spans="4:4" x14ac:dyDescent="0.2">
      <c r="D1008" s="2"/>
    </row>
    <row r="1009" spans="4:4" x14ac:dyDescent="0.2">
      <c r="D1009" s="2"/>
    </row>
    <row r="1010" spans="4:4" x14ac:dyDescent="0.2">
      <c r="D1010" s="2"/>
    </row>
    <row r="1011" spans="4:4" x14ac:dyDescent="0.2">
      <c r="D1011" s="2"/>
    </row>
    <row r="1012" spans="4:4" x14ac:dyDescent="0.2">
      <c r="D1012" s="2"/>
    </row>
    <row r="1013" spans="4:4" x14ac:dyDescent="0.2">
      <c r="D1013" s="2"/>
    </row>
    <row r="1014" spans="4:4" x14ac:dyDescent="0.2">
      <c r="D1014" s="2"/>
    </row>
    <row r="1015" spans="4:4" x14ac:dyDescent="0.2">
      <c r="D1015" s="2"/>
    </row>
    <row r="1016" spans="4:4" x14ac:dyDescent="0.2">
      <c r="D1016" s="2"/>
    </row>
    <row r="1017" spans="4:4" x14ac:dyDescent="0.2">
      <c r="D1017" s="2"/>
    </row>
    <row r="1018" spans="4:4" x14ac:dyDescent="0.2">
      <c r="D1018" s="2"/>
    </row>
    <row r="1019" spans="4:4" x14ac:dyDescent="0.2">
      <c r="D1019" s="2"/>
    </row>
    <row r="1020" spans="4:4" x14ac:dyDescent="0.2">
      <c r="D1020" s="2"/>
    </row>
    <row r="1021" spans="4:4" x14ac:dyDescent="0.2">
      <c r="D1021" s="2"/>
    </row>
    <row r="1022" spans="4:4" x14ac:dyDescent="0.2">
      <c r="D1022" s="2"/>
    </row>
    <row r="1023" spans="4:4" x14ac:dyDescent="0.2">
      <c r="D1023" s="2"/>
    </row>
    <row r="1024" spans="4:4" x14ac:dyDescent="0.2">
      <c r="D1024" s="2"/>
    </row>
    <row r="1025" spans="4:4" x14ac:dyDescent="0.2">
      <c r="D1025" s="2"/>
    </row>
    <row r="1026" spans="4:4" x14ac:dyDescent="0.2">
      <c r="D1026" s="2"/>
    </row>
    <row r="1027" spans="4:4" x14ac:dyDescent="0.2">
      <c r="D1027" s="2"/>
    </row>
    <row r="1028" spans="4:4" x14ac:dyDescent="0.2">
      <c r="D1028" s="2"/>
    </row>
    <row r="1029" spans="4:4" x14ac:dyDescent="0.2">
      <c r="D1029" s="2"/>
    </row>
    <row r="1030" spans="4:4" x14ac:dyDescent="0.2">
      <c r="D1030" s="2"/>
    </row>
    <row r="1031" spans="4:4" x14ac:dyDescent="0.2">
      <c r="D1031" s="2"/>
    </row>
    <row r="1032" spans="4:4" x14ac:dyDescent="0.2">
      <c r="D1032" s="2"/>
    </row>
    <row r="1033" spans="4:4" x14ac:dyDescent="0.2">
      <c r="D1033" s="2"/>
    </row>
    <row r="1034" spans="4:4" x14ac:dyDescent="0.2">
      <c r="D1034" s="2"/>
    </row>
    <row r="1035" spans="4:4" x14ac:dyDescent="0.2">
      <c r="D1035" s="2"/>
    </row>
    <row r="1036" spans="4:4" x14ac:dyDescent="0.2">
      <c r="D1036" s="2"/>
    </row>
    <row r="1037" spans="4:4" x14ac:dyDescent="0.2">
      <c r="D1037" s="2"/>
    </row>
    <row r="1038" spans="4:4" x14ac:dyDescent="0.2">
      <c r="D1038" s="2"/>
    </row>
    <row r="1039" spans="4:4" x14ac:dyDescent="0.2">
      <c r="D1039" s="2"/>
    </row>
    <row r="1040" spans="4:4" x14ac:dyDescent="0.2">
      <c r="D1040" s="2"/>
    </row>
    <row r="1041" spans="4:4" x14ac:dyDescent="0.2">
      <c r="D1041" s="2"/>
    </row>
    <row r="1042" spans="4:4" x14ac:dyDescent="0.2">
      <c r="D1042" s="2"/>
    </row>
    <row r="1043" spans="4:4" x14ac:dyDescent="0.2">
      <c r="D1043" s="2"/>
    </row>
    <row r="1044" spans="4:4" x14ac:dyDescent="0.2">
      <c r="D1044" s="2"/>
    </row>
    <row r="1045" spans="4:4" x14ac:dyDescent="0.2">
      <c r="D1045" s="2"/>
    </row>
    <row r="1046" spans="4:4" x14ac:dyDescent="0.2">
      <c r="D1046" s="2"/>
    </row>
    <row r="1047" spans="4:4" x14ac:dyDescent="0.2">
      <c r="D1047" s="2"/>
    </row>
    <row r="1048" spans="4:4" x14ac:dyDescent="0.2">
      <c r="D1048" s="2"/>
    </row>
    <row r="1049" spans="4:4" x14ac:dyDescent="0.2">
      <c r="D1049" s="2"/>
    </row>
    <row r="1050" spans="4:4" x14ac:dyDescent="0.2">
      <c r="D1050" s="2"/>
    </row>
    <row r="1051" spans="4:4" x14ac:dyDescent="0.2">
      <c r="D1051" s="2"/>
    </row>
    <row r="1052" spans="4:4" x14ac:dyDescent="0.2">
      <c r="D1052" s="2"/>
    </row>
    <row r="1053" spans="4:4" x14ac:dyDescent="0.2">
      <c r="D1053" s="2"/>
    </row>
    <row r="1054" spans="4:4" x14ac:dyDescent="0.2">
      <c r="D1054" s="2"/>
    </row>
    <row r="1055" spans="4:4" x14ac:dyDescent="0.2">
      <c r="D1055" s="2"/>
    </row>
    <row r="1056" spans="4:4" x14ac:dyDescent="0.2">
      <c r="D1056" s="2"/>
    </row>
    <row r="1057" spans="4:4" x14ac:dyDescent="0.2">
      <c r="D1057" s="2"/>
    </row>
    <row r="1058" spans="4:4" x14ac:dyDescent="0.2">
      <c r="D1058" s="2"/>
    </row>
    <row r="1059" spans="4:4" x14ac:dyDescent="0.2">
      <c r="D1059" s="2"/>
    </row>
    <row r="1060" spans="4:4" x14ac:dyDescent="0.2">
      <c r="D1060" s="2"/>
    </row>
    <row r="1061" spans="4:4" x14ac:dyDescent="0.2">
      <c r="D1061" s="2"/>
    </row>
    <row r="1062" spans="4:4" x14ac:dyDescent="0.2">
      <c r="D1062" s="2"/>
    </row>
    <row r="1063" spans="4:4" x14ac:dyDescent="0.2">
      <c r="D1063" s="2"/>
    </row>
    <row r="1064" spans="4:4" x14ac:dyDescent="0.2">
      <c r="D1064" s="2"/>
    </row>
    <row r="1065" spans="4:4" x14ac:dyDescent="0.2">
      <c r="D1065" s="2"/>
    </row>
    <row r="1066" spans="4:4" x14ac:dyDescent="0.2">
      <c r="D1066" s="2"/>
    </row>
    <row r="1067" spans="4:4" x14ac:dyDescent="0.2">
      <c r="D1067" s="2"/>
    </row>
    <row r="1068" spans="4:4" x14ac:dyDescent="0.2">
      <c r="D1068" s="2"/>
    </row>
    <row r="1069" spans="4:4" x14ac:dyDescent="0.2">
      <c r="D1069" s="2"/>
    </row>
    <row r="1070" spans="4:4" x14ac:dyDescent="0.2">
      <c r="D1070" s="2"/>
    </row>
    <row r="1071" spans="4:4" x14ac:dyDescent="0.2">
      <c r="D1071" s="2"/>
    </row>
    <row r="1072" spans="4:4" x14ac:dyDescent="0.2">
      <c r="D1072" s="2"/>
    </row>
    <row r="1073" spans="4:4" x14ac:dyDescent="0.2">
      <c r="D1073" s="2"/>
    </row>
    <row r="1074" spans="4:4" x14ac:dyDescent="0.2">
      <c r="D1074" s="2"/>
    </row>
    <row r="1075" spans="4:4" x14ac:dyDescent="0.2">
      <c r="D1075" s="2"/>
    </row>
    <row r="1076" spans="4:4" x14ac:dyDescent="0.2">
      <c r="D1076" s="2"/>
    </row>
    <row r="1077" spans="4:4" x14ac:dyDescent="0.2">
      <c r="D1077" s="2"/>
    </row>
    <row r="1078" spans="4:4" x14ac:dyDescent="0.2">
      <c r="D1078" s="2"/>
    </row>
    <row r="1079" spans="4:4" x14ac:dyDescent="0.2">
      <c r="D1079" s="2"/>
    </row>
    <row r="1080" spans="4:4" x14ac:dyDescent="0.2">
      <c r="D1080" s="2"/>
    </row>
    <row r="1081" spans="4:4" x14ac:dyDescent="0.2">
      <c r="D1081" s="2"/>
    </row>
    <row r="1082" spans="4:4" x14ac:dyDescent="0.2">
      <c r="D1082" s="2"/>
    </row>
    <row r="1083" spans="4:4" x14ac:dyDescent="0.2">
      <c r="D1083" s="2"/>
    </row>
    <row r="1084" spans="4:4" x14ac:dyDescent="0.2">
      <c r="D1084" s="2"/>
    </row>
    <row r="1085" spans="4:4" x14ac:dyDescent="0.2">
      <c r="D1085" s="2"/>
    </row>
    <row r="1086" spans="4:4" x14ac:dyDescent="0.2">
      <c r="D1086" s="2"/>
    </row>
    <row r="1087" spans="4:4" x14ac:dyDescent="0.2">
      <c r="D1087" s="2"/>
    </row>
    <row r="1088" spans="4:4" x14ac:dyDescent="0.2">
      <c r="D1088" s="2"/>
    </row>
    <row r="1089" spans="4:4" x14ac:dyDescent="0.2">
      <c r="D1089" s="2"/>
    </row>
    <row r="1090" spans="4:4" x14ac:dyDescent="0.2">
      <c r="D1090" s="2"/>
    </row>
    <row r="1091" spans="4:4" x14ac:dyDescent="0.2">
      <c r="D1091" s="2"/>
    </row>
    <row r="1092" spans="4:4" x14ac:dyDescent="0.2">
      <c r="D1092" s="2"/>
    </row>
    <row r="1093" spans="4:4" x14ac:dyDescent="0.2">
      <c r="D1093" s="2"/>
    </row>
    <row r="1094" spans="4:4" x14ac:dyDescent="0.2">
      <c r="D1094" s="2"/>
    </row>
    <row r="1095" spans="4:4" x14ac:dyDescent="0.2">
      <c r="D1095" s="2"/>
    </row>
    <row r="1096" spans="4:4" x14ac:dyDescent="0.2">
      <c r="D1096" s="2"/>
    </row>
    <row r="1097" spans="4:4" x14ac:dyDescent="0.2">
      <c r="D1097" s="2"/>
    </row>
    <row r="1098" spans="4:4" x14ac:dyDescent="0.2">
      <c r="D1098" s="2"/>
    </row>
    <row r="1099" spans="4:4" x14ac:dyDescent="0.2">
      <c r="D1099" s="2"/>
    </row>
    <row r="1100" spans="4:4" x14ac:dyDescent="0.2">
      <c r="D1100" s="2"/>
    </row>
    <row r="1101" spans="4:4" x14ac:dyDescent="0.2">
      <c r="D1101" s="2"/>
    </row>
    <row r="1102" spans="4:4" x14ac:dyDescent="0.2">
      <c r="D1102" s="2"/>
    </row>
    <row r="1103" spans="4:4" x14ac:dyDescent="0.2">
      <c r="D1103" s="2"/>
    </row>
    <row r="1104" spans="4:4" x14ac:dyDescent="0.2">
      <c r="D1104" s="2"/>
    </row>
    <row r="1105" spans="4:4" x14ac:dyDescent="0.2">
      <c r="D1105" s="2"/>
    </row>
    <row r="1106" spans="4:4" x14ac:dyDescent="0.2">
      <c r="D1106" s="2"/>
    </row>
    <row r="1107" spans="4:4" x14ac:dyDescent="0.2">
      <c r="D1107" s="2"/>
    </row>
    <row r="1108" spans="4:4" x14ac:dyDescent="0.2">
      <c r="D1108" s="2"/>
    </row>
    <row r="1109" spans="4:4" x14ac:dyDescent="0.2">
      <c r="D1109" s="2"/>
    </row>
    <row r="1110" spans="4:4" x14ac:dyDescent="0.2">
      <c r="D1110" s="2"/>
    </row>
    <row r="1111" spans="4:4" x14ac:dyDescent="0.2">
      <c r="D1111" s="2"/>
    </row>
    <row r="1112" spans="4:4" x14ac:dyDescent="0.2">
      <c r="D1112" s="2"/>
    </row>
    <row r="1113" spans="4:4" x14ac:dyDescent="0.2">
      <c r="D1113" s="2"/>
    </row>
    <row r="1114" spans="4:4" x14ac:dyDescent="0.2">
      <c r="D1114" s="2"/>
    </row>
    <row r="1115" spans="4:4" x14ac:dyDescent="0.2">
      <c r="D1115" s="2"/>
    </row>
    <row r="1116" spans="4:4" x14ac:dyDescent="0.2">
      <c r="D1116" s="2"/>
    </row>
    <row r="1117" spans="4:4" x14ac:dyDescent="0.2">
      <c r="D1117" s="2"/>
    </row>
    <row r="1118" spans="4:4" x14ac:dyDescent="0.2">
      <c r="D1118" s="2"/>
    </row>
    <row r="1119" spans="4:4" x14ac:dyDescent="0.2">
      <c r="D1119" s="2"/>
    </row>
    <row r="1120" spans="4:4" x14ac:dyDescent="0.2">
      <c r="D1120" s="2"/>
    </row>
    <row r="1121" spans="4:4" x14ac:dyDescent="0.2">
      <c r="D1121" s="2"/>
    </row>
    <row r="1122" spans="4:4" x14ac:dyDescent="0.2">
      <c r="D1122" s="2"/>
    </row>
    <row r="1123" spans="4:4" x14ac:dyDescent="0.2">
      <c r="D1123" s="2"/>
    </row>
    <row r="1124" spans="4:4" x14ac:dyDescent="0.2">
      <c r="D1124" s="2"/>
    </row>
    <row r="1125" spans="4:4" x14ac:dyDescent="0.2">
      <c r="D1125" s="2"/>
    </row>
    <row r="1126" spans="4:4" x14ac:dyDescent="0.2">
      <c r="D1126" s="2"/>
    </row>
    <row r="1127" spans="4:4" x14ac:dyDescent="0.2">
      <c r="D1127" s="2"/>
    </row>
    <row r="1128" spans="4:4" x14ac:dyDescent="0.2">
      <c r="D1128" s="2"/>
    </row>
    <row r="1129" spans="4:4" x14ac:dyDescent="0.2">
      <c r="D1129" s="2"/>
    </row>
    <row r="1130" spans="4:4" x14ac:dyDescent="0.2">
      <c r="D1130" s="2"/>
    </row>
    <row r="1131" spans="4:4" x14ac:dyDescent="0.2">
      <c r="D1131" s="2"/>
    </row>
    <row r="1132" spans="4:4" x14ac:dyDescent="0.2">
      <c r="D1132" s="2"/>
    </row>
    <row r="1133" spans="4:4" x14ac:dyDescent="0.2">
      <c r="D1133" s="2"/>
    </row>
    <row r="1134" spans="4:4" x14ac:dyDescent="0.2">
      <c r="D1134" s="2"/>
    </row>
    <row r="1135" spans="4:4" x14ac:dyDescent="0.2">
      <c r="D1135" s="2"/>
    </row>
    <row r="1136" spans="4:4" x14ac:dyDescent="0.2">
      <c r="D1136" s="2"/>
    </row>
    <row r="1137" spans="4:4" x14ac:dyDescent="0.2">
      <c r="D1137" s="2"/>
    </row>
    <row r="1138" spans="4:4" x14ac:dyDescent="0.2">
      <c r="D1138" s="2"/>
    </row>
    <row r="1139" spans="4:4" x14ac:dyDescent="0.2">
      <c r="D1139" s="2"/>
    </row>
    <row r="1140" spans="4:4" x14ac:dyDescent="0.2">
      <c r="D1140" s="2"/>
    </row>
    <row r="1141" spans="4:4" x14ac:dyDescent="0.2">
      <c r="D1141" s="2"/>
    </row>
    <row r="1142" spans="4:4" x14ac:dyDescent="0.2">
      <c r="D1142" s="2"/>
    </row>
    <row r="1143" spans="4:4" x14ac:dyDescent="0.2">
      <c r="D1143" s="2"/>
    </row>
    <row r="1144" spans="4:4" x14ac:dyDescent="0.2">
      <c r="D1144" s="2"/>
    </row>
    <row r="1145" spans="4:4" x14ac:dyDescent="0.2">
      <c r="D1145" s="2"/>
    </row>
    <row r="1146" spans="4:4" x14ac:dyDescent="0.2">
      <c r="D1146" s="2"/>
    </row>
    <row r="1147" spans="4:4" x14ac:dyDescent="0.2">
      <c r="D1147" s="2"/>
    </row>
    <row r="1148" spans="4:4" x14ac:dyDescent="0.2">
      <c r="D1148" s="2"/>
    </row>
    <row r="1149" spans="4:4" x14ac:dyDescent="0.2">
      <c r="D1149" s="2"/>
    </row>
    <row r="1150" spans="4:4" x14ac:dyDescent="0.2">
      <c r="D1150" s="2"/>
    </row>
    <row r="1151" spans="4:4" x14ac:dyDescent="0.2">
      <c r="D1151" s="2"/>
    </row>
    <row r="1152" spans="4:4" x14ac:dyDescent="0.2">
      <c r="D1152" s="2"/>
    </row>
    <row r="1153" spans="4:4" x14ac:dyDescent="0.2">
      <c r="D1153" s="2"/>
    </row>
    <row r="1154" spans="4:4" x14ac:dyDescent="0.2">
      <c r="D1154" s="2"/>
    </row>
    <row r="1155" spans="4:4" x14ac:dyDescent="0.2">
      <c r="D1155" s="2"/>
    </row>
    <row r="1156" spans="4:4" x14ac:dyDescent="0.2">
      <c r="D1156" s="2"/>
    </row>
    <row r="1157" spans="4:4" x14ac:dyDescent="0.2">
      <c r="D1157" s="2"/>
    </row>
    <row r="1158" spans="4:4" x14ac:dyDescent="0.2">
      <c r="D1158" s="2"/>
    </row>
    <row r="1159" spans="4:4" x14ac:dyDescent="0.2">
      <c r="D1159" s="2"/>
    </row>
    <row r="1160" spans="4:4" x14ac:dyDescent="0.2">
      <c r="D1160" s="2"/>
    </row>
    <row r="1161" spans="4:4" x14ac:dyDescent="0.2">
      <c r="D1161" s="2"/>
    </row>
    <row r="1162" spans="4:4" x14ac:dyDescent="0.2">
      <c r="D1162" s="2"/>
    </row>
    <row r="1163" spans="4:4" x14ac:dyDescent="0.2">
      <c r="D1163" s="2"/>
    </row>
    <row r="1164" spans="4:4" x14ac:dyDescent="0.2">
      <c r="D1164" s="2"/>
    </row>
    <row r="1165" spans="4:4" x14ac:dyDescent="0.2">
      <c r="D1165" s="2"/>
    </row>
    <row r="1166" spans="4:4" x14ac:dyDescent="0.2">
      <c r="D1166" s="2"/>
    </row>
    <row r="1167" spans="4:4" x14ac:dyDescent="0.2">
      <c r="D1167" s="2"/>
    </row>
    <row r="1168" spans="4:4" x14ac:dyDescent="0.2">
      <c r="D1168" s="2"/>
    </row>
    <row r="1169" spans="4:4" x14ac:dyDescent="0.2">
      <c r="D1169" s="2"/>
    </row>
    <row r="1170" spans="4:4" x14ac:dyDescent="0.2">
      <c r="D1170" s="2"/>
    </row>
    <row r="1171" spans="4:4" x14ac:dyDescent="0.2">
      <c r="D1171" s="2"/>
    </row>
    <row r="1172" spans="4:4" x14ac:dyDescent="0.2">
      <c r="D1172" s="2"/>
    </row>
    <row r="1173" spans="4:4" x14ac:dyDescent="0.2">
      <c r="D1173" s="2"/>
    </row>
    <row r="1174" spans="4:4" x14ac:dyDescent="0.2">
      <c r="D1174" s="2"/>
    </row>
    <row r="1175" spans="4:4" x14ac:dyDescent="0.2">
      <c r="D1175" s="2"/>
    </row>
    <row r="1176" spans="4:4" x14ac:dyDescent="0.2">
      <c r="D1176" s="2"/>
    </row>
    <row r="1177" spans="4:4" x14ac:dyDescent="0.2">
      <c r="D1177" s="2"/>
    </row>
    <row r="1178" spans="4:4" x14ac:dyDescent="0.2">
      <c r="D1178" s="2"/>
    </row>
    <row r="1179" spans="4:4" x14ac:dyDescent="0.2">
      <c r="D1179" s="2"/>
    </row>
    <row r="1180" spans="4:4" x14ac:dyDescent="0.2">
      <c r="D1180" s="2"/>
    </row>
    <row r="1181" spans="4:4" x14ac:dyDescent="0.2">
      <c r="D1181" s="2"/>
    </row>
    <row r="1182" spans="4:4" x14ac:dyDescent="0.2">
      <c r="D1182" s="2"/>
    </row>
    <row r="1183" spans="4:4" x14ac:dyDescent="0.2">
      <c r="D1183" s="2"/>
    </row>
    <row r="1184" spans="4:4" x14ac:dyDescent="0.2">
      <c r="D1184" s="2"/>
    </row>
    <row r="1185" spans="4:4" x14ac:dyDescent="0.2">
      <c r="D1185" s="2"/>
    </row>
    <row r="1186" spans="4:4" x14ac:dyDescent="0.2">
      <c r="D1186" s="2"/>
    </row>
    <row r="1187" spans="4:4" x14ac:dyDescent="0.2">
      <c r="D1187" s="2"/>
    </row>
    <row r="1188" spans="4:4" x14ac:dyDescent="0.2">
      <c r="D1188" s="2"/>
    </row>
    <row r="1189" spans="4:4" x14ac:dyDescent="0.2">
      <c r="D1189" s="2"/>
    </row>
    <row r="1190" spans="4:4" x14ac:dyDescent="0.2">
      <c r="D1190" s="2"/>
    </row>
    <row r="1191" spans="4:4" x14ac:dyDescent="0.2">
      <c r="D1191" s="2"/>
    </row>
    <row r="1192" spans="4:4" x14ac:dyDescent="0.2">
      <c r="D1192" s="2"/>
    </row>
    <row r="1193" spans="4:4" x14ac:dyDescent="0.2">
      <c r="D1193" s="2"/>
    </row>
    <row r="1194" spans="4:4" x14ac:dyDescent="0.2">
      <c r="D1194" s="2"/>
    </row>
    <row r="1195" spans="4:4" x14ac:dyDescent="0.2">
      <c r="D1195" s="2"/>
    </row>
    <row r="1196" spans="4:4" x14ac:dyDescent="0.2">
      <c r="D1196" s="2"/>
    </row>
    <row r="1197" spans="4:4" x14ac:dyDescent="0.2">
      <c r="D1197" s="2"/>
    </row>
    <row r="1198" spans="4:4" x14ac:dyDescent="0.2">
      <c r="D1198" s="2"/>
    </row>
    <row r="1199" spans="4:4" x14ac:dyDescent="0.2">
      <c r="D1199" s="2"/>
    </row>
    <row r="1200" spans="4:4" x14ac:dyDescent="0.2">
      <c r="D1200" s="2"/>
    </row>
    <row r="1201" spans="4:4" x14ac:dyDescent="0.2">
      <c r="D1201" s="2"/>
    </row>
    <row r="1202" spans="4:4" x14ac:dyDescent="0.2">
      <c r="D1202" s="2"/>
    </row>
    <row r="1203" spans="4:4" x14ac:dyDescent="0.2">
      <c r="D1203" s="2"/>
    </row>
    <row r="1204" spans="4:4" x14ac:dyDescent="0.2">
      <c r="D1204" s="2"/>
    </row>
    <row r="1205" spans="4:4" x14ac:dyDescent="0.2">
      <c r="D1205" s="2"/>
    </row>
    <row r="1206" spans="4:4" x14ac:dyDescent="0.2">
      <c r="D1206" s="2"/>
    </row>
    <row r="1207" spans="4:4" x14ac:dyDescent="0.2">
      <c r="D1207" s="2"/>
    </row>
    <row r="1208" spans="4:4" x14ac:dyDescent="0.2">
      <c r="D1208" s="2"/>
    </row>
    <row r="1209" spans="4:4" x14ac:dyDescent="0.2">
      <c r="D1209" s="2"/>
    </row>
    <row r="1210" spans="4:4" x14ac:dyDescent="0.2">
      <c r="D1210" s="2"/>
    </row>
    <row r="1211" spans="4:4" x14ac:dyDescent="0.2">
      <c r="D1211" s="2"/>
    </row>
    <row r="1212" spans="4:4" x14ac:dyDescent="0.2">
      <c r="D1212" s="2"/>
    </row>
    <row r="1213" spans="4:4" x14ac:dyDescent="0.2">
      <c r="D1213" s="2"/>
    </row>
    <row r="1214" spans="4:4" x14ac:dyDescent="0.2">
      <c r="D1214" s="2"/>
    </row>
    <row r="1215" spans="4:4" x14ac:dyDescent="0.2">
      <c r="D1215" s="2"/>
    </row>
    <row r="1216" spans="4:4" x14ac:dyDescent="0.2">
      <c r="D1216" s="2"/>
    </row>
    <row r="1217" spans="4:4" x14ac:dyDescent="0.2">
      <c r="D1217" s="2"/>
    </row>
    <row r="1218" spans="4:4" x14ac:dyDescent="0.2">
      <c r="D1218" s="2"/>
    </row>
    <row r="1219" spans="4:4" x14ac:dyDescent="0.2">
      <c r="D1219" s="2"/>
    </row>
    <row r="1220" spans="4:4" x14ac:dyDescent="0.2">
      <c r="D1220" s="2"/>
    </row>
    <row r="1221" spans="4:4" x14ac:dyDescent="0.2">
      <c r="D1221" s="2"/>
    </row>
    <row r="1222" spans="4:4" x14ac:dyDescent="0.2">
      <c r="D1222" s="2"/>
    </row>
    <row r="1223" spans="4:4" x14ac:dyDescent="0.2">
      <c r="D1223" s="2"/>
    </row>
    <row r="1224" spans="4:4" x14ac:dyDescent="0.2">
      <c r="D1224" s="2"/>
    </row>
    <row r="1225" spans="4:4" x14ac:dyDescent="0.2">
      <c r="D1225" s="2"/>
    </row>
    <row r="1226" spans="4:4" x14ac:dyDescent="0.2">
      <c r="D1226" s="2"/>
    </row>
    <row r="1227" spans="4:4" x14ac:dyDescent="0.2">
      <c r="D1227" s="2"/>
    </row>
    <row r="1228" spans="4:4" x14ac:dyDescent="0.2">
      <c r="D1228" s="2"/>
    </row>
    <row r="1229" spans="4:4" x14ac:dyDescent="0.2">
      <c r="D1229" s="2"/>
    </row>
    <row r="1230" spans="4:4" x14ac:dyDescent="0.2">
      <c r="D1230" s="2"/>
    </row>
    <row r="1231" spans="4:4" x14ac:dyDescent="0.2">
      <c r="D1231" s="2"/>
    </row>
    <row r="1232" spans="4:4" x14ac:dyDescent="0.2">
      <c r="D1232" s="2"/>
    </row>
    <row r="1233" spans="4:4" x14ac:dyDescent="0.2">
      <c r="D1233" s="2"/>
    </row>
    <row r="1234" spans="4:4" x14ac:dyDescent="0.2">
      <c r="D1234" s="2"/>
    </row>
    <row r="1235" spans="4:4" x14ac:dyDescent="0.2">
      <c r="D1235" s="2"/>
    </row>
    <row r="1236" spans="4:4" x14ac:dyDescent="0.2">
      <c r="D1236" s="2"/>
    </row>
    <row r="1237" spans="4:4" x14ac:dyDescent="0.2">
      <c r="D1237" s="2"/>
    </row>
    <row r="1238" spans="4:4" x14ac:dyDescent="0.2">
      <c r="D1238" s="2"/>
    </row>
    <row r="1239" spans="4:4" x14ac:dyDescent="0.2">
      <c r="D1239" s="2"/>
    </row>
    <row r="1240" spans="4:4" x14ac:dyDescent="0.2">
      <c r="D1240" s="2"/>
    </row>
    <row r="1241" spans="4:4" x14ac:dyDescent="0.2">
      <c r="D1241" s="2"/>
    </row>
    <row r="1242" spans="4:4" x14ac:dyDescent="0.2">
      <c r="D1242" s="2"/>
    </row>
    <row r="1243" spans="4:4" x14ac:dyDescent="0.2">
      <c r="D1243" s="2"/>
    </row>
    <row r="1244" spans="4:4" x14ac:dyDescent="0.2">
      <c r="D1244" s="2"/>
    </row>
    <row r="1245" spans="4:4" x14ac:dyDescent="0.2">
      <c r="D1245" s="2"/>
    </row>
    <row r="1246" spans="4:4" x14ac:dyDescent="0.2">
      <c r="D1246" s="2"/>
    </row>
    <row r="1247" spans="4:4" x14ac:dyDescent="0.2">
      <c r="D1247" s="2"/>
    </row>
    <row r="1248" spans="4:4" x14ac:dyDescent="0.2">
      <c r="D1248" s="2"/>
    </row>
    <row r="1249" spans="4:4" x14ac:dyDescent="0.2">
      <c r="D1249" s="2"/>
    </row>
    <row r="1250" spans="4:4" x14ac:dyDescent="0.2">
      <c r="D1250" s="2"/>
    </row>
    <row r="1251" spans="4:4" x14ac:dyDescent="0.2">
      <c r="D1251" s="2"/>
    </row>
    <row r="1252" spans="4:4" x14ac:dyDescent="0.2">
      <c r="D1252" s="2"/>
    </row>
    <row r="1253" spans="4:4" x14ac:dyDescent="0.2">
      <c r="D1253" s="2"/>
    </row>
    <row r="1254" spans="4:4" x14ac:dyDescent="0.2">
      <c r="D1254" s="2"/>
    </row>
    <row r="1255" spans="4:4" x14ac:dyDescent="0.2">
      <c r="D1255" s="2"/>
    </row>
    <row r="1256" spans="4:4" x14ac:dyDescent="0.2">
      <c r="D1256" s="2"/>
    </row>
    <row r="1257" spans="4:4" x14ac:dyDescent="0.2">
      <c r="D1257" s="2"/>
    </row>
    <row r="1258" spans="4:4" x14ac:dyDescent="0.2">
      <c r="D1258" s="2"/>
    </row>
    <row r="1259" spans="4:4" x14ac:dyDescent="0.2">
      <c r="D1259" s="2"/>
    </row>
    <row r="1260" spans="4:4" x14ac:dyDescent="0.2">
      <c r="D1260" s="2"/>
    </row>
    <row r="1261" spans="4:4" x14ac:dyDescent="0.2">
      <c r="D1261" s="2"/>
    </row>
    <row r="1262" spans="4:4" x14ac:dyDescent="0.2">
      <c r="D1262" s="2"/>
    </row>
    <row r="1263" spans="4:4" x14ac:dyDescent="0.2">
      <c r="D1263" s="2"/>
    </row>
    <row r="1264" spans="4:4" x14ac:dyDescent="0.2">
      <c r="D1264" s="2"/>
    </row>
    <row r="1265" spans="4:4" x14ac:dyDescent="0.2">
      <c r="D1265" s="2"/>
    </row>
    <row r="1266" spans="4:4" x14ac:dyDescent="0.2">
      <c r="D1266" s="2"/>
    </row>
    <row r="1267" spans="4:4" x14ac:dyDescent="0.2">
      <c r="D1267" s="2"/>
    </row>
    <row r="1268" spans="4:4" x14ac:dyDescent="0.2">
      <c r="D1268" s="2"/>
    </row>
    <row r="1269" spans="4:4" x14ac:dyDescent="0.2">
      <c r="D1269" s="2"/>
    </row>
    <row r="1270" spans="4:4" x14ac:dyDescent="0.2">
      <c r="D1270" s="2"/>
    </row>
    <row r="1271" spans="4:4" x14ac:dyDescent="0.2">
      <c r="D1271" s="2"/>
    </row>
    <row r="1272" spans="4:4" x14ac:dyDescent="0.2">
      <c r="D1272" s="2"/>
    </row>
    <row r="1273" spans="4:4" x14ac:dyDescent="0.2">
      <c r="D1273" s="2"/>
    </row>
    <row r="1274" spans="4:4" x14ac:dyDescent="0.2">
      <c r="D1274" s="2"/>
    </row>
    <row r="1275" spans="4:4" x14ac:dyDescent="0.2">
      <c r="D1275" s="2"/>
    </row>
    <row r="1276" spans="4:4" x14ac:dyDescent="0.2">
      <c r="D1276" s="2"/>
    </row>
    <row r="1277" spans="4:4" x14ac:dyDescent="0.2">
      <c r="D1277" s="2"/>
    </row>
    <row r="1278" spans="4:4" x14ac:dyDescent="0.2">
      <c r="D1278" s="2"/>
    </row>
    <row r="1279" spans="4:4" x14ac:dyDescent="0.2">
      <c r="D1279" s="2"/>
    </row>
    <row r="1280" spans="4:4" x14ac:dyDescent="0.2">
      <c r="D1280" s="2"/>
    </row>
    <row r="1281" spans="4:4" x14ac:dyDescent="0.2">
      <c r="D1281" s="2"/>
    </row>
    <row r="1282" spans="4:4" x14ac:dyDescent="0.2">
      <c r="D1282" s="2"/>
    </row>
    <row r="1283" spans="4:4" x14ac:dyDescent="0.2">
      <c r="D1283" s="2"/>
    </row>
    <row r="1284" spans="4:4" x14ac:dyDescent="0.2">
      <c r="D1284" s="2"/>
    </row>
    <row r="1285" spans="4:4" x14ac:dyDescent="0.2">
      <c r="D1285" s="2"/>
    </row>
    <row r="1286" spans="4:4" x14ac:dyDescent="0.2">
      <c r="D1286" s="2"/>
    </row>
    <row r="1287" spans="4:4" x14ac:dyDescent="0.2">
      <c r="D1287" s="2"/>
    </row>
    <row r="1288" spans="4:4" x14ac:dyDescent="0.2">
      <c r="D1288" s="2"/>
    </row>
    <row r="1289" spans="4:4" x14ac:dyDescent="0.2">
      <c r="D1289" s="2"/>
    </row>
    <row r="1290" spans="4:4" x14ac:dyDescent="0.2">
      <c r="D1290" s="2"/>
    </row>
  </sheetData>
  <autoFilter ref="A3:AX3" xr:uid="{00000000-0009-0000-0000-000003000000}">
    <sortState xmlns:xlrd2="http://schemas.microsoft.com/office/spreadsheetml/2017/richdata2" ref="A4:AX75">
      <sortCondition ref="A3:A75"/>
    </sortState>
  </autoFilter>
  <pageMargins left="0.7" right="0.7" top="0.75" bottom="0.75" header="0.3" footer="0.3"/>
  <pageSetup paperSize="9" orientation="landscape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M1509"/>
  <sheetViews>
    <sheetView workbookViewId="0">
      <selection activeCell="C8" sqref="C8"/>
    </sheetView>
  </sheetViews>
  <sheetFormatPr baseColWidth="10" defaultRowHeight="16" x14ac:dyDescent="0.2"/>
  <cols>
    <col min="1" max="1" width="10.5" customWidth="1"/>
    <col min="2" max="2" width="32.83203125" customWidth="1"/>
    <col min="3" max="3" width="12.1640625" bestFit="1" customWidth="1"/>
  </cols>
  <sheetData>
    <row r="1" spans="1:13" ht="17" thickBot="1" x14ac:dyDescent="0.25">
      <c r="C1" s="3"/>
      <c r="D1" s="5">
        <v>140</v>
      </c>
      <c r="E1" s="5">
        <v>70</v>
      </c>
      <c r="F1" s="5">
        <v>150</v>
      </c>
      <c r="G1" s="5">
        <v>800</v>
      </c>
      <c r="H1" s="5">
        <v>1</v>
      </c>
      <c r="I1" s="5">
        <v>1</v>
      </c>
      <c r="J1" s="5">
        <v>1</v>
      </c>
      <c r="K1" s="5">
        <v>1</v>
      </c>
      <c r="L1" s="5">
        <v>1</v>
      </c>
      <c r="M1" s="5">
        <v>1</v>
      </c>
    </row>
    <row r="2" spans="1:13" x14ac:dyDescent="0.2">
      <c r="A2" s="1" t="s">
        <v>87</v>
      </c>
      <c r="B2" s="1" t="s">
        <v>78</v>
      </c>
      <c r="C2" s="1" t="s">
        <v>115</v>
      </c>
      <c r="D2" s="1" t="s">
        <v>116</v>
      </c>
      <c r="E2" s="1" t="s">
        <v>117</v>
      </c>
      <c r="F2" s="1" t="s">
        <v>118</v>
      </c>
      <c r="G2" s="1" t="s">
        <v>119</v>
      </c>
      <c r="H2" s="1" t="s">
        <v>139</v>
      </c>
      <c r="I2" s="1" t="s">
        <v>150</v>
      </c>
      <c r="J2" s="1" t="s">
        <v>120</v>
      </c>
      <c r="K2" s="1" t="s">
        <v>120</v>
      </c>
      <c r="L2" s="1" t="s">
        <v>120</v>
      </c>
      <c r="M2" s="1" t="s">
        <v>120</v>
      </c>
    </row>
    <row r="3" spans="1:13" x14ac:dyDescent="0.2">
      <c r="A3">
        <v>2974</v>
      </c>
      <c r="B3" t="s">
        <v>6692</v>
      </c>
      <c r="C3" s="2">
        <f t="shared" ref="C3:C10" si="0">ROUND(SUMPRODUCT(D$1:M$1,D3:M3),2)</f>
        <v>50</v>
      </c>
      <c r="H3">
        <v>50</v>
      </c>
    </row>
    <row r="4" spans="1:13" x14ac:dyDescent="0.2">
      <c r="A4">
        <v>2857</v>
      </c>
      <c r="B4" t="s">
        <v>6187</v>
      </c>
      <c r="C4" s="2">
        <f t="shared" si="0"/>
        <v>40</v>
      </c>
      <c r="H4">
        <v>40</v>
      </c>
    </row>
    <row r="5" spans="1:13" x14ac:dyDescent="0.2">
      <c r="A5">
        <v>2902</v>
      </c>
      <c r="B5" t="s">
        <v>6594</v>
      </c>
      <c r="C5" s="2">
        <f t="shared" si="0"/>
        <v>50</v>
      </c>
      <c r="H5">
        <v>50</v>
      </c>
    </row>
    <row r="6" spans="1:13" x14ac:dyDescent="0.2">
      <c r="A6">
        <v>3130</v>
      </c>
      <c r="B6" t="s">
        <v>4757</v>
      </c>
      <c r="C6" s="2">
        <f t="shared" si="0"/>
        <v>50</v>
      </c>
      <c r="H6">
        <v>50</v>
      </c>
    </row>
    <row r="7" spans="1:13" x14ac:dyDescent="0.2">
      <c r="A7">
        <v>2998</v>
      </c>
      <c r="B7" t="s">
        <v>7660</v>
      </c>
      <c r="C7" s="2">
        <f t="shared" si="0"/>
        <v>50</v>
      </c>
      <c r="H7">
        <v>50</v>
      </c>
    </row>
    <row r="8" spans="1:13" x14ac:dyDescent="0.2">
      <c r="A8">
        <v>1816</v>
      </c>
      <c r="B8" t="s">
        <v>1917</v>
      </c>
      <c r="C8" s="2">
        <f t="shared" si="0"/>
        <v>300</v>
      </c>
      <c r="H8">
        <v>300</v>
      </c>
    </row>
    <row r="9" spans="1:13" x14ac:dyDescent="0.2">
      <c r="A9">
        <v>8011</v>
      </c>
      <c r="B9" t="s">
        <v>341</v>
      </c>
      <c r="C9" s="2">
        <f t="shared" si="0"/>
        <v>157.5</v>
      </c>
      <c r="H9">
        <v>157.5</v>
      </c>
    </row>
    <row r="10" spans="1:13" x14ac:dyDescent="0.2">
      <c r="A10">
        <v>8132</v>
      </c>
      <c r="B10" t="s">
        <v>340</v>
      </c>
      <c r="C10" s="2">
        <f t="shared" si="0"/>
        <v>75</v>
      </c>
      <c r="H10">
        <v>75</v>
      </c>
    </row>
    <row r="11" spans="1:13" x14ac:dyDescent="0.2">
      <c r="A11">
        <v>948</v>
      </c>
      <c r="B11" t="s">
        <v>1422</v>
      </c>
      <c r="C11" s="2">
        <f t="shared" ref="C11:C20" si="1">ROUND(SUMPRODUCT(D$1:M$1,D11:M11),2)</f>
        <v>150</v>
      </c>
      <c r="H11">
        <v>150</v>
      </c>
    </row>
    <row r="12" spans="1:13" x14ac:dyDescent="0.2">
      <c r="A12">
        <v>8308</v>
      </c>
      <c r="B12" t="s">
        <v>7220</v>
      </c>
      <c r="C12" s="2">
        <f t="shared" si="1"/>
        <v>150</v>
      </c>
      <c r="H12">
        <v>150</v>
      </c>
    </row>
    <row r="13" spans="1:13" x14ac:dyDescent="0.2">
      <c r="A13">
        <v>2713</v>
      </c>
      <c r="B13" t="s">
        <v>5688</v>
      </c>
      <c r="C13" s="2">
        <f>ROUND(SUMPRODUCT(D$1:M$1,D13:M13),2)</f>
        <v>150</v>
      </c>
      <c r="H13">
        <v>150</v>
      </c>
    </row>
    <row r="14" spans="1:13" x14ac:dyDescent="0.2">
      <c r="A14">
        <v>2092</v>
      </c>
      <c r="B14" t="s">
        <v>554</v>
      </c>
      <c r="C14" s="2">
        <f t="shared" si="1"/>
        <v>300</v>
      </c>
      <c r="H14">
        <v>300</v>
      </c>
    </row>
    <row r="15" spans="1:13" x14ac:dyDescent="0.2">
      <c r="A15">
        <v>2860</v>
      </c>
      <c r="B15" t="s">
        <v>6197</v>
      </c>
      <c r="C15" s="2">
        <f>ROUND(SUMPRODUCT(D$1:M$1,D15:M15),2)</f>
        <v>0</v>
      </c>
    </row>
    <row r="16" spans="1:13" x14ac:dyDescent="0.2">
      <c r="A16">
        <v>2175</v>
      </c>
      <c r="B16" t="s">
        <v>3759</v>
      </c>
      <c r="C16" s="2">
        <f t="shared" si="1"/>
        <v>150</v>
      </c>
      <c r="H16">
        <v>150</v>
      </c>
    </row>
    <row r="17" spans="1:8" x14ac:dyDescent="0.2">
      <c r="A17">
        <v>2637</v>
      </c>
      <c r="B17" t="s">
        <v>5406</v>
      </c>
      <c r="C17" s="2">
        <f t="shared" si="1"/>
        <v>150</v>
      </c>
      <c r="H17">
        <v>150</v>
      </c>
    </row>
    <row r="18" spans="1:8" x14ac:dyDescent="0.2">
      <c r="A18">
        <v>2789</v>
      </c>
      <c r="B18" t="s">
        <v>4882</v>
      </c>
      <c r="C18" s="2">
        <f t="shared" si="1"/>
        <v>150</v>
      </c>
      <c r="H18">
        <v>150</v>
      </c>
    </row>
    <row r="19" spans="1:8" x14ac:dyDescent="0.2">
      <c r="A19">
        <v>2169</v>
      </c>
      <c r="B19" t="s">
        <v>3771</v>
      </c>
      <c r="C19" s="2">
        <f t="shared" si="1"/>
        <v>150</v>
      </c>
      <c r="H19">
        <v>150</v>
      </c>
    </row>
    <row r="20" spans="1:8" x14ac:dyDescent="0.2">
      <c r="A20">
        <v>1883</v>
      </c>
      <c r="B20" t="s">
        <v>2079</v>
      </c>
      <c r="C20" s="2">
        <f t="shared" si="1"/>
        <v>300</v>
      </c>
      <c r="H20">
        <v>300</v>
      </c>
    </row>
    <row r="21" spans="1:8" x14ac:dyDescent="0.2">
      <c r="A21">
        <v>2630</v>
      </c>
      <c r="B21" t="s">
        <v>5398</v>
      </c>
      <c r="C21" s="2">
        <f>ROUND(SUMPRODUCT(D$1:M$1,D21:M21),2)</f>
        <v>150</v>
      </c>
      <c r="H21">
        <v>150</v>
      </c>
    </row>
    <row r="22" spans="1:8" x14ac:dyDescent="0.2">
      <c r="C22" s="2"/>
    </row>
    <row r="23" spans="1:8" x14ac:dyDescent="0.2">
      <c r="C23" s="2"/>
    </row>
    <row r="24" spans="1:8" x14ac:dyDescent="0.2">
      <c r="C24" s="2"/>
    </row>
    <row r="25" spans="1:8" x14ac:dyDescent="0.2">
      <c r="C25" s="2"/>
    </row>
    <row r="26" spans="1:8" x14ac:dyDescent="0.2">
      <c r="C26" s="2"/>
    </row>
    <row r="27" spans="1:8" x14ac:dyDescent="0.2">
      <c r="C27" s="2"/>
    </row>
    <row r="28" spans="1:8" x14ac:dyDescent="0.2">
      <c r="C28" s="2"/>
    </row>
    <row r="29" spans="1:8" x14ac:dyDescent="0.2">
      <c r="C29" s="2"/>
    </row>
    <row r="30" spans="1:8" x14ac:dyDescent="0.2">
      <c r="C30" s="2"/>
    </row>
    <row r="31" spans="1:8" x14ac:dyDescent="0.2">
      <c r="C31" s="2"/>
    </row>
    <row r="32" spans="1:8" x14ac:dyDescent="0.2">
      <c r="C32" s="2"/>
    </row>
    <row r="33" spans="3:3" x14ac:dyDescent="0.2">
      <c r="C33" s="2"/>
    </row>
    <row r="34" spans="3:3" x14ac:dyDescent="0.2">
      <c r="C34" s="2"/>
    </row>
    <row r="35" spans="3:3" x14ac:dyDescent="0.2">
      <c r="C35" s="2"/>
    </row>
    <row r="36" spans="3:3" x14ac:dyDescent="0.2">
      <c r="C36" s="2"/>
    </row>
    <row r="37" spans="3:3" x14ac:dyDescent="0.2">
      <c r="C37" s="2"/>
    </row>
    <row r="38" spans="3:3" x14ac:dyDescent="0.2">
      <c r="C38" s="2"/>
    </row>
    <row r="39" spans="3:3" x14ac:dyDescent="0.2">
      <c r="C39" s="2"/>
    </row>
    <row r="40" spans="3:3" x14ac:dyDescent="0.2">
      <c r="C40" s="2"/>
    </row>
    <row r="41" spans="3:3" x14ac:dyDescent="0.2">
      <c r="C41" s="2"/>
    </row>
    <row r="42" spans="3:3" x14ac:dyDescent="0.2">
      <c r="C42" s="2"/>
    </row>
    <row r="43" spans="3:3" x14ac:dyDescent="0.2">
      <c r="C43" s="2"/>
    </row>
    <row r="44" spans="3:3" x14ac:dyDescent="0.2">
      <c r="C44" s="2"/>
    </row>
    <row r="45" spans="3:3" x14ac:dyDescent="0.2">
      <c r="C45" s="2"/>
    </row>
    <row r="46" spans="3:3" x14ac:dyDescent="0.2">
      <c r="C46" s="2"/>
    </row>
    <row r="47" spans="3:3" x14ac:dyDescent="0.2">
      <c r="C47" s="2"/>
    </row>
    <row r="48" spans="3:3" x14ac:dyDescent="0.2">
      <c r="C48" s="2"/>
    </row>
    <row r="49" spans="3:3" x14ac:dyDescent="0.2">
      <c r="C49" s="2"/>
    </row>
    <row r="50" spans="3:3" x14ac:dyDescent="0.2">
      <c r="C50" s="2"/>
    </row>
    <row r="51" spans="3:3" x14ac:dyDescent="0.2">
      <c r="C51" s="2"/>
    </row>
    <row r="52" spans="3:3" x14ac:dyDescent="0.2">
      <c r="C52" s="2"/>
    </row>
    <row r="53" spans="3:3" x14ac:dyDescent="0.2">
      <c r="C53" s="2"/>
    </row>
    <row r="54" spans="3:3" x14ac:dyDescent="0.2">
      <c r="C54" s="2"/>
    </row>
    <row r="55" spans="3:3" x14ac:dyDescent="0.2">
      <c r="C55" s="2"/>
    </row>
    <row r="56" spans="3:3" x14ac:dyDescent="0.2">
      <c r="C56" s="2"/>
    </row>
    <row r="57" spans="3:3" x14ac:dyDescent="0.2">
      <c r="C57" s="2"/>
    </row>
    <row r="58" spans="3:3" x14ac:dyDescent="0.2">
      <c r="C58" s="2"/>
    </row>
    <row r="59" spans="3:3" x14ac:dyDescent="0.2">
      <c r="C59" s="2"/>
    </row>
    <row r="60" spans="3:3" x14ac:dyDescent="0.2">
      <c r="C60" s="2"/>
    </row>
    <row r="61" spans="3:3" x14ac:dyDescent="0.2">
      <c r="C61" s="2"/>
    </row>
    <row r="62" spans="3:3" x14ac:dyDescent="0.2">
      <c r="C62" s="2"/>
    </row>
    <row r="63" spans="3:3" x14ac:dyDescent="0.2">
      <c r="C63" s="2"/>
    </row>
    <row r="64" spans="3:3" x14ac:dyDescent="0.2">
      <c r="C64" s="2"/>
    </row>
    <row r="65" spans="3:3" x14ac:dyDescent="0.2">
      <c r="C65" s="2"/>
    </row>
    <row r="66" spans="3:3" x14ac:dyDescent="0.2">
      <c r="C66" s="2"/>
    </row>
    <row r="67" spans="3:3" x14ac:dyDescent="0.2">
      <c r="C67" s="2"/>
    </row>
    <row r="68" spans="3:3" x14ac:dyDescent="0.2">
      <c r="C68" s="2"/>
    </row>
    <row r="69" spans="3:3" x14ac:dyDescent="0.2">
      <c r="C69" s="2"/>
    </row>
    <row r="70" spans="3:3" x14ac:dyDescent="0.2">
      <c r="C70" s="2"/>
    </row>
    <row r="71" spans="3:3" x14ac:dyDescent="0.2">
      <c r="C71" s="2"/>
    </row>
    <row r="72" spans="3:3" x14ac:dyDescent="0.2">
      <c r="C72" s="2"/>
    </row>
    <row r="73" spans="3:3" x14ac:dyDescent="0.2">
      <c r="C73" s="2"/>
    </row>
    <row r="74" spans="3:3" x14ac:dyDescent="0.2">
      <c r="C74" s="2"/>
    </row>
    <row r="75" spans="3:3" x14ac:dyDescent="0.2">
      <c r="C75" s="2"/>
    </row>
    <row r="76" spans="3:3" x14ac:dyDescent="0.2">
      <c r="C76" s="2"/>
    </row>
    <row r="77" spans="3:3" x14ac:dyDescent="0.2">
      <c r="C77" s="2"/>
    </row>
    <row r="78" spans="3:3" x14ac:dyDescent="0.2">
      <c r="C78" s="2"/>
    </row>
    <row r="79" spans="3:3" x14ac:dyDescent="0.2">
      <c r="C79" s="2"/>
    </row>
    <row r="80" spans="3:3" x14ac:dyDescent="0.2">
      <c r="C80" s="2"/>
    </row>
    <row r="81" spans="3:3" x14ac:dyDescent="0.2">
      <c r="C81" s="2"/>
    </row>
    <row r="82" spans="3:3" x14ac:dyDescent="0.2">
      <c r="C82" s="2"/>
    </row>
    <row r="83" spans="3:3" x14ac:dyDescent="0.2">
      <c r="C83" s="2"/>
    </row>
    <row r="84" spans="3:3" x14ac:dyDescent="0.2">
      <c r="C84" s="2"/>
    </row>
    <row r="85" spans="3:3" x14ac:dyDescent="0.2">
      <c r="C85" s="2"/>
    </row>
    <row r="86" spans="3:3" x14ac:dyDescent="0.2">
      <c r="C86" s="2"/>
    </row>
    <row r="87" spans="3:3" x14ac:dyDescent="0.2">
      <c r="C87" s="2"/>
    </row>
    <row r="88" spans="3:3" x14ac:dyDescent="0.2">
      <c r="C88" s="2"/>
    </row>
    <row r="89" spans="3:3" x14ac:dyDescent="0.2">
      <c r="C89" s="2"/>
    </row>
    <row r="90" spans="3:3" x14ac:dyDescent="0.2">
      <c r="C90" s="2"/>
    </row>
    <row r="91" spans="3:3" x14ac:dyDescent="0.2">
      <c r="C91" s="2"/>
    </row>
    <row r="92" spans="3:3" x14ac:dyDescent="0.2">
      <c r="C92" s="2"/>
    </row>
    <row r="93" spans="3:3" x14ac:dyDescent="0.2">
      <c r="C93" s="2"/>
    </row>
    <row r="94" spans="3:3" x14ac:dyDescent="0.2">
      <c r="C94" s="2"/>
    </row>
    <row r="95" spans="3:3" x14ac:dyDescent="0.2">
      <c r="C95" s="2"/>
    </row>
    <row r="96" spans="3:3" x14ac:dyDescent="0.2">
      <c r="C96" s="2"/>
    </row>
    <row r="97" spans="3:3" x14ac:dyDescent="0.2">
      <c r="C97" s="2"/>
    </row>
    <row r="98" spans="3:3" x14ac:dyDescent="0.2">
      <c r="C98" s="2"/>
    </row>
    <row r="99" spans="3:3" x14ac:dyDescent="0.2">
      <c r="C99" s="2"/>
    </row>
    <row r="100" spans="3:3" x14ac:dyDescent="0.2">
      <c r="C100" s="2"/>
    </row>
    <row r="101" spans="3:3" x14ac:dyDescent="0.2">
      <c r="C101" s="2"/>
    </row>
    <row r="102" spans="3:3" x14ac:dyDescent="0.2">
      <c r="C102" s="2"/>
    </row>
    <row r="103" spans="3:3" x14ac:dyDescent="0.2">
      <c r="C103" s="2"/>
    </row>
    <row r="104" spans="3:3" x14ac:dyDescent="0.2">
      <c r="C104" s="2"/>
    </row>
    <row r="105" spans="3:3" x14ac:dyDescent="0.2">
      <c r="C105" s="2"/>
    </row>
    <row r="106" spans="3:3" x14ac:dyDescent="0.2">
      <c r="C106" s="2"/>
    </row>
    <row r="107" spans="3:3" x14ac:dyDescent="0.2">
      <c r="C107" s="2"/>
    </row>
    <row r="108" spans="3:3" x14ac:dyDescent="0.2">
      <c r="C108" s="2"/>
    </row>
    <row r="109" spans="3:3" x14ac:dyDescent="0.2">
      <c r="C109" s="2"/>
    </row>
    <row r="110" spans="3:3" x14ac:dyDescent="0.2">
      <c r="C110" s="2"/>
    </row>
    <row r="111" spans="3:3" x14ac:dyDescent="0.2">
      <c r="C111" s="2"/>
    </row>
    <row r="112" spans="3:3" x14ac:dyDescent="0.2">
      <c r="C112" s="2"/>
    </row>
    <row r="113" spans="3:3" x14ac:dyDescent="0.2">
      <c r="C113" s="2"/>
    </row>
    <row r="114" spans="3:3" x14ac:dyDescent="0.2">
      <c r="C114" s="2"/>
    </row>
    <row r="115" spans="3:3" x14ac:dyDescent="0.2">
      <c r="C115" s="2"/>
    </row>
    <row r="116" spans="3:3" x14ac:dyDescent="0.2">
      <c r="C116" s="2"/>
    </row>
    <row r="117" spans="3:3" x14ac:dyDescent="0.2">
      <c r="C117" s="2"/>
    </row>
    <row r="118" spans="3:3" x14ac:dyDescent="0.2">
      <c r="C118" s="2"/>
    </row>
    <row r="119" spans="3:3" x14ac:dyDescent="0.2">
      <c r="C119" s="2"/>
    </row>
    <row r="120" spans="3:3" x14ac:dyDescent="0.2">
      <c r="C120" s="2"/>
    </row>
    <row r="121" spans="3:3" x14ac:dyDescent="0.2">
      <c r="C121" s="2"/>
    </row>
    <row r="122" spans="3:3" x14ac:dyDescent="0.2">
      <c r="C122" s="2"/>
    </row>
    <row r="123" spans="3:3" x14ac:dyDescent="0.2">
      <c r="C123" s="2"/>
    </row>
    <row r="124" spans="3:3" x14ac:dyDescent="0.2">
      <c r="C124" s="2"/>
    </row>
    <row r="125" spans="3:3" x14ac:dyDescent="0.2">
      <c r="C125" s="2"/>
    </row>
    <row r="126" spans="3:3" x14ac:dyDescent="0.2">
      <c r="C126" s="2"/>
    </row>
    <row r="127" spans="3:3" x14ac:dyDescent="0.2">
      <c r="C127" s="2"/>
    </row>
    <row r="128" spans="3:3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  <row r="146" spans="3:3" x14ac:dyDescent="0.2">
      <c r="C146" s="2"/>
    </row>
    <row r="147" spans="3:3" x14ac:dyDescent="0.2">
      <c r="C147" s="2"/>
    </row>
    <row r="148" spans="3:3" x14ac:dyDescent="0.2">
      <c r="C148" s="2"/>
    </row>
    <row r="149" spans="3:3" x14ac:dyDescent="0.2">
      <c r="C149" s="2"/>
    </row>
    <row r="150" spans="3:3" x14ac:dyDescent="0.2">
      <c r="C150" s="2"/>
    </row>
    <row r="151" spans="3:3" x14ac:dyDescent="0.2">
      <c r="C151" s="2"/>
    </row>
    <row r="152" spans="3:3" x14ac:dyDescent="0.2">
      <c r="C152" s="2"/>
    </row>
    <row r="153" spans="3:3" x14ac:dyDescent="0.2">
      <c r="C153" s="2"/>
    </row>
    <row r="154" spans="3:3" x14ac:dyDescent="0.2">
      <c r="C154" s="2"/>
    </row>
    <row r="155" spans="3:3" x14ac:dyDescent="0.2">
      <c r="C155" s="2"/>
    </row>
    <row r="156" spans="3:3" x14ac:dyDescent="0.2">
      <c r="C156" s="2"/>
    </row>
    <row r="157" spans="3:3" x14ac:dyDescent="0.2">
      <c r="C157" s="2"/>
    </row>
    <row r="158" spans="3:3" x14ac:dyDescent="0.2">
      <c r="C158" s="2"/>
    </row>
    <row r="159" spans="3:3" x14ac:dyDescent="0.2">
      <c r="C159" s="2"/>
    </row>
    <row r="160" spans="3:3" x14ac:dyDescent="0.2">
      <c r="C160" s="2"/>
    </row>
    <row r="161" spans="3:3" x14ac:dyDescent="0.2">
      <c r="C161" s="2"/>
    </row>
    <row r="162" spans="3:3" x14ac:dyDescent="0.2">
      <c r="C162" s="2"/>
    </row>
    <row r="163" spans="3:3" x14ac:dyDescent="0.2">
      <c r="C163" s="2"/>
    </row>
    <row r="164" spans="3:3" x14ac:dyDescent="0.2">
      <c r="C164" s="2"/>
    </row>
    <row r="165" spans="3:3" x14ac:dyDescent="0.2">
      <c r="C165" s="2"/>
    </row>
    <row r="166" spans="3:3" x14ac:dyDescent="0.2">
      <c r="C166" s="2"/>
    </row>
    <row r="167" spans="3:3" x14ac:dyDescent="0.2">
      <c r="C167" s="2"/>
    </row>
    <row r="168" spans="3:3" x14ac:dyDescent="0.2">
      <c r="C168" s="2"/>
    </row>
    <row r="169" spans="3:3" x14ac:dyDescent="0.2">
      <c r="C169" s="2"/>
    </row>
    <row r="170" spans="3:3" x14ac:dyDescent="0.2">
      <c r="C170" s="2"/>
    </row>
    <row r="171" spans="3:3" x14ac:dyDescent="0.2">
      <c r="C171" s="2"/>
    </row>
    <row r="172" spans="3:3" x14ac:dyDescent="0.2">
      <c r="C172" s="2"/>
    </row>
    <row r="173" spans="3:3" x14ac:dyDescent="0.2">
      <c r="C173" s="2"/>
    </row>
    <row r="174" spans="3:3" x14ac:dyDescent="0.2">
      <c r="C174" s="2"/>
    </row>
    <row r="175" spans="3:3" x14ac:dyDescent="0.2">
      <c r="C175" s="2"/>
    </row>
    <row r="176" spans="3:3" x14ac:dyDescent="0.2">
      <c r="C176" s="2"/>
    </row>
    <row r="177" spans="3:3" x14ac:dyDescent="0.2">
      <c r="C177" s="2"/>
    </row>
    <row r="178" spans="3:3" x14ac:dyDescent="0.2">
      <c r="C178" s="2"/>
    </row>
    <row r="179" spans="3:3" x14ac:dyDescent="0.2">
      <c r="C179" s="2"/>
    </row>
    <row r="180" spans="3:3" x14ac:dyDescent="0.2">
      <c r="C180" s="2"/>
    </row>
    <row r="181" spans="3:3" x14ac:dyDescent="0.2">
      <c r="C181" s="2"/>
    </row>
    <row r="182" spans="3:3" x14ac:dyDescent="0.2">
      <c r="C182" s="2"/>
    </row>
    <row r="183" spans="3:3" x14ac:dyDescent="0.2">
      <c r="C183" s="2"/>
    </row>
    <row r="184" spans="3:3" x14ac:dyDescent="0.2">
      <c r="C184" s="2"/>
    </row>
    <row r="185" spans="3:3" x14ac:dyDescent="0.2">
      <c r="C185" s="2"/>
    </row>
    <row r="186" spans="3:3" x14ac:dyDescent="0.2">
      <c r="C186" s="2"/>
    </row>
    <row r="187" spans="3:3" x14ac:dyDescent="0.2">
      <c r="C187" s="2"/>
    </row>
    <row r="188" spans="3:3" x14ac:dyDescent="0.2">
      <c r="C188" s="2"/>
    </row>
    <row r="189" spans="3:3" x14ac:dyDescent="0.2">
      <c r="C189" s="2"/>
    </row>
    <row r="190" spans="3:3" x14ac:dyDescent="0.2">
      <c r="C190" s="2"/>
    </row>
    <row r="191" spans="3:3" x14ac:dyDescent="0.2">
      <c r="C191" s="2"/>
    </row>
    <row r="192" spans="3:3" x14ac:dyDescent="0.2">
      <c r="C192" s="2"/>
    </row>
    <row r="193" spans="3:3" x14ac:dyDescent="0.2">
      <c r="C193" s="2"/>
    </row>
    <row r="194" spans="3:3" x14ac:dyDescent="0.2">
      <c r="C194" s="2"/>
    </row>
    <row r="195" spans="3:3" x14ac:dyDescent="0.2">
      <c r="C195" s="2"/>
    </row>
    <row r="196" spans="3:3" x14ac:dyDescent="0.2">
      <c r="C196" s="2"/>
    </row>
    <row r="197" spans="3:3" x14ac:dyDescent="0.2">
      <c r="C197" s="2"/>
    </row>
    <row r="198" spans="3:3" x14ac:dyDescent="0.2">
      <c r="C198" s="2"/>
    </row>
    <row r="199" spans="3:3" x14ac:dyDescent="0.2">
      <c r="C199" s="2"/>
    </row>
    <row r="200" spans="3:3" x14ac:dyDescent="0.2">
      <c r="C200" s="2"/>
    </row>
    <row r="201" spans="3:3" x14ac:dyDescent="0.2">
      <c r="C201" s="2"/>
    </row>
    <row r="202" spans="3:3" x14ac:dyDescent="0.2">
      <c r="C202" s="2"/>
    </row>
    <row r="203" spans="3:3" x14ac:dyDescent="0.2">
      <c r="C203" s="2"/>
    </row>
    <row r="204" spans="3:3" x14ac:dyDescent="0.2">
      <c r="C204" s="2"/>
    </row>
    <row r="205" spans="3:3" x14ac:dyDescent="0.2">
      <c r="C205" s="2"/>
    </row>
    <row r="206" spans="3:3" x14ac:dyDescent="0.2">
      <c r="C206" s="2"/>
    </row>
    <row r="207" spans="3:3" x14ac:dyDescent="0.2">
      <c r="C207" s="2"/>
    </row>
    <row r="208" spans="3:3" x14ac:dyDescent="0.2">
      <c r="C208" s="2"/>
    </row>
    <row r="209" spans="3:3" x14ac:dyDescent="0.2">
      <c r="C209" s="2"/>
    </row>
    <row r="210" spans="3:3" x14ac:dyDescent="0.2">
      <c r="C210" s="2"/>
    </row>
    <row r="211" spans="3:3" x14ac:dyDescent="0.2">
      <c r="C211" s="2"/>
    </row>
    <row r="212" spans="3:3" x14ac:dyDescent="0.2">
      <c r="C212" s="2"/>
    </row>
    <row r="213" spans="3:3" x14ac:dyDescent="0.2">
      <c r="C213" s="2"/>
    </row>
    <row r="214" spans="3:3" x14ac:dyDescent="0.2">
      <c r="C214" s="2"/>
    </row>
    <row r="215" spans="3:3" x14ac:dyDescent="0.2">
      <c r="C215" s="2"/>
    </row>
    <row r="216" spans="3:3" x14ac:dyDescent="0.2">
      <c r="C216" s="2"/>
    </row>
    <row r="217" spans="3:3" x14ac:dyDescent="0.2">
      <c r="C217" s="2"/>
    </row>
    <row r="218" spans="3:3" x14ac:dyDescent="0.2">
      <c r="C218" s="2"/>
    </row>
    <row r="219" spans="3:3" x14ac:dyDescent="0.2">
      <c r="C219" s="2"/>
    </row>
    <row r="220" spans="3:3" x14ac:dyDescent="0.2">
      <c r="C220" s="2"/>
    </row>
    <row r="221" spans="3:3" x14ac:dyDescent="0.2">
      <c r="C221" s="2"/>
    </row>
    <row r="222" spans="3:3" x14ac:dyDescent="0.2">
      <c r="C222" s="2"/>
    </row>
    <row r="223" spans="3:3" x14ac:dyDescent="0.2">
      <c r="C223" s="2"/>
    </row>
    <row r="224" spans="3:3" x14ac:dyDescent="0.2">
      <c r="C224" s="2"/>
    </row>
    <row r="225" spans="3:3" x14ac:dyDescent="0.2">
      <c r="C225" s="2"/>
    </row>
    <row r="226" spans="3:3" x14ac:dyDescent="0.2">
      <c r="C226" s="2"/>
    </row>
    <row r="227" spans="3:3" x14ac:dyDescent="0.2">
      <c r="C227" s="2"/>
    </row>
    <row r="228" spans="3:3" x14ac:dyDescent="0.2">
      <c r="C228" s="2"/>
    </row>
    <row r="229" spans="3:3" x14ac:dyDescent="0.2">
      <c r="C229" s="2"/>
    </row>
    <row r="230" spans="3:3" x14ac:dyDescent="0.2">
      <c r="C230" s="2"/>
    </row>
    <row r="231" spans="3:3" x14ac:dyDescent="0.2">
      <c r="C231" s="2"/>
    </row>
    <row r="232" spans="3:3" x14ac:dyDescent="0.2">
      <c r="C232" s="2"/>
    </row>
    <row r="233" spans="3:3" x14ac:dyDescent="0.2">
      <c r="C233" s="2"/>
    </row>
    <row r="234" spans="3:3" x14ac:dyDescent="0.2">
      <c r="C234" s="2"/>
    </row>
    <row r="235" spans="3:3" x14ac:dyDescent="0.2">
      <c r="C235" s="2"/>
    </row>
    <row r="236" spans="3:3" x14ac:dyDescent="0.2">
      <c r="C236" s="2"/>
    </row>
    <row r="237" spans="3:3" x14ac:dyDescent="0.2">
      <c r="C237" s="2"/>
    </row>
    <row r="238" spans="3:3" x14ac:dyDescent="0.2">
      <c r="C238" s="2"/>
    </row>
    <row r="239" spans="3:3" x14ac:dyDescent="0.2">
      <c r="C239" s="2"/>
    </row>
    <row r="240" spans="3:3" x14ac:dyDescent="0.2">
      <c r="C240" s="2"/>
    </row>
    <row r="241" spans="3:3" x14ac:dyDescent="0.2">
      <c r="C241" s="2"/>
    </row>
    <row r="242" spans="3:3" x14ac:dyDescent="0.2">
      <c r="C242" s="2"/>
    </row>
    <row r="243" spans="3:3" x14ac:dyDescent="0.2">
      <c r="C243" s="2"/>
    </row>
    <row r="244" spans="3:3" x14ac:dyDescent="0.2">
      <c r="C244" s="2"/>
    </row>
    <row r="245" spans="3:3" x14ac:dyDescent="0.2">
      <c r="C245" s="2"/>
    </row>
    <row r="246" spans="3:3" x14ac:dyDescent="0.2">
      <c r="C246" s="2"/>
    </row>
    <row r="247" spans="3:3" x14ac:dyDescent="0.2">
      <c r="C247" s="2"/>
    </row>
    <row r="248" spans="3:3" x14ac:dyDescent="0.2">
      <c r="C248" s="2"/>
    </row>
    <row r="249" spans="3:3" x14ac:dyDescent="0.2">
      <c r="C249" s="2"/>
    </row>
    <row r="250" spans="3:3" x14ac:dyDescent="0.2">
      <c r="C250" s="2"/>
    </row>
    <row r="251" spans="3:3" x14ac:dyDescent="0.2">
      <c r="C251" s="2"/>
    </row>
    <row r="252" spans="3:3" x14ac:dyDescent="0.2">
      <c r="C252" s="2"/>
    </row>
    <row r="253" spans="3:3" x14ac:dyDescent="0.2">
      <c r="C253" s="2"/>
    </row>
    <row r="254" spans="3:3" x14ac:dyDescent="0.2">
      <c r="C254" s="2"/>
    </row>
    <row r="255" spans="3:3" x14ac:dyDescent="0.2">
      <c r="C255" s="2"/>
    </row>
    <row r="256" spans="3:3" x14ac:dyDescent="0.2">
      <c r="C256" s="2"/>
    </row>
    <row r="257" spans="3:3" x14ac:dyDescent="0.2">
      <c r="C257" s="2"/>
    </row>
    <row r="258" spans="3:3" x14ac:dyDescent="0.2">
      <c r="C258" s="2"/>
    </row>
    <row r="259" spans="3:3" x14ac:dyDescent="0.2">
      <c r="C259" s="2"/>
    </row>
    <row r="260" spans="3:3" x14ac:dyDescent="0.2">
      <c r="C260" s="2"/>
    </row>
    <row r="261" spans="3:3" x14ac:dyDescent="0.2">
      <c r="C261" s="2"/>
    </row>
    <row r="262" spans="3:3" x14ac:dyDescent="0.2">
      <c r="C262" s="2"/>
    </row>
    <row r="263" spans="3:3" x14ac:dyDescent="0.2">
      <c r="C263" s="2"/>
    </row>
    <row r="264" spans="3:3" x14ac:dyDescent="0.2">
      <c r="C264" s="2"/>
    </row>
    <row r="265" spans="3:3" x14ac:dyDescent="0.2">
      <c r="C265" s="2"/>
    </row>
    <row r="266" spans="3:3" x14ac:dyDescent="0.2">
      <c r="C266" s="2"/>
    </row>
    <row r="267" spans="3:3" x14ac:dyDescent="0.2">
      <c r="C267" s="2"/>
    </row>
    <row r="268" spans="3:3" x14ac:dyDescent="0.2">
      <c r="C268" s="2"/>
    </row>
    <row r="269" spans="3:3" x14ac:dyDescent="0.2">
      <c r="C269" s="2"/>
    </row>
    <row r="270" spans="3:3" x14ac:dyDescent="0.2">
      <c r="C270" s="2"/>
    </row>
    <row r="271" spans="3:3" x14ac:dyDescent="0.2">
      <c r="C271" s="2"/>
    </row>
    <row r="272" spans="3:3" x14ac:dyDescent="0.2">
      <c r="C272" s="2"/>
    </row>
    <row r="273" spans="3:3" x14ac:dyDescent="0.2">
      <c r="C273" s="2"/>
    </row>
    <row r="274" spans="3:3" x14ac:dyDescent="0.2">
      <c r="C274" s="2"/>
    </row>
    <row r="275" spans="3:3" x14ac:dyDescent="0.2">
      <c r="C275" s="2"/>
    </row>
    <row r="276" spans="3:3" x14ac:dyDescent="0.2">
      <c r="C276" s="2"/>
    </row>
    <row r="277" spans="3:3" x14ac:dyDescent="0.2">
      <c r="C277" s="2"/>
    </row>
    <row r="278" spans="3:3" x14ac:dyDescent="0.2">
      <c r="C278" s="2"/>
    </row>
    <row r="279" spans="3:3" x14ac:dyDescent="0.2">
      <c r="C279" s="2"/>
    </row>
    <row r="280" spans="3:3" x14ac:dyDescent="0.2">
      <c r="C280" s="2"/>
    </row>
    <row r="281" spans="3:3" x14ac:dyDescent="0.2">
      <c r="C281" s="2"/>
    </row>
    <row r="282" spans="3:3" x14ac:dyDescent="0.2">
      <c r="C282" s="2"/>
    </row>
    <row r="283" spans="3:3" x14ac:dyDescent="0.2">
      <c r="C283" s="2"/>
    </row>
    <row r="284" spans="3:3" x14ac:dyDescent="0.2">
      <c r="C284" s="2"/>
    </row>
    <row r="285" spans="3:3" x14ac:dyDescent="0.2">
      <c r="C285" s="2"/>
    </row>
    <row r="286" spans="3:3" x14ac:dyDescent="0.2">
      <c r="C286" s="2"/>
    </row>
    <row r="287" spans="3:3" x14ac:dyDescent="0.2">
      <c r="C287" s="2"/>
    </row>
    <row r="288" spans="3:3" x14ac:dyDescent="0.2">
      <c r="C288" s="2"/>
    </row>
    <row r="289" spans="3:3" x14ac:dyDescent="0.2">
      <c r="C289" s="2"/>
    </row>
    <row r="290" spans="3:3" x14ac:dyDescent="0.2">
      <c r="C290" s="2"/>
    </row>
    <row r="291" spans="3:3" x14ac:dyDescent="0.2">
      <c r="C291" s="2"/>
    </row>
    <row r="292" spans="3:3" x14ac:dyDescent="0.2">
      <c r="C292" s="2"/>
    </row>
    <row r="293" spans="3:3" x14ac:dyDescent="0.2">
      <c r="C293" s="2"/>
    </row>
    <row r="294" spans="3:3" x14ac:dyDescent="0.2">
      <c r="C294" s="2"/>
    </row>
    <row r="295" spans="3:3" x14ac:dyDescent="0.2">
      <c r="C295" s="2"/>
    </row>
    <row r="296" spans="3:3" x14ac:dyDescent="0.2">
      <c r="C296" s="2"/>
    </row>
    <row r="297" spans="3:3" x14ac:dyDescent="0.2">
      <c r="C297" s="2"/>
    </row>
    <row r="298" spans="3:3" x14ac:dyDescent="0.2">
      <c r="C298" s="2"/>
    </row>
    <row r="299" spans="3:3" x14ac:dyDescent="0.2">
      <c r="C299" s="2"/>
    </row>
    <row r="300" spans="3:3" x14ac:dyDescent="0.2">
      <c r="C300" s="2"/>
    </row>
    <row r="301" spans="3:3" x14ac:dyDescent="0.2">
      <c r="C301" s="2"/>
    </row>
    <row r="302" spans="3:3" x14ac:dyDescent="0.2">
      <c r="C302" s="2"/>
    </row>
    <row r="303" spans="3:3" x14ac:dyDescent="0.2">
      <c r="C303" s="2"/>
    </row>
    <row r="304" spans="3:3" x14ac:dyDescent="0.2">
      <c r="C304" s="2"/>
    </row>
    <row r="305" spans="3:3" x14ac:dyDescent="0.2">
      <c r="C305" s="2"/>
    </row>
    <row r="306" spans="3:3" x14ac:dyDescent="0.2">
      <c r="C306" s="2"/>
    </row>
    <row r="307" spans="3:3" x14ac:dyDescent="0.2">
      <c r="C307" s="2"/>
    </row>
    <row r="308" spans="3:3" x14ac:dyDescent="0.2">
      <c r="C308" s="2"/>
    </row>
    <row r="309" spans="3:3" x14ac:dyDescent="0.2">
      <c r="C309" s="2"/>
    </row>
    <row r="310" spans="3:3" x14ac:dyDescent="0.2">
      <c r="C310" s="2"/>
    </row>
    <row r="311" spans="3:3" x14ac:dyDescent="0.2">
      <c r="C311" s="2"/>
    </row>
    <row r="312" spans="3:3" x14ac:dyDescent="0.2">
      <c r="C312" s="2"/>
    </row>
    <row r="313" spans="3:3" x14ac:dyDescent="0.2">
      <c r="C313" s="2"/>
    </row>
    <row r="314" spans="3:3" x14ac:dyDescent="0.2">
      <c r="C314" s="2"/>
    </row>
    <row r="315" spans="3:3" x14ac:dyDescent="0.2">
      <c r="C315" s="2"/>
    </row>
    <row r="316" spans="3:3" x14ac:dyDescent="0.2">
      <c r="C316" s="2"/>
    </row>
    <row r="317" spans="3:3" x14ac:dyDescent="0.2">
      <c r="C317" s="2"/>
    </row>
    <row r="318" spans="3:3" x14ac:dyDescent="0.2">
      <c r="C318" s="2"/>
    </row>
    <row r="319" spans="3:3" x14ac:dyDescent="0.2">
      <c r="C319" s="2"/>
    </row>
    <row r="320" spans="3:3" x14ac:dyDescent="0.2">
      <c r="C320" s="2"/>
    </row>
    <row r="321" spans="3:3" x14ac:dyDescent="0.2">
      <c r="C321" s="2"/>
    </row>
    <row r="322" spans="3:3" x14ac:dyDescent="0.2">
      <c r="C322" s="2"/>
    </row>
    <row r="323" spans="3:3" x14ac:dyDescent="0.2">
      <c r="C323" s="2"/>
    </row>
    <row r="324" spans="3:3" x14ac:dyDescent="0.2">
      <c r="C324" s="2"/>
    </row>
    <row r="325" spans="3:3" x14ac:dyDescent="0.2">
      <c r="C325" s="2"/>
    </row>
    <row r="326" spans="3:3" x14ac:dyDescent="0.2">
      <c r="C326" s="2"/>
    </row>
    <row r="327" spans="3:3" x14ac:dyDescent="0.2">
      <c r="C327" s="2"/>
    </row>
    <row r="328" spans="3:3" x14ac:dyDescent="0.2">
      <c r="C328" s="2"/>
    </row>
    <row r="329" spans="3:3" x14ac:dyDescent="0.2">
      <c r="C329" s="2"/>
    </row>
    <row r="330" spans="3:3" x14ac:dyDescent="0.2">
      <c r="C330" s="2"/>
    </row>
    <row r="331" spans="3:3" x14ac:dyDescent="0.2">
      <c r="C331" s="2"/>
    </row>
    <row r="332" spans="3:3" x14ac:dyDescent="0.2">
      <c r="C332" s="2"/>
    </row>
    <row r="333" spans="3:3" x14ac:dyDescent="0.2">
      <c r="C333" s="2"/>
    </row>
    <row r="334" spans="3:3" x14ac:dyDescent="0.2">
      <c r="C334" s="2"/>
    </row>
    <row r="335" spans="3:3" x14ac:dyDescent="0.2">
      <c r="C335" s="2"/>
    </row>
    <row r="336" spans="3:3" x14ac:dyDescent="0.2">
      <c r="C336" s="2"/>
    </row>
    <row r="337" spans="3:3" x14ac:dyDescent="0.2">
      <c r="C337" s="2"/>
    </row>
    <row r="338" spans="3:3" x14ac:dyDescent="0.2">
      <c r="C338" s="2"/>
    </row>
    <row r="339" spans="3:3" x14ac:dyDescent="0.2">
      <c r="C339" s="2"/>
    </row>
    <row r="340" spans="3:3" x14ac:dyDescent="0.2">
      <c r="C340" s="2"/>
    </row>
    <row r="341" spans="3:3" x14ac:dyDescent="0.2">
      <c r="C341" s="2"/>
    </row>
    <row r="342" spans="3:3" x14ac:dyDescent="0.2">
      <c r="C342" s="2"/>
    </row>
    <row r="343" spans="3:3" x14ac:dyDescent="0.2">
      <c r="C343" s="2"/>
    </row>
    <row r="344" spans="3:3" x14ac:dyDescent="0.2">
      <c r="C344" s="2"/>
    </row>
    <row r="345" spans="3:3" x14ac:dyDescent="0.2">
      <c r="C345" s="2"/>
    </row>
    <row r="346" spans="3:3" x14ac:dyDescent="0.2">
      <c r="C346" s="2"/>
    </row>
    <row r="347" spans="3:3" x14ac:dyDescent="0.2">
      <c r="C347" s="2"/>
    </row>
    <row r="348" spans="3:3" x14ac:dyDescent="0.2">
      <c r="C348" s="2"/>
    </row>
    <row r="349" spans="3:3" x14ac:dyDescent="0.2">
      <c r="C349" s="2"/>
    </row>
    <row r="350" spans="3:3" x14ac:dyDescent="0.2">
      <c r="C350" s="2"/>
    </row>
    <row r="351" spans="3:3" x14ac:dyDescent="0.2">
      <c r="C351" s="2"/>
    </row>
    <row r="352" spans="3:3" x14ac:dyDescent="0.2">
      <c r="C352" s="2"/>
    </row>
    <row r="353" spans="3:3" x14ac:dyDescent="0.2">
      <c r="C353" s="2"/>
    </row>
    <row r="354" spans="3:3" x14ac:dyDescent="0.2">
      <c r="C354" s="2"/>
    </row>
    <row r="355" spans="3:3" x14ac:dyDescent="0.2">
      <c r="C355" s="2"/>
    </row>
    <row r="356" spans="3:3" x14ac:dyDescent="0.2">
      <c r="C356" s="2"/>
    </row>
    <row r="357" spans="3:3" x14ac:dyDescent="0.2">
      <c r="C357" s="2"/>
    </row>
    <row r="358" spans="3:3" x14ac:dyDescent="0.2">
      <c r="C358" s="2"/>
    </row>
    <row r="359" spans="3:3" x14ac:dyDescent="0.2">
      <c r="C359" s="2"/>
    </row>
    <row r="360" spans="3:3" x14ac:dyDescent="0.2">
      <c r="C360" s="2"/>
    </row>
    <row r="361" spans="3:3" x14ac:dyDescent="0.2">
      <c r="C361" s="2"/>
    </row>
    <row r="362" spans="3:3" x14ac:dyDescent="0.2">
      <c r="C362" s="2"/>
    </row>
    <row r="363" spans="3:3" x14ac:dyDescent="0.2">
      <c r="C363" s="2"/>
    </row>
    <row r="364" spans="3:3" x14ac:dyDescent="0.2">
      <c r="C364" s="2"/>
    </row>
    <row r="365" spans="3:3" x14ac:dyDescent="0.2">
      <c r="C365" s="2"/>
    </row>
    <row r="366" spans="3:3" x14ac:dyDescent="0.2">
      <c r="C366" s="2"/>
    </row>
    <row r="367" spans="3:3" x14ac:dyDescent="0.2">
      <c r="C367" s="2"/>
    </row>
    <row r="368" spans="3:3" x14ac:dyDescent="0.2">
      <c r="C368" s="2"/>
    </row>
    <row r="369" spans="3:3" x14ac:dyDescent="0.2">
      <c r="C369" s="2"/>
    </row>
    <row r="370" spans="3:3" x14ac:dyDescent="0.2">
      <c r="C370" s="2"/>
    </row>
    <row r="371" spans="3:3" x14ac:dyDescent="0.2">
      <c r="C371" s="2"/>
    </row>
    <row r="372" spans="3:3" x14ac:dyDescent="0.2">
      <c r="C372" s="2"/>
    </row>
    <row r="373" spans="3:3" x14ac:dyDescent="0.2">
      <c r="C373" s="2"/>
    </row>
    <row r="374" spans="3:3" x14ac:dyDescent="0.2">
      <c r="C374" s="2"/>
    </row>
    <row r="375" spans="3:3" x14ac:dyDescent="0.2">
      <c r="C375" s="2"/>
    </row>
    <row r="376" spans="3:3" x14ac:dyDescent="0.2">
      <c r="C376" s="2"/>
    </row>
    <row r="377" spans="3:3" x14ac:dyDescent="0.2">
      <c r="C377" s="2"/>
    </row>
    <row r="378" spans="3:3" x14ac:dyDescent="0.2">
      <c r="C378" s="2"/>
    </row>
    <row r="379" spans="3:3" x14ac:dyDescent="0.2">
      <c r="C379" s="2"/>
    </row>
    <row r="380" spans="3:3" x14ac:dyDescent="0.2">
      <c r="C380" s="2"/>
    </row>
    <row r="381" spans="3:3" x14ac:dyDescent="0.2">
      <c r="C381" s="2"/>
    </row>
    <row r="382" spans="3:3" x14ac:dyDescent="0.2">
      <c r="C382" s="2"/>
    </row>
    <row r="383" spans="3:3" x14ac:dyDescent="0.2">
      <c r="C383" s="2"/>
    </row>
    <row r="384" spans="3:3" x14ac:dyDescent="0.2">
      <c r="C384" s="2"/>
    </row>
    <row r="385" spans="3:3" x14ac:dyDescent="0.2">
      <c r="C385" s="2"/>
    </row>
    <row r="386" spans="3:3" x14ac:dyDescent="0.2">
      <c r="C386" s="2"/>
    </row>
    <row r="387" spans="3:3" x14ac:dyDescent="0.2">
      <c r="C387" s="2"/>
    </row>
    <row r="388" spans="3:3" x14ac:dyDescent="0.2">
      <c r="C388" s="2"/>
    </row>
    <row r="389" spans="3:3" x14ac:dyDescent="0.2">
      <c r="C389" s="2"/>
    </row>
    <row r="390" spans="3:3" x14ac:dyDescent="0.2">
      <c r="C390" s="2"/>
    </row>
    <row r="391" spans="3:3" x14ac:dyDescent="0.2">
      <c r="C391" s="2"/>
    </row>
    <row r="392" spans="3:3" x14ac:dyDescent="0.2">
      <c r="C392" s="2"/>
    </row>
    <row r="393" spans="3:3" x14ac:dyDescent="0.2">
      <c r="C393" s="2"/>
    </row>
    <row r="394" spans="3:3" x14ac:dyDescent="0.2">
      <c r="C394" s="2"/>
    </row>
    <row r="395" spans="3:3" x14ac:dyDescent="0.2">
      <c r="C395" s="2"/>
    </row>
    <row r="396" spans="3:3" x14ac:dyDescent="0.2">
      <c r="C396" s="2"/>
    </row>
    <row r="397" spans="3:3" x14ac:dyDescent="0.2">
      <c r="C397" s="2"/>
    </row>
    <row r="398" spans="3:3" x14ac:dyDescent="0.2">
      <c r="C398" s="2"/>
    </row>
    <row r="399" spans="3:3" x14ac:dyDescent="0.2">
      <c r="C399" s="2"/>
    </row>
    <row r="400" spans="3:3" x14ac:dyDescent="0.2">
      <c r="C400" s="2"/>
    </row>
    <row r="401" spans="3:3" x14ac:dyDescent="0.2">
      <c r="C401" s="2"/>
    </row>
    <row r="402" spans="3:3" x14ac:dyDescent="0.2">
      <c r="C402" s="2"/>
    </row>
    <row r="403" spans="3:3" x14ac:dyDescent="0.2">
      <c r="C403" s="2"/>
    </row>
    <row r="404" spans="3:3" x14ac:dyDescent="0.2">
      <c r="C404" s="2"/>
    </row>
    <row r="405" spans="3:3" x14ac:dyDescent="0.2">
      <c r="C405" s="2"/>
    </row>
    <row r="406" spans="3:3" x14ac:dyDescent="0.2">
      <c r="C406" s="2"/>
    </row>
    <row r="407" spans="3:3" x14ac:dyDescent="0.2">
      <c r="C407" s="2"/>
    </row>
    <row r="408" spans="3:3" x14ac:dyDescent="0.2">
      <c r="C408" s="2"/>
    </row>
    <row r="409" spans="3:3" x14ac:dyDescent="0.2">
      <c r="C409" s="2"/>
    </row>
    <row r="410" spans="3:3" x14ac:dyDescent="0.2">
      <c r="C410" s="2"/>
    </row>
    <row r="411" spans="3:3" x14ac:dyDescent="0.2">
      <c r="C411" s="2"/>
    </row>
    <row r="412" spans="3:3" x14ac:dyDescent="0.2">
      <c r="C412" s="2"/>
    </row>
    <row r="413" spans="3:3" x14ac:dyDescent="0.2">
      <c r="C413" s="2"/>
    </row>
    <row r="414" spans="3:3" x14ac:dyDescent="0.2">
      <c r="C414" s="2"/>
    </row>
    <row r="415" spans="3:3" x14ac:dyDescent="0.2">
      <c r="C415" s="2"/>
    </row>
    <row r="416" spans="3:3" x14ac:dyDescent="0.2">
      <c r="C416" s="2"/>
    </row>
    <row r="417" spans="3:3" x14ac:dyDescent="0.2">
      <c r="C417" s="2"/>
    </row>
    <row r="418" spans="3:3" x14ac:dyDescent="0.2">
      <c r="C418" s="2"/>
    </row>
    <row r="419" spans="3:3" x14ac:dyDescent="0.2">
      <c r="C419" s="2"/>
    </row>
    <row r="420" spans="3:3" x14ac:dyDescent="0.2">
      <c r="C420" s="2"/>
    </row>
    <row r="421" spans="3:3" x14ac:dyDescent="0.2">
      <c r="C421" s="2"/>
    </row>
    <row r="422" spans="3:3" x14ac:dyDescent="0.2">
      <c r="C422" s="2"/>
    </row>
    <row r="423" spans="3:3" x14ac:dyDescent="0.2">
      <c r="C423" s="2"/>
    </row>
    <row r="424" spans="3:3" x14ac:dyDescent="0.2">
      <c r="C424" s="2"/>
    </row>
    <row r="425" spans="3:3" x14ac:dyDescent="0.2">
      <c r="C425" s="2"/>
    </row>
    <row r="426" spans="3:3" x14ac:dyDescent="0.2">
      <c r="C426" s="2"/>
    </row>
    <row r="427" spans="3:3" x14ac:dyDescent="0.2">
      <c r="C427" s="2"/>
    </row>
    <row r="428" spans="3:3" x14ac:dyDescent="0.2">
      <c r="C428" s="2"/>
    </row>
    <row r="429" spans="3:3" x14ac:dyDescent="0.2">
      <c r="C429" s="2"/>
    </row>
    <row r="430" spans="3:3" x14ac:dyDescent="0.2">
      <c r="C430" s="2"/>
    </row>
    <row r="431" spans="3:3" x14ac:dyDescent="0.2">
      <c r="C431" s="2"/>
    </row>
    <row r="432" spans="3:3" x14ac:dyDescent="0.2">
      <c r="C432" s="2"/>
    </row>
    <row r="433" spans="3:3" x14ac:dyDescent="0.2">
      <c r="C433" s="2"/>
    </row>
    <row r="434" spans="3:3" x14ac:dyDescent="0.2">
      <c r="C434" s="2"/>
    </row>
    <row r="435" spans="3:3" x14ac:dyDescent="0.2">
      <c r="C435" s="2"/>
    </row>
    <row r="436" spans="3:3" x14ac:dyDescent="0.2">
      <c r="C436" s="2"/>
    </row>
    <row r="437" spans="3:3" x14ac:dyDescent="0.2">
      <c r="C437" s="2"/>
    </row>
    <row r="438" spans="3:3" x14ac:dyDescent="0.2">
      <c r="C438" s="2"/>
    </row>
    <row r="439" spans="3:3" x14ac:dyDescent="0.2">
      <c r="C439" s="2"/>
    </row>
    <row r="440" spans="3:3" x14ac:dyDescent="0.2">
      <c r="C440" s="2"/>
    </row>
    <row r="441" spans="3:3" x14ac:dyDescent="0.2">
      <c r="C441" s="2"/>
    </row>
    <row r="442" spans="3:3" x14ac:dyDescent="0.2">
      <c r="C442" s="2"/>
    </row>
    <row r="443" spans="3:3" x14ac:dyDescent="0.2">
      <c r="C443" s="2"/>
    </row>
    <row r="444" spans="3:3" x14ac:dyDescent="0.2">
      <c r="C444" s="2"/>
    </row>
    <row r="445" spans="3:3" x14ac:dyDescent="0.2">
      <c r="C445" s="2"/>
    </row>
    <row r="446" spans="3:3" x14ac:dyDescent="0.2">
      <c r="C446" s="2"/>
    </row>
    <row r="447" spans="3:3" x14ac:dyDescent="0.2">
      <c r="C447" s="2"/>
    </row>
    <row r="448" spans="3:3" x14ac:dyDescent="0.2">
      <c r="C448" s="2"/>
    </row>
    <row r="449" spans="3:3" x14ac:dyDescent="0.2">
      <c r="C449" s="2"/>
    </row>
    <row r="450" spans="3:3" x14ac:dyDescent="0.2">
      <c r="C450" s="2"/>
    </row>
    <row r="451" spans="3:3" x14ac:dyDescent="0.2">
      <c r="C451" s="2"/>
    </row>
    <row r="452" spans="3:3" x14ac:dyDescent="0.2">
      <c r="C452" s="2"/>
    </row>
    <row r="453" spans="3:3" x14ac:dyDescent="0.2">
      <c r="C453" s="2"/>
    </row>
    <row r="454" spans="3:3" x14ac:dyDescent="0.2">
      <c r="C454" s="2"/>
    </row>
    <row r="455" spans="3:3" x14ac:dyDescent="0.2">
      <c r="C455" s="2"/>
    </row>
    <row r="456" spans="3:3" x14ac:dyDescent="0.2">
      <c r="C456" s="2"/>
    </row>
    <row r="457" spans="3:3" x14ac:dyDescent="0.2">
      <c r="C457" s="2"/>
    </row>
    <row r="458" spans="3:3" x14ac:dyDescent="0.2">
      <c r="C458" s="2"/>
    </row>
    <row r="459" spans="3:3" x14ac:dyDescent="0.2">
      <c r="C459" s="2"/>
    </row>
    <row r="460" spans="3:3" x14ac:dyDescent="0.2">
      <c r="C460" s="2"/>
    </row>
    <row r="461" spans="3:3" x14ac:dyDescent="0.2">
      <c r="C461" s="2"/>
    </row>
    <row r="462" spans="3:3" x14ac:dyDescent="0.2">
      <c r="C462" s="2"/>
    </row>
    <row r="463" spans="3:3" x14ac:dyDescent="0.2">
      <c r="C463" s="2"/>
    </row>
    <row r="464" spans="3:3" x14ac:dyDescent="0.2">
      <c r="C464" s="2"/>
    </row>
    <row r="465" spans="3:3" x14ac:dyDescent="0.2">
      <c r="C465" s="2"/>
    </row>
    <row r="466" spans="3:3" x14ac:dyDescent="0.2">
      <c r="C466" s="2"/>
    </row>
    <row r="467" spans="3:3" x14ac:dyDescent="0.2">
      <c r="C467" s="2"/>
    </row>
    <row r="468" spans="3:3" x14ac:dyDescent="0.2">
      <c r="C468" s="2"/>
    </row>
    <row r="469" spans="3:3" x14ac:dyDescent="0.2">
      <c r="C469" s="2"/>
    </row>
    <row r="470" spans="3:3" x14ac:dyDescent="0.2">
      <c r="C470" s="2"/>
    </row>
    <row r="471" spans="3:3" x14ac:dyDescent="0.2">
      <c r="C471" s="2"/>
    </row>
    <row r="472" spans="3:3" x14ac:dyDescent="0.2">
      <c r="C472" s="2"/>
    </row>
    <row r="473" spans="3:3" x14ac:dyDescent="0.2">
      <c r="C473" s="2"/>
    </row>
    <row r="474" spans="3:3" x14ac:dyDescent="0.2">
      <c r="C474" s="2"/>
    </row>
    <row r="475" spans="3:3" x14ac:dyDescent="0.2">
      <c r="C475" s="2"/>
    </row>
    <row r="476" spans="3:3" x14ac:dyDescent="0.2">
      <c r="C476" s="2"/>
    </row>
    <row r="477" spans="3:3" x14ac:dyDescent="0.2">
      <c r="C477" s="2"/>
    </row>
    <row r="478" spans="3:3" x14ac:dyDescent="0.2">
      <c r="C478" s="2"/>
    </row>
    <row r="479" spans="3:3" x14ac:dyDescent="0.2">
      <c r="C479" s="2"/>
    </row>
    <row r="480" spans="3:3" x14ac:dyDescent="0.2">
      <c r="C480" s="2"/>
    </row>
    <row r="481" spans="3:3" x14ac:dyDescent="0.2">
      <c r="C481" s="2"/>
    </row>
    <row r="482" spans="3:3" x14ac:dyDescent="0.2">
      <c r="C482" s="2"/>
    </row>
    <row r="483" spans="3:3" x14ac:dyDescent="0.2">
      <c r="C483" s="2"/>
    </row>
    <row r="484" spans="3:3" x14ac:dyDescent="0.2">
      <c r="C484" s="2"/>
    </row>
    <row r="485" spans="3:3" x14ac:dyDescent="0.2">
      <c r="C485" s="2"/>
    </row>
    <row r="486" spans="3:3" x14ac:dyDescent="0.2">
      <c r="C486" s="2"/>
    </row>
    <row r="487" spans="3:3" x14ac:dyDescent="0.2">
      <c r="C487" s="2"/>
    </row>
    <row r="488" spans="3:3" x14ac:dyDescent="0.2">
      <c r="C488" s="2"/>
    </row>
    <row r="489" spans="3:3" x14ac:dyDescent="0.2">
      <c r="C489" s="2"/>
    </row>
    <row r="490" spans="3:3" x14ac:dyDescent="0.2">
      <c r="C490" s="2"/>
    </row>
    <row r="491" spans="3:3" x14ac:dyDescent="0.2">
      <c r="C491" s="2"/>
    </row>
    <row r="492" spans="3:3" x14ac:dyDescent="0.2">
      <c r="C492" s="2"/>
    </row>
    <row r="493" spans="3:3" x14ac:dyDescent="0.2">
      <c r="C493" s="2"/>
    </row>
    <row r="494" spans="3:3" x14ac:dyDescent="0.2">
      <c r="C494" s="2"/>
    </row>
    <row r="495" spans="3:3" x14ac:dyDescent="0.2">
      <c r="C495" s="2"/>
    </row>
    <row r="496" spans="3:3" x14ac:dyDescent="0.2">
      <c r="C496" s="2"/>
    </row>
    <row r="497" spans="3:3" x14ac:dyDescent="0.2">
      <c r="C497" s="2"/>
    </row>
    <row r="498" spans="3:3" x14ac:dyDescent="0.2">
      <c r="C498" s="2"/>
    </row>
    <row r="499" spans="3:3" x14ac:dyDescent="0.2">
      <c r="C499" s="2"/>
    </row>
    <row r="500" spans="3:3" x14ac:dyDescent="0.2">
      <c r="C500" s="2"/>
    </row>
    <row r="501" spans="3:3" x14ac:dyDescent="0.2">
      <c r="C501" s="2"/>
    </row>
    <row r="502" spans="3:3" x14ac:dyDescent="0.2">
      <c r="C502" s="2"/>
    </row>
    <row r="503" spans="3:3" x14ac:dyDescent="0.2">
      <c r="C503" s="2"/>
    </row>
    <row r="504" spans="3:3" x14ac:dyDescent="0.2">
      <c r="C504" s="2"/>
    </row>
    <row r="505" spans="3:3" x14ac:dyDescent="0.2">
      <c r="C505" s="2"/>
    </row>
    <row r="506" spans="3:3" x14ac:dyDescent="0.2">
      <c r="C506" s="2"/>
    </row>
    <row r="507" spans="3:3" x14ac:dyDescent="0.2">
      <c r="C507" s="2"/>
    </row>
    <row r="508" spans="3:3" x14ac:dyDescent="0.2">
      <c r="C508" s="2"/>
    </row>
    <row r="509" spans="3:3" x14ac:dyDescent="0.2">
      <c r="C509" s="2"/>
    </row>
    <row r="510" spans="3:3" x14ac:dyDescent="0.2">
      <c r="C510" s="2"/>
    </row>
    <row r="511" spans="3:3" x14ac:dyDescent="0.2">
      <c r="C511" s="2"/>
    </row>
    <row r="512" spans="3:3" x14ac:dyDescent="0.2">
      <c r="C512" s="2"/>
    </row>
    <row r="513" spans="3:3" x14ac:dyDescent="0.2">
      <c r="C513" s="2"/>
    </row>
    <row r="514" spans="3:3" x14ac:dyDescent="0.2">
      <c r="C514" s="2"/>
    </row>
    <row r="515" spans="3:3" x14ac:dyDescent="0.2">
      <c r="C515" s="2"/>
    </row>
    <row r="516" spans="3:3" x14ac:dyDescent="0.2">
      <c r="C516" s="2"/>
    </row>
    <row r="517" spans="3:3" x14ac:dyDescent="0.2">
      <c r="C517" s="2"/>
    </row>
    <row r="518" spans="3:3" x14ac:dyDescent="0.2">
      <c r="C518" s="2"/>
    </row>
    <row r="519" spans="3:3" x14ac:dyDescent="0.2">
      <c r="C519" s="2"/>
    </row>
    <row r="520" spans="3:3" x14ac:dyDescent="0.2">
      <c r="C520" s="2"/>
    </row>
    <row r="521" spans="3:3" x14ac:dyDescent="0.2">
      <c r="C521" s="2"/>
    </row>
    <row r="522" spans="3:3" x14ac:dyDescent="0.2">
      <c r="C522" s="2"/>
    </row>
    <row r="523" spans="3:3" x14ac:dyDescent="0.2">
      <c r="C523" s="2"/>
    </row>
    <row r="524" spans="3:3" x14ac:dyDescent="0.2">
      <c r="C524" s="2"/>
    </row>
    <row r="525" spans="3:3" x14ac:dyDescent="0.2">
      <c r="C525" s="2"/>
    </row>
    <row r="526" spans="3:3" x14ac:dyDescent="0.2">
      <c r="C526" s="2"/>
    </row>
    <row r="527" spans="3:3" x14ac:dyDescent="0.2">
      <c r="C527" s="2"/>
    </row>
    <row r="528" spans="3:3" x14ac:dyDescent="0.2">
      <c r="C528" s="2"/>
    </row>
    <row r="529" spans="3:3" x14ac:dyDescent="0.2">
      <c r="C529" s="2"/>
    </row>
    <row r="530" spans="3:3" x14ac:dyDescent="0.2">
      <c r="C530" s="2"/>
    </row>
    <row r="531" spans="3:3" x14ac:dyDescent="0.2">
      <c r="C531" s="2"/>
    </row>
    <row r="532" spans="3:3" x14ac:dyDescent="0.2">
      <c r="C532" s="2"/>
    </row>
    <row r="533" spans="3:3" x14ac:dyDescent="0.2">
      <c r="C533" s="2"/>
    </row>
    <row r="534" spans="3:3" x14ac:dyDescent="0.2">
      <c r="C534" s="2"/>
    </row>
    <row r="535" spans="3:3" x14ac:dyDescent="0.2">
      <c r="C535" s="2"/>
    </row>
    <row r="536" spans="3:3" x14ac:dyDescent="0.2">
      <c r="C536" s="2"/>
    </row>
    <row r="537" spans="3:3" x14ac:dyDescent="0.2">
      <c r="C537" s="2"/>
    </row>
    <row r="538" spans="3:3" x14ac:dyDescent="0.2">
      <c r="C538" s="2"/>
    </row>
    <row r="539" spans="3:3" x14ac:dyDescent="0.2">
      <c r="C539" s="2"/>
    </row>
    <row r="540" spans="3:3" x14ac:dyDescent="0.2">
      <c r="C540" s="2"/>
    </row>
    <row r="541" spans="3:3" x14ac:dyDescent="0.2">
      <c r="C541" s="2"/>
    </row>
    <row r="542" spans="3:3" x14ac:dyDescent="0.2">
      <c r="C542" s="2"/>
    </row>
    <row r="543" spans="3:3" x14ac:dyDescent="0.2">
      <c r="C543" s="2"/>
    </row>
    <row r="544" spans="3:3" x14ac:dyDescent="0.2">
      <c r="C544" s="2"/>
    </row>
    <row r="545" spans="3:3" x14ac:dyDescent="0.2">
      <c r="C545" s="2"/>
    </row>
    <row r="546" spans="3:3" x14ac:dyDescent="0.2">
      <c r="C546" s="2"/>
    </row>
    <row r="547" spans="3:3" x14ac:dyDescent="0.2">
      <c r="C547" s="2"/>
    </row>
    <row r="548" spans="3:3" x14ac:dyDescent="0.2">
      <c r="C548" s="2"/>
    </row>
    <row r="549" spans="3:3" x14ac:dyDescent="0.2">
      <c r="C549" s="2"/>
    </row>
    <row r="550" spans="3:3" x14ac:dyDescent="0.2">
      <c r="C550" s="2"/>
    </row>
    <row r="551" spans="3:3" x14ac:dyDescent="0.2">
      <c r="C551" s="2"/>
    </row>
    <row r="552" spans="3:3" x14ac:dyDescent="0.2">
      <c r="C552" s="2"/>
    </row>
    <row r="553" spans="3:3" x14ac:dyDescent="0.2">
      <c r="C553" s="2"/>
    </row>
    <row r="554" spans="3:3" x14ac:dyDescent="0.2">
      <c r="C554" s="2"/>
    </row>
    <row r="555" spans="3:3" x14ac:dyDescent="0.2">
      <c r="C555" s="2"/>
    </row>
    <row r="556" spans="3:3" x14ac:dyDescent="0.2">
      <c r="C556" s="2"/>
    </row>
    <row r="557" spans="3:3" x14ac:dyDescent="0.2">
      <c r="C557" s="2"/>
    </row>
    <row r="558" spans="3:3" x14ac:dyDescent="0.2">
      <c r="C558" s="2"/>
    </row>
    <row r="559" spans="3:3" x14ac:dyDescent="0.2">
      <c r="C559" s="2"/>
    </row>
    <row r="560" spans="3:3" x14ac:dyDescent="0.2">
      <c r="C560" s="2"/>
    </row>
    <row r="561" spans="3:3" x14ac:dyDescent="0.2">
      <c r="C561" s="2"/>
    </row>
    <row r="562" spans="3:3" x14ac:dyDescent="0.2">
      <c r="C562" s="2"/>
    </row>
    <row r="563" spans="3:3" x14ac:dyDescent="0.2">
      <c r="C563" s="2"/>
    </row>
    <row r="564" spans="3:3" x14ac:dyDescent="0.2">
      <c r="C564" s="2"/>
    </row>
    <row r="565" spans="3:3" x14ac:dyDescent="0.2">
      <c r="C565" s="2"/>
    </row>
    <row r="566" spans="3:3" x14ac:dyDescent="0.2">
      <c r="C566" s="2"/>
    </row>
    <row r="567" spans="3:3" x14ac:dyDescent="0.2">
      <c r="C567" s="2"/>
    </row>
    <row r="568" spans="3:3" x14ac:dyDescent="0.2">
      <c r="C568" s="2"/>
    </row>
    <row r="569" spans="3:3" x14ac:dyDescent="0.2">
      <c r="C569" s="2"/>
    </row>
    <row r="570" spans="3:3" x14ac:dyDescent="0.2">
      <c r="C570" s="2"/>
    </row>
    <row r="571" spans="3:3" x14ac:dyDescent="0.2">
      <c r="C571" s="2"/>
    </row>
    <row r="572" spans="3:3" x14ac:dyDescent="0.2">
      <c r="C572" s="2"/>
    </row>
    <row r="573" spans="3:3" x14ac:dyDescent="0.2">
      <c r="C573" s="2"/>
    </row>
    <row r="574" spans="3:3" x14ac:dyDescent="0.2">
      <c r="C574" s="2"/>
    </row>
    <row r="575" spans="3:3" x14ac:dyDescent="0.2">
      <c r="C575" s="2"/>
    </row>
    <row r="576" spans="3:3" x14ac:dyDescent="0.2">
      <c r="C576" s="2"/>
    </row>
    <row r="577" spans="3:3" x14ac:dyDescent="0.2">
      <c r="C577" s="2"/>
    </row>
    <row r="578" spans="3:3" x14ac:dyDescent="0.2">
      <c r="C578" s="2"/>
    </row>
    <row r="579" spans="3:3" x14ac:dyDescent="0.2">
      <c r="C579" s="2"/>
    </row>
    <row r="580" spans="3:3" x14ac:dyDescent="0.2">
      <c r="C580" s="2"/>
    </row>
    <row r="581" spans="3:3" x14ac:dyDescent="0.2">
      <c r="C581" s="2"/>
    </row>
    <row r="582" spans="3:3" x14ac:dyDescent="0.2">
      <c r="C582" s="2"/>
    </row>
    <row r="583" spans="3:3" x14ac:dyDescent="0.2">
      <c r="C583" s="2"/>
    </row>
    <row r="584" spans="3:3" x14ac:dyDescent="0.2">
      <c r="C584" s="2"/>
    </row>
    <row r="585" spans="3:3" x14ac:dyDescent="0.2">
      <c r="C585" s="2"/>
    </row>
    <row r="586" spans="3:3" x14ac:dyDescent="0.2">
      <c r="C586" s="2"/>
    </row>
    <row r="587" spans="3:3" x14ac:dyDescent="0.2">
      <c r="C587" s="2"/>
    </row>
    <row r="588" spans="3:3" x14ac:dyDescent="0.2">
      <c r="C588" s="2"/>
    </row>
    <row r="589" spans="3:3" x14ac:dyDescent="0.2">
      <c r="C589" s="2"/>
    </row>
    <row r="590" spans="3:3" x14ac:dyDescent="0.2">
      <c r="C590" s="2"/>
    </row>
    <row r="591" spans="3:3" x14ac:dyDescent="0.2">
      <c r="C591" s="2"/>
    </row>
    <row r="592" spans="3:3" x14ac:dyDescent="0.2">
      <c r="C592" s="2"/>
    </row>
    <row r="593" spans="3:3" x14ac:dyDescent="0.2">
      <c r="C593" s="2"/>
    </row>
    <row r="594" spans="3:3" x14ac:dyDescent="0.2">
      <c r="C594" s="2"/>
    </row>
    <row r="595" spans="3:3" x14ac:dyDescent="0.2">
      <c r="C595" s="2"/>
    </row>
    <row r="596" spans="3:3" x14ac:dyDescent="0.2">
      <c r="C596" s="2"/>
    </row>
    <row r="597" spans="3:3" x14ac:dyDescent="0.2">
      <c r="C597" s="2"/>
    </row>
    <row r="598" spans="3:3" x14ac:dyDescent="0.2">
      <c r="C598" s="2"/>
    </row>
    <row r="599" spans="3:3" x14ac:dyDescent="0.2">
      <c r="C599" s="2"/>
    </row>
    <row r="600" spans="3:3" x14ac:dyDescent="0.2">
      <c r="C600" s="2"/>
    </row>
    <row r="601" spans="3:3" x14ac:dyDescent="0.2">
      <c r="C601" s="2"/>
    </row>
    <row r="602" spans="3:3" x14ac:dyDescent="0.2">
      <c r="C602" s="2"/>
    </row>
    <row r="603" spans="3:3" x14ac:dyDescent="0.2">
      <c r="C603" s="2"/>
    </row>
    <row r="604" spans="3:3" x14ac:dyDescent="0.2">
      <c r="C604" s="2"/>
    </row>
    <row r="605" spans="3:3" x14ac:dyDescent="0.2">
      <c r="C605" s="2"/>
    </row>
    <row r="606" spans="3:3" x14ac:dyDescent="0.2">
      <c r="C606" s="2"/>
    </row>
    <row r="607" spans="3:3" x14ac:dyDescent="0.2">
      <c r="C607" s="2"/>
    </row>
    <row r="608" spans="3:3" x14ac:dyDescent="0.2">
      <c r="C608" s="2"/>
    </row>
    <row r="609" spans="3:3" x14ac:dyDescent="0.2">
      <c r="C609" s="2"/>
    </row>
    <row r="610" spans="3:3" x14ac:dyDescent="0.2">
      <c r="C610" s="2"/>
    </row>
    <row r="611" spans="3:3" x14ac:dyDescent="0.2">
      <c r="C611" s="2"/>
    </row>
    <row r="612" spans="3:3" x14ac:dyDescent="0.2">
      <c r="C612" s="2"/>
    </row>
    <row r="613" spans="3:3" x14ac:dyDescent="0.2">
      <c r="C613" s="2"/>
    </row>
    <row r="614" spans="3:3" x14ac:dyDescent="0.2">
      <c r="C614" s="2"/>
    </row>
    <row r="615" spans="3:3" x14ac:dyDescent="0.2">
      <c r="C615" s="2"/>
    </row>
    <row r="616" spans="3:3" x14ac:dyDescent="0.2">
      <c r="C616" s="2"/>
    </row>
    <row r="617" spans="3:3" x14ac:dyDescent="0.2">
      <c r="C617" s="2"/>
    </row>
    <row r="618" spans="3:3" x14ac:dyDescent="0.2">
      <c r="C618" s="2"/>
    </row>
    <row r="619" spans="3:3" x14ac:dyDescent="0.2">
      <c r="C619" s="2"/>
    </row>
    <row r="620" spans="3:3" x14ac:dyDescent="0.2">
      <c r="C620" s="2"/>
    </row>
    <row r="621" spans="3:3" x14ac:dyDescent="0.2">
      <c r="C621" s="2"/>
    </row>
    <row r="622" spans="3:3" x14ac:dyDescent="0.2">
      <c r="C622" s="2"/>
    </row>
    <row r="623" spans="3:3" x14ac:dyDescent="0.2">
      <c r="C623" s="2"/>
    </row>
    <row r="624" spans="3:3" x14ac:dyDescent="0.2">
      <c r="C624" s="2"/>
    </row>
    <row r="625" spans="3:3" x14ac:dyDescent="0.2">
      <c r="C625" s="2"/>
    </row>
    <row r="626" spans="3:3" x14ac:dyDescent="0.2">
      <c r="C626" s="2"/>
    </row>
    <row r="627" spans="3:3" x14ac:dyDescent="0.2">
      <c r="C627" s="2"/>
    </row>
    <row r="628" spans="3:3" x14ac:dyDescent="0.2">
      <c r="C628" s="2"/>
    </row>
    <row r="629" spans="3:3" x14ac:dyDescent="0.2">
      <c r="C629" s="2"/>
    </row>
    <row r="630" spans="3:3" x14ac:dyDescent="0.2">
      <c r="C630" s="2"/>
    </row>
    <row r="631" spans="3:3" x14ac:dyDescent="0.2">
      <c r="C631" s="2"/>
    </row>
    <row r="632" spans="3:3" x14ac:dyDescent="0.2">
      <c r="C632" s="2"/>
    </row>
    <row r="633" spans="3:3" x14ac:dyDescent="0.2">
      <c r="C633" s="2"/>
    </row>
    <row r="634" spans="3:3" x14ac:dyDescent="0.2">
      <c r="C634" s="2"/>
    </row>
    <row r="635" spans="3:3" x14ac:dyDescent="0.2">
      <c r="C635" s="2"/>
    </row>
    <row r="636" spans="3:3" x14ac:dyDescent="0.2">
      <c r="C636" s="2"/>
    </row>
    <row r="637" spans="3:3" x14ac:dyDescent="0.2">
      <c r="C637" s="2"/>
    </row>
    <row r="638" spans="3:3" x14ac:dyDescent="0.2">
      <c r="C638" s="2"/>
    </row>
    <row r="639" spans="3:3" x14ac:dyDescent="0.2">
      <c r="C639" s="2"/>
    </row>
    <row r="640" spans="3:3" x14ac:dyDescent="0.2">
      <c r="C640" s="2"/>
    </row>
    <row r="641" spans="3:3" x14ac:dyDescent="0.2">
      <c r="C641" s="2"/>
    </row>
    <row r="642" spans="3:3" x14ac:dyDescent="0.2">
      <c r="C642" s="2"/>
    </row>
    <row r="643" spans="3:3" x14ac:dyDescent="0.2">
      <c r="C643" s="2"/>
    </row>
    <row r="644" spans="3:3" x14ac:dyDescent="0.2">
      <c r="C644" s="2"/>
    </row>
    <row r="645" spans="3:3" x14ac:dyDescent="0.2">
      <c r="C645" s="2"/>
    </row>
    <row r="646" spans="3:3" x14ac:dyDescent="0.2">
      <c r="C646" s="2"/>
    </row>
    <row r="647" spans="3:3" x14ac:dyDescent="0.2">
      <c r="C647" s="2"/>
    </row>
    <row r="648" spans="3:3" x14ac:dyDescent="0.2">
      <c r="C648" s="2"/>
    </row>
    <row r="649" spans="3:3" x14ac:dyDescent="0.2">
      <c r="C649" s="2"/>
    </row>
    <row r="650" spans="3:3" x14ac:dyDescent="0.2">
      <c r="C650" s="2"/>
    </row>
    <row r="651" spans="3:3" x14ac:dyDescent="0.2">
      <c r="C651" s="2"/>
    </row>
    <row r="652" spans="3:3" x14ac:dyDescent="0.2">
      <c r="C652" s="2"/>
    </row>
    <row r="653" spans="3:3" x14ac:dyDescent="0.2">
      <c r="C653" s="2"/>
    </row>
    <row r="654" spans="3:3" x14ac:dyDescent="0.2">
      <c r="C654" s="2"/>
    </row>
    <row r="655" spans="3:3" x14ac:dyDescent="0.2">
      <c r="C655" s="2"/>
    </row>
    <row r="656" spans="3:3" x14ac:dyDescent="0.2">
      <c r="C656" s="2"/>
    </row>
    <row r="657" spans="3:3" x14ac:dyDescent="0.2">
      <c r="C657" s="2"/>
    </row>
    <row r="658" spans="3:3" x14ac:dyDescent="0.2">
      <c r="C658" s="2"/>
    </row>
    <row r="659" spans="3:3" x14ac:dyDescent="0.2">
      <c r="C659" s="2"/>
    </row>
    <row r="660" spans="3:3" x14ac:dyDescent="0.2">
      <c r="C660" s="2"/>
    </row>
    <row r="661" spans="3:3" x14ac:dyDescent="0.2">
      <c r="C661" s="2"/>
    </row>
    <row r="662" spans="3:3" x14ac:dyDescent="0.2">
      <c r="C662" s="2"/>
    </row>
    <row r="663" spans="3:3" x14ac:dyDescent="0.2">
      <c r="C663" s="2"/>
    </row>
    <row r="664" spans="3:3" x14ac:dyDescent="0.2">
      <c r="C664" s="2"/>
    </row>
    <row r="665" spans="3:3" x14ac:dyDescent="0.2">
      <c r="C665" s="2"/>
    </row>
    <row r="666" spans="3:3" x14ac:dyDescent="0.2">
      <c r="C666" s="2"/>
    </row>
    <row r="667" spans="3:3" x14ac:dyDescent="0.2">
      <c r="C667" s="2"/>
    </row>
    <row r="668" spans="3:3" x14ac:dyDescent="0.2">
      <c r="C668" s="2"/>
    </row>
    <row r="669" spans="3:3" x14ac:dyDescent="0.2">
      <c r="C669" s="2"/>
    </row>
    <row r="670" spans="3:3" x14ac:dyDescent="0.2">
      <c r="C670" s="2"/>
    </row>
    <row r="671" spans="3:3" x14ac:dyDescent="0.2">
      <c r="C671" s="2"/>
    </row>
    <row r="672" spans="3:3" x14ac:dyDescent="0.2">
      <c r="C672" s="2"/>
    </row>
    <row r="673" spans="3:3" x14ac:dyDescent="0.2">
      <c r="C673" s="2"/>
    </row>
    <row r="674" spans="3:3" x14ac:dyDescent="0.2">
      <c r="C674" s="2"/>
    </row>
    <row r="675" spans="3:3" x14ac:dyDescent="0.2">
      <c r="C675" s="2"/>
    </row>
    <row r="676" spans="3:3" x14ac:dyDescent="0.2">
      <c r="C676" s="2"/>
    </row>
    <row r="677" spans="3:3" x14ac:dyDescent="0.2">
      <c r="C677" s="2"/>
    </row>
    <row r="678" spans="3:3" x14ac:dyDescent="0.2">
      <c r="C678" s="2"/>
    </row>
    <row r="679" spans="3:3" x14ac:dyDescent="0.2">
      <c r="C679" s="2"/>
    </row>
    <row r="680" spans="3:3" x14ac:dyDescent="0.2">
      <c r="C680" s="2"/>
    </row>
    <row r="681" spans="3:3" x14ac:dyDescent="0.2">
      <c r="C681" s="2"/>
    </row>
    <row r="682" spans="3:3" x14ac:dyDescent="0.2">
      <c r="C682" s="2"/>
    </row>
    <row r="683" spans="3:3" x14ac:dyDescent="0.2">
      <c r="C683" s="2"/>
    </row>
    <row r="684" spans="3:3" x14ac:dyDescent="0.2">
      <c r="C684" s="2"/>
    </row>
    <row r="685" spans="3:3" x14ac:dyDescent="0.2">
      <c r="C685" s="2"/>
    </row>
    <row r="686" spans="3:3" x14ac:dyDescent="0.2">
      <c r="C686" s="2"/>
    </row>
    <row r="687" spans="3:3" x14ac:dyDescent="0.2">
      <c r="C687" s="2"/>
    </row>
    <row r="688" spans="3:3" x14ac:dyDescent="0.2">
      <c r="C688" s="2"/>
    </row>
    <row r="689" spans="3:3" x14ac:dyDescent="0.2">
      <c r="C689" s="2"/>
    </row>
    <row r="690" spans="3:3" x14ac:dyDescent="0.2">
      <c r="C690" s="2"/>
    </row>
    <row r="691" spans="3:3" x14ac:dyDescent="0.2">
      <c r="C691" s="2"/>
    </row>
    <row r="692" spans="3:3" x14ac:dyDescent="0.2">
      <c r="C692" s="2"/>
    </row>
    <row r="693" spans="3:3" x14ac:dyDescent="0.2">
      <c r="C693" s="2"/>
    </row>
    <row r="694" spans="3:3" x14ac:dyDescent="0.2">
      <c r="C694" s="2"/>
    </row>
    <row r="695" spans="3:3" x14ac:dyDescent="0.2">
      <c r="C695" s="2"/>
    </row>
    <row r="696" spans="3:3" x14ac:dyDescent="0.2">
      <c r="C696" s="2"/>
    </row>
    <row r="697" spans="3:3" x14ac:dyDescent="0.2">
      <c r="C697" s="2"/>
    </row>
    <row r="698" spans="3:3" x14ac:dyDescent="0.2">
      <c r="C698" s="2"/>
    </row>
    <row r="699" spans="3:3" x14ac:dyDescent="0.2">
      <c r="C699" s="2"/>
    </row>
    <row r="700" spans="3:3" x14ac:dyDescent="0.2">
      <c r="C700" s="2"/>
    </row>
    <row r="701" spans="3:3" x14ac:dyDescent="0.2">
      <c r="C701" s="2"/>
    </row>
    <row r="702" spans="3:3" x14ac:dyDescent="0.2">
      <c r="C702" s="2"/>
    </row>
    <row r="703" spans="3:3" x14ac:dyDescent="0.2">
      <c r="C703" s="2"/>
    </row>
    <row r="704" spans="3:3" x14ac:dyDescent="0.2">
      <c r="C704" s="2"/>
    </row>
    <row r="705" spans="3:3" x14ac:dyDescent="0.2">
      <c r="C705" s="2"/>
    </row>
    <row r="706" spans="3:3" x14ac:dyDescent="0.2">
      <c r="C706" s="2"/>
    </row>
    <row r="707" spans="3:3" x14ac:dyDescent="0.2">
      <c r="C707" s="2"/>
    </row>
    <row r="708" spans="3:3" x14ac:dyDescent="0.2">
      <c r="C708" s="2"/>
    </row>
    <row r="709" spans="3:3" x14ac:dyDescent="0.2">
      <c r="C709" s="2"/>
    </row>
    <row r="710" spans="3:3" x14ac:dyDescent="0.2">
      <c r="C710" s="2"/>
    </row>
    <row r="711" spans="3:3" x14ac:dyDescent="0.2">
      <c r="C711" s="2"/>
    </row>
    <row r="712" spans="3:3" x14ac:dyDescent="0.2">
      <c r="C712" s="2"/>
    </row>
    <row r="713" spans="3:3" x14ac:dyDescent="0.2">
      <c r="C713" s="2"/>
    </row>
    <row r="714" spans="3:3" x14ac:dyDescent="0.2">
      <c r="C714" s="2"/>
    </row>
    <row r="715" spans="3:3" x14ac:dyDescent="0.2">
      <c r="C715" s="2"/>
    </row>
    <row r="716" spans="3:3" x14ac:dyDescent="0.2">
      <c r="C716" s="2"/>
    </row>
    <row r="717" spans="3:3" x14ac:dyDescent="0.2">
      <c r="C717" s="2"/>
    </row>
    <row r="718" spans="3:3" x14ac:dyDescent="0.2">
      <c r="C718" s="2"/>
    </row>
    <row r="719" spans="3:3" x14ac:dyDescent="0.2">
      <c r="C719" s="2"/>
    </row>
    <row r="720" spans="3:3" x14ac:dyDescent="0.2">
      <c r="C720" s="2"/>
    </row>
    <row r="721" spans="3:3" x14ac:dyDescent="0.2">
      <c r="C721" s="2"/>
    </row>
    <row r="722" spans="3:3" x14ac:dyDescent="0.2">
      <c r="C722" s="2"/>
    </row>
    <row r="723" spans="3:3" x14ac:dyDescent="0.2">
      <c r="C723" s="2"/>
    </row>
    <row r="724" spans="3:3" x14ac:dyDescent="0.2">
      <c r="C724" s="2"/>
    </row>
    <row r="725" spans="3:3" x14ac:dyDescent="0.2">
      <c r="C725" s="2"/>
    </row>
    <row r="726" spans="3:3" x14ac:dyDescent="0.2">
      <c r="C726" s="2"/>
    </row>
    <row r="727" spans="3:3" x14ac:dyDescent="0.2">
      <c r="C727" s="2"/>
    </row>
    <row r="728" spans="3:3" x14ac:dyDescent="0.2">
      <c r="C728" s="2"/>
    </row>
    <row r="729" spans="3:3" x14ac:dyDescent="0.2">
      <c r="C729" s="2"/>
    </row>
    <row r="730" spans="3:3" x14ac:dyDescent="0.2">
      <c r="C730" s="2"/>
    </row>
    <row r="731" spans="3:3" x14ac:dyDescent="0.2">
      <c r="C731" s="2"/>
    </row>
    <row r="732" spans="3:3" x14ac:dyDescent="0.2">
      <c r="C732" s="2"/>
    </row>
    <row r="733" spans="3:3" x14ac:dyDescent="0.2">
      <c r="C733" s="2"/>
    </row>
    <row r="734" spans="3:3" x14ac:dyDescent="0.2">
      <c r="C734" s="2"/>
    </row>
    <row r="735" spans="3:3" x14ac:dyDescent="0.2">
      <c r="C735" s="2"/>
    </row>
    <row r="736" spans="3:3" x14ac:dyDescent="0.2">
      <c r="C736" s="2"/>
    </row>
    <row r="737" spans="3:3" x14ac:dyDescent="0.2">
      <c r="C737" s="2"/>
    </row>
    <row r="738" spans="3:3" x14ac:dyDescent="0.2">
      <c r="C738" s="2"/>
    </row>
    <row r="739" spans="3:3" x14ac:dyDescent="0.2">
      <c r="C739" s="2"/>
    </row>
    <row r="740" spans="3:3" x14ac:dyDescent="0.2">
      <c r="C740" s="2"/>
    </row>
    <row r="741" spans="3:3" x14ac:dyDescent="0.2">
      <c r="C741" s="2"/>
    </row>
    <row r="742" spans="3:3" x14ac:dyDescent="0.2">
      <c r="C742" s="2"/>
    </row>
    <row r="743" spans="3:3" x14ac:dyDescent="0.2">
      <c r="C743" s="2"/>
    </row>
    <row r="744" spans="3:3" x14ac:dyDescent="0.2">
      <c r="C744" s="2"/>
    </row>
    <row r="745" spans="3:3" x14ac:dyDescent="0.2">
      <c r="C745" s="2"/>
    </row>
    <row r="746" spans="3:3" x14ac:dyDescent="0.2">
      <c r="C746" s="2"/>
    </row>
    <row r="747" spans="3:3" x14ac:dyDescent="0.2">
      <c r="C747" s="2"/>
    </row>
    <row r="748" spans="3:3" x14ac:dyDescent="0.2">
      <c r="C748" s="2"/>
    </row>
    <row r="749" spans="3:3" x14ac:dyDescent="0.2">
      <c r="C749" s="2"/>
    </row>
    <row r="750" spans="3:3" x14ac:dyDescent="0.2">
      <c r="C750" s="2"/>
    </row>
    <row r="751" spans="3:3" x14ac:dyDescent="0.2">
      <c r="C751" s="2"/>
    </row>
    <row r="752" spans="3:3" x14ac:dyDescent="0.2">
      <c r="C752" s="2"/>
    </row>
    <row r="753" spans="3:3" x14ac:dyDescent="0.2">
      <c r="C753" s="2"/>
    </row>
    <row r="754" spans="3:3" x14ac:dyDescent="0.2">
      <c r="C754" s="2"/>
    </row>
    <row r="755" spans="3:3" x14ac:dyDescent="0.2">
      <c r="C755" s="2"/>
    </row>
    <row r="756" spans="3:3" x14ac:dyDescent="0.2">
      <c r="C756" s="2"/>
    </row>
    <row r="757" spans="3:3" x14ac:dyDescent="0.2">
      <c r="C757" s="2"/>
    </row>
    <row r="758" spans="3:3" x14ac:dyDescent="0.2">
      <c r="C758" s="2"/>
    </row>
    <row r="759" spans="3:3" x14ac:dyDescent="0.2">
      <c r="C759" s="2"/>
    </row>
    <row r="760" spans="3:3" x14ac:dyDescent="0.2">
      <c r="C760" s="2"/>
    </row>
    <row r="761" spans="3:3" x14ac:dyDescent="0.2">
      <c r="C761" s="2"/>
    </row>
    <row r="762" spans="3:3" x14ac:dyDescent="0.2">
      <c r="C762" s="2"/>
    </row>
    <row r="763" spans="3:3" x14ac:dyDescent="0.2">
      <c r="C763" s="2"/>
    </row>
    <row r="764" spans="3:3" x14ac:dyDescent="0.2">
      <c r="C764" s="2"/>
    </row>
    <row r="765" spans="3:3" x14ac:dyDescent="0.2">
      <c r="C765" s="2"/>
    </row>
    <row r="766" spans="3:3" x14ac:dyDescent="0.2">
      <c r="C766" s="2"/>
    </row>
    <row r="767" spans="3:3" x14ac:dyDescent="0.2">
      <c r="C767" s="2"/>
    </row>
    <row r="768" spans="3:3" x14ac:dyDescent="0.2">
      <c r="C768" s="2"/>
    </row>
    <row r="769" spans="3:3" x14ac:dyDescent="0.2">
      <c r="C769" s="2"/>
    </row>
    <row r="770" spans="3:3" x14ac:dyDescent="0.2">
      <c r="C770" s="2"/>
    </row>
    <row r="771" spans="3:3" x14ac:dyDescent="0.2">
      <c r="C771" s="2"/>
    </row>
    <row r="772" spans="3:3" x14ac:dyDescent="0.2">
      <c r="C772" s="2"/>
    </row>
    <row r="773" spans="3:3" x14ac:dyDescent="0.2">
      <c r="C773" s="2"/>
    </row>
    <row r="774" spans="3:3" x14ac:dyDescent="0.2">
      <c r="C774" s="2"/>
    </row>
    <row r="775" spans="3:3" x14ac:dyDescent="0.2">
      <c r="C775" s="2"/>
    </row>
    <row r="776" spans="3:3" x14ac:dyDescent="0.2">
      <c r="C776" s="2"/>
    </row>
    <row r="777" spans="3:3" x14ac:dyDescent="0.2">
      <c r="C777" s="2"/>
    </row>
    <row r="778" spans="3:3" x14ac:dyDescent="0.2">
      <c r="C778" s="2"/>
    </row>
    <row r="779" spans="3:3" x14ac:dyDescent="0.2">
      <c r="C779" s="2"/>
    </row>
    <row r="780" spans="3:3" x14ac:dyDescent="0.2">
      <c r="C780" s="2"/>
    </row>
    <row r="781" spans="3:3" x14ac:dyDescent="0.2">
      <c r="C781" s="2"/>
    </row>
    <row r="782" spans="3:3" x14ac:dyDescent="0.2">
      <c r="C782" s="2"/>
    </row>
    <row r="783" spans="3:3" x14ac:dyDescent="0.2">
      <c r="C783" s="2"/>
    </row>
    <row r="784" spans="3:3" x14ac:dyDescent="0.2">
      <c r="C784" s="2"/>
    </row>
    <row r="785" spans="3:3" x14ac:dyDescent="0.2">
      <c r="C785" s="2"/>
    </row>
    <row r="786" spans="3:3" x14ac:dyDescent="0.2">
      <c r="C786" s="2"/>
    </row>
    <row r="787" spans="3:3" x14ac:dyDescent="0.2">
      <c r="C787" s="2"/>
    </row>
    <row r="788" spans="3:3" x14ac:dyDescent="0.2">
      <c r="C788" s="2"/>
    </row>
    <row r="789" spans="3:3" x14ac:dyDescent="0.2">
      <c r="C789" s="2"/>
    </row>
    <row r="790" spans="3:3" x14ac:dyDescent="0.2">
      <c r="C790" s="2"/>
    </row>
    <row r="791" spans="3:3" x14ac:dyDescent="0.2">
      <c r="C791" s="2"/>
    </row>
    <row r="792" spans="3:3" x14ac:dyDescent="0.2">
      <c r="C792" s="2"/>
    </row>
    <row r="793" spans="3:3" x14ac:dyDescent="0.2">
      <c r="C793" s="2"/>
    </row>
    <row r="794" spans="3:3" x14ac:dyDescent="0.2">
      <c r="C794" s="2"/>
    </row>
    <row r="795" spans="3:3" x14ac:dyDescent="0.2">
      <c r="C795" s="2"/>
    </row>
    <row r="796" spans="3:3" x14ac:dyDescent="0.2">
      <c r="C796" s="2"/>
    </row>
    <row r="797" spans="3:3" x14ac:dyDescent="0.2">
      <c r="C797" s="2"/>
    </row>
    <row r="798" spans="3:3" x14ac:dyDescent="0.2">
      <c r="C798" s="2"/>
    </row>
    <row r="799" spans="3:3" x14ac:dyDescent="0.2">
      <c r="C799" s="2"/>
    </row>
    <row r="800" spans="3:3" x14ac:dyDescent="0.2">
      <c r="C800" s="2"/>
    </row>
    <row r="801" spans="3:3" x14ac:dyDescent="0.2">
      <c r="C801" s="2"/>
    </row>
    <row r="802" spans="3:3" x14ac:dyDescent="0.2">
      <c r="C802" s="2"/>
    </row>
    <row r="803" spans="3:3" x14ac:dyDescent="0.2">
      <c r="C803" s="2"/>
    </row>
    <row r="804" spans="3:3" x14ac:dyDescent="0.2">
      <c r="C804" s="2"/>
    </row>
    <row r="805" spans="3:3" x14ac:dyDescent="0.2">
      <c r="C805" s="2"/>
    </row>
    <row r="806" spans="3:3" x14ac:dyDescent="0.2">
      <c r="C806" s="2"/>
    </row>
    <row r="807" spans="3:3" x14ac:dyDescent="0.2">
      <c r="C807" s="2"/>
    </row>
    <row r="808" spans="3:3" x14ac:dyDescent="0.2">
      <c r="C808" s="2"/>
    </row>
    <row r="809" spans="3:3" x14ac:dyDescent="0.2">
      <c r="C809" s="2"/>
    </row>
    <row r="810" spans="3:3" x14ac:dyDescent="0.2">
      <c r="C810" s="2"/>
    </row>
    <row r="811" spans="3:3" x14ac:dyDescent="0.2">
      <c r="C811" s="2"/>
    </row>
    <row r="812" spans="3:3" x14ac:dyDescent="0.2">
      <c r="C812" s="2"/>
    </row>
    <row r="813" spans="3:3" x14ac:dyDescent="0.2">
      <c r="C813" s="2"/>
    </row>
    <row r="814" spans="3:3" x14ac:dyDescent="0.2">
      <c r="C814" s="2"/>
    </row>
    <row r="815" spans="3:3" x14ac:dyDescent="0.2">
      <c r="C815" s="2"/>
    </row>
    <row r="816" spans="3:3" x14ac:dyDescent="0.2">
      <c r="C816" s="2"/>
    </row>
    <row r="817" spans="3:3" x14ac:dyDescent="0.2">
      <c r="C817" s="2"/>
    </row>
    <row r="818" spans="3:3" x14ac:dyDescent="0.2">
      <c r="C818" s="2"/>
    </row>
    <row r="819" spans="3:3" x14ac:dyDescent="0.2">
      <c r="C819" s="2"/>
    </row>
    <row r="820" spans="3:3" x14ac:dyDescent="0.2">
      <c r="C820" s="2"/>
    </row>
    <row r="821" spans="3:3" x14ac:dyDescent="0.2">
      <c r="C821" s="2"/>
    </row>
    <row r="822" spans="3:3" x14ac:dyDescent="0.2">
      <c r="C822" s="2"/>
    </row>
    <row r="823" spans="3:3" x14ac:dyDescent="0.2">
      <c r="C823" s="2"/>
    </row>
    <row r="824" spans="3:3" x14ac:dyDescent="0.2">
      <c r="C824" s="2"/>
    </row>
    <row r="825" spans="3:3" x14ac:dyDescent="0.2">
      <c r="C825" s="2"/>
    </row>
    <row r="826" spans="3:3" x14ac:dyDescent="0.2">
      <c r="C826" s="2"/>
    </row>
    <row r="827" spans="3:3" x14ac:dyDescent="0.2">
      <c r="C827" s="2"/>
    </row>
    <row r="828" spans="3:3" x14ac:dyDescent="0.2">
      <c r="C828" s="2"/>
    </row>
    <row r="829" spans="3:3" x14ac:dyDescent="0.2">
      <c r="C829" s="2"/>
    </row>
    <row r="830" spans="3:3" x14ac:dyDescent="0.2">
      <c r="C830" s="2"/>
    </row>
    <row r="831" spans="3:3" x14ac:dyDescent="0.2">
      <c r="C831" s="2"/>
    </row>
    <row r="832" spans="3:3" x14ac:dyDescent="0.2">
      <c r="C832" s="2"/>
    </row>
    <row r="833" spans="3:3" x14ac:dyDescent="0.2">
      <c r="C833" s="2"/>
    </row>
    <row r="834" spans="3:3" x14ac:dyDescent="0.2">
      <c r="C834" s="2"/>
    </row>
    <row r="835" spans="3:3" x14ac:dyDescent="0.2">
      <c r="C835" s="2"/>
    </row>
    <row r="836" spans="3:3" x14ac:dyDescent="0.2">
      <c r="C836" s="2"/>
    </row>
    <row r="837" spans="3:3" x14ac:dyDescent="0.2">
      <c r="C837" s="2"/>
    </row>
    <row r="838" spans="3:3" x14ac:dyDescent="0.2">
      <c r="C838" s="2"/>
    </row>
    <row r="839" spans="3:3" x14ac:dyDescent="0.2">
      <c r="C839" s="2"/>
    </row>
    <row r="840" spans="3:3" x14ac:dyDescent="0.2">
      <c r="C840" s="2"/>
    </row>
    <row r="841" spans="3:3" x14ac:dyDescent="0.2">
      <c r="C841" s="2"/>
    </row>
    <row r="842" spans="3:3" x14ac:dyDescent="0.2">
      <c r="C842" s="2"/>
    </row>
    <row r="843" spans="3:3" x14ac:dyDescent="0.2">
      <c r="C843" s="2"/>
    </row>
    <row r="844" spans="3:3" x14ac:dyDescent="0.2">
      <c r="C844" s="2"/>
    </row>
    <row r="845" spans="3:3" x14ac:dyDescent="0.2">
      <c r="C845" s="2"/>
    </row>
    <row r="846" spans="3:3" x14ac:dyDescent="0.2">
      <c r="C846" s="2"/>
    </row>
    <row r="847" spans="3:3" x14ac:dyDescent="0.2">
      <c r="C847" s="2"/>
    </row>
    <row r="848" spans="3:3" x14ac:dyDescent="0.2">
      <c r="C848" s="2"/>
    </row>
    <row r="849" spans="3:3" x14ac:dyDescent="0.2">
      <c r="C849" s="2"/>
    </row>
    <row r="850" spans="3:3" x14ac:dyDescent="0.2">
      <c r="C850" s="2"/>
    </row>
    <row r="851" spans="3:3" x14ac:dyDescent="0.2">
      <c r="C851" s="2"/>
    </row>
    <row r="852" spans="3:3" x14ac:dyDescent="0.2">
      <c r="C852" s="2"/>
    </row>
    <row r="853" spans="3:3" x14ac:dyDescent="0.2">
      <c r="C853" s="2"/>
    </row>
    <row r="854" spans="3:3" x14ac:dyDescent="0.2">
      <c r="C854" s="2"/>
    </row>
    <row r="855" spans="3:3" x14ac:dyDescent="0.2">
      <c r="C855" s="2"/>
    </row>
    <row r="856" spans="3:3" x14ac:dyDescent="0.2">
      <c r="C856" s="2"/>
    </row>
    <row r="857" spans="3:3" x14ac:dyDescent="0.2">
      <c r="C857" s="2"/>
    </row>
    <row r="858" spans="3:3" x14ac:dyDescent="0.2">
      <c r="C858" s="2"/>
    </row>
    <row r="859" spans="3:3" x14ac:dyDescent="0.2">
      <c r="C859" s="2"/>
    </row>
    <row r="860" spans="3:3" x14ac:dyDescent="0.2">
      <c r="C860" s="2"/>
    </row>
    <row r="861" spans="3:3" x14ac:dyDescent="0.2">
      <c r="C861" s="2"/>
    </row>
    <row r="862" spans="3:3" x14ac:dyDescent="0.2">
      <c r="C862" s="2"/>
    </row>
    <row r="863" spans="3:3" x14ac:dyDescent="0.2">
      <c r="C863" s="2"/>
    </row>
    <row r="864" spans="3:3" x14ac:dyDescent="0.2">
      <c r="C864" s="2"/>
    </row>
    <row r="865" spans="3:3" x14ac:dyDescent="0.2">
      <c r="C865" s="2"/>
    </row>
    <row r="866" spans="3:3" x14ac:dyDescent="0.2">
      <c r="C866" s="2"/>
    </row>
    <row r="867" spans="3:3" x14ac:dyDescent="0.2">
      <c r="C867" s="2"/>
    </row>
    <row r="868" spans="3:3" x14ac:dyDescent="0.2">
      <c r="C868" s="2"/>
    </row>
    <row r="869" spans="3:3" x14ac:dyDescent="0.2">
      <c r="C869" s="2"/>
    </row>
    <row r="870" spans="3:3" x14ac:dyDescent="0.2">
      <c r="C870" s="2"/>
    </row>
    <row r="871" spans="3:3" x14ac:dyDescent="0.2">
      <c r="C871" s="2"/>
    </row>
    <row r="872" spans="3:3" x14ac:dyDescent="0.2">
      <c r="C872" s="2"/>
    </row>
    <row r="873" spans="3:3" x14ac:dyDescent="0.2">
      <c r="C873" s="2"/>
    </row>
    <row r="874" spans="3:3" x14ac:dyDescent="0.2">
      <c r="C874" s="2"/>
    </row>
    <row r="875" spans="3:3" x14ac:dyDescent="0.2">
      <c r="C875" s="2"/>
    </row>
    <row r="876" spans="3:3" x14ac:dyDescent="0.2">
      <c r="C876" s="2"/>
    </row>
    <row r="877" spans="3:3" x14ac:dyDescent="0.2">
      <c r="C877" s="2"/>
    </row>
    <row r="878" spans="3:3" x14ac:dyDescent="0.2">
      <c r="C878" s="2"/>
    </row>
    <row r="879" spans="3:3" x14ac:dyDescent="0.2">
      <c r="C879" s="2"/>
    </row>
    <row r="880" spans="3:3" x14ac:dyDescent="0.2">
      <c r="C880" s="2"/>
    </row>
    <row r="881" spans="3:3" x14ac:dyDescent="0.2">
      <c r="C881" s="2"/>
    </row>
    <row r="882" spans="3:3" x14ac:dyDescent="0.2">
      <c r="C882" s="2"/>
    </row>
    <row r="883" spans="3:3" x14ac:dyDescent="0.2">
      <c r="C883" s="2"/>
    </row>
    <row r="884" spans="3:3" x14ac:dyDescent="0.2">
      <c r="C884" s="2"/>
    </row>
    <row r="885" spans="3:3" x14ac:dyDescent="0.2">
      <c r="C885" s="2"/>
    </row>
    <row r="886" spans="3:3" x14ac:dyDescent="0.2">
      <c r="C886" s="2"/>
    </row>
    <row r="887" spans="3:3" x14ac:dyDescent="0.2">
      <c r="C887" s="2"/>
    </row>
    <row r="888" spans="3:3" x14ac:dyDescent="0.2">
      <c r="C888" s="2"/>
    </row>
    <row r="889" spans="3:3" x14ac:dyDescent="0.2">
      <c r="C889" s="2"/>
    </row>
    <row r="890" spans="3:3" x14ac:dyDescent="0.2">
      <c r="C890" s="2"/>
    </row>
    <row r="891" spans="3:3" x14ac:dyDescent="0.2">
      <c r="C891" s="2"/>
    </row>
    <row r="892" spans="3:3" x14ac:dyDescent="0.2">
      <c r="C892" s="2"/>
    </row>
    <row r="893" spans="3:3" x14ac:dyDescent="0.2">
      <c r="C893" s="2"/>
    </row>
    <row r="894" spans="3:3" x14ac:dyDescent="0.2">
      <c r="C894" s="2"/>
    </row>
    <row r="895" spans="3:3" x14ac:dyDescent="0.2">
      <c r="C895" s="2"/>
    </row>
    <row r="896" spans="3:3" x14ac:dyDescent="0.2">
      <c r="C896" s="2"/>
    </row>
    <row r="897" spans="3:3" x14ac:dyDescent="0.2">
      <c r="C897" s="2"/>
    </row>
    <row r="898" spans="3:3" x14ac:dyDescent="0.2">
      <c r="C898" s="2"/>
    </row>
    <row r="899" spans="3:3" x14ac:dyDescent="0.2">
      <c r="C899" s="2"/>
    </row>
    <row r="900" spans="3:3" x14ac:dyDescent="0.2">
      <c r="C900" s="2"/>
    </row>
    <row r="901" spans="3:3" x14ac:dyDescent="0.2">
      <c r="C901" s="2"/>
    </row>
    <row r="902" spans="3:3" x14ac:dyDescent="0.2">
      <c r="C902" s="2"/>
    </row>
    <row r="903" spans="3:3" x14ac:dyDescent="0.2">
      <c r="C903" s="2"/>
    </row>
    <row r="904" spans="3:3" x14ac:dyDescent="0.2">
      <c r="C904" s="2"/>
    </row>
    <row r="905" spans="3:3" x14ac:dyDescent="0.2">
      <c r="C905" s="2"/>
    </row>
    <row r="906" spans="3:3" x14ac:dyDescent="0.2">
      <c r="C906" s="2"/>
    </row>
    <row r="907" spans="3:3" x14ac:dyDescent="0.2">
      <c r="C907" s="2"/>
    </row>
    <row r="908" spans="3:3" x14ac:dyDescent="0.2">
      <c r="C908" s="2"/>
    </row>
    <row r="909" spans="3:3" x14ac:dyDescent="0.2">
      <c r="C909" s="2"/>
    </row>
    <row r="910" spans="3:3" x14ac:dyDescent="0.2">
      <c r="C910" s="2"/>
    </row>
    <row r="911" spans="3:3" x14ac:dyDescent="0.2">
      <c r="C911" s="2"/>
    </row>
    <row r="912" spans="3:3" x14ac:dyDescent="0.2">
      <c r="C912" s="2"/>
    </row>
    <row r="913" spans="3:3" x14ac:dyDescent="0.2">
      <c r="C913" s="2"/>
    </row>
    <row r="914" spans="3:3" x14ac:dyDescent="0.2">
      <c r="C914" s="2"/>
    </row>
    <row r="915" spans="3:3" x14ac:dyDescent="0.2">
      <c r="C915" s="2"/>
    </row>
    <row r="916" spans="3:3" x14ac:dyDescent="0.2">
      <c r="C916" s="2"/>
    </row>
    <row r="917" spans="3:3" x14ac:dyDescent="0.2">
      <c r="C917" s="2"/>
    </row>
    <row r="918" spans="3:3" x14ac:dyDescent="0.2">
      <c r="C918" s="2"/>
    </row>
    <row r="919" spans="3:3" x14ac:dyDescent="0.2">
      <c r="C919" s="2"/>
    </row>
    <row r="920" spans="3:3" x14ac:dyDescent="0.2">
      <c r="C920" s="2"/>
    </row>
    <row r="921" spans="3:3" x14ac:dyDescent="0.2">
      <c r="C921" s="2"/>
    </row>
    <row r="922" spans="3:3" x14ac:dyDescent="0.2">
      <c r="C922" s="2"/>
    </row>
    <row r="923" spans="3:3" x14ac:dyDescent="0.2">
      <c r="C923" s="2"/>
    </row>
    <row r="924" spans="3:3" x14ac:dyDescent="0.2">
      <c r="C924" s="2"/>
    </row>
    <row r="925" spans="3:3" x14ac:dyDescent="0.2">
      <c r="C925" s="2"/>
    </row>
    <row r="926" spans="3:3" x14ac:dyDescent="0.2">
      <c r="C926" s="2"/>
    </row>
    <row r="927" spans="3:3" x14ac:dyDescent="0.2">
      <c r="C927" s="2"/>
    </row>
    <row r="928" spans="3:3" x14ac:dyDescent="0.2">
      <c r="C928" s="2"/>
    </row>
    <row r="929" spans="3:3" x14ac:dyDescent="0.2">
      <c r="C929" s="2"/>
    </row>
    <row r="930" spans="3:3" x14ac:dyDescent="0.2">
      <c r="C930" s="2"/>
    </row>
    <row r="931" spans="3:3" x14ac:dyDescent="0.2">
      <c r="C931" s="2"/>
    </row>
    <row r="932" spans="3:3" x14ac:dyDescent="0.2">
      <c r="C932" s="2"/>
    </row>
    <row r="933" spans="3:3" x14ac:dyDescent="0.2">
      <c r="C933" s="2"/>
    </row>
    <row r="934" spans="3:3" x14ac:dyDescent="0.2">
      <c r="C934" s="2"/>
    </row>
    <row r="935" spans="3:3" x14ac:dyDescent="0.2">
      <c r="C935" s="2"/>
    </row>
    <row r="936" spans="3:3" x14ac:dyDescent="0.2">
      <c r="C936" s="2"/>
    </row>
    <row r="937" spans="3:3" x14ac:dyDescent="0.2">
      <c r="C937" s="2"/>
    </row>
    <row r="938" spans="3:3" x14ac:dyDescent="0.2">
      <c r="C938" s="2"/>
    </row>
    <row r="939" spans="3:3" x14ac:dyDescent="0.2">
      <c r="C939" s="2"/>
    </row>
    <row r="940" spans="3:3" x14ac:dyDescent="0.2">
      <c r="C940" s="2"/>
    </row>
    <row r="941" spans="3:3" x14ac:dyDescent="0.2">
      <c r="C941" s="2"/>
    </row>
    <row r="942" spans="3:3" x14ac:dyDescent="0.2">
      <c r="C942" s="2"/>
    </row>
    <row r="943" spans="3:3" x14ac:dyDescent="0.2">
      <c r="C943" s="2"/>
    </row>
    <row r="944" spans="3:3" x14ac:dyDescent="0.2">
      <c r="C944" s="2"/>
    </row>
    <row r="945" spans="3:3" x14ac:dyDescent="0.2">
      <c r="C945" s="2"/>
    </row>
    <row r="946" spans="3:3" x14ac:dyDescent="0.2">
      <c r="C946" s="2"/>
    </row>
    <row r="947" spans="3:3" x14ac:dyDescent="0.2">
      <c r="C947" s="2"/>
    </row>
    <row r="948" spans="3:3" x14ac:dyDescent="0.2">
      <c r="C948" s="2"/>
    </row>
    <row r="949" spans="3:3" x14ac:dyDescent="0.2">
      <c r="C949" s="2"/>
    </row>
    <row r="950" spans="3:3" x14ac:dyDescent="0.2">
      <c r="C950" s="2"/>
    </row>
    <row r="951" spans="3:3" x14ac:dyDescent="0.2">
      <c r="C951" s="2"/>
    </row>
    <row r="952" spans="3:3" x14ac:dyDescent="0.2">
      <c r="C952" s="2"/>
    </row>
    <row r="953" spans="3:3" x14ac:dyDescent="0.2">
      <c r="C953" s="2"/>
    </row>
    <row r="954" spans="3:3" x14ac:dyDescent="0.2">
      <c r="C954" s="2"/>
    </row>
    <row r="955" spans="3:3" x14ac:dyDescent="0.2">
      <c r="C955" s="2"/>
    </row>
    <row r="956" spans="3:3" x14ac:dyDescent="0.2">
      <c r="C956" s="2"/>
    </row>
    <row r="957" spans="3:3" x14ac:dyDescent="0.2">
      <c r="C957" s="2"/>
    </row>
    <row r="958" spans="3:3" x14ac:dyDescent="0.2">
      <c r="C958" s="2"/>
    </row>
    <row r="959" spans="3:3" x14ac:dyDescent="0.2">
      <c r="C959" s="2"/>
    </row>
    <row r="960" spans="3:3" x14ac:dyDescent="0.2">
      <c r="C960" s="2"/>
    </row>
    <row r="961" spans="3:3" x14ac:dyDescent="0.2">
      <c r="C961" s="2"/>
    </row>
    <row r="962" spans="3:3" x14ac:dyDescent="0.2">
      <c r="C962" s="2"/>
    </row>
    <row r="963" spans="3:3" x14ac:dyDescent="0.2">
      <c r="C963" s="2"/>
    </row>
    <row r="964" spans="3:3" x14ac:dyDescent="0.2">
      <c r="C964" s="2"/>
    </row>
    <row r="965" spans="3:3" x14ac:dyDescent="0.2">
      <c r="C965" s="2"/>
    </row>
    <row r="966" spans="3:3" x14ac:dyDescent="0.2">
      <c r="C966" s="2"/>
    </row>
    <row r="967" spans="3:3" x14ac:dyDescent="0.2">
      <c r="C967" s="2"/>
    </row>
    <row r="968" spans="3:3" x14ac:dyDescent="0.2">
      <c r="C968" s="2"/>
    </row>
    <row r="969" spans="3:3" x14ac:dyDescent="0.2">
      <c r="C969" s="2"/>
    </row>
    <row r="970" spans="3:3" x14ac:dyDescent="0.2">
      <c r="C970" s="2"/>
    </row>
    <row r="971" spans="3:3" x14ac:dyDescent="0.2">
      <c r="C971" s="2"/>
    </row>
    <row r="972" spans="3:3" x14ac:dyDescent="0.2">
      <c r="C972" s="2"/>
    </row>
    <row r="973" spans="3:3" x14ac:dyDescent="0.2">
      <c r="C973" s="2"/>
    </row>
    <row r="974" spans="3:3" x14ac:dyDescent="0.2">
      <c r="C974" s="2"/>
    </row>
    <row r="975" spans="3:3" x14ac:dyDescent="0.2">
      <c r="C975" s="2"/>
    </row>
    <row r="976" spans="3:3" x14ac:dyDescent="0.2">
      <c r="C976" s="2"/>
    </row>
    <row r="977" spans="3:3" x14ac:dyDescent="0.2">
      <c r="C977" s="2"/>
    </row>
    <row r="978" spans="3:3" x14ac:dyDescent="0.2">
      <c r="C978" s="2"/>
    </row>
    <row r="979" spans="3:3" x14ac:dyDescent="0.2">
      <c r="C979" s="2"/>
    </row>
    <row r="980" spans="3:3" x14ac:dyDescent="0.2">
      <c r="C980" s="2"/>
    </row>
    <row r="981" spans="3:3" x14ac:dyDescent="0.2">
      <c r="C981" s="2"/>
    </row>
    <row r="982" spans="3:3" x14ac:dyDescent="0.2">
      <c r="C982" s="2"/>
    </row>
    <row r="983" spans="3:3" x14ac:dyDescent="0.2">
      <c r="C983" s="2"/>
    </row>
    <row r="984" spans="3:3" x14ac:dyDescent="0.2">
      <c r="C984" s="2"/>
    </row>
    <row r="985" spans="3:3" x14ac:dyDescent="0.2">
      <c r="C985" s="2"/>
    </row>
    <row r="986" spans="3:3" x14ac:dyDescent="0.2">
      <c r="C986" s="2"/>
    </row>
    <row r="987" spans="3:3" x14ac:dyDescent="0.2">
      <c r="C987" s="2"/>
    </row>
    <row r="988" spans="3:3" x14ac:dyDescent="0.2">
      <c r="C988" s="2"/>
    </row>
    <row r="989" spans="3:3" x14ac:dyDescent="0.2">
      <c r="C989" s="2"/>
    </row>
    <row r="990" spans="3:3" x14ac:dyDescent="0.2">
      <c r="C990" s="2"/>
    </row>
    <row r="991" spans="3:3" x14ac:dyDescent="0.2">
      <c r="C991" s="2"/>
    </row>
    <row r="992" spans="3:3" x14ac:dyDescent="0.2">
      <c r="C992" s="2"/>
    </row>
    <row r="993" spans="3:3" x14ac:dyDescent="0.2">
      <c r="C993" s="2"/>
    </row>
    <row r="994" spans="3:3" x14ac:dyDescent="0.2">
      <c r="C994" s="2"/>
    </row>
    <row r="995" spans="3:3" x14ac:dyDescent="0.2">
      <c r="C995" s="2"/>
    </row>
    <row r="996" spans="3:3" x14ac:dyDescent="0.2">
      <c r="C996" s="2"/>
    </row>
    <row r="997" spans="3:3" x14ac:dyDescent="0.2">
      <c r="C997" s="2"/>
    </row>
    <row r="998" spans="3:3" x14ac:dyDescent="0.2">
      <c r="C998" s="2"/>
    </row>
    <row r="999" spans="3:3" x14ac:dyDescent="0.2">
      <c r="C999" s="2"/>
    </row>
    <row r="1000" spans="3:3" x14ac:dyDescent="0.2">
      <c r="C1000" s="2"/>
    </row>
    <row r="1001" spans="3:3" x14ac:dyDescent="0.2">
      <c r="C1001" s="2"/>
    </row>
    <row r="1002" spans="3:3" x14ac:dyDescent="0.2">
      <c r="C1002" s="2"/>
    </row>
    <row r="1003" spans="3:3" x14ac:dyDescent="0.2">
      <c r="C1003" s="2"/>
    </row>
    <row r="1004" spans="3:3" x14ac:dyDescent="0.2">
      <c r="C1004" s="2"/>
    </row>
    <row r="1005" spans="3:3" x14ac:dyDescent="0.2">
      <c r="C1005" s="2"/>
    </row>
    <row r="1006" spans="3:3" x14ac:dyDescent="0.2">
      <c r="C1006" s="2"/>
    </row>
    <row r="1007" spans="3:3" x14ac:dyDescent="0.2">
      <c r="C1007" s="2"/>
    </row>
    <row r="1008" spans="3:3" x14ac:dyDescent="0.2">
      <c r="C1008" s="2"/>
    </row>
    <row r="1009" spans="3:3" x14ac:dyDescent="0.2">
      <c r="C1009" s="2"/>
    </row>
    <row r="1010" spans="3:3" x14ac:dyDescent="0.2">
      <c r="C1010" s="2"/>
    </row>
    <row r="1011" spans="3:3" x14ac:dyDescent="0.2">
      <c r="C1011" s="2"/>
    </row>
    <row r="1012" spans="3:3" x14ac:dyDescent="0.2">
      <c r="C1012" s="2"/>
    </row>
    <row r="1013" spans="3:3" x14ac:dyDescent="0.2">
      <c r="C1013" s="2"/>
    </row>
    <row r="1014" spans="3:3" x14ac:dyDescent="0.2">
      <c r="C1014" s="2"/>
    </row>
    <row r="1015" spans="3:3" x14ac:dyDescent="0.2">
      <c r="C1015" s="2"/>
    </row>
    <row r="1016" spans="3:3" x14ac:dyDescent="0.2">
      <c r="C1016" s="2"/>
    </row>
    <row r="1017" spans="3:3" x14ac:dyDescent="0.2">
      <c r="C1017" s="2"/>
    </row>
    <row r="1018" spans="3:3" x14ac:dyDescent="0.2">
      <c r="C1018" s="2"/>
    </row>
    <row r="1019" spans="3:3" x14ac:dyDescent="0.2">
      <c r="C1019" s="2"/>
    </row>
    <row r="1020" spans="3:3" x14ac:dyDescent="0.2">
      <c r="C1020" s="2"/>
    </row>
    <row r="1021" spans="3:3" x14ac:dyDescent="0.2">
      <c r="C1021" s="2"/>
    </row>
    <row r="1022" spans="3:3" x14ac:dyDescent="0.2">
      <c r="C1022" s="2"/>
    </row>
    <row r="1023" spans="3:3" x14ac:dyDescent="0.2">
      <c r="C1023" s="2"/>
    </row>
    <row r="1024" spans="3:3" x14ac:dyDescent="0.2">
      <c r="C1024" s="2"/>
    </row>
    <row r="1025" spans="3:3" x14ac:dyDescent="0.2">
      <c r="C1025" s="2"/>
    </row>
    <row r="1026" spans="3:3" x14ac:dyDescent="0.2">
      <c r="C1026" s="2"/>
    </row>
    <row r="1027" spans="3:3" x14ac:dyDescent="0.2">
      <c r="C1027" s="2"/>
    </row>
    <row r="1028" spans="3:3" x14ac:dyDescent="0.2">
      <c r="C1028" s="2"/>
    </row>
    <row r="1029" spans="3:3" x14ac:dyDescent="0.2">
      <c r="C1029" s="2"/>
    </row>
    <row r="1030" spans="3:3" x14ac:dyDescent="0.2">
      <c r="C1030" s="2"/>
    </row>
    <row r="1031" spans="3:3" x14ac:dyDescent="0.2">
      <c r="C1031" s="2"/>
    </row>
    <row r="1032" spans="3:3" x14ac:dyDescent="0.2">
      <c r="C1032" s="2"/>
    </row>
    <row r="1033" spans="3:3" x14ac:dyDescent="0.2">
      <c r="C1033" s="2"/>
    </row>
    <row r="1034" spans="3:3" x14ac:dyDescent="0.2">
      <c r="C1034" s="2"/>
    </row>
    <row r="1035" spans="3:3" x14ac:dyDescent="0.2">
      <c r="C1035" s="2"/>
    </row>
    <row r="1036" spans="3:3" x14ac:dyDescent="0.2">
      <c r="C1036" s="2"/>
    </row>
    <row r="1037" spans="3:3" x14ac:dyDescent="0.2">
      <c r="C1037" s="2"/>
    </row>
    <row r="1038" spans="3:3" x14ac:dyDescent="0.2">
      <c r="C1038" s="2"/>
    </row>
    <row r="1039" spans="3:3" x14ac:dyDescent="0.2">
      <c r="C1039" s="2"/>
    </row>
    <row r="1040" spans="3:3" x14ac:dyDescent="0.2">
      <c r="C1040" s="2"/>
    </row>
    <row r="1041" spans="3:3" x14ac:dyDescent="0.2">
      <c r="C1041" s="2"/>
    </row>
    <row r="1042" spans="3:3" x14ac:dyDescent="0.2">
      <c r="C1042" s="2"/>
    </row>
    <row r="1043" spans="3:3" x14ac:dyDescent="0.2">
      <c r="C1043" s="2"/>
    </row>
    <row r="1044" spans="3:3" x14ac:dyDescent="0.2">
      <c r="C1044" s="2"/>
    </row>
    <row r="1045" spans="3:3" x14ac:dyDescent="0.2">
      <c r="C1045" s="2"/>
    </row>
    <row r="1046" spans="3:3" x14ac:dyDescent="0.2">
      <c r="C1046" s="2"/>
    </row>
    <row r="1047" spans="3:3" x14ac:dyDescent="0.2">
      <c r="C1047" s="2"/>
    </row>
    <row r="1048" spans="3:3" x14ac:dyDescent="0.2">
      <c r="C1048" s="2"/>
    </row>
    <row r="1049" spans="3:3" x14ac:dyDescent="0.2">
      <c r="C1049" s="2"/>
    </row>
    <row r="1050" spans="3:3" x14ac:dyDescent="0.2">
      <c r="C1050" s="2"/>
    </row>
    <row r="1051" spans="3:3" x14ac:dyDescent="0.2">
      <c r="C1051" s="2"/>
    </row>
    <row r="1052" spans="3:3" x14ac:dyDescent="0.2">
      <c r="C1052" s="2"/>
    </row>
    <row r="1053" spans="3:3" x14ac:dyDescent="0.2">
      <c r="C1053" s="2"/>
    </row>
    <row r="1054" spans="3:3" x14ac:dyDescent="0.2">
      <c r="C1054" s="2"/>
    </row>
    <row r="1055" spans="3:3" x14ac:dyDescent="0.2">
      <c r="C1055" s="2"/>
    </row>
    <row r="1056" spans="3:3" x14ac:dyDescent="0.2">
      <c r="C1056" s="2"/>
    </row>
    <row r="1057" spans="3:3" x14ac:dyDescent="0.2">
      <c r="C1057" s="2"/>
    </row>
    <row r="1058" spans="3:3" x14ac:dyDescent="0.2">
      <c r="C1058" s="2"/>
    </row>
    <row r="1059" spans="3:3" x14ac:dyDescent="0.2">
      <c r="C1059" s="2"/>
    </row>
    <row r="1060" spans="3:3" x14ac:dyDescent="0.2">
      <c r="C1060" s="2"/>
    </row>
    <row r="1061" spans="3:3" x14ac:dyDescent="0.2">
      <c r="C1061" s="2"/>
    </row>
    <row r="1062" spans="3:3" x14ac:dyDescent="0.2">
      <c r="C1062" s="2"/>
    </row>
    <row r="1063" spans="3:3" x14ac:dyDescent="0.2">
      <c r="C1063" s="2"/>
    </row>
    <row r="1064" spans="3:3" x14ac:dyDescent="0.2">
      <c r="C1064" s="2"/>
    </row>
    <row r="1065" spans="3:3" x14ac:dyDescent="0.2">
      <c r="C1065" s="2"/>
    </row>
    <row r="1066" spans="3:3" x14ac:dyDescent="0.2">
      <c r="C1066" s="2"/>
    </row>
    <row r="1067" spans="3:3" x14ac:dyDescent="0.2">
      <c r="C1067" s="2"/>
    </row>
    <row r="1068" spans="3:3" x14ac:dyDescent="0.2">
      <c r="C1068" s="2"/>
    </row>
    <row r="1069" spans="3:3" x14ac:dyDescent="0.2">
      <c r="C1069" s="2"/>
    </row>
    <row r="1070" spans="3:3" x14ac:dyDescent="0.2">
      <c r="C1070" s="2"/>
    </row>
    <row r="1071" spans="3:3" x14ac:dyDescent="0.2">
      <c r="C1071" s="2"/>
    </row>
    <row r="1072" spans="3:3" x14ac:dyDescent="0.2">
      <c r="C1072" s="2"/>
    </row>
    <row r="1073" spans="3:3" x14ac:dyDescent="0.2">
      <c r="C1073" s="2"/>
    </row>
    <row r="1074" spans="3:3" x14ac:dyDescent="0.2">
      <c r="C1074" s="2"/>
    </row>
    <row r="1075" spans="3:3" x14ac:dyDescent="0.2">
      <c r="C1075" s="2"/>
    </row>
    <row r="1076" spans="3:3" x14ac:dyDescent="0.2">
      <c r="C1076" s="2"/>
    </row>
    <row r="1077" spans="3:3" x14ac:dyDescent="0.2">
      <c r="C1077" s="2"/>
    </row>
    <row r="1078" spans="3:3" x14ac:dyDescent="0.2">
      <c r="C1078" s="2"/>
    </row>
    <row r="1079" spans="3:3" x14ac:dyDescent="0.2">
      <c r="C1079" s="2"/>
    </row>
    <row r="1080" spans="3:3" x14ac:dyDescent="0.2">
      <c r="C1080" s="2"/>
    </row>
    <row r="1081" spans="3:3" x14ac:dyDescent="0.2">
      <c r="C1081" s="2"/>
    </row>
    <row r="1082" spans="3:3" x14ac:dyDescent="0.2">
      <c r="C1082" s="2"/>
    </row>
    <row r="1083" spans="3:3" x14ac:dyDescent="0.2">
      <c r="C1083" s="2"/>
    </row>
    <row r="1084" spans="3:3" x14ac:dyDescent="0.2">
      <c r="C1084" s="2"/>
    </row>
    <row r="1085" spans="3:3" x14ac:dyDescent="0.2">
      <c r="C1085" s="2"/>
    </row>
    <row r="1086" spans="3:3" x14ac:dyDescent="0.2">
      <c r="C1086" s="2"/>
    </row>
    <row r="1087" spans="3:3" x14ac:dyDescent="0.2">
      <c r="C1087" s="2"/>
    </row>
    <row r="1088" spans="3:3" x14ac:dyDescent="0.2">
      <c r="C1088" s="2"/>
    </row>
    <row r="1089" spans="3:3" x14ac:dyDescent="0.2">
      <c r="C1089" s="2"/>
    </row>
    <row r="1090" spans="3:3" x14ac:dyDescent="0.2">
      <c r="C1090" s="2"/>
    </row>
    <row r="1091" spans="3:3" x14ac:dyDescent="0.2">
      <c r="C1091" s="2"/>
    </row>
    <row r="1092" spans="3:3" x14ac:dyDescent="0.2">
      <c r="C1092" s="2"/>
    </row>
    <row r="1093" spans="3:3" x14ac:dyDescent="0.2">
      <c r="C1093" s="2"/>
    </row>
    <row r="1094" spans="3:3" x14ac:dyDescent="0.2">
      <c r="C1094" s="2"/>
    </row>
    <row r="1095" spans="3:3" x14ac:dyDescent="0.2">
      <c r="C1095" s="2"/>
    </row>
    <row r="1096" spans="3:3" x14ac:dyDescent="0.2">
      <c r="C1096" s="2"/>
    </row>
    <row r="1097" spans="3:3" x14ac:dyDescent="0.2">
      <c r="C1097" s="2"/>
    </row>
    <row r="1098" spans="3:3" x14ac:dyDescent="0.2">
      <c r="C1098" s="2"/>
    </row>
    <row r="1099" spans="3:3" x14ac:dyDescent="0.2">
      <c r="C1099" s="2"/>
    </row>
    <row r="1100" spans="3:3" x14ac:dyDescent="0.2">
      <c r="C1100" s="2"/>
    </row>
    <row r="1101" spans="3:3" x14ac:dyDescent="0.2">
      <c r="C1101" s="2"/>
    </row>
    <row r="1102" spans="3:3" x14ac:dyDescent="0.2">
      <c r="C1102" s="2"/>
    </row>
    <row r="1103" spans="3:3" x14ac:dyDescent="0.2">
      <c r="C1103" s="2"/>
    </row>
    <row r="1104" spans="3:3" x14ac:dyDescent="0.2">
      <c r="C1104" s="2"/>
    </row>
    <row r="1105" spans="3:3" x14ac:dyDescent="0.2">
      <c r="C1105" s="2"/>
    </row>
    <row r="1106" spans="3:3" x14ac:dyDescent="0.2">
      <c r="C1106" s="2"/>
    </row>
    <row r="1107" spans="3:3" x14ac:dyDescent="0.2">
      <c r="C1107" s="2"/>
    </row>
    <row r="1108" spans="3:3" x14ac:dyDescent="0.2">
      <c r="C1108" s="2"/>
    </row>
    <row r="1109" spans="3:3" x14ac:dyDescent="0.2">
      <c r="C1109" s="2"/>
    </row>
    <row r="1110" spans="3:3" x14ac:dyDescent="0.2">
      <c r="C1110" s="2"/>
    </row>
    <row r="1111" spans="3:3" x14ac:dyDescent="0.2">
      <c r="C1111" s="2"/>
    </row>
    <row r="1112" spans="3:3" x14ac:dyDescent="0.2">
      <c r="C1112" s="2"/>
    </row>
    <row r="1113" spans="3:3" x14ac:dyDescent="0.2">
      <c r="C1113" s="2"/>
    </row>
    <row r="1114" spans="3:3" x14ac:dyDescent="0.2">
      <c r="C1114" s="2"/>
    </row>
    <row r="1115" spans="3:3" x14ac:dyDescent="0.2">
      <c r="C1115" s="2"/>
    </row>
    <row r="1116" spans="3:3" x14ac:dyDescent="0.2">
      <c r="C1116" s="2"/>
    </row>
    <row r="1117" spans="3:3" x14ac:dyDescent="0.2">
      <c r="C1117" s="2"/>
    </row>
    <row r="1118" spans="3:3" x14ac:dyDescent="0.2">
      <c r="C1118" s="2"/>
    </row>
    <row r="1119" spans="3:3" x14ac:dyDescent="0.2">
      <c r="C1119" s="2"/>
    </row>
    <row r="1120" spans="3:3" x14ac:dyDescent="0.2">
      <c r="C1120" s="2"/>
    </row>
    <row r="1121" spans="3:3" x14ac:dyDescent="0.2">
      <c r="C1121" s="2"/>
    </row>
    <row r="1122" spans="3:3" x14ac:dyDescent="0.2">
      <c r="C1122" s="2"/>
    </row>
    <row r="1123" spans="3:3" x14ac:dyDescent="0.2">
      <c r="C1123" s="2"/>
    </row>
    <row r="1124" spans="3:3" x14ac:dyDescent="0.2">
      <c r="C1124" s="2"/>
    </row>
    <row r="1125" spans="3:3" x14ac:dyDescent="0.2">
      <c r="C1125" s="2"/>
    </row>
    <row r="1126" spans="3:3" x14ac:dyDescent="0.2">
      <c r="C1126" s="2"/>
    </row>
    <row r="1127" spans="3:3" x14ac:dyDescent="0.2">
      <c r="C1127" s="2"/>
    </row>
    <row r="1128" spans="3:3" x14ac:dyDescent="0.2">
      <c r="C1128" s="2"/>
    </row>
    <row r="1129" spans="3:3" x14ac:dyDescent="0.2">
      <c r="C1129" s="2"/>
    </row>
    <row r="1130" spans="3:3" x14ac:dyDescent="0.2">
      <c r="C1130" s="2"/>
    </row>
    <row r="1131" spans="3:3" x14ac:dyDescent="0.2">
      <c r="C1131" s="2"/>
    </row>
    <row r="1132" spans="3:3" x14ac:dyDescent="0.2">
      <c r="C1132" s="2"/>
    </row>
    <row r="1133" spans="3:3" x14ac:dyDescent="0.2">
      <c r="C1133" s="2"/>
    </row>
    <row r="1134" spans="3:3" x14ac:dyDescent="0.2">
      <c r="C1134" s="2"/>
    </row>
    <row r="1135" spans="3:3" x14ac:dyDescent="0.2">
      <c r="C1135" s="2"/>
    </row>
    <row r="1136" spans="3:3" x14ac:dyDescent="0.2">
      <c r="C1136" s="2"/>
    </row>
    <row r="1137" spans="3:3" x14ac:dyDescent="0.2">
      <c r="C1137" s="2"/>
    </row>
    <row r="1138" spans="3:3" x14ac:dyDescent="0.2">
      <c r="C1138" s="2"/>
    </row>
    <row r="1139" spans="3:3" x14ac:dyDescent="0.2">
      <c r="C1139" s="2"/>
    </row>
    <row r="1140" spans="3:3" x14ac:dyDescent="0.2">
      <c r="C1140" s="2"/>
    </row>
    <row r="1141" spans="3:3" x14ac:dyDescent="0.2">
      <c r="C1141" s="2"/>
    </row>
    <row r="1142" spans="3:3" x14ac:dyDescent="0.2">
      <c r="C1142" s="2"/>
    </row>
    <row r="1143" spans="3:3" x14ac:dyDescent="0.2">
      <c r="C1143" s="2"/>
    </row>
    <row r="1144" spans="3:3" x14ac:dyDescent="0.2">
      <c r="C1144" s="2"/>
    </row>
    <row r="1145" spans="3:3" x14ac:dyDescent="0.2">
      <c r="C1145" s="2"/>
    </row>
    <row r="1146" spans="3:3" x14ac:dyDescent="0.2">
      <c r="C1146" s="2"/>
    </row>
    <row r="1147" spans="3:3" x14ac:dyDescent="0.2">
      <c r="C1147" s="2"/>
    </row>
    <row r="1148" spans="3:3" x14ac:dyDescent="0.2">
      <c r="C1148" s="2"/>
    </row>
    <row r="1149" spans="3:3" x14ac:dyDescent="0.2">
      <c r="C1149" s="2"/>
    </row>
    <row r="1150" spans="3:3" x14ac:dyDescent="0.2">
      <c r="C1150" s="2"/>
    </row>
    <row r="1151" spans="3:3" x14ac:dyDescent="0.2">
      <c r="C1151" s="2"/>
    </row>
    <row r="1152" spans="3:3" x14ac:dyDescent="0.2">
      <c r="C1152" s="2"/>
    </row>
    <row r="1153" spans="3:3" x14ac:dyDescent="0.2">
      <c r="C1153" s="2"/>
    </row>
    <row r="1154" spans="3:3" x14ac:dyDescent="0.2">
      <c r="C1154" s="2"/>
    </row>
    <row r="1155" spans="3:3" x14ac:dyDescent="0.2">
      <c r="C1155" s="2"/>
    </row>
    <row r="1156" spans="3:3" x14ac:dyDescent="0.2">
      <c r="C1156" s="2"/>
    </row>
    <row r="1157" spans="3:3" x14ac:dyDescent="0.2">
      <c r="C1157" s="2"/>
    </row>
    <row r="1158" spans="3:3" x14ac:dyDescent="0.2">
      <c r="C1158" s="2"/>
    </row>
    <row r="1159" spans="3:3" x14ac:dyDescent="0.2">
      <c r="C1159" s="2"/>
    </row>
    <row r="1160" spans="3:3" x14ac:dyDescent="0.2">
      <c r="C1160" s="2"/>
    </row>
    <row r="1161" spans="3:3" x14ac:dyDescent="0.2">
      <c r="C1161" s="2"/>
    </row>
    <row r="1162" spans="3:3" x14ac:dyDescent="0.2">
      <c r="C1162" s="2"/>
    </row>
    <row r="1163" spans="3:3" x14ac:dyDescent="0.2">
      <c r="C1163" s="2"/>
    </row>
    <row r="1164" spans="3:3" x14ac:dyDescent="0.2">
      <c r="C1164" s="2"/>
    </row>
    <row r="1165" spans="3:3" x14ac:dyDescent="0.2">
      <c r="C1165" s="2"/>
    </row>
    <row r="1166" spans="3:3" x14ac:dyDescent="0.2">
      <c r="C1166" s="2"/>
    </row>
    <row r="1167" spans="3:3" x14ac:dyDescent="0.2">
      <c r="C1167" s="2"/>
    </row>
    <row r="1168" spans="3:3" x14ac:dyDescent="0.2">
      <c r="C1168" s="2"/>
    </row>
    <row r="1169" spans="3:3" x14ac:dyDescent="0.2">
      <c r="C1169" s="2"/>
    </row>
    <row r="1170" spans="3:3" x14ac:dyDescent="0.2">
      <c r="C1170" s="2"/>
    </row>
    <row r="1171" spans="3:3" x14ac:dyDescent="0.2">
      <c r="C1171" s="2"/>
    </row>
    <row r="1172" spans="3:3" x14ac:dyDescent="0.2">
      <c r="C1172" s="2"/>
    </row>
    <row r="1173" spans="3:3" x14ac:dyDescent="0.2">
      <c r="C1173" s="2"/>
    </row>
    <row r="1174" spans="3:3" x14ac:dyDescent="0.2">
      <c r="C1174" s="2"/>
    </row>
    <row r="1175" spans="3:3" x14ac:dyDescent="0.2">
      <c r="C1175" s="2"/>
    </row>
    <row r="1176" spans="3:3" x14ac:dyDescent="0.2">
      <c r="C1176" s="2"/>
    </row>
    <row r="1177" spans="3:3" x14ac:dyDescent="0.2">
      <c r="C1177" s="2"/>
    </row>
    <row r="1178" spans="3:3" x14ac:dyDescent="0.2">
      <c r="C1178" s="2"/>
    </row>
    <row r="1179" spans="3:3" x14ac:dyDescent="0.2">
      <c r="C1179" s="2"/>
    </row>
    <row r="1180" spans="3:3" x14ac:dyDescent="0.2">
      <c r="C1180" s="2"/>
    </row>
    <row r="1181" spans="3:3" x14ac:dyDescent="0.2">
      <c r="C1181" s="2"/>
    </row>
    <row r="1182" spans="3:3" x14ac:dyDescent="0.2">
      <c r="C1182" s="2"/>
    </row>
    <row r="1183" spans="3:3" x14ac:dyDescent="0.2">
      <c r="C1183" s="2"/>
    </row>
    <row r="1184" spans="3:3" x14ac:dyDescent="0.2">
      <c r="C1184" s="2"/>
    </row>
    <row r="1185" spans="3:3" x14ac:dyDescent="0.2">
      <c r="C1185" s="2"/>
    </row>
    <row r="1186" spans="3:3" x14ac:dyDescent="0.2">
      <c r="C1186" s="2"/>
    </row>
    <row r="1187" spans="3:3" x14ac:dyDescent="0.2">
      <c r="C1187" s="2"/>
    </row>
    <row r="1188" spans="3:3" x14ac:dyDescent="0.2">
      <c r="C1188" s="2"/>
    </row>
    <row r="1189" spans="3:3" x14ac:dyDescent="0.2">
      <c r="C1189" s="2"/>
    </row>
    <row r="1190" spans="3:3" x14ac:dyDescent="0.2">
      <c r="C1190" s="2"/>
    </row>
    <row r="1191" spans="3:3" x14ac:dyDescent="0.2">
      <c r="C1191" s="2"/>
    </row>
    <row r="1192" spans="3:3" x14ac:dyDescent="0.2">
      <c r="C1192" s="2"/>
    </row>
    <row r="1193" spans="3:3" x14ac:dyDescent="0.2">
      <c r="C1193" s="2"/>
    </row>
    <row r="1194" spans="3:3" x14ac:dyDescent="0.2">
      <c r="C1194" s="2"/>
    </row>
    <row r="1195" spans="3:3" x14ac:dyDescent="0.2">
      <c r="C1195" s="2"/>
    </row>
    <row r="1196" spans="3:3" x14ac:dyDescent="0.2">
      <c r="C1196" s="2"/>
    </row>
    <row r="1197" spans="3:3" x14ac:dyDescent="0.2">
      <c r="C1197" s="2"/>
    </row>
    <row r="1198" spans="3:3" x14ac:dyDescent="0.2">
      <c r="C1198" s="2"/>
    </row>
    <row r="1199" spans="3:3" x14ac:dyDescent="0.2">
      <c r="C1199" s="2"/>
    </row>
    <row r="1200" spans="3:3" x14ac:dyDescent="0.2">
      <c r="C1200" s="2"/>
    </row>
    <row r="1201" spans="3:3" x14ac:dyDescent="0.2">
      <c r="C1201" s="2"/>
    </row>
    <row r="1202" spans="3:3" x14ac:dyDescent="0.2">
      <c r="C1202" s="2"/>
    </row>
    <row r="1203" spans="3:3" x14ac:dyDescent="0.2">
      <c r="C1203" s="2"/>
    </row>
    <row r="1204" spans="3:3" x14ac:dyDescent="0.2">
      <c r="C1204" s="2"/>
    </row>
    <row r="1205" spans="3:3" x14ac:dyDescent="0.2">
      <c r="C1205" s="2"/>
    </row>
    <row r="1206" spans="3:3" x14ac:dyDescent="0.2">
      <c r="C1206" s="2"/>
    </row>
    <row r="1207" spans="3:3" x14ac:dyDescent="0.2">
      <c r="C1207" s="2"/>
    </row>
    <row r="1208" spans="3:3" x14ac:dyDescent="0.2">
      <c r="C1208" s="2"/>
    </row>
    <row r="1209" spans="3:3" x14ac:dyDescent="0.2">
      <c r="C1209" s="2"/>
    </row>
    <row r="1210" spans="3:3" x14ac:dyDescent="0.2">
      <c r="C1210" s="2"/>
    </row>
    <row r="1211" spans="3:3" x14ac:dyDescent="0.2">
      <c r="C1211" s="2"/>
    </row>
    <row r="1212" spans="3:3" x14ac:dyDescent="0.2">
      <c r="C1212" s="2"/>
    </row>
    <row r="1213" spans="3:3" x14ac:dyDescent="0.2">
      <c r="C1213" s="2"/>
    </row>
    <row r="1214" spans="3:3" x14ac:dyDescent="0.2">
      <c r="C1214" s="2"/>
    </row>
    <row r="1215" spans="3:3" x14ac:dyDescent="0.2">
      <c r="C1215" s="2"/>
    </row>
    <row r="1216" spans="3:3" x14ac:dyDescent="0.2">
      <c r="C1216" s="2"/>
    </row>
    <row r="1217" spans="3:3" x14ac:dyDescent="0.2">
      <c r="C1217" s="2"/>
    </row>
    <row r="1218" spans="3:3" x14ac:dyDescent="0.2">
      <c r="C1218" s="2"/>
    </row>
    <row r="1219" spans="3:3" x14ac:dyDescent="0.2">
      <c r="C1219" s="2"/>
    </row>
    <row r="1220" spans="3:3" x14ac:dyDescent="0.2">
      <c r="C1220" s="2"/>
    </row>
    <row r="1221" spans="3:3" x14ac:dyDescent="0.2">
      <c r="C1221" s="2"/>
    </row>
    <row r="1222" spans="3:3" x14ac:dyDescent="0.2">
      <c r="C1222" s="2"/>
    </row>
    <row r="1223" spans="3:3" x14ac:dyDescent="0.2">
      <c r="C1223" s="2"/>
    </row>
    <row r="1224" spans="3:3" x14ac:dyDescent="0.2">
      <c r="C1224" s="2"/>
    </row>
    <row r="1225" spans="3:3" x14ac:dyDescent="0.2">
      <c r="C1225" s="2"/>
    </row>
    <row r="1226" spans="3:3" x14ac:dyDescent="0.2">
      <c r="C1226" s="2"/>
    </row>
    <row r="1227" spans="3:3" x14ac:dyDescent="0.2">
      <c r="C1227" s="2"/>
    </row>
    <row r="1228" spans="3:3" x14ac:dyDescent="0.2">
      <c r="C1228" s="2"/>
    </row>
    <row r="1229" spans="3:3" x14ac:dyDescent="0.2">
      <c r="C1229" s="2"/>
    </row>
    <row r="1230" spans="3:3" x14ac:dyDescent="0.2">
      <c r="C1230" s="2"/>
    </row>
    <row r="1231" spans="3:3" x14ac:dyDescent="0.2">
      <c r="C1231" s="2"/>
    </row>
    <row r="1232" spans="3:3" x14ac:dyDescent="0.2">
      <c r="C1232" s="2"/>
    </row>
    <row r="1233" spans="3:3" x14ac:dyDescent="0.2">
      <c r="C1233" s="2"/>
    </row>
    <row r="1234" spans="3:3" x14ac:dyDescent="0.2">
      <c r="C1234" s="2"/>
    </row>
    <row r="1235" spans="3:3" x14ac:dyDescent="0.2">
      <c r="C1235" s="2"/>
    </row>
    <row r="1236" spans="3:3" x14ac:dyDescent="0.2">
      <c r="C1236" s="2"/>
    </row>
    <row r="1237" spans="3:3" x14ac:dyDescent="0.2">
      <c r="C1237" s="2"/>
    </row>
    <row r="1238" spans="3:3" x14ac:dyDescent="0.2">
      <c r="C1238" s="2"/>
    </row>
    <row r="1239" spans="3:3" x14ac:dyDescent="0.2">
      <c r="C1239" s="2"/>
    </row>
    <row r="1240" spans="3:3" x14ac:dyDescent="0.2">
      <c r="C1240" s="2"/>
    </row>
    <row r="1241" spans="3:3" x14ac:dyDescent="0.2">
      <c r="C1241" s="2"/>
    </row>
    <row r="1242" spans="3:3" x14ac:dyDescent="0.2">
      <c r="C1242" s="2"/>
    </row>
    <row r="1243" spans="3:3" x14ac:dyDescent="0.2">
      <c r="C1243" s="2"/>
    </row>
    <row r="1244" spans="3:3" x14ac:dyDescent="0.2">
      <c r="C1244" s="2"/>
    </row>
    <row r="1245" spans="3:3" x14ac:dyDescent="0.2">
      <c r="C1245" s="2"/>
    </row>
    <row r="1246" spans="3:3" x14ac:dyDescent="0.2">
      <c r="C1246" s="2"/>
    </row>
    <row r="1247" spans="3:3" x14ac:dyDescent="0.2">
      <c r="C1247" s="2"/>
    </row>
    <row r="1248" spans="3:3" x14ac:dyDescent="0.2">
      <c r="C1248" s="2"/>
    </row>
    <row r="1249" spans="3:3" x14ac:dyDescent="0.2">
      <c r="C1249" s="2"/>
    </row>
    <row r="1250" spans="3:3" x14ac:dyDescent="0.2">
      <c r="C1250" s="2"/>
    </row>
    <row r="1251" spans="3:3" x14ac:dyDescent="0.2">
      <c r="C1251" s="2"/>
    </row>
    <row r="1252" spans="3:3" x14ac:dyDescent="0.2">
      <c r="C1252" s="2"/>
    </row>
    <row r="1253" spans="3:3" x14ac:dyDescent="0.2">
      <c r="C1253" s="2"/>
    </row>
    <row r="1254" spans="3:3" x14ac:dyDescent="0.2">
      <c r="C1254" s="2"/>
    </row>
    <row r="1255" spans="3:3" x14ac:dyDescent="0.2">
      <c r="C1255" s="2"/>
    </row>
    <row r="1256" spans="3:3" x14ac:dyDescent="0.2">
      <c r="C1256" s="2"/>
    </row>
    <row r="1257" spans="3:3" x14ac:dyDescent="0.2">
      <c r="C1257" s="2"/>
    </row>
    <row r="1258" spans="3:3" x14ac:dyDescent="0.2">
      <c r="C1258" s="2"/>
    </row>
    <row r="1259" spans="3:3" x14ac:dyDescent="0.2">
      <c r="C1259" s="2"/>
    </row>
    <row r="1260" spans="3:3" x14ac:dyDescent="0.2">
      <c r="C1260" s="2"/>
    </row>
    <row r="1261" spans="3:3" x14ac:dyDescent="0.2">
      <c r="C1261" s="2"/>
    </row>
    <row r="1262" spans="3:3" x14ac:dyDescent="0.2">
      <c r="C1262" s="2"/>
    </row>
    <row r="1263" spans="3:3" x14ac:dyDescent="0.2">
      <c r="C1263" s="2"/>
    </row>
    <row r="1264" spans="3:3" x14ac:dyDescent="0.2">
      <c r="C1264" s="2"/>
    </row>
    <row r="1265" spans="3:3" x14ac:dyDescent="0.2">
      <c r="C1265" s="2"/>
    </row>
    <row r="1266" spans="3:3" x14ac:dyDescent="0.2">
      <c r="C1266" s="2"/>
    </row>
    <row r="1267" spans="3:3" x14ac:dyDescent="0.2">
      <c r="C1267" s="2"/>
    </row>
    <row r="1268" spans="3:3" x14ac:dyDescent="0.2">
      <c r="C1268" s="2"/>
    </row>
    <row r="1269" spans="3:3" x14ac:dyDescent="0.2">
      <c r="C1269" s="2"/>
    </row>
    <row r="1270" spans="3:3" x14ac:dyDescent="0.2">
      <c r="C1270" s="2"/>
    </row>
    <row r="1271" spans="3:3" x14ac:dyDescent="0.2">
      <c r="C1271" s="2"/>
    </row>
    <row r="1272" spans="3:3" x14ac:dyDescent="0.2">
      <c r="C1272" s="2"/>
    </row>
    <row r="1273" spans="3:3" x14ac:dyDescent="0.2">
      <c r="C1273" s="2"/>
    </row>
    <row r="1274" spans="3:3" x14ac:dyDescent="0.2">
      <c r="C1274" s="2"/>
    </row>
    <row r="1275" spans="3:3" x14ac:dyDescent="0.2">
      <c r="C1275" s="2"/>
    </row>
    <row r="1276" spans="3:3" x14ac:dyDescent="0.2">
      <c r="C1276" s="2"/>
    </row>
    <row r="1277" spans="3:3" x14ac:dyDescent="0.2">
      <c r="C1277" s="2"/>
    </row>
    <row r="1278" spans="3:3" x14ac:dyDescent="0.2">
      <c r="C1278" s="2"/>
    </row>
    <row r="1279" spans="3:3" x14ac:dyDescent="0.2">
      <c r="C1279" s="2"/>
    </row>
    <row r="1280" spans="3:3" x14ac:dyDescent="0.2">
      <c r="C1280" s="2"/>
    </row>
    <row r="1281" spans="3:3" x14ac:dyDescent="0.2">
      <c r="C1281" s="2"/>
    </row>
    <row r="1282" spans="3:3" x14ac:dyDescent="0.2">
      <c r="C1282" s="2"/>
    </row>
    <row r="1283" spans="3:3" x14ac:dyDescent="0.2">
      <c r="C1283" s="2"/>
    </row>
    <row r="1284" spans="3:3" x14ac:dyDescent="0.2">
      <c r="C1284" s="2"/>
    </row>
    <row r="1285" spans="3:3" x14ac:dyDescent="0.2">
      <c r="C1285" s="2"/>
    </row>
    <row r="1286" spans="3:3" x14ac:dyDescent="0.2">
      <c r="C1286" s="2"/>
    </row>
    <row r="1287" spans="3:3" x14ac:dyDescent="0.2">
      <c r="C1287" s="2"/>
    </row>
    <row r="1288" spans="3:3" x14ac:dyDescent="0.2">
      <c r="C1288" s="2"/>
    </row>
    <row r="1289" spans="3:3" x14ac:dyDescent="0.2">
      <c r="C1289" s="2"/>
    </row>
    <row r="1290" spans="3:3" x14ac:dyDescent="0.2">
      <c r="C1290" s="2"/>
    </row>
    <row r="1291" spans="3:3" x14ac:dyDescent="0.2">
      <c r="C1291" s="2"/>
    </row>
    <row r="1292" spans="3:3" x14ac:dyDescent="0.2">
      <c r="C1292" s="2"/>
    </row>
    <row r="1293" spans="3:3" x14ac:dyDescent="0.2">
      <c r="C1293" s="2"/>
    </row>
    <row r="1294" spans="3:3" x14ac:dyDescent="0.2">
      <c r="C1294" s="2"/>
    </row>
    <row r="1295" spans="3:3" x14ac:dyDescent="0.2">
      <c r="C1295" s="2"/>
    </row>
    <row r="1296" spans="3:3" x14ac:dyDescent="0.2">
      <c r="C1296" s="2"/>
    </row>
    <row r="1297" spans="3:3" x14ac:dyDescent="0.2">
      <c r="C1297" s="2"/>
    </row>
    <row r="1298" spans="3:3" x14ac:dyDescent="0.2">
      <c r="C1298" s="2"/>
    </row>
    <row r="1299" spans="3:3" x14ac:dyDescent="0.2">
      <c r="C1299" s="2"/>
    </row>
    <row r="1300" spans="3:3" x14ac:dyDescent="0.2">
      <c r="C1300" s="2"/>
    </row>
    <row r="1301" spans="3:3" x14ac:dyDescent="0.2">
      <c r="C1301" s="2"/>
    </row>
    <row r="1302" spans="3:3" x14ac:dyDescent="0.2">
      <c r="C1302" s="2"/>
    </row>
    <row r="1303" spans="3:3" x14ac:dyDescent="0.2">
      <c r="C1303" s="2"/>
    </row>
    <row r="1304" spans="3:3" x14ac:dyDescent="0.2">
      <c r="C1304" s="2"/>
    </row>
    <row r="1305" spans="3:3" x14ac:dyDescent="0.2">
      <c r="C1305" s="2"/>
    </row>
    <row r="1306" spans="3:3" x14ac:dyDescent="0.2">
      <c r="C1306" s="2"/>
    </row>
    <row r="1307" spans="3:3" x14ac:dyDescent="0.2">
      <c r="C1307" s="2"/>
    </row>
    <row r="1308" spans="3:3" x14ac:dyDescent="0.2">
      <c r="C1308" s="2"/>
    </row>
    <row r="1309" spans="3:3" x14ac:dyDescent="0.2">
      <c r="C1309" s="2"/>
    </row>
    <row r="1310" spans="3:3" x14ac:dyDescent="0.2">
      <c r="C1310" s="2"/>
    </row>
    <row r="1311" spans="3:3" x14ac:dyDescent="0.2">
      <c r="C1311" s="2"/>
    </row>
    <row r="1312" spans="3:3" x14ac:dyDescent="0.2">
      <c r="C1312" s="2"/>
    </row>
    <row r="1313" spans="3:3" x14ac:dyDescent="0.2">
      <c r="C1313" s="2"/>
    </row>
    <row r="1314" spans="3:3" x14ac:dyDescent="0.2">
      <c r="C1314" s="2"/>
    </row>
    <row r="1315" spans="3:3" x14ac:dyDescent="0.2">
      <c r="C1315" s="2"/>
    </row>
    <row r="1316" spans="3:3" x14ac:dyDescent="0.2">
      <c r="C1316" s="2"/>
    </row>
    <row r="1317" spans="3:3" x14ac:dyDescent="0.2">
      <c r="C1317" s="2"/>
    </row>
    <row r="1318" spans="3:3" x14ac:dyDescent="0.2">
      <c r="C1318" s="2"/>
    </row>
    <row r="1319" spans="3:3" x14ac:dyDescent="0.2">
      <c r="C1319" s="2"/>
    </row>
    <row r="1320" spans="3:3" x14ac:dyDescent="0.2">
      <c r="C1320" s="2"/>
    </row>
    <row r="1321" spans="3:3" x14ac:dyDescent="0.2">
      <c r="C1321" s="2"/>
    </row>
    <row r="1322" spans="3:3" x14ac:dyDescent="0.2">
      <c r="C1322" s="2"/>
    </row>
    <row r="1323" spans="3:3" x14ac:dyDescent="0.2">
      <c r="C1323" s="2"/>
    </row>
    <row r="1324" spans="3:3" x14ac:dyDescent="0.2">
      <c r="C1324" s="2"/>
    </row>
    <row r="1325" spans="3:3" x14ac:dyDescent="0.2">
      <c r="C1325" s="2"/>
    </row>
    <row r="1326" spans="3:3" x14ac:dyDescent="0.2">
      <c r="C1326" s="2"/>
    </row>
    <row r="1327" spans="3:3" x14ac:dyDescent="0.2">
      <c r="C1327" s="2"/>
    </row>
    <row r="1328" spans="3:3" x14ac:dyDescent="0.2">
      <c r="C1328" s="2"/>
    </row>
    <row r="1329" spans="3:3" x14ac:dyDescent="0.2">
      <c r="C1329" s="2"/>
    </row>
    <row r="1330" spans="3:3" x14ac:dyDescent="0.2">
      <c r="C1330" s="2"/>
    </row>
    <row r="1331" spans="3:3" x14ac:dyDescent="0.2">
      <c r="C1331" s="2"/>
    </row>
    <row r="1332" spans="3:3" x14ac:dyDescent="0.2">
      <c r="C1332" s="2"/>
    </row>
    <row r="1333" spans="3:3" x14ac:dyDescent="0.2">
      <c r="C1333" s="2"/>
    </row>
    <row r="1334" spans="3:3" x14ac:dyDescent="0.2">
      <c r="C1334" s="2"/>
    </row>
    <row r="1335" spans="3:3" x14ac:dyDescent="0.2">
      <c r="C1335" s="2"/>
    </row>
    <row r="1336" spans="3:3" x14ac:dyDescent="0.2">
      <c r="C1336" s="2"/>
    </row>
    <row r="1337" spans="3:3" x14ac:dyDescent="0.2">
      <c r="C1337" s="2"/>
    </row>
    <row r="1338" spans="3:3" x14ac:dyDescent="0.2">
      <c r="C1338" s="2"/>
    </row>
    <row r="1339" spans="3:3" x14ac:dyDescent="0.2">
      <c r="C1339" s="2"/>
    </row>
    <row r="1340" spans="3:3" x14ac:dyDescent="0.2">
      <c r="C1340" s="2"/>
    </row>
    <row r="1341" spans="3:3" x14ac:dyDescent="0.2">
      <c r="C1341" s="2"/>
    </row>
    <row r="1342" spans="3:3" x14ac:dyDescent="0.2">
      <c r="C1342" s="2"/>
    </row>
    <row r="1343" spans="3:3" x14ac:dyDescent="0.2">
      <c r="C1343" s="2"/>
    </row>
    <row r="1344" spans="3:3" x14ac:dyDescent="0.2">
      <c r="C1344" s="2"/>
    </row>
    <row r="1345" spans="3:3" x14ac:dyDescent="0.2">
      <c r="C1345" s="2"/>
    </row>
    <row r="1346" spans="3:3" x14ac:dyDescent="0.2">
      <c r="C1346" s="2"/>
    </row>
    <row r="1347" spans="3:3" x14ac:dyDescent="0.2">
      <c r="C1347" s="2"/>
    </row>
    <row r="1348" spans="3:3" x14ac:dyDescent="0.2">
      <c r="C1348" s="2"/>
    </row>
    <row r="1349" spans="3:3" x14ac:dyDescent="0.2">
      <c r="C1349" s="2"/>
    </row>
    <row r="1350" spans="3:3" x14ac:dyDescent="0.2">
      <c r="C1350" s="2"/>
    </row>
    <row r="1351" spans="3:3" x14ac:dyDescent="0.2">
      <c r="C1351" s="2"/>
    </row>
    <row r="1352" spans="3:3" x14ac:dyDescent="0.2">
      <c r="C1352" s="2"/>
    </row>
    <row r="1353" spans="3:3" x14ac:dyDescent="0.2">
      <c r="C1353" s="2"/>
    </row>
    <row r="1354" spans="3:3" x14ac:dyDescent="0.2">
      <c r="C1354" s="2"/>
    </row>
    <row r="1355" spans="3:3" x14ac:dyDescent="0.2">
      <c r="C1355" s="2"/>
    </row>
    <row r="1356" spans="3:3" x14ac:dyDescent="0.2">
      <c r="C1356" s="2"/>
    </row>
    <row r="1357" spans="3:3" x14ac:dyDescent="0.2">
      <c r="C1357" s="2"/>
    </row>
    <row r="1358" spans="3:3" x14ac:dyDescent="0.2">
      <c r="C1358" s="2"/>
    </row>
    <row r="1359" spans="3:3" x14ac:dyDescent="0.2">
      <c r="C1359" s="2"/>
    </row>
    <row r="1360" spans="3:3" x14ac:dyDescent="0.2">
      <c r="C1360" s="2"/>
    </row>
    <row r="1361" spans="3:3" x14ac:dyDescent="0.2">
      <c r="C1361" s="2"/>
    </row>
    <row r="1362" spans="3:3" x14ac:dyDescent="0.2">
      <c r="C1362" s="2"/>
    </row>
    <row r="1363" spans="3:3" x14ac:dyDescent="0.2">
      <c r="C1363" s="2"/>
    </row>
    <row r="1364" spans="3:3" x14ac:dyDescent="0.2">
      <c r="C1364" s="2"/>
    </row>
    <row r="1365" spans="3:3" x14ac:dyDescent="0.2">
      <c r="C1365" s="2"/>
    </row>
    <row r="1366" spans="3:3" x14ac:dyDescent="0.2">
      <c r="C1366" s="2"/>
    </row>
    <row r="1367" spans="3:3" x14ac:dyDescent="0.2">
      <c r="C1367" s="2"/>
    </row>
    <row r="1368" spans="3:3" x14ac:dyDescent="0.2">
      <c r="C1368" s="2"/>
    </row>
    <row r="1369" spans="3:3" x14ac:dyDescent="0.2">
      <c r="C1369" s="2"/>
    </row>
    <row r="1370" spans="3:3" x14ac:dyDescent="0.2">
      <c r="C1370" s="2"/>
    </row>
    <row r="1371" spans="3:3" x14ac:dyDescent="0.2">
      <c r="C1371" s="2"/>
    </row>
    <row r="1372" spans="3:3" x14ac:dyDescent="0.2">
      <c r="C1372" s="2"/>
    </row>
    <row r="1373" spans="3:3" x14ac:dyDescent="0.2">
      <c r="C1373" s="2"/>
    </row>
    <row r="1374" spans="3:3" x14ac:dyDescent="0.2">
      <c r="C1374" s="2"/>
    </row>
    <row r="1375" spans="3:3" x14ac:dyDescent="0.2">
      <c r="C1375" s="2"/>
    </row>
    <row r="1376" spans="3:3" x14ac:dyDescent="0.2">
      <c r="C1376" s="2"/>
    </row>
    <row r="1377" spans="3:3" x14ac:dyDescent="0.2">
      <c r="C1377" s="2"/>
    </row>
    <row r="1378" spans="3:3" x14ac:dyDescent="0.2">
      <c r="C1378" s="2"/>
    </row>
    <row r="1379" spans="3:3" x14ac:dyDescent="0.2">
      <c r="C1379" s="2"/>
    </row>
    <row r="1380" spans="3:3" x14ac:dyDescent="0.2">
      <c r="C1380" s="2"/>
    </row>
    <row r="1381" spans="3:3" x14ac:dyDescent="0.2">
      <c r="C1381" s="2"/>
    </row>
    <row r="1382" spans="3:3" x14ac:dyDescent="0.2">
      <c r="C1382" s="2"/>
    </row>
    <row r="1383" spans="3:3" x14ac:dyDescent="0.2">
      <c r="C1383" s="2"/>
    </row>
    <row r="1384" spans="3:3" x14ac:dyDescent="0.2">
      <c r="C1384" s="2"/>
    </row>
    <row r="1385" spans="3:3" x14ac:dyDescent="0.2">
      <c r="C1385" s="2"/>
    </row>
    <row r="1386" spans="3:3" x14ac:dyDescent="0.2">
      <c r="C1386" s="2"/>
    </row>
    <row r="1387" spans="3:3" x14ac:dyDescent="0.2">
      <c r="C1387" s="2"/>
    </row>
    <row r="1388" spans="3:3" x14ac:dyDescent="0.2">
      <c r="C1388" s="2"/>
    </row>
    <row r="1389" spans="3:3" x14ac:dyDescent="0.2">
      <c r="C1389" s="2"/>
    </row>
    <row r="1390" spans="3:3" x14ac:dyDescent="0.2">
      <c r="C1390" s="2"/>
    </row>
    <row r="1391" spans="3:3" x14ac:dyDescent="0.2">
      <c r="C1391" s="2"/>
    </row>
    <row r="1392" spans="3:3" x14ac:dyDescent="0.2">
      <c r="C1392" s="2"/>
    </row>
    <row r="1393" spans="3:3" x14ac:dyDescent="0.2">
      <c r="C1393" s="2"/>
    </row>
    <row r="1394" spans="3:3" x14ac:dyDescent="0.2">
      <c r="C1394" s="2"/>
    </row>
    <row r="1395" spans="3:3" x14ac:dyDescent="0.2">
      <c r="C1395" s="2"/>
    </row>
    <row r="1396" spans="3:3" x14ac:dyDescent="0.2">
      <c r="C1396" s="2"/>
    </row>
    <row r="1397" spans="3:3" x14ac:dyDescent="0.2">
      <c r="C1397" s="2"/>
    </row>
    <row r="1398" spans="3:3" x14ac:dyDescent="0.2">
      <c r="C1398" s="2"/>
    </row>
    <row r="1399" spans="3:3" x14ac:dyDescent="0.2">
      <c r="C1399" s="2"/>
    </row>
    <row r="1400" spans="3:3" x14ac:dyDescent="0.2">
      <c r="C1400" s="2"/>
    </row>
    <row r="1401" spans="3:3" x14ac:dyDescent="0.2">
      <c r="C1401" s="2"/>
    </row>
    <row r="1402" spans="3:3" x14ac:dyDescent="0.2">
      <c r="C1402" s="2"/>
    </row>
    <row r="1403" spans="3:3" x14ac:dyDescent="0.2">
      <c r="C1403" s="2"/>
    </row>
    <row r="1404" spans="3:3" x14ac:dyDescent="0.2">
      <c r="C1404" s="2"/>
    </row>
    <row r="1405" spans="3:3" x14ac:dyDescent="0.2">
      <c r="C1405" s="2"/>
    </row>
    <row r="1406" spans="3:3" x14ac:dyDescent="0.2">
      <c r="C1406" s="2"/>
    </row>
    <row r="1407" spans="3:3" x14ac:dyDescent="0.2">
      <c r="C1407" s="2"/>
    </row>
    <row r="1408" spans="3:3" x14ac:dyDescent="0.2">
      <c r="C1408" s="2"/>
    </row>
    <row r="1409" spans="3:3" x14ac:dyDescent="0.2">
      <c r="C1409" s="2"/>
    </row>
    <row r="1410" spans="3:3" x14ac:dyDescent="0.2">
      <c r="C1410" s="2"/>
    </row>
    <row r="1411" spans="3:3" x14ac:dyDescent="0.2">
      <c r="C1411" s="2"/>
    </row>
    <row r="1412" spans="3:3" x14ac:dyDescent="0.2">
      <c r="C1412" s="2"/>
    </row>
    <row r="1413" spans="3:3" x14ac:dyDescent="0.2">
      <c r="C1413" s="2"/>
    </row>
    <row r="1414" spans="3:3" x14ac:dyDescent="0.2">
      <c r="C1414" s="2"/>
    </row>
    <row r="1415" spans="3:3" x14ac:dyDescent="0.2">
      <c r="C1415" s="2"/>
    </row>
    <row r="1416" spans="3:3" x14ac:dyDescent="0.2">
      <c r="C1416" s="2"/>
    </row>
    <row r="1417" spans="3:3" x14ac:dyDescent="0.2">
      <c r="C1417" s="2"/>
    </row>
    <row r="1418" spans="3:3" x14ac:dyDescent="0.2">
      <c r="C1418" s="2"/>
    </row>
    <row r="1419" spans="3:3" x14ac:dyDescent="0.2">
      <c r="C1419" s="2"/>
    </row>
    <row r="1420" spans="3:3" x14ac:dyDescent="0.2">
      <c r="C1420" s="2"/>
    </row>
    <row r="1421" spans="3:3" x14ac:dyDescent="0.2">
      <c r="C1421" s="2"/>
    </row>
    <row r="1422" spans="3:3" x14ac:dyDescent="0.2">
      <c r="C1422" s="2"/>
    </row>
    <row r="1423" spans="3:3" x14ac:dyDescent="0.2">
      <c r="C1423" s="2"/>
    </row>
    <row r="1424" spans="3:3" x14ac:dyDescent="0.2">
      <c r="C1424" s="2"/>
    </row>
    <row r="1425" spans="3:3" x14ac:dyDescent="0.2">
      <c r="C1425" s="2"/>
    </row>
    <row r="1426" spans="3:3" x14ac:dyDescent="0.2">
      <c r="C1426" s="2"/>
    </row>
    <row r="1427" spans="3:3" x14ac:dyDescent="0.2">
      <c r="C1427" s="2"/>
    </row>
    <row r="1428" spans="3:3" x14ac:dyDescent="0.2">
      <c r="C1428" s="2"/>
    </row>
    <row r="1429" spans="3:3" x14ac:dyDescent="0.2">
      <c r="C1429" s="2"/>
    </row>
    <row r="1430" spans="3:3" x14ac:dyDescent="0.2">
      <c r="C1430" s="2"/>
    </row>
    <row r="1431" spans="3:3" x14ac:dyDescent="0.2">
      <c r="C1431" s="2"/>
    </row>
    <row r="1432" spans="3:3" x14ac:dyDescent="0.2">
      <c r="C1432" s="2"/>
    </row>
    <row r="1433" spans="3:3" x14ac:dyDescent="0.2">
      <c r="C1433" s="2"/>
    </row>
    <row r="1434" spans="3:3" x14ac:dyDescent="0.2">
      <c r="C1434" s="2"/>
    </row>
    <row r="1435" spans="3:3" x14ac:dyDescent="0.2">
      <c r="C1435" s="2"/>
    </row>
    <row r="1436" spans="3:3" x14ac:dyDescent="0.2">
      <c r="C1436" s="2"/>
    </row>
    <row r="1437" spans="3:3" x14ac:dyDescent="0.2">
      <c r="C1437" s="2"/>
    </row>
    <row r="1438" spans="3:3" x14ac:dyDescent="0.2">
      <c r="C1438" s="2"/>
    </row>
    <row r="1439" spans="3:3" x14ac:dyDescent="0.2">
      <c r="C1439" s="2"/>
    </row>
    <row r="1440" spans="3:3" x14ac:dyDescent="0.2">
      <c r="C1440" s="2"/>
    </row>
    <row r="1441" spans="3:3" x14ac:dyDescent="0.2">
      <c r="C1441" s="2"/>
    </row>
    <row r="1442" spans="3:3" x14ac:dyDescent="0.2">
      <c r="C1442" s="2"/>
    </row>
    <row r="1443" spans="3:3" x14ac:dyDescent="0.2">
      <c r="C1443" s="2"/>
    </row>
    <row r="1444" spans="3:3" x14ac:dyDescent="0.2">
      <c r="C1444" s="2"/>
    </row>
    <row r="1445" spans="3:3" x14ac:dyDescent="0.2">
      <c r="C1445" s="2"/>
    </row>
    <row r="1446" spans="3:3" x14ac:dyDescent="0.2">
      <c r="C1446" s="2"/>
    </row>
    <row r="1447" spans="3:3" x14ac:dyDescent="0.2">
      <c r="C1447" s="2"/>
    </row>
    <row r="1448" spans="3:3" x14ac:dyDescent="0.2">
      <c r="C1448" s="2"/>
    </row>
    <row r="1449" spans="3:3" x14ac:dyDescent="0.2">
      <c r="C1449" s="2"/>
    </row>
    <row r="1450" spans="3:3" x14ac:dyDescent="0.2">
      <c r="C1450" s="2"/>
    </row>
    <row r="1451" spans="3:3" x14ac:dyDescent="0.2">
      <c r="C1451" s="2"/>
    </row>
    <row r="1452" spans="3:3" x14ac:dyDescent="0.2">
      <c r="C1452" s="2"/>
    </row>
    <row r="1453" spans="3:3" x14ac:dyDescent="0.2">
      <c r="C1453" s="2"/>
    </row>
    <row r="1454" spans="3:3" x14ac:dyDescent="0.2">
      <c r="C1454" s="2"/>
    </row>
    <row r="1455" spans="3:3" x14ac:dyDescent="0.2">
      <c r="C1455" s="2"/>
    </row>
    <row r="1456" spans="3:3" x14ac:dyDescent="0.2">
      <c r="C1456" s="2"/>
    </row>
    <row r="1457" spans="3:3" x14ac:dyDescent="0.2">
      <c r="C1457" s="2"/>
    </row>
    <row r="1458" spans="3:3" x14ac:dyDescent="0.2">
      <c r="C1458" s="2"/>
    </row>
    <row r="1459" spans="3:3" x14ac:dyDescent="0.2">
      <c r="C1459" s="2"/>
    </row>
    <row r="1460" spans="3:3" x14ac:dyDescent="0.2">
      <c r="C1460" s="2"/>
    </row>
    <row r="1461" spans="3:3" x14ac:dyDescent="0.2">
      <c r="C1461" s="2"/>
    </row>
    <row r="1462" spans="3:3" x14ac:dyDescent="0.2">
      <c r="C1462" s="2"/>
    </row>
    <row r="1463" spans="3:3" x14ac:dyDescent="0.2">
      <c r="C1463" s="2"/>
    </row>
    <row r="1464" spans="3:3" x14ac:dyDescent="0.2">
      <c r="C1464" s="2"/>
    </row>
    <row r="1465" spans="3:3" x14ac:dyDescent="0.2">
      <c r="C1465" s="2"/>
    </row>
    <row r="1466" spans="3:3" x14ac:dyDescent="0.2">
      <c r="C1466" s="2"/>
    </row>
    <row r="1467" spans="3:3" x14ac:dyDescent="0.2">
      <c r="C1467" s="2"/>
    </row>
    <row r="1468" spans="3:3" x14ac:dyDescent="0.2">
      <c r="C1468" s="2"/>
    </row>
    <row r="1469" spans="3:3" x14ac:dyDescent="0.2">
      <c r="C1469" s="2"/>
    </row>
    <row r="1470" spans="3:3" x14ac:dyDescent="0.2">
      <c r="C1470" s="2"/>
    </row>
    <row r="1471" spans="3:3" x14ac:dyDescent="0.2">
      <c r="C1471" s="2"/>
    </row>
    <row r="1472" spans="3:3" x14ac:dyDescent="0.2">
      <c r="C1472" s="2"/>
    </row>
    <row r="1473" spans="3:3" x14ac:dyDescent="0.2">
      <c r="C1473" s="2"/>
    </row>
    <row r="1474" spans="3:3" x14ac:dyDescent="0.2">
      <c r="C1474" s="2"/>
    </row>
    <row r="1475" spans="3:3" x14ac:dyDescent="0.2">
      <c r="C1475" s="2"/>
    </row>
    <row r="1476" spans="3:3" x14ac:dyDescent="0.2">
      <c r="C1476" s="2"/>
    </row>
    <row r="1477" spans="3:3" x14ac:dyDescent="0.2">
      <c r="C1477" s="2"/>
    </row>
    <row r="1478" spans="3:3" x14ac:dyDescent="0.2">
      <c r="C1478" s="2"/>
    </row>
    <row r="1479" spans="3:3" x14ac:dyDescent="0.2">
      <c r="C1479" s="2"/>
    </row>
    <row r="1480" spans="3:3" x14ac:dyDescent="0.2">
      <c r="C1480" s="2"/>
    </row>
    <row r="1481" spans="3:3" x14ac:dyDescent="0.2">
      <c r="C1481" s="2"/>
    </row>
    <row r="1482" spans="3:3" x14ac:dyDescent="0.2">
      <c r="C1482" s="2"/>
    </row>
    <row r="1483" spans="3:3" x14ac:dyDescent="0.2">
      <c r="C1483" s="2"/>
    </row>
    <row r="1484" spans="3:3" x14ac:dyDescent="0.2">
      <c r="C1484" s="2"/>
    </row>
    <row r="1485" spans="3:3" x14ac:dyDescent="0.2">
      <c r="C1485" s="2"/>
    </row>
    <row r="1486" spans="3:3" x14ac:dyDescent="0.2">
      <c r="C1486" s="2"/>
    </row>
    <row r="1487" spans="3:3" x14ac:dyDescent="0.2">
      <c r="C1487" s="2"/>
    </row>
    <row r="1488" spans="3:3" x14ac:dyDescent="0.2">
      <c r="C1488" s="2"/>
    </row>
    <row r="1489" spans="3:3" x14ac:dyDescent="0.2">
      <c r="C1489" s="2"/>
    </row>
    <row r="1490" spans="3:3" x14ac:dyDescent="0.2">
      <c r="C1490" s="2"/>
    </row>
    <row r="1491" spans="3:3" x14ac:dyDescent="0.2">
      <c r="C1491" s="2"/>
    </row>
    <row r="1492" spans="3:3" x14ac:dyDescent="0.2">
      <c r="C1492" s="2"/>
    </row>
    <row r="1493" spans="3:3" x14ac:dyDescent="0.2">
      <c r="C1493" s="2"/>
    </row>
    <row r="1494" spans="3:3" x14ac:dyDescent="0.2">
      <c r="C1494" s="2"/>
    </row>
    <row r="1495" spans="3:3" x14ac:dyDescent="0.2">
      <c r="C1495" s="2"/>
    </row>
    <row r="1496" spans="3:3" x14ac:dyDescent="0.2">
      <c r="C1496" s="2"/>
    </row>
    <row r="1497" spans="3:3" x14ac:dyDescent="0.2">
      <c r="C1497" s="2"/>
    </row>
    <row r="1498" spans="3:3" x14ac:dyDescent="0.2">
      <c r="C1498" s="2"/>
    </row>
    <row r="1499" spans="3:3" x14ac:dyDescent="0.2">
      <c r="C1499" s="2"/>
    </row>
    <row r="1500" spans="3:3" x14ac:dyDescent="0.2">
      <c r="C1500" s="2"/>
    </row>
    <row r="1501" spans="3:3" x14ac:dyDescent="0.2">
      <c r="C1501" s="2"/>
    </row>
    <row r="1502" spans="3:3" x14ac:dyDescent="0.2">
      <c r="C1502" s="2"/>
    </row>
    <row r="1503" spans="3:3" x14ac:dyDescent="0.2">
      <c r="C1503" s="2"/>
    </row>
    <row r="1504" spans="3:3" x14ac:dyDescent="0.2">
      <c r="C1504" s="2"/>
    </row>
    <row r="1505" spans="3:3" x14ac:dyDescent="0.2">
      <c r="C1505" s="2"/>
    </row>
    <row r="1506" spans="3:3" x14ac:dyDescent="0.2">
      <c r="C1506" s="2"/>
    </row>
    <row r="1507" spans="3:3" x14ac:dyDescent="0.2">
      <c r="C1507" s="2"/>
    </row>
    <row r="1508" spans="3:3" x14ac:dyDescent="0.2">
      <c r="C1508" s="2"/>
    </row>
    <row r="1509" spans="3:3" x14ac:dyDescent="0.2">
      <c r="C1509" s="2"/>
    </row>
  </sheetData>
  <autoFilter ref="A2:M2" xr:uid="{00000000-0009-0000-0000-000004000000}">
    <sortState xmlns:xlrd2="http://schemas.microsoft.com/office/spreadsheetml/2017/richdata2" ref="A4:Z18">
      <sortCondition ref="A3:A18"/>
    </sortState>
  </autoFilter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8"/>
  <dimension ref="A1:W1495"/>
  <sheetViews>
    <sheetView topLeftCell="H1" workbookViewId="0">
      <selection activeCell="AA8" sqref="AA8"/>
    </sheetView>
  </sheetViews>
  <sheetFormatPr baseColWidth="10" defaultRowHeight="16" x14ac:dyDescent="0.2"/>
  <cols>
    <col min="1" max="1" width="7.6640625" bestFit="1" customWidth="1"/>
    <col min="2" max="2" width="32.83203125" customWidth="1"/>
    <col min="3" max="3" width="12.1640625" bestFit="1" customWidth="1"/>
  </cols>
  <sheetData>
    <row r="1" spans="1:23" ht="17" thickBot="1" x14ac:dyDescent="0.25">
      <c r="C1" s="3"/>
      <c r="D1" s="5">
        <v>300</v>
      </c>
      <c r="E1" s="5">
        <v>150</v>
      </c>
      <c r="F1" s="5">
        <v>1</v>
      </c>
      <c r="G1" s="5">
        <v>1</v>
      </c>
      <c r="H1" s="5">
        <v>1</v>
      </c>
      <c r="I1" s="5">
        <v>1</v>
      </c>
      <c r="J1" s="5">
        <v>10</v>
      </c>
      <c r="K1" s="5">
        <v>10</v>
      </c>
      <c r="L1" s="5">
        <v>10</v>
      </c>
      <c r="M1" s="5">
        <v>10</v>
      </c>
      <c r="N1" s="5">
        <v>20</v>
      </c>
      <c r="O1" s="5">
        <v>8</v>
      </c>
      <c r="P1" s="5">
        <v>15</v>
      </c>
      <c r="Q1" s="5">
        <v>15</v>
      </c>
      <c r="R1" s="5">
        <v>15</v>
      </c>
      <c r="S1" s="5">
        <v>15</v>
      </c>
      <c r="T1" s="5">
        <v>15</v>
      </c>
      <c r="U1" s="5">
        <v>15</v>
      </c>
      <c r="V1" s="5">
        <v>25</v>
      </c>
      <c r="W1" s="22">
        <v>10.5</v>
      </c>
    </row>
    <row r="2" spans="1:23" x14ac:dyDescent="0.2">
      <c r="A2" s="1" t="s">
        <v>87</v>
      </c>
      <c r="B2" s="1" t="s">
        <v>78</v>
      </c>
      <c r="C2" s="1" t="s">
        <v>115</v>
      </c>
      <c r="D2" s="1" t="s">
        <v>121</v>
      </c>
      <c r="E2" s="1" t="s">
        <v>148</v>
      </c>
      <c r="F2" s="1" t="s">
        <v>137</v>
      </c>
      <c r="G2" s="1" t="s">
        <v>90</v>
      </c>
      <c r="H2" s="1" t="s">
        <v>138</v>
      </c>
      <c r="I2" s="1" t="s">
        <v>149</v>
      </c>
      <c r="J2" s="1" t="s">
        <v>3645</v>
      </c>
      <c r="K2" s="1" t="s">
        <v>3646</v>
      </c>
      <c r="L2" s="1" t="s">
        <v>3647</v>
      </c>
      <c r="M2" s="1" t="s">
        <v>3648</v>
      </c>
      <c r="N2" s="1" t="s">
        <v>3649</v>
      </c>
      <c r="O2" s="1" t="s">
        <v>3650</v>
      </c>
      <c r="P2" s="1" t="s">
        <v>3651</v>
      </c>
      <c r="Q2" s="1" t="s">
        <v>3652</v>
      </c>
      <c r="R2" s="1" t="s">
        <v>3653</v>
      </c>
      <c r="S2" s="1" t="s">
        <v>3654</v>
      </c>
      <c r="T2" s="1" t="s">
        <v>3655</v>
      </c>
      <c r="U2" s="1" t="s">
        <v>3656</v>
      </c>
      <c r="V2" s="1" t="s">
        <v>3657</v>
      </c>
      <c r="W2" s="1" t="s">
        <v>3658</v>
      </c>
    </row>
    <row r="3" spans="1:23" x14ac:dyDescent="0.2">
      <c r="A3">
        <v>8012</v>
      </c>
      <c r="B3" t="s">
        <v>1170</v>
      </c>
      <c r="C3" s="2">
        <f t="shared" ref="C3:C34" si="0">ROUND(SUMPRODUCT(D$1:W$1,D3:W3),2)</f>
        <v>350</v>
      </c>
      <c r="H3">
        <v>150</v>
      </c>
      <c r="N3">
        <v>10</v>
      </c>
    </row>
    <row r="4" spans="1:23" x14ac:dyDescent="0.2">
      <c r="A4">
        <v>2107</v>
      </c>
      <c r="B4" t="s">
        <v>1711</v>
      </c>
      <c r="C4" s="2">
        <f t="shared" si="0"/>
        <v>290</v>
      </c>
      <c r="H4">
        <v>95</v>
      </c>
      <c r="S4">
        <v>13</v>
      </c>
    </row>
    <row r="5" spans="1:23" ht="16.5" customHeight="1" x14ac:dyDescent="0.2">
      <c r="A5">
        <v>2308</v>
      </c>
      <c r="B5" t="s">
        <v>4097</v>
      </c>
      <c r="C5" s="2">
        <f t="shared" si="0"/>
        <v>1205</v>
      </c>
      <c r="H5">
        <v>695</v>
      </c>
      <c r="P5">
        <v>6</v>
      </c>
      <c r="Q5">
        <v>6</v>
      </c>
      <c r="S5">
        <v>22</v>
      </c>
    </row>
    <row r="6" spans="1:23" x14ac:dyDescent="0.2">
      <c r="A6">
        <v>2092</v>
      </c>
      <c r="B6" t="s">
        <v>554</v>
      </c>
      <c r="C6" s="2">
        <f t="shared" si="0"/>
        <v>130</v>
      </c>
      <c r="H6">
        <v>130</v>
      </c>
    </row>
    <row r="7" spans="1:23" x14ac:dyDescent="0.2">
      <c r="A7">
        <v>2505</v>
      </c>
      <c r="B7" t="s">
        <v>5001</v>
      </c>
      <c r="C7" s="2">
        <f t="shared" si="0"/>
        <v>10</v>
      </c>
      <c r="H7">
        <v>85</v>
      </c>
      <c r="P7">
        <v>-5</v>
      </c>
    </row>
    <row r="8" spans="1:23" x14ac:dyDescent="0.2">
      <c r="A8">
        <v>853</v>
      </c>
      <c r="B8" t="s">
        <v>567</v>
      </c>
      <c r="C8" s="2">
        <f t="shared" si="0"/>
        <v>145</v>
      </c>
      <c r="H8">
        <v>115</v>
      </c>
      <c r="P8">
        <v>1</v>
      </c>
      <c r="Q8">
        <v>1</v>
      </c>
    </row>
    <row r="9" spans="1:23" x14ac:dyDescent="0.2">
      <c r="A9">
        <v>2844</v>
      </c>
      <c r="B9" t="s">
        <v>6146</v>
      </c>
      <c r="C9" s="2">
        <f t="shared" si="0"/>
        <v>335</v>
      </c>
      <c r="H9">
        <v>155</v>
      </c>
      <c r="P9">
        <v>3</v>
      </c>
      <c r="S9">
        <v>9</v>
      </c>
    </row>
    <row r="10" spans="1:23" x14ac:dyDescent="0.2">
      <c r="A10">
        <v>2651</v>
      </c>
      <c r="B10" t="s">
        <v>5449</v>
      </c>
      <c r="C10" s="2">
        <f t="shared" si="0"/>
        <v>650</v>
      </c>
      <c r="H10">
        <v>170</v>
      </c>
      <c r="P10">
        <v>24</v>
      </c>
      <c r="S10">
        <v>8</v>
      </c>
    </row>
    <row r="11" spans="1:23" x14ac:dyDescent="0.2">
      <c r="A11">
        <v>2934</v>
      </c>
      <c r="B11" t="s">
        <v>6638</v>
      </c>
      <c r="C11" s="2">
        <f t="shared" si="0"/>
        <v>225</v>
      </c>
      <c r="H11">
        <v>150</v>
      </c>
      <c r="P11">
        <v>5</v>
      </c>
    </row>
    <row r="12" spans="1:23" x14ac:dyDescent="0.2">
      <c r="A12">
        <v>2637</v>
      </c>
      <c r="B12" t="s">
        <v>5406</v>
      </c>
      <c r="C12" s="2">
        <f t="shared" si="0"/>
        <v>275</v>
      </c>
      <c r="H12">
        <v>95</v>
      </c>
      <c r="P12">
        <v>4</v>
      </c>
      <c r="S12">
        <v>8</v>
      </c>
    </row>
    <row r="13" spans="1:23" x14ac:dyDescent="0.2">
      <c r="A13">
        <v>8261</v>
      </c>
      <c r="B13" t="s">
        <v>4664</v>
      </c>
      <c r="C13" s="2">
        <f t="shared" si="0"/>
        <v>440</v>
      </c>
      <c r="H13">
        <v>200</v>
      </c>
      <c r="P13">
        <v>16</v>
      </c>
    </row>
    <row r="14" spans="1:23" x14ac:dyDescent="0.2">
      <c r="A14">
        <v>2860</v>
      </c>
      <c r="B14" t="s">
        <v>6197</v>
      </c>
      <c r="C14" s="2">
        <f>ROUND(SUMPRODUCT(D$1:W$1,D14:W14),2)</f>
        <v>910</v>
      </c>
      <c r="H14">
        <v>745</v>
      </c>
      <c r="P14">
        <v>11</v>
      </c>
    </row>
    <row r="15" spans="1:23" x14ac:dyDescent="0.2">
      <c r="A15">
        <v>1882</v>
      </c>
      <c r="B15" t="s">
        <v>2070</v>
      </c>
      <c r="C15" s="2">
        <f t="shared" si="0"/>
        <v>500</v>
      </c>
      <c r="F15">
        <v>500</v>
      </c>
    </row>
    <row r="16" spans="1:23" x14ac:dyDescent="0.2">
      <c r="A16">
        <v>2280</v>
      </c>
      <c r="B16" t="s">
        <v>4006</v>
      </c>
      <c r="C16" s="2">
        <f t="shared" si="0"/>
        <v>400</v>
      </c>
      <c r="F16">
        <v>400</v>
      </c>
    </row>
    <row r="17" spans="1:21" x14ac:dyDescent="0.2">
      <c r="A17">
        <v>1171</v>
      </c>
      <c r="B17" t="s">
        <v>1011</v>
      </c>
      <c r="C17" s="2">
        <f>ROUND(SUMPRODUCT(D$1:W$1,D17:W17),2)</f>
        <v>2940</v>
      </c>
      <c r="F17">
        <v>2640</v>
      </c>
      <c r="P17">
        <v>1</v>
      </c>
      <c r="Q17">
        <v>2</v>
      </c>
      <c r="R17">
        <v>17</v>
      </c>
    </row>
    <row r="18" spans="1:21" x14ac:dyDescent="0.2">
      <c r="A18">
        <v>2326</v>
      </c>
      <c r="B18" t="s">
        <v>4181</v>
      </c>
      <c r="C18" s="2">
        <f t="shared" si="0"/>
        <v>1696</v>
      </c>
      <c r="F18">
        <v>1440</v>
      </c>
      <c r="N18">
        <v>10</v>
      </c>
      <c r="O18">
        <v>7</v>
      </c>
    </row>
    <row r="19" spans="1:21" x14ac:dyDescent="0.2">
      <c r="A19">
        <v>1452</v>
      </c>
      <c r="B19" t="s">
        <v>1492</v>
      </c>
      <c r="C19" s="2">
        <f>ROUND(SUMPRODUCT(D$1:W$1,D19:W19),2)</f>
        <v>2415</v>
      </c>
      <c r="F19">
        <v>1440</v>
      </c>
      <c r="H19">
        <v>420</v>
      </c>
      <c r="Q19">
        <v>5</v>
      </c>
      <c r="R19">
        <v>21</v>
      </c>
      <c r="U19">
        <v>11</v>
      </c>
    </row>
    <row r="20" spans="1:21" x14ac:dyDescent="0.2">
      <c r="A20">
        <v>2974</v>
      </c>
      <c r="B20" t="s">
        <v>6692</v>
      </c>
      <c r="C20" s="2">
        <f t="shared" si="0"/>
        <v>1515</v>
      </c>
      <c r="F20">
        <v>1440</v>
      </c>
      <c r="H20">
        <v>75</v>
      </c>
    </row>
    <row r="21" spans="1:21" x14ac:dyDescent="0.2">
      <c r="A21">
        <v>1677</v>
      </c>
      <c r="B21" t="s">
        <v>182</v>
      </c>
      <c r="C21" s="2">
        <f t="shared" si="0"/>
        <v>1440</v>
      </c>
      <c r="F21">
        <v>1440</v>
      </c>
    </row>
    <row r="22" spans="1:21" x14ac:dyDescent="0.2">
      <c r="A22">
        <v>1523</v>
      </c>
      <c r="B22" t="s">
        <v>6234</v>
      </c>
      <c r="C22" s="2">
        <f t="shared" si="0"/>
        <v>1525</v>
      </c>
      <c r="F22">
        <v>1525</v>
      </c>
    </row>
    <row r="23" spans="1:21" x14ac:dyDescent="0.2">
      <c r="A23">
        <v>686</v>
      </c>
      <c r="B23" t="s">
        <v>1241</v>
      </c>
      <c r="C23" s="2">
        <f t="shared" si="0"/>
        <v>1865</v>
      </c>
      <c r="F23">
        <v>1525</v>
      </c>
      <c r="N23">
        <v>13</v>
      </c>
      <c r="O23">
        <v>10</v>
      </c>
    </row>
    <row r="24" spans="1:21" x14ac:dyDescent="0.2">
      <c r="A24">
        <v>1589</v>
      </c>
      <c r="B24" t="s">
        <v>487</v>
      </c>
      <c r="C24" s="2">
        <f t="shared" si="0"/>
        <v>1525</v>
      </c>
      <c r="F24">
        <v>1525</v>
      </c>
    </row>
    <row r="25" spans="1:21" x14ac:dyDescent="0.2">
      <c r="A25">
        <v>3130</v>
      </c>
      <c r="B25" t="s">
        <v>4757</v>
      </c>
      <c r="C25" s="2">
        <f t="shared" si="0"/>
        <v>1600</v>
      </c>
      <c r="F25">
        <v>1525</v>
      </c>
      <c r="H25">
        <v>75</v>
      </c>
    </row>
    <row r="26" spans="1:21" x14ac:dyDescent="0.2">
      <c r="A26">
        <v>1599</v>
      </c>
      <c r="B26" t="s">
        <v>1125</v>
      </c>
      <c r="C26" s="2">
        <f t="shared" si="0"/>
        <v>450</v>
      </c>
      <c r="F26">
        <v>450</v>
      </c>
    </row>
    <row r="27" spans="1:21" x14ac:dyDescent="0.2">
      <c r="A27">
        <v>1295</v>
      </c>
      <c r="B27" t="s">
        <v>640</v>
      </c>
      <c r="C27" s="2">
        <f t="shared" si="0"/>
        <v>450</v>
      </c>
      <c r="F27">
        <v>450</v>
      </c>
    </row>
    <row r="28" spans="1:21" x14ac:dyDescent="0.2">
      <c r="A28">
        <v>1343</v>
      </c>
      <c r="B28" t="s">
        <v>1870</v>
      </c>
      <c r="C28" s="2">
        <f t="shared" si="0"/>
        <v>220</v>
      </c>
      <c r="H28" s="19"/>
      <c r="J28">
        <v>11</v>
      </c>
      <c r="K28">
        <v>11</v>
      </c>
    </row>
    <row r="29" spans="1:21" x14ac:dyDescent="0.2">
      <c r="A29">
        <v>1054</v>
      </c>
      <c r="B29" t="s">
        <v>627</v>
      </c>
      <c r="C29" s="2">
        <f t="shared" si="0"/>
        <v>70</v>
      </c>
      <c r="H29" s="19"/>
      <c r="J29">
        <v>7</v>
      </c>
    </row>
    <row r="30" spans="1:21" x14ac:dyDescent="0.2">
      <c r="A30">
        <v>2031</v>
      </c>
      <c r="B30" t="s">
        <v>897</v>
      </c>
      <c r="C30" s="2">
        <f t="shared" si="0"/>
        <v>240</v>
      </c>
      <c r="H30" s="19"/>
      <c r="K30">
        <v>7</v>
      </c>
      <c r="L30">
        <v>17</v>
      </c>
    </row>
    <row r="31" spans="1:21" x14ac:dyDescent="0.2">
      <c r="A31">
        <v>2108</v>
      </c>
      <c r="B31" t="s">
        <v>6235</v>
      </c>
      <c r="C31" s="2">
        <f t="shared" si="0"/>
        <v>-110</v>
      </c>
      <c r="H31" s="19"/>
      <c r="K31">
        <v>-11</v>
      </c>
    </row>
    <row r="32" spans="1:21" x14ac:dyDescent="0.2">
      <c r="A32">
        <v>2165</v>
      </c>
      <c r="B32" t="s">
        <v>3753</v>
      </c>
      <c r="C32" s="2">
        <f t="shared" si="0"/>
        <v>250</v>
      </c>
      <c r="H32" s="19"/>
      <c r="J32">
        <v>8</v>
      </c>
      <c r="L32">
        <v>17</v>
      </c>
    </row>
    <row r="33" spans="1:22" x14ac:dyDescent="0.2">
      <c r="A33">
        <v>8340</v>
      </c>
      <c r="B33" t="s">
        <v>7356</v>
      </c>
      <c r="C33" s="2">
        <f t="shared" si="0"/>
        <v>-200</v>
      </c>
      <c r="H33" s="19"/>
      <c r="N33">
        <v>-10</v>
      </c>
    </row>
    <row r="34" spans="1:22" x14ac:dyDescent="0.2">
      <c r="A34">
        <v>1742</v>
      </c>
      <c r="B34" t="s">
        <v>6239</v>
      </c>
      <c r="C34" s="2">
        <f t="shared" si="0"/>
        <v>-160</v>
      </c>
      <c r="H34" s="19"/>
      <c r="N34">
        <v>-8</v>
      </c>
    </row>
    <row r="35" spans="1:22" x14ac:dyDescent="0.2">
      <c r="A35">
        <v>8399</v>
      </c>
      <c r="B35" t="s">
        <v>7560</v>
      </c>
      <c r="C35" s="2">
        <f t="shared" ref="C35:C66" si="1">ROUND(SUMPRODUCT(D$1:W$1,D35:W35),2)</f>
        <v>572</v>
      </c>
      <c r="F35">
        <v>572</v>
      </c>
      <c r="H35" s="19"/>
    </row>
    <row r="36" spans="1:22" x14ac:dyDescent="0.2">
      <c r="A36">
        <v>2843</v>
      </c>
      <c r="B36" t="s">
        <v>6140</v>
      </c>
      <c r="C36" s="2">
        <f t="shared" si="1"/>
        <v>572</v>
      </c>
      <c r="F36">
        <v>572</v>
      </c>
      <c r="H36" s="19"/>
    </row>
    <row r="37" spans="1:22" x14ac:dyDescent="0.2">
      <c r="A37">
        <v>8363</v>
      </c>
      <c r="B37" t="s">
        <v>7457</v>
      </c>
      <c r="C37" s="2">
        <f>ROUND(SUMPRODUCT(D$1:W$1,D37:W37),2)</f>
        <v>383.33</v>
      </c>
      <c r="H37" s="19">
        <v>383.33</v>
      </c>
    </row>
    <row r="38" spans="1:22" x14ac:dyDescent="0.2">
      <c r="A38">
        <v>8062</v>
      </c>
      <c r="B38" t="s">
        <v>1501</v>
      </c>
      <c r="C38" s="2">
        <f t="shared" si="1"/>
        <v>150</v>
      </c>
      <c r="H38" s="19">
        <v>75</v>
      </c>
      <c r="S38">
        <v>5</v>
      </c>
    </row>
    <row r="39" spans="1:22" x14ac:dyDescent="0.2">
      <c r="A39">
        <v>8439</v>
      </c>
      <c r="B39" t="s">
        <v>7669</v>
      </c>
      <c r="C39" s="2">
        <f t="shared" si="1"/>
        <v>75</v>
      </c>
      <c r="H39" s="19">
        <v>75</v>
      </c>
    </row>
    <row r="40" spans="1:22" x14ac:dyDescent="0.2">
      <c r="A40">
        <v>1710</v>
      </c>
      <c r="B40" t="s">
        <v>1118</v>
      </c>
      <c r="C40" s="2">
        <f t="shared" si="1"/>
        <v>-270</v>
      </c>
      <c r="H40" s="19">
        <v>75</v>
      </c>
      <c r="P40">
        <v>-4</v>
      </c>
      <c r="S40">
        <v>-19</v>
      </c>
    </row>
    <row r="41" spans="1:22" x14ac:dyDescent="0.2">
      <c r="A41">
        <v>1629</v>
      </c>
      <c r="B41" t="s">
        <v>6229</v>
      </c>
      <c r="C41" s="2">
        <f t="shared" si="1"/>
        <v>225</v>
      </c>
      <c r="H41" s="19">
        <v>75</v>
      </c>
      <c r="S41">
        <v>10</v>
      </c>
    </row>
    <row r="42" spans="1:22" x14ac:dyDescent="0.2">
      <c r="A42">
        <v>2789</v>
      </c>
      <c r="B42" t="s">
        <v>4882</v>
      </c>
      <c r="C42" s="2">
        <f t="shared" si="1"/>
        <v>-330</v>
      </c>
      <c r="H42" s="19">
        <v>75</v>
      </c>
      <c r="P42">
        <v>-8</v>
      </c>
      <c r="S42">
        <v>-19</v>
      </c>
    </row>
    <row r="43" spans="1:22" x14ac:dyDescent="0.2">
      <c r="A43">
        <v>2857</v>
      </c>
      <c r="B43" t="s">
        <v>6187</v>
      </c>
      <c r="C43" s="2">
        <f t="shared" si="1"/>
        <v>-165</v>
      </c>
      <c r="H43" s="19">
        <v>75</v>
      </c>
      <c r="S43">
        <v>-16</v>
      </c>
    </row>
    <row r="44" spans="1:22" x14ac:dyDescent="0.2">
      <c r="A44">
        <v>2902</v>
      </c>
      <c r="B44" t="s">
        <v>6594</v>
      </c>
      <c r="C44" s="2">
        <f t="shared" si="1"/>
        <v>75</v>
      </c>
      <c r="H44" s="19">
        <v>75</v>
      </c>
    </row>
    <row r="45" spans="1:22" x14ac:dyDescent="0.2">
      <c r="A45">
        <v>2998</v>
      </c>
      <c r="B45" t="s">
        <v>7660</v>
      </c>
      <c r="C45" s="2">
        <f t="shared" si="1"/>
        <v>-195</v>
      </c>
      <c r="H45" s="19">
        <v>75</v>
      </c>
      <c r="P45">
        <v>-9</v>
      </c>
      <c r="Q45">
        <v>-6</v>
      </c>
      <c r="S45">
        <v>-3</v>
      </c>
    </row>
    <row r="46" spans="1:22" x14ac:dyDescent="0.2">
      <c r="A46">
        <v>1901</v>
      </c>
      <c r="B46" t="s">
        <v>1301</v>
      </c>
      <c r="C46" s="2">
        <f t="shared" si="1"/>
        <v>250</v>
      </c>
      <c r="H46" s="19"/>
      <c r="V46">
        <v>10</v>
      </c>
    </row>
    <row r="47" spans="1:22" x14ac:dyDescent="0.2">
      <c r="A47">
        <v>2149</v>
      </c>
      <c r="B47" t="s">
        <v>3729</v>
      </c>
      <c r="C47" s="2">
        <f t="shared" si="1"/>
        <v>-400</v>
      </c>
      <c r="H47" s="19"/>
      <c r="V47">
        <v>-16</v>
      </c>
    </row>
    <row r="48" spans="1:22" x14ac:dyDescent="0.2">
      <c r="A48">
        <v>1749</v>
      </c>
      <c r="B48" t="s">
        <v>863</v>
      </c>
      <c r="C48" s="2">
        <f t="shared" si="1"/>
        <v>-250</v>
      </c>
      <c r="H48" s="19"/>
      <c r="V48">
        <v>-10</v>
      </c>
    </row>
    <row r="49" spans="1:22" x14ac:dyDescent="0.2">
      <c r="A49">
        <v>2605</v>
      </c>
      <c r="B49" t="s">
        <v>5323</v>
      </c>
      <c r="C49" s="2">
        <f t="shared" si="1"/>
        <v>1134</v>
      </c>
      <c r="F49">
        <v>1134</v>
      </c>
      <c r="H49" s="19"/>
    </row>
    <row r="50" spans="1:22" x14ac:dyDescent="0.2">
      <c r="A50">
        <v>8289</v>
      </c>
      <c r="B50" t="s">
        <v>7060</v>
      </c>
      <c r="C50" s="2">
        <f t="shared" si="1"/>
        <v>1120</v>
      </c>
      <c r="F50">
        <v>1120</v>
      </c>
      <c r="H50" s="19"/>
    </row>
    <row r="51" spans="1:22" x14ac:dyDescent="0.2">
      <c r="A51">
        <v>1643</v>
      </c>
      <c r="B51" t="s">
        <v>1300</v>
      </c>
      <c r="C51" s="2">
        <f t="shared" si="1"/>
        <v>225</v>
      </c>
      <c r="H51" s="19"/>
      <c r="V51">
        <v>9</v>
      </c>
    </row>
    <row r="52" spans="1:22" x14ac:dyDescent="0.2">
      <c r="A52">
        <v>8324</v>
      </c>
      <c r="B52" t="s">
        <v>7291</v>
      </c>
      <c r="C52" s="2">
        <f t="shared" si="1"/>
        <v>15</v>
      </c>
      <c r="H52" s="19"/>
      <c r="P52">
        <v>7</v>
      </c>
      <c r="Q52">
        <v>-6</v>
      </c>
    </row>
    <row r="53" spans="1:22" x14ac:dyDescent="0.2">
      <c r="A53">
        <v>602</v>
      </c>
      <c r="B53" t="s">
        <v>1473</v>
      </c>
      <c r="C53" s="2">
        <f t="shared" si="1"/>
        <v>-30</v>
      </c>
      <c r="H53" s="19"/>
      <c r="P53">
        <v>3</v>
      </c>
      <c r="Q53">
        <v>-5</v>
      </c>
    </row>
    <row r="54" spans="1:22" x14ac:dyDescent="0.2">
      <c r="A54">
        <v>8394</v>
      </c>
      <c r="B54" t="s">
        <v>7588</v>
      </c>
      <c r="C54" s="2">
        <f t="shared" si="1"/>
        <v>435</v>
      </c>
      <c r="H54" s="19"/>
      <c r="P54">
        <v>17</v>
      </c>
      <c r="Q54">
        <v>10</v>
      </c>
      <c r="R54">
        <v>2</v>
      </c>
    </row>
    <row r="55" spans="1:22" x14ac:dyDescent="0.2">
      <c r="A55">
        <v>8437</v>
      </c>
      <c r="B55" t="s">
        <v>7664</v>
      </c>
      <c r="C55" s="2">
        <f t="shared" si="1"/>
        <v>45</v>
      </c>
      <c r="H55" s="19"/>
      <c r="P55">
        <v>3</v>
      </c>
    </row>
    <row r="56" spans="1:22" x14ac:dyDescent="0.2">
      <c r="A56">
        <v>2630</v>
      </c>
      <c r="B56" t="s">
        <v>5398</v>
      </c>
      <c r="C56" s="2">
        <f t="shared" si="1"/>
        <v>90</v>
      </c>
      <c r="H56" s="19"/>
      <c r="P56">
        <v>6</v>
      </c>
    </row>
    <row r="57" spans="1:22" x14ac:dyDescent="0.2">
      <c r="A57">
        <v>1022</v>
      </c>
      <c r="B57" t="s">
        <v>4123</v>
      </c>
      <c r="C57" s="2">
        <f>ROUND(SUMPRODUCT(D$1:W$1,D57:W57),2)</f>
        <v>630</v>
      </c>
      <c r="H57" s="19"/>
      <c r="P57">
        <v>4</v>
      </c>
      <c r="Q57">
        <v>2</v>
      </c>
      <c r="R57">
        <v>26</v>
      </c>
      <c r="U57">
        <v>10</v>
      </c>
    </row>
    <row r="58" spans="1:22" x14ac:dyDescent="0.2">
      <c r="A58">
        <v>8412</v>
      </c>
      <c r="B58" t="s">
        <v>7602</v>
      </c>
      <c r="C58" s="2">
        <f t="shared" si="1"/>
        <v>-105</v>
      </c>
      <c r="H58" s="19"/>
      <c r="Q58">
        <v>-7</v>
      </c>
    </row>
    <row r="59" spans="1:22" x14ac:dyDescent="0.2">
      <c r="A59">
        <v>8248</v>
      </c>
      <c r="B59" t="s">
        <v>1434</v>
      </c>
      <c r="C59" s="2">
        <f t="shared" si="1"/>
        <v>-325</v>
      </c>
      <c r="H59" s="19"/>
      <c r="V59">
        <v>-13</v>
      </c>
    </row>
    <row r="60" spans="1:22" x14ac:dyDescent="0.2">
      <c r="A60">
        <v>8283</v>
      </c>
      <c r="B60" t="s">
        <v>7048</v>
      </c>
      <c r="C60" s="2">
        <f t="shared" si="1"/>
        <v>-650</v>
      </c>
      <c r="H60" s="19"/>
      <c r="V60">
        <v>-26</v>
      </c>
    </row>
    <row r="61" spans="1:22" x14ac:dyDescent="0.2">
      <c r="A61">
        <v>1161</v>
      </c>
      <c r="B61" t="s">
        <v>1685</v>
      </c>
      <c r="C61" s="2">
        <f t="shared" si="1"/>
        <v>-600</v>
      </c>
      <c r="H61" s="19"/>
      <c r="V61">
        <v>-24</v>
      </c>
    </row>
    <row r="62" spans="1:22" x14ac:dyDescent="0.2">
      <c r="A62">
        <v>2545</v>
      </c>
      <c r="B62" t="s">
        <v>6520</v>
      </c>
      <c r="C62" s="2">
        <f t="shared" si="1"/>
        <v>-1025</v>
      </c>
      <c r="H62" s="19"/>
      <c r="V62">
        <v>-41</v>
      </c>
    </row>
    <row r="63" spans="1:22" x14ac:dyDescent="0.2">
      <c r="A63">
        <v>8021</v>
      </c>
      <c r="B63" t="s">
        <v>1493</v>
      </c>
      <c r="C63" s="2">
        <f>ROUND(SUMPRODUCT(D$1:W$1,D63:W63),2)</f>
        <v>1950</v>
      </c>
      <c r="H63" s="19"/>
      <c r="V63">
        <v>78</v>
      </c>
    </row>
    <row r="64" spans="1:22" x14ac:dyDescent="0.2">
      <c r="A64">
        <v>1851</v>
      </c>
      <c r="B64" t="s">
        <v>1052</v>
      </c>
      <c r="C64" s="2">
        <f>ROUND(SUMPRODUCT(D$1:W$1,D64:W64),2)</f>
        <v>1383.33</v>
      </c>
      <c r="H64" s="19">
        <v>383.33</v>
      </c>
      <c r="V64">
        <v>40</v>
      </c>
    </row>
    <row r="65" spans="1:22" x14ac:dyDescent="0.2">
      <c r="A65">
        <v>1062</v>
      </c>
      <c r="B65" t="s">
        <v>277</v>
      </c>
      <c r="C65" s="2">
        <f t="shared" si="1"/>
        <v>180</v>
      </c>
      <c r="H65" s="19"/>
      <c r="P65">
        <v>5</v>
      </c>
      <c r="Q65">
        <v>2</v>
      </c>
      <c r="S65">
        <v>5</v>
      </c>
    </row>
    <row r="66" spans="1:22" x14ac:dyDescent="0.2">
      <c r="A66">
        <v>8426</v>
      </c>
      <c r="B66" t="s">
        <v>7644</v>
      </c>
      <c r="C66" s="2">
        <f t="shared" si="1"/>
        <v>-105</v>
      </c>
      <c r="H66" s="19"/>
      <c r="Q66">
        <v>-3</v>
      </c>
      <c r="S66">
        <v>-4</v>
      </c>
    </row>
    <row r="67" spans="1:22" x14ac:dyDescent="0.2">
      <c r="A67">
        <v>8010</v>
      </c>
      <c r="B67" t="s">
        <v>7632</v>
      </c>
      <c r="C67" s="2">
        <f t="shared" ref="C67:C98" si="2">ROUND(SUMPRODUCT(D$1:W$1,D67:W67),2)</f>
        <v>225</v>
      </c>
      <c r="H67" s="19"/>
      <c r="P67">
        <v>7</v>
      </c>
      <c r="Q67">
        <v>2</v>
      </c>
      <c r="S67">
        <v>6</v>
      </c>
    </row>
    <row r="68" spans="1:22" x14ac:dyDescent="0.2">
      <c r="A68">
        <v>2602</v>
      </c>
      <c r="B68" t="s">
        <v>5326</v>
      </c>
      <c r="C68" s="2">
        <f t="shared" si="2"/>
        <v>240</v>
      </c>
      <c r="H68" s="19">
        <v>150</v>
      </c>
      <c r="P68">
        <v>1</v>
      </c>
      <c r="Q68">
        <v>3</v>
      </c>
      <c r="S68">
        <v>2</v>
      </c>
    </row>
    <row r="69" spans="1:22" x14ac:dyDescent="0.2">
      <c r="A69">
        <v>1900</v>
      </c>
      <c r="B69" t="s">
        <v>1576</v>
      </c>
      <c r="C69" s="2">
        <f t="shared" si="2"/>
        <v>45</v>
      </c>
      <c r="H69" s="19"/>
      <c r="P69">
        <v>4</v>
      </c>
      <c r="S69">
        <v>-1</v>
      </c>
    </row>
    <row r="70" spans="1:22" x14ac:dyDescent="0.2">
      <c r="A70">
        <v>2062</v>
      </c>
      <c r="B70" t="s">
        <v>1811</v>
      </c>
      <c r="C70" s="2">
        <f t="shared" si="2"/>
        <v>30</v>
      </c>
      <c r="H70" s="19"/>
      <c r="P70">
        <v>2</v>
      </c>
    </row>
    <row r="71" spans="1:22" x14ac:dyDescent="0.2">
      <c r="A71">
        <v>2716</v>
      </c>
      <c r="B71" t="s">
        <v>2108</v>
      </c>
      <c r="C71" s="2">
        <f t="shared" si="2"/>
        <v>-45</v>
      </c>
      <c r="H71" s="19"/>
      <c r="P71">
        <v>1</v>
      </c>
      <c r="Q71">
        <v>-4</v>
      </c>
    </row>
    <row r="72" spans="1:22" x14ac:dyDescent="0.2">
      <c r="A72">
        <v>8386</v>
      </c>
      <c r="B72" t="s">
        <v>7514</v>
      </c>
      <c r="C72" s="2">
        <f t="shared" si="2"/>
        <v>60</v>
      </c>
      <c r="H72" s="19"/>
      <c r="P72">
        <v>4</v>
      </c>
    </row>
    <row r="73" spans="1:22" x14ac:dyDescent="0.2">
      <c r="A73">
        <v>2175</v>
      </c>
      <c r="B73" t="s">
        <v>3759</v>
      </c>
      <c r="C73" s="2">
        <f t="shared" si="2"/>
        <v>-120</v>
      </c>
      <c r="H73" s="19"/>
      <c r="Q73">
        <v>-2</v>
      </c>
      <c r="S73">
        <v>-6</v>
      </c>
    </row>
    <row r="74" spans="1:22" x14ac:dyDescent="0.2">
      <c r="A74">
        <v>8006</v>
      </c>
      <c r="B74" t="s">
        <v>928</v>
      </c>
      <c r="C74" s="2">
        <f t="shared" si="2"/>
        <v>45</v>
      </c>
      <c r="P74">
        <v>2</v>
      </c>
      <c r="Q74">
        <v>1</v>
      </c>
    </row>
    <row r="75" spans="1:22" x14ac:dyDescent="0.2">
      <c r="A75">
        <v>1600</v>
      </c>
      <c r="B75" t="s">
        <v>6227</v>
      </c>
      <c r="C75" s="2">
        <f t="shared" si="2"/>
        <v>-60</v>
      </c>
      <c r="Q75">
        <v>-2</v>
      </c>
      <c r="S75">
        <v>-2</v>
      </c>
    </row>
    <row r="76" spans="1:22" x14ac:dyDescent="0.2">
      <c r="A76">
        <v>2753</v>
      </c>
      <c r="B76" t="s">
        <v>5857</v>
      </c>
      <c r="C76" s="2">
        <f t="shared" si="2"/>
        <v>15</v>
      </c>
      <c r="P76">
        <v>-1</v>
      </c>
      <c r="Q76">
        <v>2</v>
      </c>
    </row>
    <row r="77" spans="1:22" x14ac:dyDescent="0.2">
      <c r="A77">
        <v>2169</v>
      </c>
      <c r="B77" t="s">
        <v>3771</v>
      </c>
      <c r="C77" s="2">
        <f t="shared" si="2"/>
        <v>75</v>
      </c>
      <c r="P77">
        <v>4</v>
      </c>
      <c r="Q77">
        <v>1</v>
      </c>
    </row>
    <row r="78" spans="1:22" x14ac:dyDescent="0.2">
      <c r="A78">
        <v>1002</v>
      </c>
      <c r="B78" t="s">
        <v>1096</v>
      </c>
      <c r="C78" s="2">
        <f t="shared" si="2"/>
        <v>200</v>
      </c>
      <c r="V78">
        <v>8</v>
      </c>
    </row>
    <row r="79" spans="1:22" x14ac:dyDescent="0.2">
      <c r="A79">
        <v>1562</v>
      </c>
      <c r="B79" t="s">
        <v>3758</v>
      </c>
      <c r="C79" s="2">
        <f t="shared" si="2"/>
        <v>-200</v>
      </c>
      <c r="V79">
        <v>-8</v>
      </c>
    </row>
    <row r="80" spans="1:22" x14ac:dyDescent="0.2">
      <c r="A80">
        <v>8144</v>
      </c>
      <c r="B80" t="s">
        <v>1971</v>
      </c>
      <c r="C80" s="2">
        <f t="shared" si="2"/>
        <v>1428</v>
      </c>
      <c r="F80">
        <v>1428</v>
      </c>
    </row>
    <row r="81" spans="1:19" x14ac:dyDescent="0.2">
      <c r="A81">
        <v>2877</v>
      </c>
      <c r="B81" t="s">
        <v>6522</v>
      </c>
      <c r="C81" s="2">
        <f t="shared" si="2"/>
        <v>1428</v>
      </c>
      <c r="F81">
        <v>1428</v>
      </c>
    </row>
    <row r="82" spans="1:19" x14ac:dyDescent="0.2">
      <c r="A82">
        <v>2708</v>
      </c>
      <c r="B82" t="s">
        <v>5670</v>
      </c>
      <c r="C82" s="2">
        <f t="shared" si="2"/>
        <v>90</v>
      </c>
      <c r="P82">
        <v>6</v>
      </c>
    </row>
    <row r="83" spans="1:19" x14ac:dyDescent="0.2">
      <c r="A83">
        <v>962</v>
      </c>
      <c r="B83" t="s">
        <v>1779</v>
      </c>
      <c r="C83" s="2">
        <f t="shared" si="2"/>
        <v>75</v>
      </c>
      <c r="P83">
        <v>5</v>
      </c>
    </row>
    <row r="84" spans="1:19" x14ac:dyDescent="0.2">
      <c r="A84">
        <v>8308</v>
      </c>
      <c r="B84" t="s">
        <v>7220</v>
      </c>
      <c r="C84" s="2">
        <f t="shared" si="2"/>
        <v>75</v>
      </c>
      <c r="P84">
        <v>3</v>
      </c>
      <c r="Q84">
        <v>2</v>
      </c>
    </row>
    <row r="85" spans="1:19" x14ac:dyDescent="0.2">
      <c r="A85">
        <v>8318</v>
      </c>
      <c r="B85" t="s">
        <v>7266</v>
      </c>
      <c r="C85" s="2">
        <f t="shared" si="2"/>
        <v>90</v>
      </c>
      <c r="P85">
        <v>3</v>
      </c>
      <c r="Q85">
        <v>3</v>
      </c>
    </row>
    <row r="86" spans="1:19" x14ac:dyDescent="0.2">
      <c r="A86">
        <v>2713</v>
      </c>
      <c r="B86" t="s">
        <v>5688</v>
      </c>
      <c r="C86" s="2">
        <f t="shared" si="2"/>
        <v>135</v>
      </c>
      <c r="P86">
        <v>7</v>
      </c>
      <c r="Q86">
        <v>2</v>
      </c>
    </row>
    <row r="87" spans="1:19" x14ac:dyDescent="0.2">
      <c r="A87">
        <v>8470</v>
      </c>
      <c r="B87" t="s">
        <v>7751</v>
      </c>
      <c r="C87" s="2">
        <f t="shared" si="2"/>
        <v>375</v>
      </c>
      <c r="P87">
        <v>20</v>
      </c>
      <c r="S87">
        <v>5</v>
      </c>
    </row>
    <row r="88" spans="1:19" x14ac:dyDescent="0.2">
      <c r="A88">
        <v>8304</v>
      </c>
      <c r="B88" t="s">
        <v>7224</v>
      </c>
      <c r="C88" s="2">
        <f t="shared" si="2"/>
        <v>45</v>
      </c>
      <c r="P88">
        <v>3</v>
      </c>
    </row>
    <row r="89" spans="1:19" x14ac:dyDescent="0.2">
      <c r="A89">
        <v>8458</v>
      </c>
      <c r="B89" t="s">
        <v>7705</v>
      </c>
      <c r="C89" s="2">
        <f t="shared" si="2"/>
        <v>90</v>
      </c>
      <c r="P89">
        <v>4</v>
      </c>
      <c r="Q89">
        <v>2</v>
      </c>
    </row>
    <row r="90" spans="1:19" x14ac:dyDescent="0.2">
      <c r="A90">
        <v>8475</v>
      </c>
      <c r="B90" t="s">
        <v>7746</v>
      </c>
      <c r="C90" s="2">
        <f t="shared" si="2"/>
        <v>1302</v>
      </c>
      <c r="F90">
        <v>1302</v>
      </c>
    </row>
    <row r="91" spans="1:19" x14ac:dyDescent="0.2">
      <c r="A91">
        <v>2756</v>
      </c>
      <c r="B91" t="s">
        <v>5846</v>
      </c>
      <c r="C91" s="2">
        <f t="shared" si="2"/>
        <v>1288</v>
      </c>
      <c r="F91">
        <v>1288</v>
      </c>
    </row>
    <row r="92" spans="1:19" x14ac:dyDescent="0.2">
      <c r="A92">
        <v>2833</v>
      </c>
      <c r="B92" t="s">
        <v>1772</v>
      </c>
      <c r="C92" s="2">
        <f t="shared" si="2"/>
        <v>158.33000000000001</v>
      </c>
      <c r="H92">
        <v>158.33000000000001</v>
      </c>
    </row>
    <row r="93" spans="1:19" x14ac:dyDescent="0.2">
      <c r="A93">
        <v>8465</v>
      </c>
      <c r="B93" t="s">
        <v>7736</v>
      </c>
      <c r="C93" s="2">
        <f t="shared" si="2"/>
        <v>150</v>
      </c>
      <c r="J93">
        <v>11</v>
      </c>
      <c r="K93">
        <v>4</v>
      </c>
    </row>
    <row r="94" spans="1:19" x14ac:dyDescent="0.2">
      <c r="A94">
        <v>1864</v>
      </c>
      <c r="B94" t="s">
        <v>571</v>
      </c>
      <c r="C94" s="2">
        <f t="shared" si="2"/>
        <v>90</v>
      </c>
      <c r="J94">
        <v>6</v>
      </c>
      <c r="K94">
        <v>3</v>
      </c>
    </row>
    <row r="95" spans="1:19" x14ac:dyDescent="0.2">
      <c r="A95">
        <v>1428</v>
      </c>
      <c r="B95" t="s">
        <v>1431</v>
      </c>
      <c r="C95" s="2">
        <f t="shared" si="2"/>
        <v>210</v>
      </c>
      <c r="J95">
        <v>11</v>
      </c>
      <c r="K95">
        <v>6</v>
      </c>
      <c r="M95">
        <v>4</v>
      </c>
    </row>
    <row r="96" spans="1:19" x14ac:dyDescent="0.2">
      <c r="A96">
        <v>8477</v>
      </c>
      <c r="B96" t="s">
        <v>7773</v>
      </c>
      <c r="C96" s="2">
        <f t="shared" si="2"/>
        <v>50</v>
      </c>
      <c r="J96">
        <v>1</v>
      </c>
      <c r="K96">
        <v>4</v>
      </c>
    </row>
    <row r="97" spans="1:11" x14ac:dyDescent="0.2">
      <c r="A97">
        <v>8518</v>
      </c>
      <c r="B97" t="s">
        <v>7840</v>
      </c>
      <c r="C97" s="2">
        <f t="shared" si="2"/>
        <v>20</v>
      </c>
      <c r="J97">
        <v>2</v>
      </c>
    </row>
    <row r="98" spans="1:11" x14ac:dyDescent="0.2">
      <c r="A98">
        <v>8480</v>
      </c>
      <c r="B98" t="s">
        <v>7782</v>
      </c>
      <c r="C98" s="2">
        <f t="shared" si="2"/>
        <v>60</v>
      </c>
      <c r="J98">
        <v>5</v>
      </c>
      <c r="K98">
        <v>1</v>
      </c>
    </row>
    <row r="99" spans="1:11" x14ac:dyDescent="0.2">
      <c r="A99">
        <v>8499</v>
      </c>
      <c r="B99" t="s">
        <v>7816</v>
      </c>
      <c r="C99" s="2">
        <f t="shared" ref="C99:C102" si="3">ROUND(SUMPRODUCT(D$1:W$1,D99:W99),2)</f>
        <v>20</v>
      </c>
      <c r="J99">
        <v>2</v>
      </c>
    </row>
    <row r="100" spans="1:11" x14ac:dyDescent="0.2">
      <c r="A100">
        <v>2816</v>
      </c>
      <c r="B100" t="s">
        <v>6035</v>
      </c>
      <c r="C100" s="2">
        <f t="shared" si="3"/>
        <v>130</v>
      </c>
      <c r="J100">
        <v>11</v>
      </c>
      <c r="K100">
        <v>2</v>
      </c>
    </row>
    <row r="101" spans="1:11" x14ac:dyDescent="0.2">
      <c r="A101">
        <v>2754</v>
      </c>
      <c r="B101" t="s">
        <v>5837</v>
      </c>
      <c r="C101" s="2">
        <f>ROUND(SUMPRODUCT(D$1:W$1,D101:W101),2)</f>
        <v>240.29</v>
      </c>
      <c r="I101">
        <v>240.29</v>
      </c>
    </row>
    <row r="102" spans="1:11" x14ac:dyDescent="0.2">
      <c r="A102">
        <v>2054</v>
      </c>
      <c r="B102" t="s">
        <v>1015</v>
      </c>
      <c r="C102" s="2">
        <f t="shared" si="3"/>
        <v>1500</v>
      </c>
      <c r="I102">
        <v>1500</v>
      </c>
    </row>
    <row r="103" spans="1:11" x14ac:dyDescent="0.2">
      <c r="A103">
        <v>2287</v>
      </c>
      <c r="B103" t="s">
        <v>4080</v>
      </c>
      <c r="C103" s="2">
        <f t="shared" ref="C103:C108" si="4">ROUND(SUMPRODUCT(D$1:W$1,D103:W103),2)</f>
        <v>383.33</v>
      </c>
      <c r="H103">
        <v>383.33</v>
      </c>
    </row>
    <row r="104" spans="1:11" x14ac:dyDescent="0.2">
      <c r="A104">
        <v>1729</v>
      </c>
      <c r="B104" t="s">
        <v>2135</v>
      </c>
      <c r="C104" s="2">
        <f t="shared" si="4"/>
        <v>2322.9</v>
      </c>
      <c r="F104">
        <v>180</v>
      </c>
      <c r="I104">
        <v>2142.9</v>
      </c>
    </row>
    <row r="105" spans="1:11" x14ac:dyDescent="0.2">
      <c r="A105">
        <v>8291</v>
      </c>
      <c r="B105" t="s">
        <v>7075</v>
      </c>
      <c r="C105" s="2">
        <f t="shared" si="4"/>
        <v>180</v>
      </c>
      <c r="F105">
        <v>180</v>
      </c>
    </row>
    <row r="106" spans="1:11" x14ac:dyDescent="0.2">
      <c r="A106">
        <v>564</v>
      </c>
      <c r="B106" t="s">
        <v>265</v>
      </c>
      <c r="C106" s="2">
        <f t="shared" si="4"/>
        <v>100</v>
      </c>
      <c r="H106">
        <v>100</v>
      </c>
    </row>
    <row r="107" spans="1:11" x14ac:dyDescent="0.2">
      <c r="A107">
        <v>2808</v>
      </c>
      <c r="B107" t="s">
        <v>6044</v>
      </c>
      <c r="C107" s="2">
        <f t="shared" si="4"/>
        <v>550</v>
      </c>
      <c r="H107">
        <v>550</v>
      </c>
    </row>
    <row r="108" spans="1:11" x14ac:dyDescent="0.2">
      <c r="A108">
        <v>8476</v>
      </c>
      <c r="B108" t="s">
        <v>7767</v>
      </c>
      <c r="C108" s="2">
        <f t="shared" si="4"/>
        <v>500</v>
      </c>
      <c r="H108">
        <v>500</v>
      </c>
    </row>
    <row r="109" spans="1:11" x14ac:dyDescent="0.2">
      <c r="C109" s="2"/>
    </row>
    <row r="110" spans="1:11" x14ac:dyDescent="0.2">
      <c r="C110" s="2"/>
    </row>
    <row r="111" spans="1:11" x14ac:dyDescent="0.2">
      <c r="C111" s="2"/>
    </row>
    <row r="112" spans="1:11" x14ac:dyDescent="0.2">
      <c r="C112" s="2"/>
    </row>
    <row r="113" spans="3:3" x14ac:dyDescent="0.2">
      <c r="C113" s="2"/>
    </row>
    <row r="114" spans="3:3" x14ac:dyDescent="0.2">
      <c r="C114" s="2"/>
    </row>
    <row r="115" spans="3:3" x14ac:dyDescent="0.2">
      <c r="C115" s="2"/>
    </row>
    <row r="116" spans="3:3" x14ac:dyDescent="0.2">
      <c r="C116" s="2"/>
    </row>
    <row r="117" spans="3:3" x14ac:dyDescent="0.2">
      <c r="C117" s="2"/>
    </row>
    <row r="118" spans="3:3" x14ac:dyDescent="0.2">
      <c r="C118" s="2"/>
    </row>
    <row r="119" spans="3:3" x14ac:dyDescent="0.2">
      <c r="C119" s="2"/>
    </row>
    <row r="120" spans="3:3" x14ac:dyDescent="0.2">
      <c r="C120" s="2"/>
    </row>
    <row r="121" spans="3:3" x14ac:dyDescent="0.2">
      <c r="C121" s="2"/>
    </row>
    <row r="122" spans="3:3" x14ac:dyDescent="0.2">
      <c r="C122" s="2"/>
    </row>
    <row r="123" spans="3:3" x14ac:dyDescent="0.2">
      <c r="C123" s="2"/>
    </row>
    <row r="124" spans="3:3" x14ac:dyDescent="0.2">
      <c r="C124" s="2"/>
    </row>
    <row r="125" spans="3:3" x14ac:dyDescent="0.2">
      <c r="C125" s="2"/>
    </row>
    <row r="126" spans="3:3" x14ac:dyDescent="0.2">
      <c r="C126" s="2"/>
    </row>
    <row r="127" spans="3:3" x14ac:dyDescent="0.2">
      <c r="C127" s="2"/>
    </row>
    <row r="128" spans="3:3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  <row r="146" spans="3:3" x14ac:dyDescent="0.2">
      <c r="C146" s="2"/>
    </row>
    <row r="147" spans="3:3" x14ac:dyDescent="0.2">
      <c r="C147" s="2"/>
    </row>
    <row r="148" spans="3:3" x14ac:dyDescent="0.2">
      <c r="C148" s="2"/>
    </row>
    <row r="149" spans="3:3" x14ac:dyDescent="0.2">
      <c r="C149" s="2"/>
    </row>
    <row r="150" spans="3:3" x14ac:dyDescent="0.2">
      <c r="C150" s="2"/>
    </row>
    <row r="151" spans="3:3" x14ac:dyDescent="0.2">
      <c r="C151" s="2"/>
    </row>
    <row r="152" spans="3:3" x14ac:dyDescent="0.2">
      <c r="C152" s="2"/>
    </row>
    <row r="153" spans="3:3" x14ac:dyDescent="0.2">
      <c r="C153" s="2"/>
    </row>
    <row r="154" spans="3:3" x14ac:dyDescent="0.2">
      <c r="C154" s="2"/>
    </row>
    <row r="155" spans="3:3" x14ac:dyDescent="0.2">
      <c r="C155" s="2"/>
    </row>
    <row r="156" spans="3:3" x14ac:dyDescent="0.2">
      <c r="C156" s="2"/>
    </row>
    <row r="157" spans="3:3" x14ac:dyDescent="0.2">
      <c r="C157" s="2"/>
    </row>
    <row r="158" spans="3:3" x14ac:dyDescent="0.2">
      <c r="C158" s="2"/>
    </row>
    <row r="159" spans="3:3" x14ac:dyDescent="0.2">
      <c r="C159" s="2"/>
    </row>
    <row r="160" spans="3:3" x14ac:dyDescent="0.2">
      <c r="C160" s="2"/>
    </row>
    <row r="161" spans="3:3" x14ac:dyDescent="0.2">
      <c r="C161" s="2"/>
    </row>
    <row r="162" spans="3:3" x14ac:dyDescent="0.2">
      <c r="C162" s="2"/>
    </row>
    <row r="163" spans="3:3" x14ac:dyDescent="0.2">
      <c r="C163" s="2"/>
    </row>
    <row r="164" spans="3:3" x14ac:dyDescent="0.2">
      <c r="C164" s="2"/>
    </row>
    <row r="165" spans="3:3" x14ac:dyDescent="0.2">
      <c r="C165" s="2"/>
    </row>
    <row r="166" spans="3:3" x14ac:dyDescent="0.2">
      <c r="C166" s="2"/>
    </row>
    <row r="167" spans="3:3" x14ac:dyDescent="0.2">
      <c r="C167" s="2"/>
    </row>
    <row r="168" spans="3:3" x14ac:dyDescent="0.2">
      <c r="C168" s="2"/>
    </row>
    <row r="169" spans="3:3" x14ac:dyDescent="0.2">
      <c r="C169" s="2"/>
    </row>
    <row r="170" spans="3:3" x14ac:dyDescent="0.2">
      <c r="C170" s="2"/>
    </row>
    <row r="171" spans="3:3" x14ac:dyDescent="0.2">
      <c r="C171" s="2"/>
    </row>
    <row r="172" spans="3:3" x14ac:dyDescent="0.2">
      <c r="C172" s="2"/>
    </row>
    <row r="173" spans="3:3" x14ac:dyDescent="0.2">
      <c r="C173" s="2"/>
    </row>
    <row r="174" spans="3:3" x14ac:dyDescent="0.2">
      <c r="C174" s="2"/>
    </row>
    <row r="175" spans="3:3" x14ac:dyDescent="0.2">
      <c r="C175" s="2"/>
    </row>
    <row r="176" spans="3:3" x14ac:dyDescent="0.2">
      <c r="C176" s="2"/>
    </row>
    <row r="177" spans="3:3" x14ac:dyDescent="0.2">
      <c r="C177" s="2"/>
    </row>
    <row r="178" spans="3:3" x14ac:dyDescent="0.2">
      <c r="C178" s="2"/>
    </row>
    <row r="179" spans="3:3" x14ac:dyDescent="0.2">
      <c r="C179" s="2"/>
    </row>
    <row r="180" spans="3:3" x14ac:dyDescent="0.2">
      <c r="C180" s="2"/>
    </row>
    <row r="181" spans="3:3" x14ac:dyDescent="0.2">
      <c r="C181" s="2"/>
    </row>
    <row r="182" spans="3:3" x14ac:dyDescent="0.2">
      <c r="C182" s="2"/>
    </row>
    <row r="183" spans="3:3" x14ac:dyDescent="0.2">
      <c r="C183" s="2"/>
    </row>
    <row r="184" spans="3:3" x14ac:dyDescent="0.2">
      <c r="C184" s="2"/>
    </row>
    <row r="185" spans="3:3" x14ac:dyDescent="0.2">
      <c r="C185" s="2"/>
    </row>
    <row r="186" spans="3:3" x14ac:dyDescent="0.2">
      <c r="C186" s="2"/>
    </row>
    <row r="187" spans="3:3" x14ac:dyDescent="0.2">
      <c r="C187" s="2"/>
    </row>
    <row r="188" spans="3:3" x14ac:dyDescent="0.2">
      <c r="C188" s="2"/>
    </row>
    <row r="189" spans="3:3" x14ac:dyDescent="0.2">
      <c r="C189" s="2"/>
    </row>
    <row r="190" spans="3:3" x14ac:dyDescent="0.2">
      <c r="C190" s="2"/>
    </row>
    <row r="191" spans="3:3" x14ac:dyDescent="0.2">
      <c r="C191" s="2"/>
    </row>
    <row r="192" spans="3:3" x14ac:dyDescent="0.2">
      <c r="C192" s="2"/>
    </row>
    <row r="193" spans="3:3" x14ac:dyDescent="0.2">
      <c r="C193" s="2"/>
    </row>
    <row r="194" spans="3:3" x14ac:dyDescent="0.2">
      <c r="C194" s="2"/>
    </row>
    <row r="195" spans="3:3" x14ac:dyDescent="0.2">
      <c r="C195" s="2"/>
    </row>
    <row r="196" spans="3:3" x14ac:dyDescent="0.2">
      <c r="C196" s="2"/>
    </row>
    <row r="197" spans="3:3" x14ac:dyDescent="0.2">
      <c r="C197" s="2"/>
    </row>
    <row r="198" spans="3:3" x14ac:dyDescent="0.2">
      <c r="C198" s="2"/>
    </row>
    <row r="199" spans="3:3" x14ac:dyDescent="0.2">
      <c r="C199" s="2"/>
    </row>
    <row r="200" spans="3:3" x14ac:dyDescent="0.2">
      <c r="C200" s="2"/>
    </row>
    <row r="201" spans="3:3" x14ac:dyDescent="0.2">
      <c r="C201" s="2"/>
    </row>
    <row r="202" spans="3:3" x14ac:dyDescent="0.2">
      <c r="C202" s="2"/>
    </row>
    <row r="203" spans="3:3" x14ac:dyDescent="0.2">
      <c r="C203" s="2"/>
    </row>
    <row r="204" spans="3:3" x14ac:dyDescent="0.2">
      <c r="C204" s="2"/>
    </row>
    <row r="205" spans="3:3" x14ac:dyDescent="0.2">
      <c r="C205" s="2"/>
    </row>
    <row r="206" spans="3:3" x14ac:dyDescent="0.2">
      <c r="C206" s="2"/>
    </row>
    <row r="207" spans="3:3" x14ac:dyDescent="0.2">
      <c r="C207" s="2"/>
    </row>
    <row r="208" spans="3:3" x14ac:dyDescent="0.2">
      <c r="C208" s="2"/>
    </row>
    <row r="209" spans="3:3" x14ac:dyDescent="0.2">
      <c r="C209" s="2"/>
    </row>
    <row r="210" spans="3:3" x14ac:dyDescent="0.2">
      <c r="C210" s="2"/>
    </row>
    <row r="211" spans="3:3" x14ac:dyDescent="0.2">
      <c r="C211" s="2"/>
    </row>
    <row r="212" spans="3:3" x14ac:dyDescent="0.2">
      <c r="C212" s="2"/>
    </row>
    <row r="213" spans="3:3" x14ac:dyDescent="0.2">
      <c r="C213" s="2"/>
    </row>
    <row r="214" spans="3:3" x14ac:dyDescent="0.2">
      <c r="C214" s="2"/>
    </row>
    <row r="215" spans="3:3" x14ac:dyDescent="0.2">
      <c r="C215" s="2"/>
    </row>
    <row r="216" spans="3:3" x14ac:dyDescent="0.2">
      <c r="C216" s="2"/>
    </row>
    <row r="217" spans="3:3" x14ac:dyDescent="0.2">
      <c r="C217" s="2"/>
    </row>
    <row r="218" spans="3:3" x14ac:dyDescent="0.2">
      <c r="C218" s="2"/>
    </row>
    <row r="219" spans="3:3" x14ac:dyDescent="0.2">
      <c r="C219" s="2"/>
    </row>
    <row r="220" spans="3:3" x14ac:dyDescent="0.2">
      <c r="C220" s="2"/>
    </row>
    <row r="221" spans="3:3" x14ac:dyDescent="0.2">
      <c r="C221" s="2"/>
    </row>
    <row r="222" spans="3:3" x14ac:dyDescent="0.2">
      <c r="C222" s="2"/>
    </row>
    <row r="223" spans="3:3" x14ac:dyDescent="0.2">
      <c r="C223" s="2"/>
    </row>
    <row r="224" spans="3:3" x14ac:dyDescent="0.2">
      <c r="C224" s="2"/>
    </row>
    <row r="225" spans="3:3" x14ac:dyDescent="0.2">
      <c r="C225" s="2"/>
    </row>
    <row r="226" spans="3:3" x14ac:dyDescent="0.2">
      <c r="C226" s="2"/>
    </row>
    <row r="227" spans="3:3" x14ac:dyDescent="0.2">
      <c r="C227" s="2"/>
    </row>
    <row r="228" spans="3:3" x14ac:dyDescent="0.2">
      <c r="C228" s="2"/>
    </row>
    <row r="229" spans="3:3" x14ac:dyDescent="0.2">
      <c r="C229" s="2"/>
    </row>
    <row r="230" spans="3:3" x14ac:dyDescent="0.2">
      <c r="C230" s="2"/>
    </row>
    <row r="231" spans="3:3" x14ac:dyDescent="0.2">
      <c r="C231" s="2"/>
    </row>
    <row r="232" spans="3:3" x14ac:dyDescent="0.2">
      <c r="C232" s="2"/>
    </row>
    <row r="233" spans="3:3" x14ac:dyDescent="0.2">
      <c r="C233" s="2"/>
    </row>
    <row r="234" spans="3:3" x14ac:dyDescent="0.2">
      <c r="C234" s="2"/>
    </row>
    <row r="235" spans="3:3" x14ac:dyDescent="0.2">
      <c r="C235" s="2"/>
    </row>
    <row r="236" spans="3:3" x14ac:dyDescent="0.2">
      <c r="C236" s="2"/>
    </row>
    <row r="237" spans="3:3" x14ac:dyDescent="0.2">
      <c r="C237" s="2"/>
    </row>
    <row r="238" spans="3:3" x14ac:dyDescent="0.2">
      <c r="C238" s="2"/>
    </row>
    <row r="239" spans="3:3" x14ac:dyDescent="0.2">
      <c r="C239" s="2"/>
    </row>
    <row r="240" spans="3:3" x14ac:dyDescent="0.2">
      <c r="C240" s="2"/>
    </row>
    <row r="241" spans="3:3" x14ac:dyDescent="0.2">
      <c r="C241" s="2"/>
    </row>
    <row r="242" spans="3:3" x14ac:dyDescent="0.2">
      <c r="C242" s="2"/>
    </row>
    <row r="243" spans="3:3" x14ac:dyDescent="0.2">
      <c r="C243" s="2"/>
    </row>
    <row r="244" spans="3:3" x14ac:dyDescent="0.2">
      <c r="C244" s="2"/>
    </row>
    <row r="245" spans="3:3" x14ac:dyDescent="0.2">
      <c r="C245" s="2"/>
    </row>
    <row r="246" spans="3:3" x14ac:dyDescent="0.2">
      <c r="C246" s="2"/>
    </row>
    <row r="247" spans="3:3" x14ac:dyDescent="0.2">
      <c r="C247" s="2"/>
    </row>
    <row r="248" spans="3:3" x14ac:dyDescent="0.2">
      <c r="C248" s="2"/>
    </row>
    <row r="249" spans="3:3" x14ac:dyDescent="0.2">
      <c r="C249" s="2"/>
    </row>
    <row r="250" spans="3:3" x14ac:dyDescent="0.2">
      <c r="C250" s="2"/>
    </row>
    <row r="251" spans="3:3" x14ac:dyDescent="0.2">
      <c r="C251" s="2"/>
    </row>
    <row r="252" spans="3:3" x14ac:dyDescent="0.2">
      <c r="C252" s="2"/>
    </row>
    <row r="253" spans="3:3" x14ac:dyDescent="0.2">
      <c r="C253" s="2"/>
    </row>
    <row r="254" spans="3:3" x14ac:dyDescent="0.2">
      <c r="C254" s="2"/>
    </row>
    <row r="255" spans="3:3" x14ac:dyDescent="0.2">
      <c r="C255" s="2"/>
    </row>
    <row r="256" spans="3:3" x14ac:dyDescent="0.2">
      <c r="C256" s="2"/>
    </row>
    <row r="257" spans="3:3" x14ac:dyDescent="0.2">
      <c r="C257" s="2"/>
    </row>
    <row r="258" spans="3:3" x14ac:dyDescent="0.2">
      <c r="C258" s="2"/>
    </row>
    <row r="259" spans="3:3" x14ac:dyDescent="0.2">
      <c r="C259" s="2"/>
    </row>
    <row r="260" spans="3:3" x14ac:dyDescent="0.2">
      <c r="C260" s="2"/>
    </row>
    <row r="261" spans="3:3" x14ac:dyDescent="0.2">
      <c r="C261" s="2"/>
    </row>
    <row r="262" spans="3:3" x14ac:dyDescent="0.2">
      <c r="C262" s="2"/>
    </row>
    <row r="263" spans="3:3" x14ac:dyDescent="0.2">
      <c r="C263" s="2"/>
    </row>
    <row r="264" spans="3:3" x14ac:dyDescent="0.2">
      <c r="C264" s="2"/>
    </row>
    <row r="265" spans="3:3" x14ac:dyDescent="0.2">
      <c r="C265" s="2"/>
    </row>
    <row r="266" spans="3:3" x14ac:dyDescent="0.2">
      <c r="C266" s="2"/>
    </row>
    <row r="267" spans="3:3" x14ac:dyDescent="0.2">
      <c r="C267" s="2"/>
    </row>
    <row r="268" spans="3:3" x14ac:dyDescent="0.2">
      <c r="C268" s="2"/>
    </row>
    <row r="269" spans="3:3" x14ac:dyDescent="0.2">
      <c r="C269" s="2"/>
    </row>
    <row r="270" spans="3:3" x14ac:dyDescent="0.2">
      <c r="C270" s="2"/>
    </row>
    <row r="271" spans="3:3" x14ac:dyDescent="0.2">
      <c r="C271" s="2"/>
    </row>
    <row r="272" spans="3:3" x14ac:dyDescent="0.2">
      <c r="C272" s="2"/>
    </row>
    <row r="273" spans="3:3" x14ac:dyDescent="0.2">
      <c r="C273" s="2"/>
    </row>
    <row r="274" spans="3:3" x14ac:dyDescent="0.2">
      <c r="C274" s="2"/>
    </row>
    <row r="275" spans="3:3" x14ac:dyDescent="0.2">
      <c r="C275" s="2"/>
    </row>
    <row r="276" spans="3:3" x14ac:dyDescent="0.2">
      <c r="C276" s="2"/>
    </row>
    <row r="277" spans="3:3" x14ac:dyDescent="0.2">
      <c r="C277" s="2"/>
    </row>
    <row r="278" spans="3:3" x14ac:dyDescent="0.2">
      <c r="C278" s="2"/>
    </row>
    <row r="279" spans="3:3" x14ac:dyDescent="0.2">
      <c r="C279" s="2"/>
    </row>
    <row r="280" spans="3:3" x14ac:dyDescent="0.2">
      <c r="C280" s="2"/>
    </row>
    <row r="281" spans="3:3" x14ac:dyDescent="0.2">
      <c r="C281" s="2"/>
    </row>
    <row r="282" spans="3:3" x14ac:dyDescent="0.2">
      <c r="C282" s="2"/>
    </row>
    <row r="283" spans="3:3" x14ac:dyDescent="0.2">
      <c r="C283" s="2"/>
    </row>
    <row r="284" spans="3:3" x14ac:dyDescent="0.2">
      <c r="C284" s="2"/>
    </row>
    <row r="285" spans="3:3" x14ac:dyDescent="0.2">
      <c r="C285" s="2"/>
    </row>
    <row r="286" spans="3:3" x14ac:dyDescent="0.2">
      <c r="C286" s="2"/>
    </row>
    <row r="287" spans="3:3" x14ac:dyDescent="0.2">
      <c r="C287" s="2"/>
    </row>
    <row r="288" spans="3:3" x14ac:dyDescent="0.2">
      <c r="C288" s="2"/>
    </row>
    <row r="289" spans="3:3" x14ac:dyDescent="0.2">
      <c r="C289" s="2"/>
    </row>
    <row r="290" spans="3:3" x14ac:dyDescent="0.2">
      <c r="C290" s="2"/>
    </row>
    <row r="291" spans="3:3" x14ac:dyDescent="0.2">
      <c r="C291" s="2"/>
    </row>
    <row r="292" spans="3:3" x14ac:dyDescent="0.2">
      <c r="C292" s="2"/>
    </row>
    <row r="293" spans="3:3" x14ac:dyDescent="0.2">
      <c r="C293" s="2"/>
    </row>
    <row r="294" spans="3:3" x14ac:dyDescent="0.2">
      <c r="C294" s="2"/>
    </row>
    <row r="295" spans="3:3" x14ac:dyDescent="0.2">
      <c r="C295" s="2"/>
    </row>
    <row r="296" spans="3:3" x14ac:dyDescent="0.2">
      <c r="C296" s="2"/>
    </row>
    <row r="297" spans="3:3" x14ac:dyDescent="0.2">
      <c r="C297" s="2"/>
    </row>
    <row r="298" spans="3:3" x14ac:dyDescent="0.2">
      <c r="C298" s="2"/>
    </row>
    <row r="299" spans="3:3" x14ac:dyDescent="0.2">
      <c r="C299" s="2"/>
    </row>
    <row r="300" spans="3:3" x14ac:dyDescent="0.2">
      <c r="C300" s="2"/>
    </row>
    <row r="301" spans="3:3" x14ac:dyDescent="0.2">
      <c r="C301" s="2"/>
    </row>
    <row r="302" spans="3:3" x14ac:dyDescent="0.2">
      <c r="C302" s="2"/>
    </row>
    <row r="303" spans="3:3" x14ac:dyDescent="0.2">
      <c r="C303" s="2"/>
    </row>
    <row r="304" spans="3:3" x14ac:dyDescent="0.2">
      <c r="C304" s="2"/>
    </row>
    <row r="305" spans="3:3" x14ac:dyDescent="0.2">
      <c r="C305" s="2"/>
    </row>
    <row r="306" spans="3:3" x14ac:dyDescent="0.2">
      <c r="C306" s="2"/>
    </row>
    <row r="307" spans="3:3" x14ac:dyDescent="0.2">
      <c r="C307" s="2"/>
    </row>
    <row r="308" spans="3:3" x14ac:dyDescent="0.2">
      <c r="C308" s="2"/>
    </row>
    <row r="309" spans="3:3" x14ac:dyDescent="0.2">
      <c r="C309" s="2"/>
    </row>
    <row r="310" spans="3:3" x14ac:dyDescent="0.2">
      <c r="C310" s="2"/>
    </row>
    <row r="311" spans="3:3" x14ac:dyDescent="0.2">
      <c r="C311" s="2"/>
    </row>
    <row r="312" spans="3:3" x14ac:dyDescent="0.2">
      <c r="C312" s="2"/>
    </row>
    <row r="313" spans="3:3" x14ac:dyDescent="0.2">
      <c r="C313" s="2"/>
    </row>
    <row r="314" spans="3:3" x14ac:dyDescent="0.2">
      <c r="C314" s="2"/>
    </row>
    <row r="315" spans="3:3" x14ac:dyDescent="0.2">
      <c r="C315" s="2"/>
    </row>
    <row r="316" spans="3:3" x14ac:dyDescent="0.2">
      <c r="C316" s="2"/>
    </row>
    <row r="317" spans="3:3" x14ac:dyDescent="0.2">
      <c r="C317" s="2"/>
    </row>
    <row r="318" spans="3:3" x14ac:dyDescent="0.2">
      <c r="C318" s="2"/>
    </row>
    <row r="319" spans="3:3" x14ac:dyDescent="0.2">
      <c r="C319" s="2"/>
    </row>
    <row r="320" spans="3:3" x14ac:dyDescent="0.2">
      <c r="C320" s="2"/>
    </row>
    <row r="321" spans="3:3" x14ac:dyDescent="0.2">
      <c r="C321" s="2"/>
    </row>
    <row r="322" spans="3:3" x14ac:dyDescent="0.2">
      <c r="C322" s="2"/>
    </row>
    <row r="323" spans="3:3" x14ac:dyDescent="0.2">
      <c r="C323" s="2"/>
    </row>
    <row r="324" spans="3:3" x14ac:dyDescent="0.2">
      <c r="C324" s="2"/>
    </row>
    <row r="325" spans="3:3" x14ac:dyDescent="0.2">
      <c r="C325" s="2"/>
    </row>
    <row r="326" spans="3:3" x14ac:dyDescent="0.2">
      <c r="C326" s="2"/>
    </row>
    <row r="327" spans="3:3" x14ac:dyDescent="0.2">
      <c r="C327" s="2"/>
    </row>
    <row r="328" spans="3:3" x14ac:dyDescent="0.2">
      <c r="C328" s="2"/>
    </row>
    <row r="329" spans="3:3" x14ac:dyDescent="0.2">
      <c r="C329" s="2"/>
    </row>
    <row r="330" spans="3:3" x14ac:dyDescent="0.2">
      <c r="C330" s="2"/>
    </row>
    <row r="331" spans="3:3" x14ac:dyDescent="0.2">
      <c r="C331" s="2"/>
    </row>
    <row r="332" spans="3:3" x14ac:dyDescent="0.2">
      <c r="C332" s="2"/>
    </row>
    <row r="333" spans="3:3" x14ac:dyDescent="0.2">
      <c r="C333" s="2"/>
    </row>
    <row r="334" spans="3:3" x14ac:dyDescent="0.2">
      <c r="C334" s="2"/>
    </row>
    <row r="335" spans="3:3" x14ac:dyDescent="0.2">
      <c r="C335" s="2"/>
    </row>
    <row r="336" spans="3:3" x14ac:dyDescent="0.2">
      <c r="C336" s="2"/>
    </row>
    <row r="337" spans="3:3" x14ac:dyDescent="0.2">
      <c r="C337" s="2"/>
    </row>
    <row r="338" spans="3:3" x14ac:dyDescent="0.2">
      <c r="C338" s="2"/>
    </row>
    <row r="339" spans="3:3" x14ac:dyDescent="0.2">
      <c r="C339" s="2"/>
    </row>
    <row r="340" spans="3:3" x14ac:dyDescent="0.2">
      <c r="C340" s="2"/>
    </row>
    <row r="341" spans="3:3" x14ac:dyDescent="0.2">
      <c r="C341" s="2"/>
    </row>
    <row r="342" spans="3:3" x14ac:dyDescent="0.2">
      <c r="C342" s="2"/>
    </row>
    <row r="343" spans="3:3" x14ac:dyDescent="0.2">
      <c r="C343" s="2"/>
    </row>
    <row r="344" spans="3:3" x14ac:dyDescent="0.2">
      <c r="C344" s="2"/>
    </row>
    <row r="345" spans="3:3" x14ac:dyDescent="0.2">
      <c r="C345" s="2"/>
    </row>
    <row r="346" spans="3:3" x14ac:dyDescent="0.2">
      <c r="C346" s="2"/>
    </row>
    <row r="347" spans="3:3" x14ac:dyDescent="0.2">
      <c r="C347" s="2"/>
    </row>
    <row r="348" spans="3:3" x14ac:dyDescent="0.2">
      <c r="C348" s="2"/>
    </row>
    <row r="349" spans="3:3" x14ac:dyDescent="0.2">
      <c r="C349" s="2"/>
    </row>
    <row r="350" spans="3:3" x14ac:dyDescent="0.2">
      <c r="C350" s="2"/>
    </row>
    <row r="351" spans="3:3" x14ac:dyDescent="0.2">
      <c r="C351" s="2"/>
    </row>
    <row r="352" spans="3:3" x14ac:dyDescent="0.2">
      <c r="C352" s="2"/>
    </row>
    <row r="353" spans="3:3" x14ac:dyDescent="0.2">
      <c r="C353" s="2"/>
    </row>
    <row r="354" spans="3:3" x14ac:dyDescent="0.2">
      <c r="C354" s="2"/>
    </row>
    <row r="355" spans="3:3" x14ac:dyDescent="0.2">
      <c r="C355" s="2"/>
    </row>
    <row r="356" spans="3:3" x14ac:dyDescent="0.2">
      <c r="C356" s="2"/>
    </row>
    <row r="357" spans="3:3" x14ac:dyDescent="0.2">
      <c r="C357" s="2"/>
    </row>
    <row r="358" spans="3:3" x14ac:dyDescent="0.2">
      <c r="C358" s="2"/>
    </row>
    <row r="359" spans="3:3" x14ac:dyDescent="0.2">
      <c r="C359" s="2"/>
    </row>
    <row r="360" spans="3:3" x14ac:dyDescent="0.2">
      <c r="C360" s="2"/>
    </row>
    <row r="361" spans="3:3" x14ac:dyDescent="0.2">
      <c r="C361" s="2"/>
    </row>
    <row r="362" spans="3:3" x14ac:dyDescent="0.2">
      <c r="C362" s="2"/>
    </row>
    <row r="363" spans="3:3" x14ac:dyDescent="0.2">
      <c r="C363" s="2"/>
    </row>
    <row r="364" spans="3:3" x14ac:dyDescent="0.2">
      <c r="C364" s="2"/>
    </row>
    <row r="365" spans="3:3" x14ac:dyDescent="0.2">
      <c r="C365" s="2"/>
    </row>
    <row r="366" spans="3:3" x14ac:dyDescent="0.2">
      <c r="C366" s="2"/>
    </row>
    <row r="367" spans="3:3" x14ac:dyDescent="0.2">
      <c r="C367" s="2"/>
    </row>
    <row r="368" spans="3:3" x14ac:dyDescent="0.2">
      <c r="C368" s="2"/>
    </row>
    <row r="369" spans="3:3" x14ac:dyDescent="0.2">
      <c r="C369" s="2"/>
    </row>
    <row r="370" spans="3:3" x14ac:dyDescent="0.2">
      <c r="C370" s="2"/>
    </row>
    <row r="371" spans="3:3" x14ac:dyDescent="0.2">
      <c r="C371" s="2"/>
    </row>
    <row r="372" spans="3:3" x14ac:dyDescent="0.2">
      <c r="C372" s="2"/>
    </row>
    <row r="373" spans="3:3" x14ac:dyDescent="0.2">
      <c r="C373" s="2"/>
    </row>
    <row r="374" spans="3:3" x14ac:dyDescent="0.2">
      <c r="C374" s="2"/>
    </row>
    <row r="375" spans="3:3" x14ac:dyDescent="0.2">
      <c r="C375" s="2"/>
    </row>
    <row r="376" spans="3:3" x14ac:dyDescent="0.2">
      <c r="C376" s="2"/>
    </row>
    <row r="377" spans="3:3" x14ac:dyDescent="0.2">
      <c r="C377" s="2"/>
    </row>
    <row r="378" spans="3:3" x14ac:dyDescent="0.2">
      <c r="C378" s="2"/>
    </row>
    <row r="379" spans="3:3" x14ac:dyDescent="0.2">
      <c r="C379" s="2"/>
    </row>
    <row r="380" spans="3:3" x14ac:dyDescent="0.2">
      <c r="C380" s="2"/>
    </row>
    <row r="381" spans="3:3" x14ac:dyDescent="0.2">
      <c r="C381" s="2"/>
    </row>
    <row r="382" spans="3:3" x14ac:dyDescent="0.2">
      <c r="C382" s="2"/>
    </row>
    <row r="383" spans="3:3" x14ac:dyDescent="0.2">
      <c r="C383" s="2"/>
    </row>
    <row r="384" spans="3:3" x14ac:dyDescent="0.2">
      <c r="C384" s="2"/>
    </row>
    <row r="385" spans="3:3" x14ac:dyDescent="0.2">
      <c r="C385" s="2"/>
    </row>
    <row r="386" spans="3:3" x14ac:dyDescent="0.2">
      <c r="C386" s="2"/>
    </row>
    <row r="387" spans="3:3" x14ac:dyDescent="0.2">
      <c r="C387" s="2"/>
    </row>
    <row r="388" spans="3:3" x14ac:dyDescent="0.2">
      <c r="C388" s="2"/>
    </row>
    <row r="389" spans="3:3" x14ac:dyDescent="0.2">
      <c r="C389" s="2"/>
    </row>
    <row r="390" spans="3:3" x14ac:dyDescent="0.2">
      <c r="C390" s="2"/>
    </row>
    <row r="391" spans="3:3" x14ac:dyDescent="0.2">
      <c r="C391" s="2"/>
    </row>
    <row r="392" spans="3:3" x14ac:dyDescent="0.2">
      <c r="C392" s="2"/>
    </row>
    <row r="393" spans="3:3" x14ac:dyDescent="0.2">
      <c r="C393" s="2"/>
    </row>
    <row r="394" spans="3:3" x14ac:dyDescent="0.2">
      <c r="C394" s="2"/>
    </row>
    <row r="395" spans="3:3" x14ac:dyDescent="0.2">
      <c r="C395" s="2"/>
    </row>
    <row r="396" spans="3:3" x14ac:dyDescent="0.2">
      <c r="C396" s="2"/>
    </row>
    <row r="397" spans="3:3" x14ac:dyDescent="0.2">
      <c r="C397" s="2"/>
    </row>
    <row r="398" spans="3:3" x14ac:dyDescent="0.2">
      <c r="C398" s="2"/>
    </row>
    <row r="399" spans="3:3" x14ac:dyDescent="0.2">
      <c r="C399" s="2"/>
    </row>
    <row r="400" spans="3:3" x14ac:dyDescent="0.2">
      <c r="C400" s="2"/>
    </row>
    <row r="401" spans="3:3" x14ac:dyDescent="0.2">
      <c r="C401" s="2"/>
    </row>
    <row r="402" spans="3:3" x14ac:dyDescent="0.2">
      <c r="C402" s="2"/>
    </row>
    <row r="403" spans="3:3" x14ac:dyDescent="0.2">
      <c r="C403" s="2"/>
    </row>
    <row r="404" spans="3:3" x14ac:dyDescent="0.2">
      <c r="C404" s="2"/>
    </row>
    <row r="405" spans="3:3" x14ac:dyDescent="0.2">
      <c r="C405" s="2"/>
    </row>
    <row r="406" spans="3:3" x14ac:dyDescent="0.2">
      <c r="C406" s="2"/>
    </row>
    <row r="407" spans="3:3" x14ac:dyDescent="0.2">
      <c r="C407" s="2"/>
    </row>
    <row r="408" spans="3:3" x14ac:dyDescent="0.2">
      <c r="C408" s="2"/>
    </row>
    <row r="409" spans="3:3" x14ac:dyDescent="0.2">
      <c r="C409" s="2"/>
    </row>
    <row r="410" spans="3:3" x14ac:dyDescent="0.2">
      <c r="C410" s="2"/>
    </row>
    <row r="411" spans="3:3" x14ac:dyDescent="0.2">
      <c r="C411" s="2"/>
    </row>
    <row r="412" spans="3:3" x14ac:dyDescent="0.2">
      <c r="C412" s="2"/>
    </row>
    <row r="413" spans="3:3" x14ac:dyDescent="0.2">
      <c r="C413" s="2"/>
    </row>
    <row r="414" spans="3:3" x14ac:dyDescent="0.2">
      <c r="C414" s="2"/>
    </row>
    <row r="415" spans="3:3" x14ac:dyDescent="0.2">
      <c r="C415" s="2"/>
    </row>
    <row r="416" spans="3:3" x14ac:dyDescent="0.2">
      <c r="C416" s="2"/>
    </row>
    <row r="417" spans="3:3" x14ac:dyDescent="0.2">
      <c r="C417" s="2"/>
    </row>
    <row r="418" spans="3:3" x14ac:dyDescent="0.2">
      <c r="C418" s="2"/>
    </row>
    <row r="419" spans="3:3" x14ac:dyDescent="0.2">
      <c r="C419" s="2"/>
    </row>
    <row r="420" spans="3:3" x14ac:dyDescent="0.2">
      <c r="C420" s="2"/>
    </row>
    <row r="421" spans="3:3" x14ac:dyDescent="0.2">
      <c r="C421" s="2"/>
    </row>
    <row r="422" spans="3:3" x14ac:dyDescent="0.2">
      <c r="C422" s="2"/>
    </row>
    <row r="423" spans="3:3" x14ac:dyDescent="0.2">
      <c r="C423" s="2"/>
    </row>
    <row r="424" spans="3:3" x14ac:dyDescent="0.2">
      <c r="C424" s="2"/>
    </row>
    <row r="425" spans="3:3" x14ac:dyDescent="0.2">
      <c r="C425" s="2"/>
    </row>
    <row r="426" spans="3:3" x14ac:dyDescent="0.2">
      <c r="C426" s="2"/>
    </row>
    <row r="427" spans="3:3" x14ac:dyDescent="0.2">
      <c r="C427" s="2"/>
    </row>
    <row r="428" spans="3:3" x14ac:dyDescent="0.2">
      <c r="C428" s="2"/>
    </row>
    <row r="429" spans="3:3" x14ac:dyDescent="0.2">
      <c r="C429" s="2"/>
    </row>
    <row r="430" spans="3:3" x14ac:dyDescent="0.2">
      <c r="C430" s="2"/>
    </row>
    <row r="431" spans="3:3" x14ac:dyDescent="0.2">
      <c r="C431" s="2"/>
    </row>
    <row r="432" spans="3:3" x14ac:dyDescent="0.2">
      <c r="C432" s="2"/>
    </row>
    <row r="433" spans="3:3" x14ac:dyDescent="0.2">
      <c r="C433" s="2"/>
    </row>
    <row r="434" spans="3:3" x14ac:dyDescent="0.2">
      <c r="C434" s="2"/>
    </row>
    <row r="435" spans="3:3" x14ac:dyDescent="0.2">
      <c r="C435" s="2"/>
    </row>
    <row r="436" spans="3:3" x14ac:dyDescent="0.2">
      <c r="C436" s="2"/>
    </row>
    <row r="437" spans="3:3" x14ac:dyDescent="0.2">
      <c r="C437" s="2"/>
    </row>
    <row r="438" spans="3:3" x14ac:dyDescent="0.2">
      <c r="C438" s="2"/>
    </row>
    <row r="439" spans="3:3" x14ac:dyDescent="0.2">
      <c r="C439" s="2"/>
    </row>
    <row r="440" spans="3:3" x14ac:dyDescent="0.2">
      <c r="C440" s="2"/>
    </row>
    <row r="441" spans="3:3" x14ac:dyDescent="0.2">
      <c r="C441" s="2"/>
    </row>
    <row r="442" spans="3:3" x14ac:dyDescent="0.2">
      <c r="C442" s="2"/>
    </row>
    <row r="443" spans="3:3" x14ac:dyDescent="0.2">
      <c r="C443" s="2"/>
    </row>
    <row r="444" spans="3:3" x14ac:dyDescent="0.2">
      <c r="C444" s="2"/>
    </row>
    <row r="445" spans="3:3" x14ac:dyDescent="0.2">
      <c r="C445" s="2"/>
    </row>
    <row r="446" spans="3:3" x14ac:dyDescent="0.2">
      <c r="C446" s="2"/>
    </row>
    <row r="447" spans="3:3" x14ac:dyDescent="0.2">
      <c r="C447" s="2"/>
    </row>
    <row r="448" spans="3:3" x14ac:dyDescent="0.2">
      <c r="C448" s="2"/>
    </row>
    <row r="449" spans="3:3" x14ac:dyDescent="0.2">
      <c r="C449" s="2"/>
    </row>
    <row r="450" spans="3:3" x14ac:dyDescent="0.2">
      <c r="C450" s="2"/>
    </row>
    <row r="451" spans="3:3" x14ac:dyDescent="0.2">
      <c r="C451" s="2"/>
    </row>
    <row r="452" spans="3:3" x14ac:dyDescent="0.2">
      <c r="C452" s="2"/>
    </row>
    <row r="453" spans="3:3" x14ac:dyDescent="0.2">
      <c r="C453" s="2"/>
    </row>
    <row r="454" spans="3:3" x14ac:dyDescent="0.2">
      <c r="C454" s="2"/>
    </row>
    <row r="455" spans="3:3" x14ac:dyDescent="0.2">
      <c r="C455" s="2"/>
    </row>
    <row r="456" spans="3:3" x14ac:dyDescent="0.2">
      <c r="C456" s="2"/>
    </row>
    <row r="457" spans="3:3" x14ac:dyDescent="0.2">
      <c r="C457" s="2"/>
    </row>
    <row r="458" spans="3:3" x14ac:dyDescent="0.2">
      <c r="C458" s="2"/>
    </row>
    <row r="459" spans="3:3" x14ac:dyDescent="0.2">
      <c r="C459" s="2"/>
    </row>
    <row r="460" spans="3:3" x14ac:dyDescent="0.2">
      <c r="C460" s="2"/>
    </row>
    <row r="461" spans="3:3" x14ac:dyDescent="0.2">
      <c r="C461" s="2"/>
    </row>
    <row r="462" spans="3:3" x14ac:dyDescent="0.2">
      <c r="C462" s="2"/>
    </row>
    <row r="463" spans="3:3" x14ac:dyDescent="0.2">
      <c r="C463" s="2"/>
    </row>
    <row r="464" spans="3:3" x14ac:dyDescent="0.2">
      <c r="C464" s="2"/>
    </row>
    <row r="465" spans="3:3" x14ac:dyDescent="0.2">
      <c r="C465" s="2"/>
    </row>
    <row r="466" spans="3:3" x14ac:dyDescent="0.2">
      <c r="C466" s="2"/>
    </row>
    <row r="467" spans="3:3" x14ac:dyDescent="0.2">
      <c r="C467" s="2"/>
    </row>
    <row r="468" spans="3:3" x14ac:dyDescent="0.2">
      <c r="C468" s="2"/>
    </row>
    <row r="469" spans="3:3" x14ac:dyDescent="0.2">
      <c r="C469" s="2"/>
    </row>
    <row r="470" spans="3:3" x14ac:dyDescent="0.2">
      <c r="C470" s="2"/>
    </row>
    <row r="471" spans="3:3" x14ac:dyDescent="0.2">
      <c r="C471" s="2"/>
    </row>
    <row r="472" spans="3:3" x14ac:dyDescent="0.2">
      <c r="C472" s="2"/>
    </row>
    <row r="473" spans="3:3" x14ac:dyDescent="0.2">
      <c r="C473" s="2"/>
    </row>
    <row r="474" spans="3:3" x14ac:dyDescent="0.2">
      <c r="C474" s="2"/>
    </row>
    <row r="475" spans="3:3" x14ac:dyDescent="0.2">
      <c r="C475" s="2"/>
    </row>
    <row r="476" spans="3:3" x14ac:dyDescent="0.2">
      <c r="C476" s="2"/>
    </row>
    <row r="477" spans="3:3" x14ac:dyDescent="0.2">
      <c r="C477" s="2"/>
    </row>
    <row r="478" spans="3:3" x14ac:dyDescent="0.2">
      <c r="C478" s="2"/>
    </row>
    <row r="479" spans="3:3" x14ac:dyDescent="0.2">
      <c r="C479" s="2"/>
    </row>
    <row r="480" spans="3:3" x14ac:dyDescent="0.2">
      <c r="C480" s="2"/>
    </row>
    <row r="481" spans="3:3" x14ac:dyDescent="0.2">
      <c r="C481" s="2"/>
    </row>
    <row r="482" spans="3:3" x14ac:dyDescent="0.2">
      <c r="C482" s="2"/>
    </row>
    <row r="483" spans="3:3" x14ac:dyDescent="0.2">
      <c r="C483" s="2"/>
    </row>
    <row r="484" spans="3:3" x14ac:dyDescent="0.2">
      <c r="C484" s="2"/>
    </row>
    <row r="485" spans="3:3" x14ac:dyDescent="0.2">
      <c r="C485" s="2"/>
    </row>
    <row r="486" spans="3:3" x14ac:dyDescent="0.2">
      <c r="C486" s="2"/>
    </row>
    <row r="487" spans="3:3" x14ac:dyDescent="0.2">
      <c r="C487" s="2"/>
    </row>
    <row r="488" spans="3:3" x14ac:dyDescent="0.2">
      <c r="C488" s="2"/>
    </row>
    <row r="489" spans="3:3" x14ac:dyDescent="0.2">
      <c r="C489" s="2"/>
    </row>
    <row r="490" spans="3:3" x14ac:dyDescent="0.2">
      <c r="C490" s="2"/>
    </row>
    <row r="491" spans="3:3" x14ac:dyDescent="0.2">
      <c r="C491" s="2"/>
    </row>
    <row r="492" spans="3:3" x14ac:dyDescent="0.2">
      <c r="C492" s="2"/>
    </row>
    <row r="493" spans="3:3" x14ac:dyDescent="0.2">
      <c r="C493" s="2"/>
    </row>
    <row r="494" spans="3:3" x14ac:dyDescent="0.2">
      <c r="C494" s="2"/>
    </row>
    <row r="495" spans="3:3" x14ac:dyDescent="0.2">
      <c r="C495" s="2"/>
    </row>
    <row r="496" spans="3:3" x14ac:dyDescent="0.2">
      <c r="C496" s="2"/>
    </row>
    <row r="497" spans="3:3" x14ac:dyDescent="0.2">
      <c r="C497" s="2"/>
    </row>
    <row r="498" spans="3:3" x14ac:dyDescent="0.2">
      <c r="C498" s="2"/>
    </row>
    <row r="499" spans="3:3" x14ac:dyDescent="0.2">
      <c r="C499" s="2"/>
    </row>
    <row r="500" spans="3:3" x14ac:dyDescent="0.2">
      <c r="C500" s="2"/>
    </row>
    <row r="501" spans="3:3" x14ac:dyDescent="0.2">
      <c r="C501" s="2"/>
    </row>
    <row r="502" spans="3:3" x14ac:dyDescent="0.2">
      <c r="C502" s="2"/>
    </row>
    <row r="503" spans="3:3" x14ac:dyDescent="0.2">
      <c r="C503" s="2"/>
    </row>
    <row r="504" spans="3:3" x14ac:dyDescent="0.2">
      <c r="C504" s="2"/>
    </row>
    <row r="505" spans="3:3" x14ac:dyDescent="0.2">
      <c r="C505" s="2"/>
    </row>
    <row r="506" spans="3:3" x14ac:dyDescent="0.2">
      <c r="C506" s="2"/>
    </row>
    <row r="507" spans="3:3" x14ac:dyDescent="0.2">
      <c r="C507" s="2"/>
    </row>
    <row r="508" spans="3:3" x14ac:dyDescent="0.2">
      <c r="C508" s="2"/>
    </row>
    <row r="509" spans="3:3" x14ac:dyDescent="0.2">
      <c r="C509" s="2"/>
    </row>
    <row r="510" spans="3:3" x14ac:dyDescent="0.2">
      <c r="C510" s="2"/>
    </row>
    <row r="511" spans="3:3" x14ac:dyDescent="0.2">
      <c r="C511" s="2"/>
    </row>
    <row r="512" spans="3:3" x14ac:dyDescent="0.2">
      <c r="C512" s="2"/>
    </row>
    <row r="513" spans="3:3" x14ac:dyDescent="0.2">
      <c r="C513" s="2"/>
    </row>
    <row r="514" spans="3:3" x14ac:dyDescent="0.2">
      <c r="C514" s="2"/>
    </row>
    <row r="515" spans="3:3" x14ac:dyDescent="0.2">
      <c r="C515" s="2"/>
    </row>
    <row r="516" spans="3:3" x14ac:dyDescent="0.2">
      <c r="C516" s="2"/>
    </row>
    <row r="517" spans="3:3" x14ac:dyDescent="0.2">
      <c r="C517" s="2"/>
    </row>
    <row r="518" spans="3:3" x14ac:dyDescent="0.2">
      <c r="C518" s="2"/>
    </row>
    <row r="519" spans="3:3" x14ac:dyDescent="0.2">
      <c r="C519" s="2"/>
    </row>
    <row r="520" spans="3:3" x14ac:dyDescent="0.2">
      <c r="C520" s="2"/>
    </row>
    <row r="521" spans="3:3" x14ac:dyDescent="0.2">
      <c r="C521" s="2"/>
    </row>
    <row r="522" spans="3:3" x14ac:dyDescent="0.2">
      <c r="C522" s="2"/>
    </row>
    <row r="523" spans="3:3" x14ac:dyDescent="0.2">
      <c r="C523" s="2"/>
    </row>
    <row r="524" spans="3:3" x14ac:dyDescent="0.2">
      <c r="C524" s="2"/>
    </row>
    <row r="525" spans="3:3" x14ac:dyDescent="0.2">
      <c r="C525" s="2"/>
    </row>
    <row r="526" spans="3:3" x14ac:dyDescent="0.2">
      <c r="C526" s="2"/>
    </row>
    <row r="527" spans="3:3" x14ac:dyDescent="0.2">
      <c r="C527" s="2"/>
    </row>
    <row r="528" spans="3:3" x14ac:dyDescent="0.2">
      <c r="C528" s="2"/>
    </row>
    <row r="529" spans="3:3" x14ac:dyDescent="0.2">
      <c r="C529" s="2"/>
    </row>
    <row r="530" spans="3:3" x14ac:dyDescent="0.2">
      <c r="C530" s="2"/>
    </row>
    <row r="531" spans="3:3" x14ac:dyDescent="0.2">
      <c r="C531" s="2"/>
    </row>
    <row r="532" spans="3:3" x14ac:dyDescent="0.2">
      <c r="C532" s="2"/>
    </row>
    <row r="533" spans="3:3" x14ac:dyDescent="0.2">
      <c r="C533" s="2"/>
    </row>
    <row r="534" spans="3:3" x14ac:dyDescent="0.2">
      <c r="C534" s="2"/>
    </row>
    <row r="535" spans="3:3" x14ac:dyDescent="0.2">
      <c r="C535" s="2"/>
    </row>
    <row r="536" spans="3:3" x14ac:dyDescent="0.2">
      <c r="C536" s="2"/>
    </row>
    <row r="537" spans="3:3" x14ac:dyDescent="0.2">
      <c r="C537" s="2"/>
    </row>
    <row r="538" spans="3:3" x14ac:dyDescent="0.2">
      <c r="C538" s="2"/>
    </row>
    <row r="539" spans="3:3" x14ac:dyDescent="0.2">
      <c r="C539" s="2"/>
    </row>
    <row r="540" spans="3:3" x14ac:dyDescent="0.2">
      <c r="C540" s="2"/>
    </row>
    <row r="541" spans="3:3" x14ac:dyDescent="0.2">
      <c r="C541" s="2"/>
    </row>
    <row r="542" spans="3:3" x14ac:dyDescent="0.2">
      <c r="C542" s="2"/>
    </row>
    <row r="543" spans="3:3" x14ac:dyDescent="0.2">
      <c r="C543" s="2"/>
    </row>
    <row r="544" spans="3:3" x14ac:dyDescent="0.2">
      <c r="C544" s="2"/>
    </row>
    <row r="545" spans="3:3" x14ac:dyDescent="0.2">
      <c r="C545" s="2"/>
    </row>
    <row r="546" spans="3:3" x14ac:dyDescent="0.2">
      <c r="C546" s="2"/>
    </row>
    <row r="547" spans="3:3" x14ac:dyDescent="0.2">
      <c r="C547" s="2"/>
    </row>
    <row r="548" spans="3:3" x14ac:dyDescent="0.2">
      <c r="C548" s="2"/>
    </row>
    <row r="549" spans="3:3" x14ac:dyDescent="0.2">
      <c r="C549" s="2"/>
    </row>
    <row r="550" spans="3:3" x14ac:dyDescent="0.2">
      <c r="C550" s="2"/>
    </row>
    <row r="551" spans="3:3" x14ac:dyDescent="0.2">
      <c r="C551" s="2"/>
    </row>
    <row r="552" spans="3:3" x14ac:dyDescent="0.2">
      <c r="C552" s="2"/>
    </row>
    <row r="553" spans="3:3" x14ac:dyDescent="0.2">
      <c r="C553" s="2"/>
    </row>
    <row r="554" spans="3:3" x14ac:dyDescent="0.2">
      <c r="C554" s="2"/>
    </row>
    <row r="555" spans="3:3" x14ac:dyDescent="0.2">
      <c r="C555" s="2"/>
    </row>
    <row r="556" spans="3:3" x14ac:dyDescent="0.2">
      <c r="C556" s="2"/>
    </row>
    <row r="557" spans="3:3" x14ac:dyDescent="0.2">
      <c r="C557" s="2"/>
    </row>
    <row r="558" spans="3:3" x14ac:dyDescent="0.2">
      <c r="C558" s="2"/>
    </row>
    <row r="559" spans="3:3" x14ac:dyDescent="0.2">
      <c r="C559" s="2"/>
    </row>
    <row r="560" spans="3:3" x14ac:dyDescent="0.2">
      <c r="C560" s="2"/>
    </row>
    <row r="561" spans="3:3" x14ac:dyDescent="0.2">
      <c r="C561" s="2"/>
    </row>
    <row r="562" spans="3:3" x14ac:dyDescent="0.2">
      <c r="C562" s="2"/>
    </row>
    <row r="563" spans="3:3" x14ac:dyDescent="0.2">
      <c r="C563" s="2"/>
    </row>
    <row r="564" spans="3:3" x14ac:dyDescent="0.2">
      <c r="C564" s="2"/>
    </row>
    <row r="565" spans="3:3" x14ac:dyDescent="0.2">
      <c r="C565" s="2"/>
    </row>
    <row r="566" spans="3:3" x14ac:dyDescent="0.2">
      <c r="C566" s="2"/>
    </row>
    <row r="567" spans="3:3" x14ac:dyDescent="0.2">
      <c r="C567" s="2"/>
    </row>
    <row r="568" spans="3:3" x14ac:dyDescent="0.2">
      <c r="C568" s="2"/>
    </row>
    <row r="569" spans="3:3" x14ac:dyDescent="0.2">
      <c r="C569" s="2"/>
    </row>
    <row r="570" spans="3:3" x14ac:dyDescent="0.2">
      <c r="C570" s="2"/>
    </row>
    <row r="571" spans="3:3" x14ac:dyDescent="0.2">
      <c r="C571" s="2"/>
    </row>
    <row r="572" spans="3:3" x14ac:dyDescent="0.2">
      <c r="C572" s="2"/>
    </row>
    <row r="573" spans="3:3" x14ac:dyDescent="0.2">
      <c r="C573" s="2"/>
    </row>
    <row r="574" spans="3:3" x14ac:dyDescent="0.2">
      <c r="C574" s="2"/>
    </row>
    <row r="575" spans="3:3" x14ac:dyDescent="0.2">
      <c r="C575" s="2"/>
    </row>
    <row r="576" spans="3:3" x14ac:dyDescent="0.2">
      <c r="C576" s="2"/>
    </row>
    <row r="577" spans="3:3" x14ac:dyDescent="0.2">
      <c r="C577" s="2"/>
    </row>
    <row r="578" spans="3:3" x14ac:dyDescent="0.2">
      <c r="C578" s="2"/>
    </row>
    <row r="579" spans="3:3" x14ac:dyDescent="0.2">
      <c r="C579" s="2"/>
    </row>
    <row r="580" spans="3:3" x14ac:dyDescent="0.2">
      <c r="C580" s="2"/>
    </row>
    <row r="581" spans="3:3" x14ac:dyDescent="0.2">
      <c r="C581" s="2"/>
    </row>
    <row r="582" spans="3:3" x14ac:dyDescent="0.2">
      <c r="C582" s="2"/>
    </row>
    <row r="583" spans="3:3" x14ac:dyDescent="0.2">
      <c r="C583" s="2"/>
    </row>
    <row r="584" spans="3:3" x14ac:dyDescent="0.2">
      <c r="C584" s="2"/>
    </row>
    <row r="585" spans="3:3" x14ac:dyDescent="0.2">
      <c r="C585" s="2"/>
    </row>
    <row r="586" spans="3:3" x14ac:dyDescent="0.2">
      <c r="C586" s="2"/>
    </row>
    <row r="587" spans="3:3" x14ac:dyDescent="0.2">
      <c r="C587" s="2"/>
    </row>
    <row r="588" spans="3:3" x14ac:dyDescent="0.2">
      <c r="C588" s="2"/>
    </row>
    <row r="589" spans="3:3" x14ac:dyDescent="0.2">
      <c r="C589" s="2"/>
    </row>
    <row r="590" spans="3:3" x14ac:dyDescent="0.2">
      <c r="C590" s="2"/>
    </row>
    <row r="591" spans="3:3" x14ac:dyDescent="0.2">
      <c r="C591" s="2"/>
    </row>
    <row r="592" spans="3:3" x14ac:dyDescent="0.2">
      <c r="C592" s="2"/>
    </row>
    <row r="593" spans="3:3" x14ac:dyDescent="0.2">
      <c r="C593" s="2"/>
    </row>
    <row r="594" spans="3:3" x14ac:dyDescent="0.2">
      <c r="C594" s="2"/>
    </row>
    <row r="595" spans="3:3" x14ac:dyDescent="0.2">
      <c r="C595" s="2"/>
    </row>
    <row r="596" spans="3:3" x14ac:dyDescent="0.2">
      <c r="C596" s="2"/>
    </row>
    <row r="597" spans="3:3" x14ac:dyDescent="0.2">
      <c r="C597" s="2"/>
    </row>
    <row r="598" spans="3:3" x14ac:dyDescent="0.2">
      <c r="C598" s="2"/>
    </row>
    <row r="599" spans="3:3" x14ac:dyDescent="0.2">
      <c r="C599" s="2"/>
    </row>
    <row r="600" spans="3:3" x14ac:dyDescent="0.2">
      <c r="C600" s="2"/>
    </row>
    <row r="601" spans="3:3" x14ac:dyDescent="0.2">
      <c r="C601" s="2"/>
    </row>
    <row r="602" spans="3:3" x14ac:dyDescent="0.2">
      <c r="C602" s="2"/>
    </row>
    <row r="603" spans="3:3" x14ac:dyDescent="0.2">
      <c r="C603" s="2"/>
    </row>
    <row r="604" spans="3:3" x14ac:dyDescent="0.2">
      <c r="C604" s="2"/>
    </row>
    <row r="605" spans="3:3" x14ac:dyDescent="0.2">
      <c r="C605" s="2"/>
    </row>
    <row r="606" spans="3:3" x14ac:dyDescent="0.2">
      <c r="C606" s="2"/>
    </row>
    <row r="607" spans="3:3" x14ac:dyDescent="0.2">
      <c r="C607" s="2"/>
    </row>
    <row r="608" spans="3:3" x14ac:dyDescent="0.2">
      <c r="C608" s="2"/>
    </row>
    <row r="609" spans="3:3" x14ac:dyDescent="0.2">
      <c r="C609" s="2"/>
    </row>
    <row r="610" spans="3:3" x14ac:dyDescent="0.2">
      <c r="C610" s="2"/>
    </row>
    <row r="611" spans="3:3" x14ac:dyDescent="0.2">
      <c r="C611" s="2"/>
    </row>
    <row r="612" spans="3:3" x14ac:dyDescent="0.2">
      <c r="C612" s="2"/>
    </row>
    <row r="613" spans="3:3" x14ac:dyDescent="0.2">
      <c r="C613" s="2"/>
    </row>
    <row r="614" spans="3:3" x14ac:dyDescent="0.2">
      <c r="C614" s="2"/>
    </row>
    <row r="615" spans="3:3" x14ac:dyDescent="0.2">
      <c r="C615" s="2"/>
    </row>
    <row r="616" spans="3:3" x14ac:dyDescent="0.2">
      <c r="C616" s="2"/>
    </row>
    <row r="617" spans="3:3" x14ac:dyDescent="0.2">
      <c r="C617" s="2"/>
    </row>
    <row r="618" spans="3:3" x14ac:dyDescent="0.2">
      <c r="C618" s="2"/>
    </row>
    <row r="619" spans="3:3" x14ac:dyDescent="0.2">
      <c r="C619" s="2"/>
    </row>
    <row r="620" spans="3:3" x14ac:dyDescent="0.2">
      <c r="C620" s="2"/>
    </row>
    <row r="621" spans="3:3" x14ac:dyDescent="0.2">
      <c r="C621" s="2"/>
    </row>
    <row r="622" spans="3:3" x14ac:dyDescent="0.2">
      <c r="C622" s="2"/>
    </row>
    <row r="623" spans="3:3" x14ac:dyDescent="0.2">
      <c r="C623" s="2"/>
    </row>
    <row r="624" spans="3:3" x14ac:dyDescent="0.2">
      <c r="C624" s="2"/>
    </row>
    <row r="625" spans="3:3" x14ac:dyDescent="0.2">
      <c r="C625" s="2"/>
    </row>
    <row r="626" spans="3:3" x14ac:dyDescent="0.2">
      <c r="C626" s="2"/>
    </row>
    <row r="627" spans="3:3" x14ac:dyDescent="0.2">
      <c r="C627" s="2"/>
    </row>
    <row r="628" spans="3:3" x14ac:dyDescent="0.2">
      <c r="C628" s="2"/>
    </row>
    <row r="629" spans="3:3" x14ac:dyDescent="0.2">
      <c r="C629" s="2"/>
    </row>
    <row r="630" spans="3:3" x14ac:dyDescent="0.2">
      <c r="C630" s="2"/>
    </row>
    <row r="631" spans="3:3" x14ac:dyDescent="0.2">
      <c r="C631" s="2"/>
    </row>
    <row r="632" spans="3:3" x14ac:dyDescent="0.2">
      <c r="C632" s="2"/>
    </row>
    <row r="633" spans="3:3" x14ac:dyDescent="0.2">
      <c r="C633" s="2"/>
    </row>
    <row r="634" spans="3:3" x14ac:dyDescent="0.2">
      <c r="C634" s="2"/>
    </row>
    <row r="635" spans="3:3" x14ac:dyDescent="0.2">
      <c r="C635" s="2"/>
    </row>
    <row r="636" spans="3:3" x14ac:dyDescent="0.2">
      <c r="C636" s="2"/>
    </row>
    <row r="637" spans="3:3" x14ac:dyDescent="0.2">
      <c r="C637" s="2"/>
    </row>
    <row r="638" spans="3:3" x14ac:dyDescent="0.2">
      <c r="C638" s="2"/>
    </row>
    <row r="639" spans="3:3" x14ac:dyDescent="0.2">
      <c r="C639" s="2"/>
    </row>
    <row r="640" spans="3:3" x14ac:dyDescent="0.2">
      <c r="C640" s="2"/>
    </row>
    <row r="641" spans="3:3" x14ac:dyDescent="0.2">
      <c r="C641" s="2"/>
    </row>
    <row r="642" spans="3:3" x14ac:dyDescent="0.2">
      <c r="C642" s="2"/>
    </row>
    <row r="643" spans="3:3" x14ac:dyDescent="0.2">
      <c r="C643" s="2"/>
    </row>
    <row r="644" spans="3:3" x14ac:dyDescent="0.2">
      <c r="C644" s="2"/>
    </row>
    <row r="645" spans="3:3" x14ac:dyDescent="0.2">
      <c r="C645" s="2"/>
    </row>
    <row r="646" spans="3:3" x14ac:dyDescent="0.2">
      <c r="C646" s="2"/>
    </row>
    <row r="647" spans="3:3" x14ac:dyDescent="0.2">
      <c r="C647" s="2"/>
    </row>
    <row r="648" spans="3:3" x14ac:dyDescent="0.2">
      <c r="C648" s="2"/>
    </row>
    <row r="649" spans="3:3" x14ac:dyDescent="0.2">
      <c r="C649" s="2"/>
    </row>
    <row r="650" spans="3:3" x14ac:dyDescent="0.2">
      <c r="C650" s="2"/>
    </row>
    <row r="651" spans="3:3" x14ac:dyDescent="0.2">
      <c r="C651" s="2"/>
    </row>
    <row r="652" spans="3:3" x14ac:dyDescent="0.2">
      <c r="C652" s="2"/>
    </row>
    <row r="653" spans="3:3" x14ac:dyDescent="0.2">
      <c r="C653" s="2"/>
    </row>
    <row r="654" spans="3:3" x14ac:dyDescent="0.2">
      <c r="C654" s="2"/>
    </row>
    <row r="655" spans="3:3" x14ac:dyDescent="0.2">
      <c r="C655" s="2"/>
    </row>
    <row r="656" spans="3:3" x14ac:dyDescent="0.2">
      <c r="C656" s="2"/>
    </row>
    <row r="657" spans="3:3" x14ac:dyDescent="0.2">
      <c r="C657" s="2"/>
    </row>
    <row r="658" spans="3:3" x14ac:dyDescent="0.2">
      <c r="C658" s="2"/>
    </row>
    <row r="659" spans="3:3" x14ac:dyDescent="0.2">
      <c r="C659" s="2"/>
    </row>
    <row r="660" spans="3:3" x14ac:dyDescent="0.2">
      <c r="C660" s="2"/>
    </row>
    <row r="661" spans="3:3" x14ac:dyDescent="0.2">
      <c r="C661" s="2"/>
    </row>
    <row r="662" spans="3:3" x14ac:dyDescent="0.2">
      <c r="C662" s="2"/>
    </row>
    <row r="663" spans="3:3" x14ac:dyDescent="0.2">
      <c r="C663" s="2"/>
    </row>
    <row r="664" spans="3:3" x14ac:dyDescent="0.2">
      <c r="C664" s="2"/>
    </row>
    <row r="665" spans="3:3" x14ac:dyDescent="0.2">
      <c r="C665" s="2"/>
    </row>
    <row r="666" spans="3:3" x14ac:dyDescent="0.2">
      <c r="C666" s="2"/>
    </row>
    <row r="667" spans="3:3" x14ac:dyDescent="0.2">
      <c r="C667" s="2"/>
    </row>
    <row r="668" spans="3:3" x14ac:dyDescent="0.2">
      <c r="C668" s="2"/>
    </row>
    <row r="669" spans="3:3" x14ac:dyDescent="0.2">
      <c r="C669" s="2"/>
    </row>
    <row r="670" spans="3:3" x14ac:dyDescent="0.2">
      <c r="C670" s="2"/>
    </row>
    <row r="671" spans="3:3" x14ac:dyDescent="0.2">
      <c r="C671" s="2"/>
    </row>
    <row r="672" spans="3:3" x14ac:dyDescent="0.2">
      <c r="C672" s="2"/>
    </row>
    <row r="673" spans="3:3" x14ac:dyDescent="0.2">
      <c r="C673" s="2"/>
    </row>
    <row r="674" spans="3:3" x14ac:dyDescent="0.2">
      <c r="C674" s="2"/>
    </row>
    <row r="675" spans="3:3" x14ac:dyDescent="0.2">
      <c r="C675" s="2"/>
    </row>
    <row r="676" spans="3:3" x14ac:dyDescent="0.2">
      <c r="C676" s="2"/>
    </row>
    <row r="677" spans="3:3" x14ac:dyDescent="0.2">
      <c r="C677" s="2"/>
    </row>
    <row r="678" spans="3:3" x14ac:dyDescent="0.2">
      <c r="C678" s="2"/>
    </row>
    <row r="679" spans="3:3" x14ac:dyDescent="0.2">
      <c r="C679" s="2"/>
    </row>
    <row r="680" spans="3:3" x14ac:dyDescent="0.2">
      <c r="C680" s="2"/>
    </row>
    <row r="681" spans="3:3" x14ac:dyDescent="0.2">
      <c r="C681" s="2"/>
    </row>
    <row r="682" spans="3:3" x14ac:dyDescent="0.2">
      <c r="C682" s="2"/>
    </row>
    <row r="683" spans="3:3" x14ac:dyDescent="0.2">
      <c r="C683" s="2"/>
    </row>
    <row r="684" spans="3:3" x14ac:dyDescent="0.2">
      <c r="C684" s="2"/>
    </row>
    <row r="685" spans="3:3" x14ac:dyDescent="0.2">
      <c r="C685" s="2"/>
    </row>
    <row r="686" spans="3:3" x14ac:dyDescent="0.2">
      <c r="C686" s="2"/>
    </row>
    <row r="687" spans="3:3" x14ac:dyDescent="0.2">
      <c r="C687" s="2"/>
    </row>
    <row r="688" spans="3:3" x14ac:dyDescent="0.2">
      <c r="C688" s="2"/>
    </row>
    <row r="689" spans="3:3" x14ac:dyDescent="0.2">
      <c r="C689" s="2"/>
    </row>
    <row r="690" spans="3:3" x14ac:dyDescent="0.2">
      <c r="C690" s="2"/>
    </row>
    <row r="691" spans="3:3" x14ac:dyDescent="0.2">
      <c r="C691" s="2"/>
    </row>
    <row r="692" spans="3:3" x14ac:dyDescent="0.2">
      <c r="C692" s="2"/>
    </row>
    <row r="693" spans="3:3" x14ac:dyDescent="0.2">
      <c r="C693" s="2"/>
    </row>
    <row r="694" spans="3:3" x14ac:dyDescent="0.2">
      <c r="C694" s="2"/>
    </row>
    <row r="695" spans="3:3" x14ac:dyDescent="0.2">
      <c r="C695" s="2"/>
    </row>
    <row r="696" spans="3:3" x14ac:dyDescent="0.2">
      <c r="C696" s="2"/>
    </row>
    <row r="697" spans="3:3" x14ac:dyDescent="0.2">
      <c r="C697" s="2"/>
    </row>
    <row r="698" spans="3:3" x14ac:dyDescent="0.2">
      <c r="C698" s="2"/>
    </row>
    <row r="699" spans="3:3" x14ac:dyDescent="0.2">
      <c r="C699" s="2"/>
    </row>
    <row r="700" spans="3:3" x14ac:dyDescent="0.2">
      <c r="C700" s="2"/>
    </row>
    <row r="701" spans="3:3" x14ac:dyDescent="0.2">
      <c r="C701" s="2"/>
    </row>
    <row r="702" spans="3:3" x14ac:dyDescent="0.2">
      <c r="C702" s="2"/>
    </row>
    <row r="703" spans="3:3" x14ac:dyDescent="0.2">
      <c r="C703" s="2"/>
    </row>
    <row r="704" spans="3:3" x14ac:dyDescent="0.2">
      <c r="C704" s="2"/>
    </row>
    <row r="705" spans="3:3" x14ac:dyDescent="0.2">
      <c r="C705" s="2"/>
    </row>
    <row r="706" spans="3:3" x14ac:dyDescent="0.2">
      <c r="C706" s="2"/>
    </row>
    <row r="707" spans="3:3" x14ac:dyDescent="0.2">
      <c r="C707" s="2"/>
    </row>
    <row r="708" spans="3:3" x14ac:dyDescent="0.2">
      <c r="C708" s="2"/>
    </row>
    <row r="709" spans="3:3" x14ac:dyDescent="0.2">
      <c r="C709" s="2"/>
    </row>
    <row r="710" spans="3:3" x14ac:dyDescent="0.2">
      <c r="C710" s="2"/>
    </row>
    <row r="711" spans="3:3" x14ac:dyDescent="0.2">
      <c r="C711" s="2"/>
    </row>
    <row r="712" spans="3:3" x14ac:dyDescent="0.2">
      <c r="C712" s="2"/>
    </row>
    <row r="713" spans="3:3" x14ac:dyDescent="0.2">
      <c r="C713" s="2"/>
    </row>
    <row r="714" spans="3:3" x14ac:dyDescent="0.2">
      <c r="C714" s="2"/>
    </row>
    <row r="715" spans="3:3" x14ac:dyDescent="0.2">
      <c r="C715" s="2"/>
    </row>
    <row r="716" spans="3:3" x14ac:dyDescent="0.2">
      <c r="C716" s="2"/>
    </row>
    <row r="717" spans="3:3" x14ac:dyDescent="0.2">
      <c r="C717" s="2"/>
    </row>
    <row r="718" spans="3:3" x14ac:dyDescent="0.2">
      <c r="C718" s="2"/>
    </row>
    <row r="719" spans="3:3" x14ac:dyDescent="0.2">
      <c r="C719" s="2"/>
    </row>
    <row r="720" spans="3:3" x14ac:dyDescent="0.2">
      <c r="C720" s="2"/>
    </row>
    <row r="721" spans="3:3" x14ac:dyDescent="0.2">
      <c r="C721" s="2"/>
    </row>
    <row r="722" spans="3:3" x14ac:dyDescent="0.2">
      <c r="C722" s="2"/>
    </row>
    <row r="723" spans="3:3" x14ac:dyDescent="0.2">
      <c r="C723" s="2"/>
    </row>
    <row r="724" spans="3:3" x14ac:dyDescent="0.2">
      <c r="C724" s="2"/>
    </row>
    <row r="725" spans="3:3" x14ac:dyDescent="0.2">
      <c r="C725" s="2"/>
    </row>
    <row r="726" spans="3:3" x14ac:dyDescent="0.2">
      <c r="C726" s="2"/>
    </row>
    <row r="727" spans="3:3" x14ac:dyDescent="0.2">
      <c r="C727" s="2"/>
    </row>
    <row r="728" spans="3:3" x14ac:dyDescent="0.2">
      <c r="C728" s="2"/>
    </row>
    <row r="729" spans="3:3" x14ac:dyDescent="0.2">
      <c r="C729" s="2"/>
    </row>
    <row r="730" spans="3:3" x14ac:dyDescent="0.2">
      <c r="C730" s="2"/>
    </row>
    <row r="731" spans="3:3" x14ac:dyDescent="0.2">
      <c r="C731" s="2"/>
    </row>
    <row r="732" spans="3:3" x14ac:dyDescent="0.2">
      <c r="C732" s="2"/>
    </row>
    <row r="733" spans="3:3" x14ac:dyDescent="0.2">
      <c r="C733" s="2"/>
    </row>
    <row r="734" spans="3:3" x14ac:dyDescent="0.2">
      <c r="C734" s="2"/>
    </row>
    <row r="735" spans="3:3" x14ac:dyDescent="0.2">
      <c r="C735" s="2"/>
    </row>
    <row r="736" spans="3:3" x14ac:dyDescent="0.2">
      <c r="C736" s="2"/>
    </row>
    <row r="737" spans="3:3" x14ac:dyDescent="0.2">
      <c r="C737" s="2"/>
    </row>
    <row r="738" spans="3:3" x14ac:dyDescent="0.2">
      <c r="C738" s="2"/>
    </row>
    <row r="739" spans="3:3" x14ac:dyDescent="0.2">
      <c r="C739" s="2"/>
    </row>
    <row r="740" spans="3:3" x14ac:dyDescent="0.2">
      <c r="C740" s="2"/>
    </row>
    <row r="741" spans="3:3" x14ac:dyDescent="0.2">
      <c r="C741" s="2"/>
    </row>
    <row r="742" spans="3:3" x14ac:dyDescent="0.2">
      <c r="C742" s="2"/>
    </row>
    <row r="743" spans="3:3" x14ac:dyDescent="0.2">
      <c r="C743" s="2"/>
    </row>
    <row r="744" spans="3:3" x14ac:dyDescent="0.2">
      <c r="C744" s="2"/>
    </row>
    <row r="745" spans="3:3" x14ac:dyDescent="0.2">
      <c r="C745" s="2"/>
    </row>
    <row r="746" spans="3:3" x14ac:dyDescent="0.2">
      <c r="C746" s="2"/>
    </row>
    <row r="747" spans="3:3" x14ac:dyDescent="0.2">
      <c r="C747" s="2"/>
    </row>
    <row r="748" spans="3:3" x14ac:dyDescent="0.2">
      <c r="C748" s="2"/>
    </row>
    <row r="749" spans="3:3" x14ac:dyDescent="0.2">
      <c r="C749" s="2"/>
    </row>
    <row r="750" spans="3:3" x14ac:dyDescent="0.2">
      <c r="C750" s="2"/>
    </row>
    <row r="751" spans="3:3" x14ac:dyDescent="0.2">
      <c r="C751" s="2"/>
    </row>
    <row r="752" spans="3:3" x14ac:dyDescent="0.2">
      <c r="C752" s="2"/>
    </row>
    <row r="753" spans="3:3" x14ac:dyDescent="0.2">
      <c r="C753" s="2"/>
    </row>
    <row r="754" spans="3:3" x14ac:dyDescent="0.2">
      <c r="C754" s="2"/>
    </row>
    <row r="755" spans="3:3" x14ac:dyDescent="0.2">
      <c r="C755" s="2"/>
    </row>
    <row r="756" spans="3:3" x14ac:dyDescent="0.2">
      <c r="C756" s="2"/>
    </row>
    <row r="757" spans="3:3" x14ac:dyDescent="0.2">
      <c r="C757" s="2"/>
    </row>
    <row r="758" spans="3:3" x14ac:dyDescent="0.2">
      <c r="C758" s="2"/>
    </row>
    <row r="759" spans="3:3" x14ac:dyDescent="0.2">
      <c r="C759" s="2"/>
    </row>
    <row r="760" spans="3:3" x14ac:dyDescent="0.2">
      <c r="C760" s="2"/>
    </row>
    <row r="761" spans="3:3" x14ac:dyDescent="0.2">
      <c r="C761" s="2"/>
    </row>
    <row r="762" spans="3:3" x14ac:dyDescent="0.2">
      <c r="C762" s="2"/>
    </row>
    <row r="763" spans="3:3" x14ac:dyDescent="0.2">
      <c r="C763" s="2"/>
    </row>
    <row r="764" spans="3:3" x14ac:dyDescent="0.2">
      <c r="C764" s="2"/>
    </row>
    <row r="765" spans="3:3" x14ac:dyDescent="0.2">
      <c r="C765" s="2"/>
    </row>
    <row r="766" spans="3:3" x14ac:dyDescent="0.2">
      <c r="C766" s="2"/>
    </row>
    <row r="767" spans="3:3" x14ac:dyDescent="0.2">
      <c r="C767" s="2"/>
    </row>
    <row r="768" spans="3:3" x14ac:dyDescent="0.2">
      <c r="C768" s="2"/>
    </row>
    <row r="769" spans="3:3" x14ac:dyDescent="0.2">
      <c r="C769" s="2"/>
    </row>
    <row r="770" spans="3:3" x14ac:dyDescent="0.2">
      <c r="C770" s="2"/>
    </row>
    <row r="771" spans="3:3" x14ac:dyDescent="0.2">
      <c r="C771" s="2"/>
    </row>
    <row r="772" spans="3:3" x14ac:dyDescent="0.2">
      <c r="C772" s="2"/>
    </row>
    <row r="773" spans="3:3" x14ac:dyDescent="0.2">
      <c r="C773" s="2"/>
    </row>
    <row r="774" spans="3:3" x14ac:dyDescent="0.2">
      <c r="C774" s="2"/>
    </row>
    <row r="775" spans="3:3" x14ac:dyDescent="0.2">
      <c r="C775" s="2"/>
    </row>
    <row r="776" spans="3:3" x14ac:dyDescent="0.2">
      <c r="C776" s="2"/>
    </row>
    <row r="777" spans="3:3" x14ac:dyDescent="0.2">
      <c r="C777" s="2"/>
    </row>
    <row r="778" spans="3:3" x14ac:dyDescent="0.2">
      <c r="C778" s="2"/>
    </row>
    <row r="779" spans="3:3" x14ac:dyDescent="0.2">
      <c r="C779" s="2"/>
    </row>
    <row r="780" spans="3:3" x14ac:dyDescent="0.2">
      <c r="C780" s="2"/>
    </row>
    <row r="781" spans="3:3" x14ac:dyDescent="0.2">
      <c r="C781" s="2"/>
    </row>
    <row r="782" spans="3:3" x14ac:dyDescent="0.2">
      <c r="C782" s="2"/>
    </row>
    <row r="783" spans="3:3" x14ac:dyDescent="0.2">
      <c r="C783" s="2"/>
    </row>
    <row r="784" spans="3:3" x14ac:dyDescent="0.2">
      <c r="C784" s="2"/>
    </row>
    <row r="785" spans="3:3" x14ac:dyDescent="0.2">
      <c r="C785" s="2"/>
    </row>
    <row r="786" spans="3:3" x14ac:dyDescent="0.2">
      <c r="C786" s="2"/>
    </row>
    <row r="787" spans="3:3" x14ac:dyDescent="0.2">
      <c r="C787" s="2"/>
    </row>
    <row r="788" spans="3:3" x14ac:dyDescent="0.2">
      <c r="C788" s="2"/>
    </row>
    <row r="789" spans="3:3" x14ac:dyDescent="0.2">
      <c r="C789" s="2"/>
    </row>
    <row r="790" spans="3:3" x14ac:dyDescent="0.2">
      <c r="C790" s="2"/>
    </row>
    <row r="791" spans="3:3" x14ac:dyDescent="0.2">
      <c r="C791" s="2"/>
    </row>
    <row r="792" spans="3:3" x14ac:dyDescent="0.2">
      <c r="C792" s="2"/>
    </row>
    <row r="793" spans="3:3" x14ac:dyDescent="0.2">
      <c r="C793" s="2"/>
    </row>
    <row r="794" spans="3:3" x14ac:dyDescent="0.2">
      <c r="C794" s="2"/>
    </row>
    <row r="795" spans="3:3" x14ac:dyDescent="0.2">
      <c r="C795" s="2"/>
    </row>
    <row r="796" spans="3:3" x14ac:dyDescent="0.2">
      <c r="C796" s="2"/>
    </row>
    <row r="797" spans="3:3" x14ac:dyDescent="0.2">
      <c r="C797" s="2"/>
    </row>
    <row r="798" spans="3:3" x14ac:dyDescent="0.2">
      <c r="C798" s="2"/>
    </row>
    <row r="799" spans="3:3" x14ac:dyDescent="0.2">
      <c r="C799" s="2"/>
    </row>
    <row r="800" spans="3:3" x14ac:dyDescent="0.2">
      <c r="C800" s="2"/>
    </row>
    <row r="801" spans="3:3" x14ac:dyDescent="0.2">
      <c r="C801" s="2"/>
    </row>
    <row r="802" spans="3:3" x14ac:dyDescent="0.2">
      <c r="C802" s="2"/>
    </row>
    <row r="803" spans="3:3" x14ac:dyDescent="0.2">
      <c r="C803" s="2"/>
    </row>
    <row r="804" spans="3:3" x14ac:dyDescent="0.2">
      <c r="C804" s="2"/>
    </row>
    <row r="805" spans="3:3" x14ac:dyDescent="0.2">
      <c r="C805" s="2"/>
    </row>
    <row r="806" spans="3:3" x14ac:dyDescent="0.2">
      <c r="C806" s="2"/>
    </row>
    <row r="807" spans="3:3" x14ac:dyDescent="0.2">
      <c r="C807" s="2"/>
    </row>
    <row r="808" spans="3:3" x14ac:dyDescent="0.2">
      <c r="C808" s="2"/>
    </row>
    <row r="809" spans="3:3" x14ac:dyDescent="0.2">
      <c r="C809" s="2"/>
    </row>
    <row r="810" spans="3:3" x14ac:dyDescent="0.2">
      <c r="C810" s="2"/>
    </row>
    <row r="811" spans="3:3" x14ac:dyDescent="0.2">
      <c r="C811" s="2"/>
    </row>
    <row r="812" spans="3:3" x14ac:dyDescent="0.2">
      <c r="C812" s="2"/>
    </row>
    <row r="813" spans="3:3" x14ac:dyDescent="0.2">
      <c r="C813" s="2"/>
    </row>
    <row r="814" spans="3:3" x14ac:dyDescent="0.2">
      <c r="C814" s="2"/>
    </row>
    <row r="815" spans="3:3" x14ac:dyDescent="0.2">
      <c r="C815" s="2"/>
    </row>
    <row r="816" spans="3:3" x14ac:dyDescent="0.2">
      <c r="C816" s="2"/>
    </row>
    <row r="817" spans="3:3" x14ac:dyDescent="0.2">
      <c r="C817" s="2"/>
    </row>
    <row r="818" spans="3:3" x14ac:dyDescent="0.2">
      <c r="C818" s="2"/>
    </row>
    <row r="819" spans="3:3" x14ac:dyDescent="0.2">
      <c r="C819" s="2"/>
    </row>
    <row r="820" spans="3:3" x14ac:dyDescent="0.2">
      <c r="C820" s="2"/>
    </row>
    <row r="821" spans="3:3" x14ac:dyDescent="0.2">
      <c r="C821" s="2"/>
    </row>
    <row r="822" spans="3:3" x14ac:dyDescent="0.2">
      <c r="C822" s="2"/>
    </row>
    <row r="823" spans="3:3" x14ac:dyDescent="0.2">
      <c r="C823" s="2"/>
    </row>
    <row r="824" spans="3:3" x14ac:dyDescent="0.2">
      <c r="C824" s="2"/>
    </row>
    <row r="825" spans="3:3" x14ac:dyDescent="0.2">
      <c r="C825" s="2"/>
    </row>
    <row r="826" spans="3:3" x14ac:dyDescent="0.2">
      <c r="C826" s="2"/>
    </row>
    <row r="827" spans="3:3" x14ac:dyDescent="0.2">
      <c r="C827" s="2"/>
    </row>
    <row r="828" spans="3:3" x14ac:dyDescent="0.2">
      <c r="C828" s="2"/>
    </row>
    <row r="829" spans="3:3" x14ac:dyDescent="0.2">
      <c r="C829" s="2"/>
    </row>
    <row r="830" spans="3:3" x14ac:dyDescent="0.2">
      <c r="C830" s="2"/>
    </row>
    <row r="831" spans="3:3" x14ac:dyDescent="0.2">
      <c r="C831" s="2"/>
    </row>
    <row r="832" spans="3:3" x14ac:dyDescent="0.2">
      <c r="C832" s="2"/>
    </row>
    <row r="833" spans="3:3" x14ac:dyDescent="0.2">
      <c r="C833" s="2"/>
    </row>
    <row r="834" spans="3:3" x14ac:dyDescent="0.2">
      <c r="C834" s="2"/>
    </row>
    <row r="835" spans="3:3" x14ac:dyDescent="0.2">
      <c r="C835" s="2"/>
    </row>
    <row r="836" spans="3:3" x14ac:dyDescent="0.2">
      <c r="C836" s="2"/>
    </row>
    <row r="837" spans="3:3" x14ac:dyDescent="0.2">
      <c r="C837" s="2"/>
    </row>
    <row r="838" spans="3:3" x14ac:dyDescent="0.2">
      <c r="C838" s="2"/>
    </row>
    <row r="839" spans="3:3" x14ac:dyDescent="0.2">
      <c r="C839" s="2"/>
    </row>
    <row r="840" spans="3:3" x14ac:dyDescent="0.2">
      <c r="C840" s="2"/>
    </row>
    <row r="841" spans="3:3" x14ac:dyDescent="0.2">
      <c r="C841" s="2"/>
    </row>
    <row r="842" spans="3:3" x14ac:dyDescent="0.2">
      <c r="C842" s="2"/>
    </row>
    <row r="843" spans="3:3" x14ac:dyDescent="0.2">
      <c r="C843" s="2"/>
    </row>
    <row r="844" spans="3:3" x14ac:dyDescent="0.2">
      <c r="C844" s="2"/>
    </row>
    <row r="845" spans="3:3" x14ac:dyDescent="0.2">
      <c r="C845" s="2"/>
    </row>
    <row r="846" spans="3:3" x14ac:dyDescent="0.2">
      <c r="C846" s="2"/>
    </row>
    <row r="847" spans="3:3" x14ac:dyDescent="0.2">
      <c r="C847" s="2"/>
    </row>
    <row r="848" spans="3:3" x14ac:dyDescent="0.2">
      <c r="C848" s="2"/>
    </row>
    <row r="849" spans="3:3" x14ac:dyDescent="0.2">
      <c r="C849" s="2"/>
    </row>
    <row r="850" spans="3:3" x14ac:dyDescent="0.2">
      <c r="C850" s="2"/>
    </row>
    <row r="851" spans="3:3" x14ac:dyDescent="0.2">
      <c r="C851" s="2"/>
    </row>
    <row r="852" spans="3:3" x14ac:dyDescent="0.2">
      <c r="C852" s="2"/>
    </row>
    <row r="853" spans="3:3" x14ac:dyDescent="0.2">
      <c r="C853" s="2"/>
    </row>
    <row r="854" spans="3:3" x14ac:dyDescent="0.2">
      <c r="C854" s="2"/>
    </row>
    <row r="855" spans="3:3" x14ac:dyDescent="0.2">
      <c r="C855" s="2"/>
    </row>
    <row r="856" spans="3:3" x14ac:dyDescent="0.2">
      <c r="C856" s="2"/>
    </row>
    <row r="857" spans="3:3" x14ac:dyDescent="0.2">
      <c r="C857" s="2"/>
    </row>
    <row r="858" spans="3:3" x14ac:dyDescent="0.2">
      <c r="C858" s="2"/>
    </row>
    <row r="859" spans="3:3" x14ac:dyDescent="0.2">
      <c r="C859" s="2"/>
    </row>
    <row r="860" spans="3:3" x14ac:dyDescent="0.2">
      <c r="C860" s="2"/>
    </row>
    <row r="861" spans="3:3" x14ac:dyDescent="0.2">
      <c r="C861" s="2"/>
    </row>
    <row r="862" spans="3:3" x14ac:dyDescent="0.2">
      <c r="C862" s="2"/>
    </row>
    <row r="863" spans="3:3" x14ac:dyDescent="0.2">
      <c r="C863" s="2"/>
    </row>
    <row r="864" spans="3:3" x14ac:dyDescent="0.2">
      <c r="C864" s="2"/>
    </row>
    <row r="865" spans="3:3" x14ac:dyDescent="0.2">
      <c r="C865" s="2"/>
    </row>
    <row r="866" spans="3:3" x14ac:dyDescent="0.2">
      <c r="C866" s="2"/>
    </row>
    <row r="867" spans="3:3" x14ac:dyDescent="0.2">
      <c r="C867" s="2"/>
    </row>
    <row r="868" spans="3:3" x14ac:dyDescent="0.2">
      <c r="C868" s="2"/>
    </row>
    <row r="869" spans="3:3" x14ac:dyDescent="0.2">
      <c r="C869" s="2"/>
    </row>
    <row r="870" spans="3:3" x14ac:dyDescent="0.2">
      <c r="C870" s="2"/>
    </row>
    <row r="871" spans="3:3" x14ac:dyDescent="0.2">
      <c r="C871" s="2"/>
    </row>
    <row r="872" spans="3:3" x14ac:dyDescent="0.2">
      <c r="C872" s="2"/>
    </row>
    <row r="873" spans="3:3" x14ac:dyDescent="0.2">
      <c r="C873" s="2"/>
    </row>
    <row r="874" spans="3:3" x14ac:dyDescent="0.2">
      <c r="C874" s="2"/>
    </row>
    <row r="875" spans="3:3" x14ac:dyDescent="0.2">
      <c r="C875" s="2"/>
    </row>
    <row r="876" spans="3:3" x14ac:dyDescent="0.2">
      <c r="C876" s="2"/>
    </row>
    <row r="877" spans="3:3" x14ac:dyDescent="0.2">
      <c r="C877" s="2"/>
    </row>
    <row r="878" spans="3:3" x14ac:dyDescent="0.2">
      <c r="C878" s="2"/>
    </row>
    <row r="879" spans="3:3" x14ac:dyDescent="0.2">
      <c r="C879" s="2"/>
    </row>
    <row r="880" spans="3:3" x14ac:dyDescent="0.2">
      <c r="C880" s="2"/>
    </row>
    <row r="881" spans="3:3" x14ac:dyDescent="0.2">
      <c r="C881" s="2"/>
    </row>
    <row r="882" spans="3:3" x14ac:dyDescent="0.2">
      <c r="C882" s="2"/>
    </row>
    <row r="883" spans="3:3" x14ac:dyDescent="0.2">
      <c r="C883" s="2"/>
    </row>
    <row r="884" spans="3:3" x14ac:dyDescent="0.2">
      <c r="C884" s="2"/>
    </row>
    <row r="885" spans="3:3" x14ac:dyDescent="0.2">
      <c r="C885" s="2"/>
    </row>
    <row r="886" spans="3:3" x14ac:dyDescent="0.2">
      <c r="C886" s="2"/>
    </row>
    <row r="887" spans="3:3" x14ac:dyDescent="0.2">
      <c r="C887" s="2"/>
    </row>
    <row r="888" spans="3:3" x14ac:dyDescent="0.2">
      <c r="C888" s="2"/>
    </row>
    <row r="889" spans="3:3" x14ac:dyDescent="0.2">
      <c r="C889" s="2"/>
    </row>
    <row r="890" spans="3:3" x14ac:dyDescent="0.2">
      <c r="C890" s="2"/>
    </row>
    <row r="891" spans="3:3" x14ac:dyDescent="0.2">
      <c r="C891" s="2"/>
    </row>
    <row r="892" spans="3:3" x14ac:dyDescent="0.2">
      <c r="C892" s="2"/>
    </row>
    <row r="893" spans="3:3" x14ac:dyDescent="0.2">
      <c r="C893" s="2"/>
    </row>
    <row r="894" spans="3:3" x14ac:dyDescent="0.2">
      <c r="C894" s="2"/>
    </row>
    <row r="895" spans="3:3" x14ac:dyDescent="0.2">
      <c r="C895" s="2"/>
    </row>
    <row r="896" spans="3:3" x14ac:dyDescent="0.2">
      <c r="C896" s="2"/>
    </row>
    <row r="897" spans="3:3" x14ac:dyDescent="0.2">
      <c r="C897" s="2"/>
    </row>
    <row r="898" spans="3:3" x14ac:dyDescent="0.2">
      <c r="C898" s="2"/>
    </row>
    <row r="899" spans="3:3" x14ac:dyDescent="0.2">
      <c r="C899" s="2"/>
    </row>
    <row r="900" spans="3:3" x14ac:dyDescent="0.2">
      <c r="C900" s="2"/>
    </row>
    <row r="901" spans="3:3" x14ac:dyDescent="0.2">
      <c r="C901" s="2"/>
    </row>
    <row r="902" spans="3:3" x14ac:dyDescent="0.2">
      <c r="C902" s="2"/>
    </row>
    <row r="903" spans="3:3" x14ac:dyDescent="0.2">
      <c r="C903" s="2"/>
    </row>
    <row r="904" spans="3:3" x14ac:dyDescent="0.2">
      <c r="C904" s="2"/>
    </row>
    <row r="905" spans="3:3" x14ac:dyDescent="0.2">
      <c r="C905" s="2"/>
    </row>
    <row r="906" spans="3:3" x14ac:dyDescent="0.2">
      <c r="C906" s="2"/>
    </row>
    <row r="907" spans="3:3" x14ac:dyDescent="0.2">
      <c r="C907" s="2"/>
    </row>
    <row r="908" spans="3:3" x14ac:dyDescent="0.2">
      <c r="C908" s="2"/>
    </row>
    <row r="909" spans="3:3" x14ac:dyDescent="0.2">
      <c r="C909" s="2"/>
    </row>
    <row r="910" spans="3:3" x14ac:dyDescent="0.2">
      <c r="C910" s="2"/>
    </row>
    <row r="911" spans="3:3" x14ac:dyDescent="0.2">
      <c r="C911" s="2"/>
    </row>
    <row r="912" spans="3:3" x14ac:dyDescent="0.2">
      <c r="C912" s="2"/>
    </row>
    <row r="913" spans="3:3" x14ac:dyDescent="0.2">
      <c r="C913" s="2"/>
    </row>
    <row r="914" spans="3:3" x14ac:dyDescent="0.2">
      <c r="C914" s="2"/>
    </row>
    <row r="915" spans="3:3" x14ac:dyDescent="0.2">
      <c r="C915" s="2"/>
    </row>
    <row r="916" spans="3:3" x14ac:dyDescent="0.2">
      <c r="C916" s="2"/>
    </row>
    <row r="917" spans="3:3" x14ac:dyDescent="0.2">
      <c r="C917" s="2"/>
    </row>
    <row r="918" spans="3:3" x14ac:dyDescent="0.2">
      <c r="C918" s="2"/>
    </row>
    <row r="919" spans="3:3" x14ac:dyDescent="0.2">
      <c r="C919" s="2"/>
    </row>
    <row r="920" spans="3:3" x14ac:dyDescent="0.2">
      <c r="C920" s="2"/>
    </row>
    <row r="921" spans="3:3" x14ac:dyDescent="0.2">
      <c r="C921" s="2"/>
    </row>
    <row r="922" spans="3:3" x14ac:dyDescent="0.2">
      <c r="C922" s="2"/>
    </row>
    <row r="923" spans="3:3" x14ac:dyDescent="0.2">
      <c r="C923" s="2"/>
    </row>
    <row r="924" spans="3:3" x14ac:dyDescent="0.2">
      <c r="C924" s="2"/>
    </row>
    <row r="925" spans="3:3" x14ac:dyDescent="0.2">
      <c r="C925" s="2"/>
    </row>
    <row r="926" spans="3:3" x14ac:dyDescent="0.2">
      <c r="C926" s="2"/>
    </row>
    <row r="927" spans="3:3" x14ac:dyDescent="0.2">
      <c r="C927" s="2"/>
    </row>
    <row r="928" spans="3:3" x14ac:dyDescent="0.2">
      <c r="C928" s="2"/>
    </row>
    <row r="929" spans="3:3" x14ac:dyDescent="0.2">
      <c r="C929" s="2"/>
    </row>
    <row r="930" spans="3:3" x14ac:dyDescent="0.2">
      <c r="C930" s="2"/>
    </row>
    <row r="931" spans="3:3" x14ac:dyDescent="0.2">
      <c r="C931" s="2"/>
    </row>
    <row r="932" spans="3:3" x14ac:dyDescent="0.2">
      <c r="C932" s="2"/>
    </row>
    <row r="933" spans="3:3" x14ac:dyDescent="0.2">
      <c r="C933" s="2"/>
    </row>
    <row r="934" spans="3:3" x14ac:dyDescent="0.2">
      <c r="C934" s="2"/>
    </row>
    <row r="935" spans="3:3" x14ac:dyDescent="0.2">
      <c r="C935" s="2"/>
    </row>
    <row r="936" spans="3:3" x14ac:dyDescent="0.2">
      <c r="C936" s="2"/>
    </row>
    <row r="937" spans="3:3" x14ac:dyDescent="0.2">
      <c r="C937" s="2"/>
    </row>
    <row r="938" spans="3:3" x14ac:dyDescent="0.2">
      <c r="C938" s="2"/>
    </row>
    <row r="939" spans="3:3" x14ac:dyDescent="0.2">
      <c r="C939" s="2"/>
    </row>
    <row r="940" spans="3:3" x14ac:dyDescent="0.2">
      <c r="C940" s="2"/>
    </row>
    <row r="941" spans="3:3" x14ac:dyDescent="0.2">
      <c r="C941" s="2"/>
    </row>
    <row r="942" spans="3:3" x14ac:dyDescent="0.2">
      <c r="C942" s="2"/>
    </row>
    <row r="943" spans="3:3" x14ac:dyDescent="0.2">
      <c r="C943" s="2"/>
    </row>
    <row r="944" spans="3:3" x14ac:dyDescent="0.2">
      <c r="C944" s="2"/>
    </row>
    <row r="945" spans="3:3" x14ac:dyDescent="0.2">
      <c r="C945" s="2"/>
    </row>
    <row r="946" spans="3:3" x14ac:dyDescent="0.2">
      <c r="C946" s="2"/>
    </row>
    <row r="947" spans="3:3" x14ac:dyDescent="0.2">
      <c r="C947" s="2"/>
    </row>
    <row r="948" spans="3:3" x14ac:dyDescent="0.2">
      <c r="C948" s="2"/>
    </row>
    <row r="949" spans="3:3" x14ac:dyDescent="0.2">
      <c r="C949" s="2"/>
    </row>
    <row r="950" spans="3:3" x14ac:dyDescent="0.2">
      <c r="C950" s="2"/>
    </row>
    <row r="951" spans="3:3" x14ac:dyDescent="0.2">
      <c r="C951" s="2"/>
    </row>
    <row r="952" spans="3:3" x14ac:dyDescent="0.2">
      <c r="C952" s="2"/>
    </row>
    <row r="953" spans="3:3" x14ac:dyDescent="0.2">
      <c r="C953" s="2"/>
    </row>
    <row r="954" spans="3:3" x14ac:dyDescent="0.2">
      <c r="C954" s="2"/>
    </row>
    <row r="955" spans="3:3" x14ac:dyDescent="0.2">
      <c r="C955" s="2"/>
    </row>
    <row r="956" spans="3:3" x14ac:dyDescent="0.2">
      <c r="C956" s="2"/>
    </row>
    <row r="957" spans="3:3" x14ac:dyDescent="0.2">
      <c r="C957" s="2"/>
    </row>
    <row r="958" spans="3:3" x14ac:dyDescent="0.2">
      <c r="C958" s="2"/>
    </row>
    <row r="959" spans="3:3" x14ac:dyDescent="0.2">
      <c r="C959" s="2"/>
    </row>
    <row r="960" spans="3:3" x14ac:dyDescent="0.2">
      <c r="C960" s="2"/>
    </row>
    <row r="961" spans="3:3" x14ac:dyDescent="0.2">
      <c r="C961" s="2"/>
    </row>
    <row r="962" spans="3:3" x14ac:dyDescent="0.2">
      <c r="C962" s="2"/>
    </row>
    <row r="963" spans="3:3" x14ac:dyDescent="0.2">
      <c r="C963" s="2"/>
    </row>
    <row r="964" spans="3:3" x14ac:dyDescent="0.2">
      <c r="C964" s="2"/>
    </row>
    <row r="965" spans="3:3" x14ac:dyDescent="0.2">
      <c r="C965" s="2"/>
    </row>
    <row r="966" spans="3:3" x14ac:dyDescent="0.2">
      <c r="C966" s="2"/>
    </row>
    <row r="967" spans="3:3" x14ac:dyDescent="0.2">
      <c r="C967" s="2"/>
    </row>
    <row r="968" spans="3:3" x14ac:dyDescent="0.2">
      <c r="C968" s="2"/>
    </row>
    <row r="969" spans="3:3" x14ac:dyDescent="0.2">
      <c r="C969" s="2"/>
    </row>
    <row r="970" spans="3:3" x14ac:dyDescent="0.2">
      <c r="C970" s="2"/>
    </row>
    <row r="971" spans="3:3" x14ac:dyDescent="0.2">
      <c r="C971" s="2"/>
    </row>
    <row r="972" spans="3:3" x14ac:dyDescent="0.2">
      <c r="C972" s="2"/>
    </row>
    <row r="973" spans="3:3" x14ac:dyDescent="0.2">
      <c r="C973" s="2"/>
    </row>
    <row r="974" spans="3:3" x14ac:dyDescent="0.2">
      <c r="C974" s="2"/>
    </row>
    <row r="975" spans="3:3" x14ac:dyDescent="0.2">
      <c r="C975" s="2"/>
    </row>
    <row r="976" spans="3:3" x14ac:dyDescent="0.2">
      <c r="C976" s="2"/>
    </row>
    <row r="977" spans="3:3" x14ac:dyDescent="0.2">
      <c r="C977" s="2"/>
    </row>
    <row r="978" spans="3:3" x14ac:dyDescent="0.2">
      <c r="C978" s="2"/>
    </row>
    <row r="979" spans="3:3" x14ac:dyDescent="0.2">
      <c r="C979" s="2"/>
    </row>
    <row r="980" spans="3:3" x14ac:dyDescent="0.2">
      <c r="C980" s="2"/>
    </row>
    <row r="981" spans="3:3" x14ac:dyDescent="0.2">
      <c r="C981" s="2"/>
    </row>
    <row r="982" spans="3:3" x14ac:dyDescent="0.2">
      <c r="C982" s="2"/>
    </row>
    <row r="983" spans="3:3" x14ac:dyDescent="0.2">
      <c r="C983" s="2"/>
    </row>
    <row r="984" spans="3:3" x14ac:dyDescent="0.2">
      <c r="C984" s="2"/>
    </row>
    <row r="985" spans="3:3" x14ac:dyDescent="0.2">
      <c r="C985" s="2"/>
    </row>
    <row r="986" spans="3:3" x14ac:dyDescent="0.2">
      <c r="C986" s="2"/>
    </row>
    <row r="987" spans="3:3" x14ac:dyDescent="0.2">
      <c r="C987" s="2"/>
    </row>
    <row r="988" spans="3:3" x14ac:dyDescent="0.2">
      <c r="C988" s="2"/>
    </row>
    <row r="989" spans="3:3" x14ac:dyDescent="0.2">
      <c r="C989" s="2"/>
    </row>
    <row r="990" spans="3:3" x14ac:dyDescent="0.2">
      <c r="C990" s="2"/>
    </row>
    <row r="991" spans="3:3" x14ac:dyDescent="0.2">
      <c r="C991" s="2"/>
    </row>
    <row r="992" spans="3:3" x14ac:dyDescent="0.2">
      <c r="C992" s="2"/>
    </row>
    <row r="993" spans="3:3" x14ac:dyDescent="0.2">
      <c r="C993" s="2"/>
    </row>
    <row r="994" spans="3:3" x14ac:dyDescent="0.2">
      <c r="C994" s="2"/>
    </row>
    <row r="995" spans="3:3" x14ac:dyDescent="0.2">
      <c r="C995" s="2"/>
    </row>
    <row r="996" spans="3:3" x14ac:dyDescent="0.2">
      <c r="C996" s="2"/>
    </row>
    <row r="997" spans="3:3" x14ac:dyDescent="0.2">
      <c r="C997" s="2"/>
    </row>
    <row r="998" spans="3:3" x14ac:dyDescent="0.2">
      <c r="C998" s="2"/>
    </row>
    <row r="999" spans="3:3" x14ac:dyDescent="0.2">
      <c r="C999" s="2"/>
    </row>
    <row r="1000" spans="3:3" x14ac:dyDescent="0.2">
      <c r="C1000" s="2"/>
    </row>
    <row r="1001" spans="3:3" x14ac:dyDescent="0.2">
      <c r="C1001" s="2"/>
    </row>
    <row r="1002" spans="3:3" x14ac:dyDescent="0.2">
      <c r="C1002" s="2"/>
    </row>
    <row r="1003" spans="3:3" x14ac:dyDescent="0.2">
      <c r="C1003" s="2"/>
    </row>
    <row r="1004" spans="3:3" x14ac:dyDescent="0.2">
      <c r="C1004" s="2"/>
    </row>
    <row r="1005" spans="3:3" x14ac:dyDescent="0.2">
      <c r="C1005" s="2"/>
    </row>
    <row r="1006" spans="3:3" x14ac:dyDescent="0.2">
      <c r="C1006" s="2"/>
    </row>
    <row r="1007" spans="3:3" x14ac:dyDescent="0.2">
      <c r="C1007" s="2"/>
    </row>
    <row r="1008" spans="3:3" x14ac:dyDescent="0.2">
      <c r="C1008" s="2"/>
    </row>
    <row r="1009" spans="3:3" x14ac:dyDescent="0.2">
      <c r="C1009" s="2"/>
    </row>
    <row r="1010" spans="3:3" x14ac:dyDescent="0.2">
      <c r="C1010" s="2"/>
    </row>
    <row r="1011" spans="3:3" x14ac:dyDescent="0.2">
      <c r="C1011" s="2"/>
    </row>
    <row r="1012" spans="3:3" x14ac:dyDescent="0.2">
      <c r="C1012" s="2"/>
    </row>
    <row r="1013" spans="3:3" x14ac:dyDescent="0.2">
      <c r="C1013" s="2"/>
    </row>
    <row r="1014" spans="3:3" x14ac:dyDescent="0.2">
      <c r="C1014" s="2"/>
    </row>
    <row r="1015" spans="3:3" x14ac:dyDescent="0.2">
      <c r="C1015" s="2"/>
    </row>
    <row r="1016" spans="3:3" x14ac:dyDescent="0.2">
      <c r="C1016" s="2"/>
    </row>
    <row r="1017" spans="3:3" x14ac:dyDescent="0.2">
      <c r="C1017" s="2"/>
    </row>
    <row r="1018" spans="3:3" x14ac:dyDescent="0.2">
      <c r="C1018" s="2"/>
    </row>
    <row r="1019" spans="3:3" x14ac:dyDescent="0.2">
      <c r="C1019" s="2"/>
    </row>
    <row r="1020" spans="3:3" x14ac:dyDescent="0.2">
      <c r="C1020" s="2"/>
    </row>
    <row r="1021" spans="3:3" x14ac:dyDescent="0.2">
      <c r="C1021" s="2"/>
    </row>
    <row r="1022" spans="3:3" x14ac:dyDescent="0.2">
      <c r="C1022" s="2"/>
    </row>
    <row r="1023" spans="3:3" x14ac:dyDescent="0.2">
      <c r="C1023" s="2"/>
    </row>
    <row r="1024" spans="3:3" x14ac:dyDescent="0.2">
      <c r="C1024" s="2"/>
    </row>
    <row r="1025" spans="3:3" x14ac:dyDescent="0.2">
      <c r="C1025" s="2"/>
    </row>
    <row r="1026" spans="3:3" x14ac:dyDescent="0.2">
      <c r="C1026" s="2"/>
    </row>
    <row r="1027" spans="3:3" x14ac:dyDescent="0.2">
      <c r="C1027" s="2"/>
    </row>
    <row r="1028" spans="3:3" x14ac:dyDescent="0.2">
      <c r="C1028" s="2"/>
    </row>
    <row r="1029" spans="3:3" x14ac:dyDescent="0.2">
      <c r="C1029" s="2"/>
    </row>
    <row r="1030" spans="3:3" x14ac:dyDescent="0.2">
      <c r="C1030" s="2"/>
    </row>
    <row r="1031" spans="3:3" x14ac:dyDescent="0.2">
      <c r="C1031" s="2"/>
    </row>
    <row r="1032" spans="3:3" x14ac:dyDescent="0.2">
      <c r="C1032" s="2"/>
    </row>
    <row r="1033" spans="3:3" x14ac:dyDescent="0.2">
      <c r="C1033" s="2"/>
    </row>
    <row r="1034" spans="3:3" x14ac:dyDescent="0.2">
      <c r="C1034" s="2"/>
    </row>
    <row r="1035" spans="3:3" x14ac:dyDescent="0.2">
      <c r="C1035" s="2"/>
    </row>
    <row r="1036" spans="3:3" x14ac:dyDescent="0.2">
      <c r="C1036" s="2"/>
    </row>
    <row r="1037" spans="3:3" x14ac:dyDescent="0.2">
      <c r="C1037" s="2"/>
    </row>
    <row r="1038" spans="3:3" x14ac:dyDescent="0.2">
      <c r="C1038" s="2"/>
    </row>
    <row r="1039" spans="3:3" x14ac:dyDescent="0.2">
      <c r="C1039" s="2"/>
    </row>
    <row r="1040" spans="3:3" x14ac:dyDescent="0.2">
      <c r="C1040" s="2"/>
    </row>
    <row r="1041" spans="3:3" x14ac:dyDescent="0.2">
      <c r="C1041" s="2"/>
    </row>
    <row r="1042" spans="3:3" x14ac:dyDescent="0.2">
      <c r="C1042" s="2"/>
    </row>
    <row r="1043" spans="3:3" x14ac:dyDescent="0.2">
      <c r="C1043" s="2"/>
    </row>
    <row r="1044" spans="3:3" x14ac:dyDescent="0.2">
      <c r="C1044" s="2"/>
    </row>
    <row r="1045" spans="3:3" x14ac:dyDescent="0.2">
      <c r="C1045" s="2"/>
    </row>
    <row r="1046" spans="3:3" x14ac:dyDescent="0.2">
      <c r="C1046" s="2"/>
    </row>
    <row r="1047" spans="3:3" x14ac:dyDescent="0.2">
      <c r="C1047" s="2"/>
    </row>
    <row r="1048" spans="3:3" x14ac:dyDescent="0.2">
      <c r="C1048" s="2"/>
    </row>
    <row r="1049" spans="3:3" x14ac:dyDescent="0.2">
      <c r="C1049" s="2"/>
    </row>
    <row r="1050" spans="3:3" x14ac:dyDescent="0.2">
      <c r="C1050" s="2"/>
    </row>
    <row r="1051" spans="3:3" x14ac:dyDescent="0.2">
      <c r="C1051" s="2"/>
    </row>
    <row r="1052" spans="3:3" x14ac:dyDescent="0.2">
      <c r="C1052" s="2"/>
    </row>
    <row r="1053" spans="3:3" x14ac:dyDescent="0.2">
      <c r="C1053" s="2"/>
    </row>
    <row r="1054" spans="3:3" x14ac:dyDescent="0.2">
      <c r="C1054" s="2"/>
    </row>
    <row r="1055" spans="3:3" x14ac:dyDescent="0.2">
      <c r="C1055" s="2"/>
    </row>
    <row r="1056" spans="3:3" x14ac:dyDescent="0.2">
      <c r="C1056" s="2"/>
    </row>
    <row r="1057" spans="3:3" x14ac:dyDescent="0.2">
      <c r="C1057" s="2"/>
    </row>
    <row r="1058" spans="3:3" x14ac:dyDescent="0.2">
      <c r="C1058" s="2"/>
    </row>
    <row r="1059" spans="3:3" x14ac:dyDescent="0.2">
      <c r="C1059" s="2"/>
    </row>
    <row r="1060" spans="3:3" x14ac:dyDescent="0.2">
      <c r="C1060" s="2"/>
    </row>
    <row r="1061" spans="3:3" x14ac:dyDescent="0.2">
      <c r="C1061" s="2"/>
    </row>
    <row r="1062" spans="3:3" x14ac:dyDescent="0.2">
      <c r="C1062" s="2"/>
    </row>
    <row r="1063" spans="3:3" x14ac:dyDescent="0.2">
      <c r="C1063" s="2"/>
    </row>
    <row r="1064" spans="3:3" x14ac:dyDescent="0.2">
      <c r="C1064" s="2"/>
    </row>
    <row r="1065" spans="3:3" x14ac:dyDescent="0.2">
      <c r="C1065" s="2"/>
    </row>
    <row r="1066" spans="3:3" x14ac:dyDescent="0.2">
      <c r="C1066" s="2"/>
    </row>
    <row r="1067" spans="3:3" x14ac:dyDescent="0.2">
      <c r="C1067" s="2"/>
    </row>
    <row r="1068" spans="3:3" x14ac:dyDescent="0.2">
      <c r="C1068" s="2"/>
    </row>
    <row r="1069" spans="3:3" x14ac:dyDescent="0.2">
      <c r="C1069" s="2"/>
    </row>
    <row r="1070" spans="3:3" x14ac:dyDescent="0.2">
      <c r="C1070" s="2"/>
    </row>
    <row r="1071" spans="3:3" x14ac:dyDescent="0.2">
      <c r="C1071" s="2"/>
    </row>
    <row r="1072" spans="3:3" x14ac:dyDescent="0.2">
      <c r="C1072" s="2"/>
    </row>
    <row r="1073" spans="3:3" x14ac:dyDescent="0.2">
      <c r="C1073" s="2"/>
    </row>
    <row r="1074" spans="3:3" x14ac:dyDescent="0.2">
      <c r="C1074" s="2"/>
    </row>
    <row r="1075" spans="3:3" x14ac:dyDescent="0.2">
      <c r="C1075" s="2"/>
    </row>
    <row r="1076" spans="3:3" x14ac:dyDescent="0.2">
      <c r="C1076" s="2"/>
    </row>
    <row r="1077" spans="3:3" x14ac:dyDescent="0.2">
      <c r="C1077" s="2"/>
    </row>
    <row r="1078" spans="3:3" x14ac:dyDescent="0.2">
      <c r="C1078" s="2"/>
    </row>
    <row r="1079" spans="3:3" x14ac:dyDescent="0.2">
      <c r="C1079" s="2"/>
    </row>
    <row r="1080" spans="3:3" x14ac:dyDescent="0.2">
      <c r="C1080" s="2"/>
    </row>
    <row r="1081" spans="3:3" x14ac:dyDescent="0.2">
      <c r="C1081" s="2"/>
    </row>
    <row r="1082" spans="3:3" x14ac:dyDescent="0.2">
      <c r="C1082" s="2"/>
    </row>
    <row r="1083" spans="3:3" x14ac:dyDescent="0.2">
      <c r="C1083" s="2"/>
    </row>
    <row r="1084" spans="3:3" x14ac:dyDescent="0.2">
      <c r="C1084" s="2"/>
    </row>
    <row r="1085" spans="3:3" x14ac:dyDescent="0.2">
      <c r="C1085" s="2"/>
    </row>
    <row r="1086" spans="3:3" x14ac:dyDescent="0.2">
      <c r="C1086" s="2"/>
    </row>
    <row r="1087" spans="3:3" x14ac:dyDescent="0.2">
      <c r="C1087" s="2"/>
    </row>
    <row r="1088" spans="3:3" x14ac:dyDescent="0.2">
      <c r="C1088" s="2"/>
    </row>
    <row r="1089" spans="3:3" x14ac:dyDescent="0.2">
      <c r="C1089" s="2"/>
    </row>
    <row r="1090" spans="3:3" x14ac:dyDescent="0.2">
      <c r="C1090" s="2"/>
    </row>
    <row r="1091" spans="3:3" x14ac:dyDescent="0.2">
      <c r="C1091" s="2"/>
    </row>
    <row r="1092" spans="3:3" x14ac:dyDescent="0.2">
      <c r="C1092" s="2"/>
    </row>
    <row r="1093" spans="3:3" x14ac:dyDescent="0.2">
      <c r="C1093" s="2"/>
    </row>
    <row r="1094" spans="3:3" x14ac:dyDescent="0.2">
      <c r="C1094" s="2"/>
    </row>
    <row r="1095" spans="3:3" x14ac:dyDescent="0.2">
      <c r="C1095" s="2"/>
    </row>
    <row r="1096" spans="3:3" x14ac:dyDescent="0.2">
      <c r="C1096" s="2"/>
    </row>
    <row r="1097" spans="3:3" x14ac:dyDescent="0.2">
      <c r="C1097" s="2"/>
    </row>
    <row r="1098" spans="3:3" x14ac:dyDescent="0.2">
      <c r="C1098" s="2"/>
    </row>
    <row r="1099" spans="3:3" x14ac:dyDescent="0.2">
      <c r="C1099" s="2"/>
    </row>
    <row r="1100" spans="3:3" x14ac:dyDescent="0.2">
      <c r="C1100" s="2"/>
    </row>
    <row r="1101" spans="3:3" x14ac:dyDescent="0.2">
      <c r="C1101" s="2"/>
    </row>
    <row r="1102" spans="3:3" x14ac:dyDescent="0.2">
      <c r="C1102" s="2"/>
    </row>
    <row r="1103" spans="3:3" x14ac:dyDescent="0.2">
      <c r="C1103" s="2"/>
    </row>
    <row r="1104" spans="3:3" x14ac:dyDescent="0.2">
      <c r="C1104" s="2"/>
    </row>
    <row r="1105" spans="3:3" x14ac:dyDescent="0.2">
      <c r="C1105" s="2"/>
    </row>
    <row r="1106" spans="3:3" x14ac:dyDescent="0.2">
      <c r="C1106" s="2"/>
    </row>
    <row r="1107" spans="3:3" x14ac:dyDescent="0.2">
      <c r="C1107" s="2"/>
    </row>
    <row r="1108" spans="3:3" x14ac:dyDescent="0.2">
      <c r="C1108" s="2"/>
    </row>
    <row r="1109" spans="3:3" x14ac:dyDescent="0.2">
      <c r="C1109" s="2"/>
    </row>
    <row r="1110" spans="3:3" x14ac:dyDescent="0.2">
      <c r="C1110" s="2"/>
    </row>
    <row r="1111" spans="3:3" x14ac:dyDescent="0.2">
      <c r="C1111" s="2"/>
    </row>
    <row r="1112" spans="3:3" x14ac:dyDescent="0.2">
      <c r="C1112" s="2"/>
    </row>
    <row r="1113" spans="3:3" x14ac:dyDescent="0.2">
      <c r="C1113" s="2"/>
    </row>
    <row r="1114" spans="3:3" x14ac:dyDescent="0.2">
      <c r="C1114" s="2"/>
    </row>
    <row r="1115" spans="3:3" x14ac:dyDescent="0.2">
      <c r="C1115" s="2"/>
    </row>
    <row r="1116" spans="3:3" x14ac:dyDescent="0.2">
      <c r="C1116" s="2"/>
    </row>
    <row r="1117" spans="3:3" x14ac:dyDescent="0.2">
      <c r="C1117" s="2"/>
    </row>
    <row r="1118" spans="3:3" x14ac:dyDescent="0.2">
      <c r="C1118" s="2"/>
    </row>
    <row r="1119" spans="3:3" x14ac:dyDescent="0.2">
      <c r="C1119" s="2"/>
    </row>
    <row r="1120" spans="3:3" x14ac:dyDescent="0.2">
      <c r="C1120" s="2"/>
    </row>
    <row r="1121" spans="3:3" x14ac:dyDescent="0.2">
      <c r="C1121" s="2"/>
    </row>
    <row r="1122" spans="3:3" x14ac:dyDescent="0.2">
      <c r="C1122" s="2"/>
    </row>
    <row r="1123" spans="3:3" x14ac:dyDescent="0.2">
      <c r="C1123" s="2"/>
    </row>
    <row r="1124" spans="3:3" x14ac:dyDescent="0.2">
      <c r="C1124" s="2"/>
    </row>
    <row r="1125" spans="3:3" x14ac:dyDescent="0.2">
      <c r="C1125" s="2"/>
    </row>
    <row r="1126" spans="3:3" x14ac:dyDescent="0.2">
      <c r="C1126" s="2"/>
    </row>
    <row r="1127" spans="3:3" x14ac:dyDescent="0.2">
      <c r="C1127" s="2"/>
    </row>
    <row r="1128" spans="3:3" x14ac:dyDescent="0.2">
      <c r="C1128" s="2"/>
    </row>
    <row r="1129" spans="3:3" x14ac:dyDescent="0.2">
      <c r="C1129" s="2"/>
    </row>
    <row r="1130" spans="3:3" x14ac:dyDescent="0.2">
      <c r="C1130" s="2"/>
    </row>
    <row r="1131" spans="3:3" x14ac:dyDescent="0.2">
      <c r="C1131" s="2"/>
    </row>
    <row r="1132" spans="3:3" x14ac:dyDescent="0.2">
      <c r="C1132" s="2"/>
    </row>
    <row r="1133" spans="3:3" x14ac:dyDescent="0.2">
      <c r="C1133" s="2"/>
    </row>
    <row r="1134" spans="3:3" x14ac:dyDescent="0.2">
      <c r="C1134" s="2"/>
    </row>
    <row r="1135" spans="3:3" x14ac:dyDescent="0.2">
      <c r="C1135" s="2"/>
    </row>
    <row r="1136" spans="3:3" x14ac:dyDescent="0.2">
      <c r="C1136" s="2"/>
    </row>
    <row r="1137" spans="3:3" x14ac:dyDescent="0.2">
      <c r="C1137" s="2"/>
    </row>
    <row r="1138" spans="3:3" x14ac:dyDescent="0.2">
      <c r="C1138" s="2"/>
    </row>
    <row r="1139" spans="3:3" x14ac:dyDescent="0.2">
      <c r="C1139" s="2"/>
    </row>
    <row r="1140" spans="3:3" x14ac:dyDescent="0.2">
      <c r="C1140" s="2"/>
    </row>
    <row r="1141" spans="3:3" x14ac:dyDescent="0.2">
      <c r="C1141" s="2"/>
    </row>
    <row r="1142" spans="3:3" x14ac:dyDescent="0.2">
      <c r="C1142" s="2"/>
    </row>
    <row r="1143" spans="3:3" x14ac:dyDescent="0.2">
      <c r="C1143" s="2"/>
    </row>
    <row r="1144" spans="3:3" x14ac:dyDescent="0.2">
      <c r="C1144" s="2"/>
    </row>
    <row r="1145" spans="3:3" x14ac:dyDescent="0.2">
      <c r="C1145" s="2"/>
    </row>
    <row r="1146" spans="3:3" x14ac:dyDescent="0.2">
      <c r="C1146" s="2"/>
    </row>
    <row r="1147" spans="3:3" x14ac:dyDescent="0.2">
      <c r="C1147" s="2"/>
    </row>
    <row r="1148" spans="3:3" x14ac:dyDescent="0.2">
      <c r="C1148" s="2"/>
    </row>
    <row r="1149" spans="3:3" x14ac:dyDescent="0.2">
      <c r="C1149" s="2"/>
    </row>
    <row r="1150" spans="3:3" x14ac:dyDescent="0.2">
      <c r="C1150" s="2"/>
    </row>
    <row r="1151" spans="3:3" x14ac:dyDescent="0.2">
      <c r="C1151" s="2"/>
    </row>
    <row r="1152" spans="3:3" x14ac:dyDescent="0.2">
      <c r="C1152" s="2"/>
    </row>
    <row r="1153" spans="3:3" x14ac:dyDescent="0.2">
      <c r="C1153" s="2"/>
    </row>
    <row r="1154" spans="3:3" x14ac:dyDescent="0.2">
      <c r="C1154" s="2"/>
    </row>
    <row r="1155" spans="3:3" x14ac:dyDescent="0.2">
      <c r="C1155" s="2"/>
    </row>
    <row r="1156" spans="3:3" x14ac:dyDescent="0.2">
      <c r="C1156" s="2"/>
    </row>
    <row r="1157" spans="3:3" x14ac:dyDescent="0.2">
      <c r="C1157" s="2"/>
    </row>
    <row r="1158" spans="3:3" x14ac:dyDescent="0.2">
      <c r="C1158" s="2"/>
    </row>
    <row r="1159" spans="3:3" x14ac:dyDescent="0.2">
      <c r="C1159" s="2"/>
    </row>
    <row r="1160" spans="3:3" x14ac:dyDescent="0.2">
      <c r="C1160" s="2"/>
    </row>
    <row r="1161" spans="3:3" x14ac:dyDescent="0.2">
      <c r="C1161" s="2"/>
    </row>
    <row r="1162" spans="3:3" x14ac:dyDescent="0.2">
      <c r="C1162" s="2"/>
    </row>
    <row r="1163" spans="3:3" x14ac:dyDescent="0.2">
      <c r="C1163" s="2"/>
    </row>
    <row r="1164" spans="3:3" x14ac:dyDescent="0.2">
      <c r="C1164" s="2"/>
    </row>
    <row r="1165" spans="3:3" x14ac:dyDescent="0.2">
      <c r="C1165" s="2"/>
    </row>
    <row r="1166" spans="3:3" x14ac:dyDescent="0.2">
      <c r="C1166" s="2"/>
    </row>
    <row r="1167" spans="3:3" x14ac:dyDescent="0.2">
      <c r="C1167" s="2"/>
    </row>
    <row r="1168" spans="3:3" x14ac:dyDescent="0.2">
      <c r="C1168" s="2"/>
    </row>
    <row r="1169" spans="3:3" x14ac:dyDescent="0.2">
      <c r="C1169" s="2"/>
    </row>
    <row r="1170" spans="3:3" x14ac:dyDescent="0.2">
      <c r="C1170" s="2"/>
    </row>
    <row r="1171" spans="3:3" x14ac:dyDescent="0.2">
      <c r="C1171" s="2"/>
    </row>
    <row r="1172" spans="3:3" x14ac:dyDescent="0.2">
      <c r="C1172" s="2"/>
    </row>
    <row r="1173" spans="3:3" x14ac:dyDescent="0.2">
      <c r="C1173" s="2"/>
    </row>
    <row r="1174" spans="3:3" x14ac:dyDescent="0.2">
      <c r="C1174" s="2"/>
    </row>
    <row r="1175" spans="3:3" x14ac:dyDescent="0.2">
      <c r="C1175" s="2"/>
    </row>
    <row r="1176" spans="3:3" x14ac:dyDescent="0.2">
      <c r="C1176" s="2"/>
    </row>
    <row r="1177" spans="3:3" x14ac:dyDescent="0.2">
      <c r="C1177" s="2"/>
    </row>
    <row r="1178" spans="3:3" x14ac:dyDescent="0.2">
      <c r="C1178" s="2"/>
    </row>
    <row r="1179" spans="3:3" x14ac:dyDescent="0.2">
      <c r="C1179" s="2"/>
    </row>
    <row r="1180" spans="3:3" x14ac:dyDescent="0.2">
      <c r="C1180" s="2"/>
    </row>
    <row r="1181" spans="3:3" x14ac:dyDescent="0.2">
      <c r="C1181" s="2"/>
    </row>
    <row r="1182" spans="3:3" x14ac:dyDescent="0.2">
      <c r="C1182" s="2"/>
    </row>
    <row r="1183" spans="3:3" x14ac:dyDescent="0.2">
      <c r="C1183" s="2"/>
    </row>
    <row r="1184" spans="3:3" x14ac:dyDescent="0.2">
      <c r="C1184" s="2"/>
    </row>
    <row r="1185" spans="3:3" x14ac:dyDescent="0.2">
      <c r="C1185" s="2"/>
    </row>
    <row r="1186" spans="3:3" x14ac:dyDescent="0.2">
      <c r="C1186" s="2"/>
    </row>
    <row r="1187" spans="3:3" x14ac:dyDescent="0.2">
      <c r="C1187" s="2"/>
    </row>
    <row r="1188" spans="3:3" x14ac:dyDescent="0.2">
      <c r="C1188" s="2"/>
    </row>
    <row r="1189" spans="3:3" x14ac:dyDescent="0.2">
      <c r="C1189" s="2"/>
    </row>
    <row r="1190" spans="3:3" x14ac:dyDescent="0.2">
      <c r="C1190" s="2"/>
    </row>
    <row r="1191" spans="3:3" x14ac:dyDescent="0.2">
      <c r="C1191" s="2"/>
    </row>
    <row r="1192" spans="3:3" x14ac:dyDescent="0.2">
      <c r="C1192" s="2"/>
    </row>
    <row r="1193" spans="3:3" x14ac:dyDescent="0.2">
      <c r="C1193" s="2"/>
    </row>
    <row r="1194" spans="3:3" x14ac:dyDescent="0.2">
      <c r="C1194" s="2"/>
    </row>
    <row r="1195" spans="3:3" x14ac:dyDescent="0.2">
      <c r="C1195" s="2"/>
    </row>
    <row r="1196" spans="3:3" x14ac:dyDescent="0.2">
      <c r="C1196" s="2"/>
    </row>
    <row r="1197" spans="3:3" x14ac:dyDescent="0.2">
      <c r="C1197" s="2"/>
    </row>
    <row r="1198" spans="3:3" x14ac:dyDescent="0.2">
      <c r="C1198" s="2"/>
    </row>
    <row r="1199" spans="3:3" x14ac:dyDescent="0.2">
      <c r="C1199" s="2"/>
    </row>
    <row r="1200" spans="3:3" x14ac:dyDescent="0.2">
      <c r="C1200" s="2"/>
    </row>
    <row r="1201" spans="3:3" x14ac:dyDescent="0.2">
      <c r="C1201" s="2"/>
    </row>
    <row r="1202" spans="3:3" x14ac:dyDescent="0.2">
      <c r="C1202" s="2"/>
    </row>
    <row r="1203" spans="3:3" x14ac:dyDescent="0.2">
      <c r="C1203" s="2"/>
    </row>
    <row r="1204" spans="3:3" x14ac:dyDescent="0.2">
      <c r="C1204" s="2"/>
    </row>
    <row r="1205" spans="3:3" x14ac:dyDescent="0.2">
      <c r="C1205" s="2"/>
    </row>
    <row r="1206" spans="3:3" x14ac:dyDescent="0.2">
      <c r="C1206" s="2"/>
    </row>
    <row r="1207" spans="3:3" x14ac:dyDescent="0.2">
      <c r="C1207" s="2"/>
    </row>
    <row r="1208" spans="3:3" x14ac:dyDescent="0.2">
      <c r="C1208" s="2"/>
    </row>
    <row r="1209" spans="3:3" x14ac:dyDescent="0.2">
      <c r="C1209" s="2"/>
    </row>
    <row r="1210" spans="3:3" x14ac:dyDescent="0.2">
      <c r="C1210" s="2"/>
    </row>
    <row r="1211" spans="3:3" x14ac:dyDescent="0.2">
      <c r="C1211" s="2"/>
    </row>
    <row r="1212" spans="3:3" x14ac:dyDescent="0.2">
      <c r="C1212" s="2"/>
    </row>
    <row r="1213" spans="3:3" x14ac:dyDescent="0.2">
      <c r="C1213" s="2"/>
    </row>
    <row r="1214" spans="3:3" x14ac:dyDescent="0.2">
      <c r="C1214" s="2"/>
    </row>
    <row r="1215" spans="3:3" x14ac:dyDescent="0.2">
      <c r="C1215" s="2"/>
    </row>
    <row r="1216" spans="3:3" x14ac:dyDescent="0.2">
      <c r="C1216" s="2"/>
    </row>
    <row r="1217" spans="3:3" x14ac:dyDescent="0.2">
      <c r="C1217" s="2"/>
    </row>
    <row r="1218" spans="3:3" x14ac:dyDescent="0.2">
      <c r="C1218" s="2"/>
    </row>
    <row r="1219" spans="3:3" x14ac:dyDescent="0.2">
      <c r="C1219" s="2"/>
    </row>
    <row r="1220" spans="3:3" x14ac:dyDescent="0.2">
      <c r="C1220" s="2"/>
    </row>
    <row r="1221" spans="3:3" x14ac:dyDescent="0.2">
      <c r="C1221" s="2"/>
    </row>
    <row r="1222" spans="3:3" x14ac:dyDescent="0.2">
      <c r="C1222" s="2"/>
    </row>
    <row r="1223" spans="3:3" x14ac:dyDescent="0.2">
      <c r="C1223" s="2"/>
    </row>
    <row r="1224" spans="3:3" x14ac:dyDescent="0.2">
      <c r="C1224" s="2"/>
    </row>
    <row r="1225" spans="3:3" x14ac:dyDescent="0.2">
      <c r="C1225" s="2"/>
    </row>
    <row r="1226" spans="3:3" x14ac:dyDescent="0.2">
      <c r="C1226" s="2"/>
    </row>
    <row r="1227" spans="3:3" x14ac:dyDescent="0.2">
      <c r="C1227" s="2"/>
    </row>
    <row r="1228" spans="3:3" x14ac:dyDescent="0.2">
      <c r="C1228" s="2"/>
    </row>
    <row r="1229" spans="3:3" x14ac:dyDescent="0.2">
      <c r="C1229" s="2"/>
    </row>
    <row r="1230" spans="3:3" x14ac:dyDescent="0.2">
      <c r="C1230" s="2"/>
    </row>
    <row r="1231" spans="3:3" x14ac:dyDescent="0.2">
      <c r="C1231" s="2"/>
    </row>
    <row r="1232" spans="3:3" x14ac:dyDescent="0.2">
      <c r="C1232" s="2"/>
    </row>
    <row r="1233" spans="3:3" x14ac:dyDescent="0.2">
      <c r="C1233" s="2"/>
    </row>
    <row r="1234" spans="3:3" x14ac:dyDescent="0.2">
      <c r="C1234" s="2"/>
    </row>
    <row r="1235" spans="3:3" x14ac:dyDescent="0.2">
      <c r="C1235" s="2"/>
    </row>
    <row r="1236" spans="3:3" x14ac:dyDescent="0.2">
      <c r="C1236" s="2"/>
    </row>
    <row r="1237" spans="3:3" x14ac:dyDescent="0.2">
      <c r="C1237" s="2"/>
    </row>
    <row r="1238" spans="3:3" x14ac:dyDescent="0.2">
      <c r="C1238" s="2"/>
    </row>
    <row r="1239" spans="3:3" x14ac:dyDescent="0.2">
      <c r="C1239" s="2"/>
    </row>
    <row r="1240" spans="3:3" x14ac:dyDescent="0.2">
      <c r="C1240" s="2"/>
    </row>
    <row r="1241" spans="3:3" x14ac:dyDescent="0.2">
      <c r="C1241" s="2"/>
    </row>
    <row r="1242" spans="3:3" x14ac:dyDescent="0.2">
      <c r="C1242" s="2"/>
    </row>
    <row r="1243" spans="3:3" x14ac:dyDescent="0.2">
      <c r="C1243" s="2"/>
    </row>
    <row r="1244" spans="3:3" x14ac:dyDescent="0.2">
      <c r="C1244" s="2"/>
    </row>
    <row r="1245" spans="3:3" x14ac:dyDescent="0.2">
      <c r="C1245" s="2"/>
    </row>
    <row r="1246" spans="3:3" x14ac:dyDescent="0.2">
      <c r="C1246" s="2"/>
    </row>
    <row r="1247" spans="3:3" x14ac:dyDescent="0.2">
      <c r="C1247" s="2"/>
    </row>
    <row r="1248" spans="3:3" x14ac:dyDescent="0.2">
      <c r="C1248" s="2"/>
    </row>
    <row r="1249" spans="3:3" x14ac:dyDescent="0.2">
      <c r="C1249" s="2"/>
    </row>
    <row r="1250" spans="3:3" x14ac:dyDescent="0.2">
      <c r="C1250" s="2"/>
    </row>
    <row r="1251" spans="3:3" x14ac:dyDescent="0.2">
      <c r="C1251" s="2"/>
    </row>
    <row r="1252" spans="3:3" x14ac:dyDescent="0.2">
      <c r="C1252" s="2"/>
    </row>
    <row r="1253" spans="3:3" x14ac:dyDescent="0.2">
      <c r="C1253" s="2"/>
    </row>
    <row r="1254" spans="3:3" x14ac:dyDescent="0.2">
      <c r="C1254" s="2"/>
    </row>
    <row r="1255" spans="3:3" x14ac:dyDescent="0.2">
      <c r="C1255" s="2"/>
    </row>
    <row r="1256" spans="3:3" x14ac:dyDescent="0.2">
      <c r="C1256" s="2"/>
    </row>
    <row r="1257" spans="3:3" x14ac:dyDescent="0.2">
      <c r="C1257" s="2"/>
    </row>
    <row r="1258" spans="3:3" x14ac:dyDescent="0.2">
      <c r="C1258" s="2"/>
    </row>
    <row r="1259" spans="3:3" x14ac:dyDescent="0.2">
      <c r="C1259" s="2"/>
    </row>
    <row r="1260" spans="3:3" x14ac:dyDescent="0.2">
      <c r="C1260" s="2"/>
    </row>
    <row r="1261" spans="3:3" x14ac:dyDescent="0.2">
      <c r="C1261" s="2"/>
    </row>
    <row r="1262" spans="3:3" x14ac:dyDescent="0.2">
      <c r="C1262" s="2"/>
    </row>
    <row r="1263" spans="3:3" x14ac:dyDescent="0.2">
      <c r="C1263" s="2"/>
    </row>
    <row r="1264" spans="3:3" x14ac:dyDescent="0.2">
      <c r="C1264" s="2"/>
    </row>
    <row r="1265" spans="3:3" x14ac:dyDescent="0.2">
      <c r="C1265" s="2"/>
    </row>
    <row r="1266" spans="3:3" x14ac:dyDescent="0.2">
      <c r="C1266" s="2"/>
    </row>
    <row r="1267" spans="3:3" x14ac:dyDescent="0.2">
      <c r="C1267" s="2"/>
    </row>
    <row r="1268" spans="3:3" x14ac:dyDescent="0.2">
      <c r="C1268" s="2"/>
    </row>
    <row r="1269" spans="3:3" x14ac:dyDescent="0.2">
      <c r="C1269" s="2"/>
    </row>
    <row r="1270" spans="3:3" x14ac:dyDescent="0.2">
      <c r="C1270" s="2"/>
    </row>
    <row r="1271" spans="3:3" x14ac:dyDescent="0.2">
      <c r="C1271" s="2"/>
    </row>
    <row r="1272" spans="3:3" x14ac:dyDescent="0.2">
      <c r="C1272" s="2"/>
    </row>
    <row r="1273" spans="3:3" x14ac:dyDescent="0.2">
      <c r="C1273" s="2"/>
    </row>
    <row r="1274" spans="3:3" x14ac:dyDescent="0.2">
      <c r="C1274" s="2"/>
    </row>
    <row r="1275" spans="3:3" x14ac:dyDescent="0.2">
      <c r="C1275" s="2"/>
    </row>
    <row r="1276" spans="3:3" x14ac:dyDescent="0.2">
      <c r="C1276" s="2"/>
    </row>
    <row r="1277" spans="3:3" x14ac:dyDescent="0.2">
      <c r="C1277" s="2"/>
    </row>
    <row r="1278" spans="3:3" x14ac:dyDescent="0.2">
      <c r="C1278" s="2"/>
    </row>
    <row r="1279" spans="3:3" x14ac:dyDescent="0.2">
      <c r="C1279" s="2"/>
    </row>
    <row r="1280" spans="3:3" x14ac:dyDescent="0.2">
      <c r="C1280" s="2"/>
    </row>
    <row r="1281" spans="3:3" x14ac:dyDescent="0.2">
      <c r="C1281" s="2"/>
    </row>
    <row r="1282" spans="3:3" x14ac:dyDescent="0.2">
      <c r="C1282" s="2"/>
    </row>
    <row r="1283" spans="3:3" x14ac:dyDescent="0.2">
      <c r="C1283" s="2"/>
    </row>
    <row r="1284" spans="3:3" x14ac:dyDescent="0.2">
      <c r="C1284" s="2"/>
    </row>
    <row r="1285" spans="3:3" x14ac:dyDescent="0.2">
      <c r="C1285" s="2"/>
    </row>
    <row r="1286" spans="3:3" x14ac:dyDescent="0.2">
      <c r="C1286" s="2"/>
    </row>
    <row r="1287" spans="3:3" x14ac:dyDescent="0.2">
      <c r="C1287" s="2"/>
    </row>
    <row r="1288" spans="3:3" x14ac:dyDescent="0.2">
      <c r="C1288" s="2"/>
    </row>
    <row r="1289" spans="3:3" x14ac:dyDescent="0.2">
      <c r="C1289" s="2"/>
    </row>
    <row r="1290" spans="3:3" x14ac:dyDescent="0.2">
      <c r="C1290" s="2"/>
    </row>
    <row r="1291" spans="3:3" x14ac:dyDescent="0.2">
      <c r="C1291" s="2"/>
    </row>
    <row r="1292" spans="3:3" x14ac:dyDescent="0.2">
      <c r="C1292" s="2"/>
    </row>
    <row r="1293" spans="3:3" x14ac:dyDescent="0.2">
      <c r="C1293" s="2"/>
    </row>
    <row r="1294" spans="3:3" x14ac:dyDescent="0.2">
      <c r="C1294" s="2"/>
    </row>
    <row r="1295" spans="3:3" x14ac:dyDescent="0.2">
      <c r="C1295" s="2"/>
    </row>
    <row r="1296" spans="3:3" x14ac:dyDescent="0.2">
      <c r="C1296" s="2"/>
    </row>
    <row r="1297" spans="3:3" x14ac:dyDescent="0.2">
      <c r="C1297" s="2"/>
    </row>
    <row r="1298" spans="3:3" x14ac:dyDescent="0.2">
      <c r="C1298" s="2"/>
    </row>
    <row r="1299" spans="3:3" x14ac:dyDescent="0.2">
      <c r="C1299" s="2"/>
    </row>
    <row r="1300" spans="3:3" x14ac:dyDescent="0.2">
      <c r="C1300" s="2"/>
    </row>
    <row r="1301" spans="3:3" x14ac:dyDescent="0.2">
      <c r="C1301" s="2"/>
    </row>
    <row r="1302" spans="3:3" x14ac:dyDescent="0.2">
      <c r="C1302" s="2"/>
    </row>
    <row r="1303" spans="3:3" x14ac:dyDescent="0.2">
      <c r="C1303" s="2"/>
    </row>
    <row r="1304" spans="3:3" x14ac:dyDescent="0.2">
      <c r="C1304" s="2"/>
    </row>
    <row r="1305" spans="3:3" x14ac:dyDescent="0.2">
      <c r="C1305" s="2"/>
    </row>
    <row r="1306" spans="3:3" x14ac:dyDescent="0.2">
      <c r="C1306" s="2"/>
    </row>
    <row r="1307" spans="3:3" x14ac:dyDescent="0.2">
      <c r="C1307" s="2"/>
    </row>
    <row r="1308" spans="3:3" x14ac:dyDescent="0.2">
      <c r="C1308" s="2"/>
    </row>
    <row r="1309" spans="3:3" x14ac:dyDescent="0.2">
      <c r="C1309" s="2"/>
    </row>
    <row r="1310" spans="3:3" x14ac:dyDescent="0.2">
      <c r="C1310" s="2"/>
    </row>
    <row r="1311" spans="3:3" x14ac:dyDescent="0.2">
      <c r="C1311" s="2"/>
    </row>
    <row r="1312" spans="3:3" x14ac:dyDescent="0.2">
      <c r="C1312" s="2"/>
    </row>
    <row r="1313" spans="3:3" x14ac:dyDescent="0.2">
      <c r="C1313" s="2"/>
    </row>
    <row r="1314" spans="3:3" x14ac:dyDescent="0.2">
      <c r="C1314" s="2"/>
    </row>
    <row r="1315" spans="3:3" x14ac:dyDescent="0.2">
      <c r="C1315" s="2"/>
    </row>
    <row r="1316" spans="3:3" x14ac:dyDescent="0.2">
      <c r="C1316" s="2"/>
    </row>
    <row r="1317" spans="3:3" x14ac:dyDescent="0.2">
      <c r="C1317" s="2"/>
    </row>
    <row r="1318" spans="3:3" x14ac:dyDescent="0.2">
      <c r="C1318" s="2"/>
    </row>
    <row r="1319" spans="3:3" x14ac:dyDescent="0.2">
      <c r="C1319" s="2"/>
    </row>
    <row r="1320" spans="3:3" x14ac:dyDescent="0.2">
      <c r="C1320" s="2"/>
    </row>
    <row r="1321" spans="3:3" x14ac:dyDescent="0.2">
      <c r="C1321" s="2"/>
    </row>
    <row r="1322" spans="3:3" x14ac:dyDescent="0.2">
      <c r="C1322" s="2"/>
    </row>
    <row r="1323" spans="3:3" x14ac:dyDescent="0.2">
      <c r="C1323" s="2"/>
    </row>
    <row r="1324" spans="3:3" x14ac:dyDescent="0.2">
      <c r="C1324" s="2"/>
    </row>
    <row r="1325" spans="3:3" x14ac:dyDescent="0.2">
      <c r="C1325" s="2"/>
    </row>
    <row r="1326" spans="3:3" x14ac:dyDescent="0.2">
      <c r="C1326" s="2"/>
    </row>
    <row r="1327" spans="3:3" x14ac:dyDescent="0.2">
      <c r="C1327" s="2"/>
    </row>
    <row r="1328" spans="3:3" x14ac:dyDescent="0.2">
      <c r="C1328" s="2"/>
    </row>
    <row r="1329" spans="3:3" x14ac:dyDescent="0.2">
      <c r="C1329" s="2"/>
    </row>
    <row r="1330" spans="3:3" x14ac:dyDescent="0.2">
      <c r="C1330" s="2"/>
    </row>
    <row r="1331" spans="3:3" x14ac:dyDescent="0.2">
      <c r="C1331" s="2"/>
    </row>
    <row r="1332" spans="3:3" x14ac:dyDescent="0.2">
      <c r="C1332" s="2"/>
    </row>
    <row r="1333" spans="3:3" x14ac:dyDescent="0.2">
      <c r="C1333" s="2"/>
    </row>
    <row r="1334" spans="3:3" x14ac:dyDescent="0.2">
      <c r="C1334" s="2"/>
    </row>
    <row r="1335" spans="3:3" x14ac:dyDescent="0.2">
      <c r="C1335" s="2"/>
    </row>
    <row r="1336" spans="3:3" x14ac:dyDescent="0.2">
      <c r="C1336" s="2"/>
    </row>
    <row r="1337" spans="3:3" x14ac:dyDescent="0.2">
      <c r="C1337" s="2"/>
    </row>
    <row r="1338" spans="3:3" x14ac:dyDescent="0.2">
      <c r="C1338" s="2"/>
    </row>
    <row r="1339" spans="3:3" x14ac:dyDescent="0.2">
      <c r="C1339" s="2"/>
    </row>
    <row r="1340" spans="3:3" x14ac:dyDescent="0.2">
      <c r="C1340" s="2"/>
    </row>
    <row r="1341" spans="3:3" x14ac:dyDescent="0.2">
      <c r="C1341" s="2"/>
    </row>
    <row r="1342" spans="3:3" x14ac:dyDescent="0.2">
      <c r="C1342" s="2"/>
    </row>
    <row r="1343" spans="3:3" x14ac:dyDescent="0.2">
      <c r="C1343" s="2"/>
    </row>
    <row r="1344" spans="3:3" x14ac:dyDescent="0.2">
      <c r="C1344" s="2"/>
    </row>
    <row r="1345" spans="3:3" x14ac:dyDescent="0.2">
      <c r="C1345" s="2"/>
    </row>
    <row r="1346" spans="3:3" x14ac:dyDescent="0.2">
      <c r="C1346" s="2"/>
    </row>
    <row r="1347" spans="3:3" x14ac:dyDescent="0.2">
      <c r="C1347" s="2"/>
    </row>
    <row r="1348" spans="3:3" x14ac:dyDescent="0.2">
      <c r="C1348" s="2"/>
    </row>
    <row r="1349" spans="3:3" x14ac:dyDescent="0.2">
      <c r="C1349" s="2"/>
    </row>
    <row r="1350" spans="3:3" x14ac:dyDescent="0.2">
      <c r="C1350" s="2"/>
    </row>
    <row r="1351" spans="3:3" x14ac:dyDescent="0.2">
      <c r="C1351" s="2"/>
    </row>
    <row r="1352" spans="3:3" x14ac:dyDescent="0.2">
      <c r="C1352" s="2"/>
    </row>
    <row r="1353" spans="3:3" x14ac:dyDescent="0.2">
      <c r="C1353" s="2"/>
    </row>
    <row r="1354" spans="3:3" x14ac:dyDescent="0.2">
      <c r="C1354" s="2"/>
    </row>
    <row r="1355" spans="3:3" x14ac:dyDescent="0.2">
      <c r="C1355" s="2"/>
    </row>
    <row r="1356" spans="3:3" x14ac:dyDescent="0.2">
      <c r="C1356" s="2"/>
    </row>
    <row r="1357" spans="3:3" x14ac:dyDescent="0.2">
      <c r="C1357" s="2"/>
    </row>
    <row r="1358" spans="3:3" x14ac:dyDescent="0.2">
      <c r="C1358" s="2"/>
    </row>
    <row r="1359" spans="3:3" x14ac:dyDescent="0.2">
      <c r="C1359" s="2"/>
    </row>
    <row r="1360" spans="3:3" x14ac:dyDescent="0.2">
      <c r="C1360" s="2"/>
    </row>
    <row r="1361" spans="3:3" x14ac:dyDescent="0.2">
      <c r="C1361" s="2"/>
    </row>
    <row r="1362" spans="3:3" x14ac:dyDescent="0.2">
      <c r="C1362" s="2"/>
    </row>
    <row r="1363" spans="3:3" x14ac:dyDescent="0.2">
      <c r="C1363" s="2"/>
    </row>
    <row r="1364" spans="3:3" x14ac:dyDescent="0.2">
      <c r="C1364" s="2"/>
    </row>
    <row r="1365" spans="3:3" x14ac:dyDescent="0.2">
      <c r="C1365" s="2"/>
    </row>
    <row r="1366" spans="3:3" x14ac:dyDescent="0.2">
      <c r="C1366" s="2"/>
    </row>
    <row r="1367" spans="3:3" x14ac:dyDescent="0.2">
      <c r="C1367" s="2"/>
    </row>
    <row r="1368" spans="3:3" x14ac:dyDescent="0.2">
      <c r="C1368" s="2"/>
    </row>
    <row r="1369" spans="3:3" x14ac:dyDescent="0.2">
      <c r="C1369" s="2"/>
    </row>
    <row r="1370" spans="3:3" x14ac:dyDescent="0.2">
      <c r="C1370" s="2"/>
    </row>
    <row r="1371" spans="3:3" x14ac:dyDescent="0.2">
      <c r="C1371" s="2"/>
    </row>
    <row r="1372" spans="3:3" x14ac:dyDescent="0.2">
      <c r="C1372" s="2"/>
    </row>
    <row r="1373" spans="3:3" x14ac:dyDescent="0.2">
      <c r="C1373" s="2"/>
    </row>
    <row r="1374" spans="3:3" x14ac:dyDescent="0.2">
      <c r="C1374" s="2"/>
    </row>
    <row r="1375" spans="3:3" x14ac:dyDescent="0.2">
      <c r="C1375" s="2"/>
    </row>
    <row r="1376" spans="3:3" x14ac:dyDescent="0.2">
      <c r="C1376" s="2"/>
    </row>
    <row r="1377" spans="3:3" x14ac:dyDescent="0.2">
      <c r="C1377" s="2"/>
    </row>
    <row r="1378" spans="3:3" x14ac:dyDescent="0.2">
      <c r="C1378" s="2"/>
    </row>
    <row r="1379" spans="3:3" x14ac:dyDescent="0.2">
      <c r="C1379" s="2"/>
    </row>
    <row r="1380" spans="3:3" x14ac:dyDescent="0.2">
      <c r="C1380" s="2"/>
    </row>
    <row r="1381" spans="3:3" x14ac:dyDescent="0.2">
      <c r="C1381" s="2"/>
    </row>
    <row r="1382" spans="3:3" x14ac:dyDescent="0.2">
      <c r="C1382" s="2"/>
    </row>
    <row r="1383" spans="3:3" x14ac:dyDescent="0.2">
      <c r="C1383" s="2"/>
    </row>
    <row r="1384" spans="3:3" x14ac:dyDescent="0.2">
      <c r="C1384" s="2"/>
    </row>
    <row r="1385" spans="3:3" x14ac:dyDescent="0.2">
      <c r="C1385" s="2"/>
    </row>
    <row r="1386" spans="3:3" x14ac:dyDescent="0.2">
      <c r="C1386" s="2"/>
    </row>
    <row r="1387" spans="3:3" x14ac:dyDescent="0.2">
      <c r="C1387" s="2"/>
    </row>
    <row r="1388" spans="3:3" x14ac:dyDescent="0.2">
      <c r="C1388" s="2"/>
    </row>
    <row r="1389" spans="3:3" x14ac:dyDescent="0.2">
      <c r="C1389" s="2"/>
    </row>
    <row r="1390" spans="3:3" x14ac:dyDescent="0.2">
      <c r="C1390" s="2"/>
    </row>
    <row r="1391" spans="3:3" x14ac:dyDescent="0.2">
      <c r="C1391" s="2"/>
    </row>
    <row r="1392" spans="3:3" x14ac:dyDescent="0.2">
      <c r="C1392" s="2"/>
    </row>
    <row r="1393" spans="3:3" x14ac:dyDescent="0.2">
      <c r="C1393" s="2"/>
    </row>
    <row r="1394" spans="3:3" x14ac:dyDescent="0.2">
      <c r="C1394" s="2"/>
    </row>
    <row r="1395" spans="3:3" x14ac:dyDescent="0.2">
      <c r="C1395" s="2"/>
    </row>
    <row r="1396" spans="3:3" x14ac:dyDescent="0.2">
      <c r="C1396" s="2"/>
    </row>
    <row r="1397" spans="3:3" x14ac:dyDescent="0.2">
      <c r="C1397" s="2"/>
    </row>
    <row r="1398" spans="3:3" x14ac:dyDescent="0.2">
      <c r="C1398" s="2"/>
    </row>
    <row r="1399" spans="3:3" x14ac:dyDescent="0.2">
      <c r="C1399" s="2"/>
    </row>
    <row r="1400" spans="3:3" x14ac:dyDescent="0.2">
      <c r="C1400" s="2"/>
    </row>
    <row r="1401" spans="3:3" x14ac:dyDescent="0.2">
      <c r="C1401" s="2"/>
    </row>
    <row r="1402" spans="3:3" x14ac:dyDescent="0.2">
      <c r="C1402" s="2"/>
    </row>
    <row r="1403" spans="3:3" x14ac:dyDescent="0.2">
      <c r="C1403" s="2"/>
    </row>
    <row r="1404" spans="3:3" x14ac:dyDescent="0.2">
      <c r="C1404" s="2"/>
    </row>
    <row r="1405" spans="3:3" x14ac:dyDescent="0.2">
      <c r="C1405" s="2"/>
    </row>
    <row r="1406" spans="3:3" x14ac:dyDescent="0.2">
      <c r="C1406" s="2"/>
    </row>
    <row r="1407" spans="3:3" x14ac:dyDescent="0.2">
      <c r="C1407" s="2"/>
    </row>
    <row r="1408" spans="3:3" x14ac:dyDescent="0.2">
      <c r="C1408" s="2"/>
    </row>
    <row r="1409" spans="3:3" x14ac:dyDescent="0.2">
      <c r="C1409" s="2"/>
    </row>
    <row r="1410" spans="3:3" x14ac:dyDescent="0.2">
      <c r="C1410" s="2"/>
    </row>
    <row r="1411" spans="3:3" x14ac:dyDescent="0.2">
      <c r="C1411" s="2"/>
    </row>
    <row r="1412" spans="3:3" x14ac:dyDescent="0.2">
      <c r="C1412" s="2"/>
    </row>
    <row r="1413" spans="3:3" x14ac:dyDescent="0.2">
      <c r="C1413" s="2"/>
    </row>
    <row r="1414" spans="3:3" x14ac:dyDescent="0.2">
      <c r="C1414" s="2"/>
    </row>
    <row r="1415" spans="3:3" x14ac:dyDescent="0.2">
      <c r="C1415" s="2"/>
    </row>
    <row r="1416" spans="3:3" x14ac:dyDescent="0.2">
      <c r="C1416" s="2"/>
    </row>
    <row r="1417" spans="3:3" x14ac:dyDescent="0.2">
      <c r="C1417" s="2"/>
    </row>
    <row r="1418" spans="3:3" x14ac:dyDescent="0.2">
      <c r="C1418" s="2"/>
    </row>
    <row r="1419" spans="3:3" x14ac:dyDescent="0.2">
      <c r="C1419" s="2"/>
    </row>
    <row r="1420" spans="3:3" x14ac:dyDescent="0.2">
      <c r="C1420" s="2"/>
    </row>
    <row r="1421" spans="3:3" x14ac:dyDescent="0.2">
      <c r="C1421" s="2"/>
    </row>
    <row r="1422" spans="3:3" x14ac:dyDescent="0.2">
      <c r="C1422" s="2"/>
    </row>
    <row r="1423" spans="3:3" x14ac:dyDescent="0.2">
      <c r="C1423" s="2"/>
    </row>
    <row r="1424" spans="3:3" x14ac:dyDescent="0.2">
      <c r="C1424" s="2"/>
    </row>
    <row r="1425" spans="3:3" x14ac:dyDescent="0.2">
      <c r="C1425" s="2"/>
    </row>
    <row r="1426" spans="3:3" x14ac:dyDescent="0.2">
      <c r="C1426" s="2"/>
    </row>
    <row r="1427" spans="3:3" x14ac:dyDescent="0.2">
      <c r="C1427" s="2"/>
    </row>
    <row r="1428" spans="3:3" x14ac:dyDescent="0.2">
      <c r="C1428" s="2"/>
    </row>
    <row r="1429" spans="3:3" x14ac:dyDescent="0.2">
      <c r="C1429" s="2"/>
    </row>
    <row r="1430" spans="3:3" x14ac:dyDescent="0.2">
      <c r="C1430" s="2"/>
    </row>
    <row r="1431" spans="3:3" x14ac:dyDescent="0.2">
      <c r="C1431" s="2"/>
    </row>
    <row r="1432" spans="3:3" x14ac:dyDescent="0.2">
      <c r="C1432" s="2"/>
    </row>
    <row r="1433" spans="3:3" x14ac:dyDescent="0.2">
      <c r="C1433" s="2"/>
    </row>
    <row r="1434" spans="3:3" x14ac:dyDescent="0.2">
      <c r="C1434" s="2"/>
    </row>
    <row r="1435" spans="3:3" x14ac:dyDescent="0.2">
      <c r="C1435" s="2"/>
    </row>
    <row r="1436" spans="3:3" x14ac:dyDescent="0.2">
      <c r="C1436" s="2"/>
    </row>
    <row r="1437" spans="3:3" x14ac:dyDescent="0.2">
      <c r="C1437" s="2"/>
    </row>
    <row r="1438" spans="3:3" x14ac:dyDescent="0.2">
      <c r="C1438" s="2"/>
    </row>
    <row r="1439" spans="3:3" x14ac:dyDescent="0.2">
      <c r="C1439" s="2"/>
    </row>
    <row r="1440" spans="3:3" x14ac:dyDescent="0.2">
      <c r="C1440" s="2"/>
    </row>
    <row r="1441" spans="3:3" x14ac:dyDescent="0.2">
      <c r="C1441" s="2"/>
    </row>
    <row r="1442" spans="3:3" x14ac:dyDescent="0.2">
      <c r="C1442" s="2"/>
    </row>
    <row r="1443" spans="3:3" x14ac:dyDescent="0.2">
      <c r="C1443" s="2"/>
    </row>
    <row r="1444" spans="3:3" x14ac:dyDescent="0.2">
      <c r="C1444" s="2"/>
    </row>
    <row r="1445" spans="3:3" x14ac:dyDescent="0.2">
      <c r="C1445" s="2"/>
    </row>
    <row r="1446" spans="3:3" x14ac:dyDescent="0.2">
      <c r="C1446" s="2"/>
    </row>
    <row r="1447" spans="3:3" x14ac:dyDescent="0.2">
      <c r="C1447" s="2"/>
    </row>
    <row r="1448" spans="3:3" x14ac:dyDescent="0.2">
      <c r="C1448" s="2"/>
    </row>
    <row r="1449" spans="3:3" x14ac:dyDescent="0.2">
      <c r="C1449" s="2"/>
    </row>
    <row r="1450" spans="3:3" x14ac:dyDescent="0.2">
      <c r="C1450" s="2"/>
    </row>
    <row r="1451" spans="3:3" x14ac:dyDescent="0.2">
      <c r="C1451" s="2"/>
    </row>
    <row r="1452" spans="3:3" x14ac:dyDescent="0.2">
      <c r="C1452" s="2"/>
    </row>
    <row r="1453" spans="3:3" x14ac:dyDescent="0.2">
      <c r="C1453" s="2"/>
    </row>
    <row r="1454" spans="3:3" x14ac:dyDescent="0.2">
      <c r="C1454" s="2"/>
    </row>
    <row r="1455" spans="3:3" x14ac:dyDescent="0.2">
      <c r="C1455" s="2"/>
    </row>
    <row r="1456" spans="3:3" x14ac:dyDescent="0.2">
      <c r="C1456" s="2"/>
    </row>
    <row r="1457" spans="3:3" x14ac:dyDescent="0.2">
      <c r="C1457" s="2"/>
    </row>
    <row r="1458" spans="3:3" x14ac:dyDescent="0.2">
      <c r="C1458" s="2"/>
    </row>
    <row r="1459" spans="3:3" x14ac:dyDescent="0.2">
      <c r="C1459" s="2"/>
    </row>
    <row r="1460" spans="3:3" x14ac:dyDescent="0.2">
      <c r="C1460" s="2"/>
    </row>
    <row r="1461" spans="3:3" x14ac:dyDescent="0.2">
      <c r="C1461" s="2"/>
    </row>
    <row r="1462" spans="3:3" x14ac:dyDescent="0.2">
      <c r="C1462" s="2"/>
    </row>
    <row r="1463" spans="3:3" x14ac:dyDescent="0.2">
      <c r="C1463" s="2"/>
    </row>
    <row r="1464" spans="3:3" x14ac:dyDescent="0.2">
      <c r="C1464" s="2"/>
    </row>
    <row r="1465" spans="3:3" x14ac:dyDescent="0.2">
      <c r="C1465" s="2"/>
    </row>
    <row r="1466" spans="3:3" x14ac:dyDescent="0.2">
      <c r="C1466" s="2"/>
    </row>
    <row r="1467" spans="3:3" x14ac:dyDescent="0.2">
      <c r="C1467" s="2"/>
    </row>
    <row r="1468" spans="3:3" x14ac:dyDescent="0.2">
      <c r="C1468" s="2"/>
    </row>
    <row r="1469" spans="3:3" x14ac:dyDescent="0.2">
      <c r="C1469" s="2"/>
    </row>
    <row r="1470" spans="3:3" x14ac:dyDescent="0.2">
      <c r="C1470" s="2"/>
    </row>
    <row r="1471" spans="3:3" x14ac:dyDescent="0.2">
      <c r="C1471" s="2"/>
    </row>
    <row r="1472" spans="3:3" x14ac:dyDescent="0.2">
      <c r="C1472" s="2"/>
    </row>
    <row r="1473" spans="3:3" x14ac:dyDescent="0.2">
      <c r="C1473" s="2"/>
    </row>
    <row r="1474" spans="3:3" x14ac:dyDescent="0.2">
      <c r="C1474" s="2"/>
    </row>
    <row r="1475" spans="3:3" x14ac:dyDescent="0.2">
      <c r="C1475" s="2"/>
    </row>
    <row r="1476" spans="3:3" x14ac:dyDescent="0.2">
      <c r="C1476" s="2"/>
    </row>
    <row r="1477" spans="3:3" x14ac:dyDescent="0.2">
      <c r="C1477" s="2"/>
    </row>
    <row r="1478" spans="3:3" x14ac:dyDescent="0.2">
      <c r="C1478" s="2"/>
    </row>
    <row r="1479" spans="3:3" x14ac:dyDescent="0.2">
      <c r="C1479" s="2"/>
    </row>
    <row r="1480" spans="3:3" x14ac:dyDescent="0.2">
      <c r="C1480" s="2"/>
    </row>
    <row r="1481" spans="3:3" x14ac:dyDescent="0.2">
      <c r="C1481" s="2"/>
    </row>
    <row r="1482" spans="3:3" x14ac:dyDescent="0.2">
      <c r="C1482" s="2"/>
    </row>
    <row r="1483" spans="3:3" x14ac:dyDescent="0.2">
      <c r="C1483" s="2"/>
    </row>
    <row r="1484" spans="3:3" x14ac:dyDescent="0.2">
      <c r="C1484" s="2"/>
    </row>
    <row r="1485" spans="3:3" x14ac:dyDescent="0.2">
      <c r="C1485" s="2"/>
    </row>
    <row r="1486" spans="3:3" x14ac:dyDescent="0.2">
      <c r="C1486" s="2"/>
    </row>
    <row r="1487" spans="3:3" x14ac:dyDescent="0.2">
      <c r="C1487" s="2"/>
    </row>
    <row r="1488" spans="3:3" x14ac:dyDescent="0.2">
      <c r="C1488" s="2"/>
    </row>
    <row r="1489" spans="3:3" x14ac:dyDescent="0.2">
      <c r="C1489" s="2"/>
    </row>
    <row r="1490" spans="3:3" x14ac:dyDescent="0.2">
      <c r="C1490" s="2"/>
    </row>
    <row r="1491" spans="3:3" x14ac:dyDescent="0.2">
      <c r="C1491" s="2"/>
    </row>
    <row r="1492" spans="3:3" x14ac:dyDescent="0.2">
      <c r="C1492" s="2"/>
    </row>
    <row r="1493" spans="3:3" x14ac:dyDescent="0.2">
      <c r="C1493" s="2"/>
    </row>
    <row r="1494" spans="3:3" x14ac:dyDescent="0.2">
      <c r="C1494" s="2"/>
    </row>
    <row r="1495" spans="3:3" x14ac:dyDescent="0.2">
      <c r="C1495" s="2"/>
    </row>
  </sheetData>
  <autoFilter ref="A2:R74" xr:uid="{00000000-0009-0000-0000-000005000000}">
    <sortState xmlns:xlrd2="http://schemas.microsoft.com/office/spreadsheetml/2017/richdata2" ref="A3:R184">
      <sortCondition ref="A2"/>
    </sortState>
  </autoFilter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 filterMode="1"/>
  <dimension ref="A1:U3310"/>
  <sheetViews>
    <sheetView zoomScale="80" zoomScaleNormal="80" workbookViewId="0">
      <pane xSplit="7" ySplit="1" topLeftCell="N6" activePane="bottomRight" state="frozen"/>
      <selection pane="topRight" activeCell="H1" sqref="H1"/>
      <selection pane="bottomLeft" activeCell="A2" sqref="A2"/>
      <selection pane="bottomRight" activeCell="S63" sqref="S63"/>
    </sheetView>
  </sheetViews>
  <sheetFormatPr baseColWidth="10" defaultColWidth="11" defaultRowHeight="16" x14ac:dyDescent="0.2"/>
  <cols>
    <col min="1" max="1" width="13.1640625" style="16" customWidth="1"/>
    <col min="2" max="2" width="32" style="16" customWidth="1"/>
    <col min="3" max="3" width="22.6640625" style="16" customWidth="1"/>
    <col min="4" max="4" width="21.1640625" style="70" customWidth="1"/>
    <col min="5" max="5" width="23.6640625" style="70" customWidth="1"/>
    <col min="6" max="6" width="24" style="18" customWidth="1"/>
    <col min="7" max="7" width="11" style="68" customWidth="1"/>
    <col min="8" max="8" width="37.83203125" style="16" customWidth="1"/>
    <col min="9" max="9" width="21.83203125" style="16" customWidth="1"/>
    <col min="10" max="10" width="22.6640625" style="16" customWidth="1"/>
    <col min="11" max="11" width="24" style="16" customWidth="1"/>
    <col min="12" max="12" width="21.33203125" style="16" customWidth="1"/>
    <col min="13" max="13" width="19" style="16" customWidth="1"/>
    <col min="14" max="14" width="14.6640625" style="15" customWidth="1"/>
    <col min="15" max="15" width="21.1640625" style="16" customWidth="1"/>
    <col min="16" max="16" width="16.6640625" style="16" customWidth="1"/>
    <col min="17" max="17" width="21.6640625" style="16" customWidth="1"/>
    <col min="18" max="18" width="17.6640625" style="27" customWidth="1"/>
    <col min="19" max="19" width="22.6640625" style="19" customWidth="1"/>
    <col min="20" max="20" width="21.5" style="12" bestFit="1" customWidth="1"/>
    <col min="21" max="16384" width="11" style="19"/>
  </cols>
  <sheetData>
    <row r="1" spans="1:21" ht="34.5" customHeight="1" x14ac:dyDescent="0.2">
      <c r="A1" s="61" t="s">
        <v>6162</v>
      </c>
      <c r="B1" s="61" t="s">
        <v>6163</v>
      </c>
      <c r="C1" s="61" t="s">
        <v>7595</v>
      </c>
      <c r="D1" s="69" t="s">
        <v>6165</v>
      </c>
      <c r="E1" s="69" t="s">
        <v>6164</v>
      </c>
      <c r="F1" s="62" t="s">
        <v>6165</v>
      </c>
      <c r="G1" s="67" t="s">
        <v>142</v>
      </c>
      <c r="H1" s="61" t="s">
        <v>6166</v>
      </c>
      <c r="I1" s="63" t="s">
        <v>6161</v>
      </c>
      <c r="J1" s="61" t="s">
        <v>3496</v>
      </c>
      <c r="K1" s="63" t="s">
        <v>6167</v>
      </c>
      <c r="L1" s="64" t="s">
        <v>6168</v>
      </c>
      <c r="M1" s="65" t="s">
        <v>6169</v>
      </c>
      <c r="N1" s="66" t="s">
        <v>153</v>
      </c>
      <c r="O1" s="61" t="s">
        <v>53</v>
      </c>
      <c r="P1" s="61" t="s">
        <v>6255</v>
      </c>
      <c r="Q1" s="61" t="s">
        <v>6531</v>
      </c>
      <c r="R1" s="61" t="s">
        <v>3906</v>
      </c>
      <c r="S1" s="110" t="s">
        <v>6212</v>
      </c>
      <c r="T1" s="62" t="s">
        <v>7824</v>
      </c>
      <c r="U1" s="32"/>
    </row>
    <row r="2" spans="1:21" hidden="1" x14ac:dyDescent="0.2">
      <c r="A2" s="16">
        <v>2053</v>
      </c>
      <c r="B2" s="16" t="s">
        <v>154</v>
      </c>
      <c r="D2" s="70" t="str">
        <f>IF(C2="","",LOOKUP(C2,Bases!A:A,Bases!B:B))</f>
        <v/>
      </c>
      <c r="E2" s="70" t="str">
        <f>IF(C2="","",LOOKUP(C2,Bases!A:A,Bases!C:C))</f>
        <v/>
      </c>
      <c r="G2" s="68" t="str">
        <f t="shared" ref="G2:G5" si="0">IF(L2="B","Baja","Activo")</f>
        <v>Baja</v>
      </c>
      <c r="H2" s="16" t="s">
        <v>2267</v>
      </c>
      <c r="J2" s="16" t="s">
        <v>2268</v>
      </c>
      <c r="K2" s="16">
        <v>98760</v>
      </c>
      <c r="L2" s="16" t="s">
        <v>2265</v>
      </c>
      <c r="M2" s="17">
        <v>43126</v>
      </c>
      <c r="N2" s="15">
        <v>3189821451</v>
      </c>
      <c r="P2" s="16">
        <v>0</v>
      </c>
      <c r="Q2" s="16" t="str">
        <f t="shared" ref="Q2:Q5" si="1">CONCATENATE(MID(O2,9,2),"/",MID(O2,7,2),"/",MID(O2,5,2))</f>
        <v>//</v>
      </c>
      <c r="R2" s="16"/>
      <c r="S2" s="108" t="e">
        <v>#N/A</v>
      </c>
      <c r="T2" s="108"/>
    </row>
    <row r="3" spans="1:21" hidden="1" x14ac:dyDescent="0.2">
      <c r="A3" s="23">
        <v>2053</v>
      </c>
      <c r="B3" s="16" t="s">
        <v>4515</v>
      </c>
      <c r="D3" s="70" t="str">
        <f>IF(C3="","",LOOKUP(C3,Bases!A:A,Bases!B:B))</f>
        <v/>
      </c>
      <c r="E3" s="70" t="str">
        <f>IF(C3="","",LOOKUP(C3,Bases!A:A,Bases!C:C))</f>
        <v/>
      </c>
      <c r="F3" s="24" t="s">
        <v>3778</v>
      </c>
      <c r="G3" s="68" t="str">
        <f t="shared" si="0"/>
        <v>Baja</v>
      </c>
      <c r="H3" s="16" t="s">
        <v>4516</v>
      </c>
      <c r="J3" s="16" t="s">
        <v>2272</v>
      </c>
      <c r="K3" s="16">
        <v>98710</v>
      </c>
      <c r="L3" s="16" t="s">
        <v>2265</v>
      </c>
      <c r="M3" s="17">
        <v>43426</v>
      </c>
      <c r="O3" s="16" t="s">
        <v>4517</v>
      </c>
      <c r="P3" s="16">
        <v>0</v>
      </c>
      <c r="Q3" s="16" t="str">
        <f t="shared" si="1"/>
        <v>29/07/98</v>
      </c>
      <c r="R3" s="27" t="s">
        <v>3904</v>
      </c>
      <c r="S3" s="108" t="e">
        <v>#N/A</v>
      </c>
      <c r="T3" s="108"/>
    </row>
    <row r="4" spans="1:21" hidden="1" x14ac:dyDescent="0.2">
      <c r="A4" s="16">
        <v>2770</v>
      </c>
      <c r="B4" s="16" t="s">
        <v>5894</v>
      </c>
      <c r="D4" s="70" t="str">
        <f>IF(C4="","",LOOKUP(C4,Bases!A:A,Bases!B:B))</f>
        <v/>
      </c>
      <c r="E4" s="70" t="str">
        <f>IF(C4="","",LOOKUP(C4,Bases!A:A,Bases!C:C))</f>
        <v/>
      </c>
      <c r="F4" s="18" t="s">
        <v>27</v>
      </c>
      <c r="G4" s="68" t="str">
        <f t="shared" si="0"/>
        <v>Baja</v>
      </c>
      <c r="H4" s="16" t="s">
        <v>5895</v>
      </c>
      <c r="I4" s="16" t="s">
        <v>3185</v>
      </c>
      <c r="J4" s="16" t="s">
        <v>2285</v>
      </c>
      <c r="K4" s="16">
        <v>98760</v>
      </c>
      <c r="L4" s="16" t="s">
        <v>2265</v>
      </c>
      <c r="M4" s="17">
        <v>43873</v>
      </c>
      <c r="N4" s="15">
        <v>3179505106</v>
      </c>
      <c r="O4" s="16" t="s">
        <v>5896</v>
      </c>
      <c r="P4" s="16">
        <v>0</v>
      </c>
      <c r="Q4" s="16" t="str">
        <f t="shared" si="1"/>
        <v>20/05/95</v>
      </c>
      <c r="R4" s="27" t="s">
        <v>3904</v>
      </c>
      <c r="S4" s="108" t="e">
        <v>#N/A</v>
      </c>
      <c r="T4" s="108"/>
    </row>
    <row r="5" spans="1:21" hidden="1" x14ac:dyDescent="0.2">
      <c r="A5" s="16">
        <v>482</v>
      </c>
      <c r="B5" s="16" t="s">
        <v>155</v>
      </c>
      <c r="D5" s="70" t="str">
        <f>IF(C5="","",LOOKUP(C5,Bases!A:A,Bases!B:B))</f>
        <v/>
      </c>
      <c r="E5" s="70" t="str">
        <f>IF(C5="","",LOOKUP(C5,Bases!A:A,Bases!C:C))</f>
        <v/>
      </c>
      <c r="G5" s="68" t="str">
        <f t="shared" si="0"/>
        <v>Baja</v>
      </c>
      <c r="H5" s="16" t="s">
        <v>2269</v>
      </c>
      <c r="J5" s="16" t="s">
        <v>2270</v>
      </c>
      <c r="K5" s="16">
        <v>0</v>
      </c>
      <c r="L5" s="16" t="s">
        <v>2265</v>
      </c>
      <c r="M5" s="17">
        <v>38250</v>
      </c>
      <c r="N5" s="15">
        <v>34038608112</v>
      </c>
      <c r="P5" s="16">
        <v>0</v>
      </c>
      <c r="Q5" s="16" t="str">
        <f t="shared" si="1"/>
        <v>//</v>
      </c>
      <c r="R5" s="16"/>
      <c r="S5" s="108" t="e">
        <v>#N/A</v>
      </c>
      <c r="T5" s="108"/>
    </row>
    <row r="6" spans="1:21" x14ac:dyDescent="0.2">
      <c r="A6" s="16">
        <v>2149</v>
      </c>
      <c r="B6" s="23" t="s">
        <v>3729</v>
      </c>
      <c r="C6" s="16" t="s">
        <v>6721</v>
      </c>
      <c r="D6" s="70" t="str">
        <f>IF(C6="","",LOOKUP(C6,Bases!A:A,Bases!B:B))</f>
        <v>Invernaderos</v>
      </c>
      <c r="E6" s="70" t="str">
        <f>IF(C6="","",LOOKUP(C6,Bases!A:A,Bases!C:C))</f>
        <v>Operativo Arriba</v>
      </c>
      <c r="F6" s="18" t="s">
        <v>3662</v>
      </c>
      <c r="G6" s="68" t="str">
        <f t="shared" ref="G6:G37" si="2">IF(L6="B","Baja","Activo")</f>
        <v>Activo</v>
      </c>
      <c r="H6" s="16" t="s">
        <v>4606</v>
      </c>
      <c r="I6" s="16" t="s">
        <v>5531</v>
      </c>
      <c r="J6" s="16" t="s">
        <v>2285</v>
      </c>
      <c r="K6" s="16">
        <v>98740</v>
      </c>
      <c r="L6" s="16" t="s">
        <v>144</v>
      </c>
      <c r="M6" s="17">
        <v>43308</v>
      </c>
      <c r="N6" s="15">
        <v>34108706747</v>
      </c>
      <c r="O6" s="16" t="s">
        <v>4045</v>
      </c>
      <c r="P6" s="16" t="s">
        <v>6257</v>
      </c>
      <c r="Q6" s="16" t="str">
        <f t="shared" ref="Q6:Q41" si="3">CONCATENATE(MID(O6,9,2),"/",MID(O6,7,2),"/",MID(O6,5,2))</f>
        <v>17/08/87</v>
      </c>
      <c r="R6" s="27" t="s">
        <v>3904</v>
      </c>
      <c r="S6" s="12" t="s">
        <v>6213</v>
      </c>
    </row>
    <row r="7" spans="1:21" hidden="1" x14ac:dyDescent="0.2">
      <c r="A7" s="23">
        <v>2517</v>
      </c>
      <c r="B7" s="16" t="s">
        <v>5045</v>
      </c>
      <c r="D7" s="70" t="str">
        <f>IF(C7="","",LOOKUP(C7,Bases!A:A,Bases!B:B))</f>
        <v/>
      </c>
      <c r="E7" s="70" t="str">
        <f>IF(C7="","",LOOKUP(C7,Bases!A:A,Bases!C:C))</f>
        <v/>
      </c>
      <c r="F7" s="18" t="s">
        <v>24</v>
      </c>
      <c r="G7" s="68" t="str">
        <f t="shared" si="2"/>
        <v>Baja</v>
      </c>
      <c r="H7" s="16" t="s">
        <v>5046</v>
      </c>
      <c r="J7" s="16" t="s">
        <v>2283</v>
      </c>
      <c r="K7" s="16">
        <v>98640</v>
      </c>
      <c r="L7" s="16" t="s">
        <v>2265</v>
      </c>
      <c r="M7" s="17">
        <v>43606</v>
      </c>
      <c r="N7" s="15">
        <v>34138503767</v>
      </c>
      <c r="O7" s="16" t="s">
        <v>5047</v>
      </c>
      <c r="P7" s="16">
        <v>0</v>
      </c>
      <c r="Q7" s="16" t="str">
        <f t="shared" si="3"/>
        <v>25/05/85</v>
      </c>
      <c r="R7" s="16" t="s">
        <v>3910</v>
      </c>
      <c r="S7" s="108" t="e">
        <v>#N/A</v>
      </c>
      <c r="T7" s="108"/>
    </row>
    <row r="8" spans="1:21" hidden="1" x14ac:dyDescent="0.2">
      <c r="A8" s="16">
        <v>737</v>
      </c>
      <c r="B8" s="16" t="s">
        <v>156</v>
      </c>
      <c r="D8" s="70" t="str">
        <f>IF(C8="","",LOOKUP(C8,Bases!A:A,Bases!B:B))</f>
        <v/>
      </c>
      <c r="E8" s="70" t="str">
        <f>IF(C8="","",LOOKUP(C8,Bases!A:A,Bases!C:C))</f>
        <v/>
      </c>
      <c r="G8" s="68" t="str">
        <f t="shared" si="2"/>
        <v>Baja</v>
      </c>
      <c r="K8" s="16">
        <v>0</v>
      </c>
      <c r="L8" s="16" t="s">
        <v>2265</v>
      </c>
      <c r="M8" s="17">
        <v>38621</v>
      </c>
      <c r="N8" s="15">
        <v>34059001445</v>
      </c>
      <c r="P8" s="16">
        <v>0</v>
      </c>
      <c r="Q8" s="16" t="str">
        <f t="shared" si="3"/>
        <v>//</v>
      </c>
      <c r="R8" s="16"/>
      <c r="S8" s="108" t="e">
        <v>#N/A</v>
      </c>
      <c r="T8" s="108"/>
    </row>
    <row r="9" spans="1:21" hidden="1" x14ac:dyDescent="0.2">
      <c r="A9" s="16">
        <v>1489</v>
      </c>
      <c r="B9" s="16" t="s">
        <v>157</v>
      </c>
      <c r="D9" s="70" t="str">
        <f>IF(C9="","",LOOKUP(C9,Bases!A:A,Bases!B:B))</f>
        <v/>
      </c>
      <c r="E9" s="70" t="str">
        <f>IF(C9="","",LOOKUP(C9,Bases!A:A,Bases!C:C))</f>
        <v/>
      </c>
      <c r="G9" s="68" t="str">
        <f t="shared" si="2"/>
        <v>Baja</v>
      </c>
      <c r="K9" s="16">
        <v>0</v>
      </c>
      <c r="L9" s="16" t="s">
        <v>2265</v>
      </c>
      <c r="M9" s="17">
        <v>42226</v>
      </c>
      <c r="N9" s="15">
        <v>46159561854</v>
      </c>
      <c r="P9" s="16">
        <v>0</v>
      </c>
      <c r="Q9" s="16" t="str">
        <f t="shared" si="3"/>
        <v>//</v>
      </c>
      <c r="R9" s="16"/>
      <c r="S9" s="108" t="e">
        <v>#N/A</v>
      </c>
      <c r="T9" s="108"/>
    </row>
    <row r="10" spans="1:21" hidden="1" x14ac:dyDescent="0.2">
      <c r="A10" s="16">
        <v>439</v>
      </c>
      <c r="B10" s="16" t="s">
        <v>158</v>
      </c>
      <c r="D10" s="70" t="str">
        <f>IF(C10="","",LOOKUP(C10,Bases!A:A,Bases!B:B))</f>
        <v/>
      </c>
      <c r="E10" s="70" t="str">
        <f>IF(C10="","",LOOKUP(C10,Bases!A:A,Bases!C:C))</f>
        <v/>
      </c>
      <c r="G10" s="68" t="str">
        <f t="shared" si="2"/>
        <v>Baja</v>
      </c>
      <c r="K10" s="16">
        <v>0</v>
      </c>
      <c r="L10" s="16" t="s">
        <v>2265</v>
      </c>
      <c r="M10" s="17">
        <v>37998</v>
      </c>
      <c r="N10" s="15">
        <v>34048400419</v>
      </c>
      <c r="P10" s="16">
        <v>0</v>
      </c>
      <c r="Q10" s="16" t="str">
        <f t="shared" si="3"/>
        <v>//</v>
      </c>
      <c r="R10" s="16"/>
      <c r="S10" s="108" t="e">
        <v>#N/A</v>
      </c>
      <c r="T10" s="108"/>
    </row>
    <row r="11" spans="1:21" hidden="1" x14ac:dyDescent="0.2">
      <c r="A11" s="29">
        <v>50255</v>
      </c>
      <c r="B11" s="16" t="s">
        <v>5004</v>
      </c>
      <c r="D11" s="70" t="str">
        <f>IF(C11="","",LOOKUP(C11,Bases!A:A,Bases!B:B))</f>
        <v/>
      </c>
      <c r="E11" s="70" t="str">
        <f>IF(C11="","",LOOKUP(C11,Bases!A:A,Bases!C:C))</f>
        <v/>
      </c>
      <c r="F11" s="18" t="s">
        <v>9</v>
      </c>
      <c r="G11" s="68" t="str">
        <f t="shared" si="2"/>
        <v>Baja</v>
      </c>
      <c r="H11" s="16" t="s">
        <v>5005</v>
      </c>
      <c r="J11" s="16" t="s">
        <v>2285</v>
      </c>
      <c r="K11" s="16">
        <v>98740</v>
      </c>
      <c r="L11" s="16" t="s">
        <v>2265</v>
      </c>
      <c r="M11" s="17">
        <v>43586</v>
      </c>
      <c r="N11" s="15">
        <v>63159689254</v>
      </c>
      <c r="O11" s="16" t="s">
        <v>5006</v>
      </c>
      <c r="P11" s="16">
        <v>0</v>
      </c>
      <c r="Q11" s="16" t="str">
        <f t="shared" si="3"/>
        <v>24/06/96</v>
      </c>
      <c r="R11" s="27" t="s">
        <v>3910</v>
      </c>
      <c r="S11" s="108" t="e">
        <v>#N/A</v>
      </c>
      <c r="T11" s="108"/>
    </row>
    <row r="12" spans="1:21" hidden="1" x14ac:dyDescent="0.2">
      <c r="A12" s="16">
        <v>2704</v>
      </c>
      <c r="B12" s="16" t="s">
        <v>5663</v>
      </c>
      <c r="C12" s="19"/>
      <c r="D12" s="70" t="str">
        <f>IF(C12="","",LOOKUP(C12,Bases!A:A,Bases!B:B))</f>
        <v/>
      </c>
      <c r="E12" s="70" t="str">
        <f>IF(C12="","",LOOKUP(C12,Bases!A:A,Bases!C:C))</f>
        <v/>
      </c>
      <c r="F12" s="18" t="s">
        <v>9</v>
      </c>
      <c r="G12" s="68" t="str">
        <f t="shared" si="2"/>
        <v>Baja</v>
      </c>
      <c r="H12" s="16" t="s">
        <v>5661</v>
      </c>
      <c r="I12" s="16" t="s">
        <v>5531</v>
      </c>
      <c r="J12" s="16" t="s">
        <v>2285</v>
      </c>
      <c r="K12" s="16">
        <v>98740</v>
      </c>
      <c r="L12" s="16" t="s">
        <v>2265</v>
      </c>
      <c r="M12" s="17">
        <v>43774</v>
      </c>
      <c r="N12" s="15">
        <v>2170030973</v>
      </c>
      <c r="O12" s="16" t="s">
        <v>5662</v>
      </c>
      <c r="P12" s="16">
        <v>0</v>
      </c>
      <c r="Q12" s="16" t="str">
        <f t="shared" si="3"/>
        <v>24/11/00</v>
      </c>
      <c r="R12" s="27" t="s">
        <v>3904</v>
      </c>
      <c r="S12" s="108" t="e">
        <v>#N/A</v>
      </c>
      <c r="T12" s="108"/>
    </row>
    <row r="13" spans="1:21" hidden="1" x14ac:dyDescent="0.2">
      <c r="A13" s="16">
        <v>1471</v>
      </c>
      <c r="B13" s="16" t="s">
        <v>159</v>
      </c>
      <c r="D13" s="70" t="str">
        <f>IF(C13="","",LOOKUP(C13,Bases!A:A,Bases!B:B))</f>
        <v/>
      </c>
      <c r="E13" s="70" t="str">
        <f>IF(C13="","",LOOKUP(C13,Bases!A:A,Bases!C:C))</f>
        <v/>
      </c>
      <c r="G13" s="68" t="str">
        <f t="shared" si="2"/>
        <v>Baja</v>
      </c>
      <c r="K13" s="16">
        <v>0</v>
      </c>
      <c r="L13" s="16" t="s">
        <v>2265</v>
      </c>
      <c r="M13" s="17">
        <v>42226</v>
      </c>
      <c r="N13" s="15">
        <v>57159698828</v>
      </c>
      <c r="P13" s="16">
        <v>0</v>
      </c>
      <c r="Q13" s="16" t="str">
        <f t="shared" si="3"/>
        <v>//</v>
      </c>
      <c r="R13" s="16"/>
      <c r="S13" s="108" t="e">
        <v>#N/A</v>
      </c>
      <c r="T13" s="108"/>
    </row>
    <row r="14" spans="1:21" hidden="1" x14ac:dyDescent="0.2">
      <c r="A14" s="23">
        <v>2518</v>
      </c>
      <c r="B14" s="16" t="s">
        <v>5048</v>
      </c>
      <c r="D14" s="70" t="str">
        <f>IF(C14="","",LOOKUP(C14,Bases!A:A,Bases!B:B))</f>
        <v/>
      </c>
      <c r="E14" s="70" t="str">
        <f>IF(C14="","",LOOKUP(C14,Bases!A:A,Bases!C:C))</f>
        <v/>
      </c>
      <c r="F14" s="18" t="s">
        <v>24</v>
      </c>
      <c r="G14" s="68" t="str">
        <f t="shared" si="2"/>
        <v>Baja</v>
      </c>
      <c r="H14" s="16" t="s">
        <v>5049</v>
      </c>
      <c r="J14" s="16" t="s">
        <v>2283</v>
      </c>
      <c r="K14" s="16">
        <v>98640</v>
      </c>
      <c r="L14" s="16" t="s">
        <v>2265</v>
      </c>
      <c r="M14" s="17">
        <v>43606</v>
      </c>
      <c r="N14" s="15">
        <v>23169551167</v>
      </c>
      <c r="O14" s="16" t="s">
        <v>5050</v>
      </c>
      <c r="P14" s="16">
        <v>0</v>
      </c>
      <c r="Q14" s="16" t="str">
        <f t="shared" si="3"/>
        <v>01/08/95</v>
      </c>
      <c r="R14" s="16" t="s">
        <v>3910</v>
      </c>
      <c r="S14" s="108" t="e">
        <v>#N/A</v>
      </c>
      <c r="T14" s="108"/>
    </row>
    <row r="15" spans="1:21" hidden="1" x14ac:dyDescent="0.2">
      <c r="A15" s="16">
        <v>1960</v>
      </c>
      <c r="B15" s="16" t="s">
        <v>160</v>
      </c>
      <c r="D15" s="70" t="str">
        <f>IF(C15="","",LOOKUP(C15,Bases!A:A,Bases!B:B))</f>
        <v/>
      </c>
      <c r="E15" s="70" t="str">
        <f>IF(C15="","",LOOKUP(C15,Bases!A:A,Bases!C:C))</f>
        <v/>
      </c>
      <c r="G15" s="68" t="str">
        <f t="shared" si="2"/>
        <v>Baja</v>
      </c>
      <c r="H15" s="16" t="s">
        <v>2271</v>
      </c>
      <c r="J15" s="16" t="s">
        <v>2272</v>
      </c>
      <c r="K15" s="16">
        <v>98700</v>
      </c>
      <c r="L15" s="16" t="s">
        <v>2265</v>
      </c>
      <c r="M15" s="17">
        <v>42984</v>
      </c>
      <c r="N15" s="15">
        <v>2178989501</v>
      </c>
      <c r="P15" s="16">
        <v>0</v>
      </c>
      <c r="Q15" s="16" t="str">
        <f t="shared" si="3"/>
        <v>//</v>
      </c>
      <c r="R15" s="16"/>
      <c r="S15" s="108" t="e">
        <v>#N/A</v>
      </c>
      <c r="T15" s="108"/>
    </row>
    <row r="16" spans="1:21" hidden="1" x14ac:dyDescent="0.2">
      <c r="A16" s="16">
        <v>1287</v>
      </c>
      <c r="B16" s="16" t="s">
        <v>161</v>
      </c>
      <c r="D16" s="70" t="str">
        <f>IF(C16="","",LOOKUP(C16,Bases!A:A,Bases!B:B))</f>
        <v/>
      </c>
      <c r="E16" s="70" t="str">
        <f>IF(C16="","",LOOKUP(C16,Bases!A:A,Bases!C:C))</f>
        <v/>
      </c>
      <c r="G16" s="68" t="str">
        <f t="shared" si="2"/>
        <v>Baja</v>
      </c>
      <c r="H16" s="16" t="s">
        <v>2273</v>
      </c>
      <c r="J16" s="16" t="s">
        <v>2274</v>
      </c>
      <c r="K16" s="16">
        <v>98707</v>
      </c>
      <c r="L16" s="16" t="s">
        <v>2265</v>
      </c>
      <c r="M16" s="17">
        <v>41764</v>
      </c>
      <c r="N16" s="15">
        <v>51079112994</v>
      </c>
      <c r="P16" s="16">
        <v>0</v>
      </c>
      <c r="Q16" s="16" t="str">
        <f t="shared" si="3"/>
        <v>//</v>
      </c>
      <c r="R16" s="16"/>
      <c r="S16" s="108" t="e">
        <v>#N/A</v>
      </c>
      <c r="T16" s="108"/>
    </row>
    <row r="17" spans="1:20" hidden="1" x14ac:dyDescent="0.2">
      <c r="A17" s="16">
        <v>114</v>
      </c>
      <c r="B17" s="16" t="s">
        <v>162</v>
      </c>
      <c r="D17" s="70" t="str">
        <f>IF(C17="","",LOOKUP(C17,Bases!A:A,Bases!B:B))</f>
        <v/>
      </c>
      <c r="E17" s="70" t="str">
        <f>IF(C17="","",LOOKUP(C17,Bases!A:A,Bases!C:C))</f>
        <v/>
      </c>
      <c r="G17" s="68" t="str">
        <f t="shared" si="2"/>
        <v>Baja</v>
      </c>
      <c r="K17" s="16">
        <v>0</v>
      </c>
      <c r="L17" s="16" t="s">
        <v>2265</v>
      </c>
      <c r="M17" s="17">
        <v>37151</v>
      </c>
      <c r="N17" s="15">
        <v>34018410265</v>
      </c>
      <c r="P17" s="16">
        <v>0</v>
      </c>
      <c r="Q17" s="16" t="str">
        <f t="shared" si="3"/>
        <v>//</v>
      </c>
      <c r="R17" s="16"/>
      <c r="S17" s="108" t="e">
        <v>#N/A</v>
      </c>
      <c r="T17" s="108"/>
    </row>
    <row r="18" spans="1:20" hidden="1" x14ac:dyDescent="0.2">
      <c r="A18" s="16">
        <v>2113</v>
      </c>
      <c r="B18" s="16" t="s">
        <v>163</v>
      </c>
      <c r="D18" s="70" t="str">
        <f>IF(C18="","",LOOKUP(C18,Bases!A:A,Bases!B:B))</f>
        <v/>
      </c>
      <c r="E18" s="70" t="str">
        <f>IF(C18="","",LOOKUP(C18,Bases!A:A,Bases!C:C))</f>
        <v/>
      </c>
      <c r="G18" s="68" t="str">
        <f t="shared" si="2"/>
        <v>Baja</v>
      </c>
      <c r="H18" s="16" t="s">
        <v>2275</v>
      </c>
      <c r="J18" s="16" t="s">
        <v>2272</v>
      </c>
      <c r="K18" s="16">
        <v>98700</v>
      </c>
      <c r="L18" s="16" t="s">
        <v>2265</v>
      </c>
      <c r="M18" s="17">
        <v>43238</v>
      </c>
      <c r="N18" s="15">
        <v>7169719239</v>
      </c>
      <c r="P18" s="16">
        <v>0</v>
      </c>
      <c r="Q18" s="16" t="str">
        <f t="shared" si="3"/>
        <v>//</v>
      </c>
      <c r="R18" s="16"/>
      <c r="S18" s="108" t="e">
        <v>#N/A</v>
      </c>
      <c r="T18" s="108"/>
    </row>
    <row r="19" spans="1:20" hidden="1" x14ac:dyDescent="0.2">
      <c r="A19" s="16">
        <v>1318</v>
      </c>
      <c r="B19" s="16" t="s">
        <v>164</v>
      </c>
      <c r="D19" s="70" t="str">
        <f>IF(C19="","",LOOKUP(C19,Bases!A:A,Bases!B:B))</f>
        <v/>
      </c>
      <c r="E19" s="70" t="str">
        <f>IF(C19="","",LOOKUP(C19,Bases!A:A,Bases!C:C))</f>
        <v/>
      </c>
      <c r="G19" s="68" t="str">
        <f t="shared" si="2"/>
        <v>Baja</v>
      </c>
      <c r="H19" s="16" t="s">
        <v>2276</v>
      </c>
      <c r="J19" s="16" t="s">
        <v>2272</v>
      </c>
      <c r="K19" s="16">
        <v>98705</v>
      </c>
      <c r="L19" s="16" t="s">
        <v>2265</v>
      </c>
      <c r="M19" s="17">
        <v>41873</v>
      </c>
      <c r="N19" s="15">
        <v>25149718600</v>
      </c>
      <c r="P19" s="16">
        <v>0</v>
      </c>
      <c r="Q19" s="16" t="str">
        <f t="shared" si="3"/>
        <v>//</v>
      </c>
      <c r="R19" s="16"/>
      <c r="S19" s="108" t="e">
        <v>#N/A</v>
      </c>
      <c r="T19" s="108"/>
    </row>
    <row r="20" spans="1:20" hidden="1" x14ac:dyDescent="0.2">
      <c r="A20" s="16">
        <v>1221</v>
      </c>
      <c r="B20" s="16" t="s">
        <v>165</v>
      </c>
      <c r="D20" s="70" t="str">
        <f>IF(C20="","",LOOKUP(C20,Bases!A:A,Bases!B:B))</f>
        <v/>
      </c>
      <c r="E20" s="70" t="str">
        <f>IF(C20="","",LOOKUP(C20,Bases!A:A,Bases!C:C))</f>
        <v/>
      </c>
      <c r="G20" s="68" t="str">
        <f t="shared" si="2"/>
        <v>Baja</v>
      </c>
      <c r="H20" s="16" t="s">
        <v>2277</v>
      </c>
      <c r="J20" s="16" t="s">
        <v>2272</v>
      </c>
      <c r="K20" s="16">
        <v>98700</v>
      </c>
      <c r="L20" s="16" t="s">
        <v>2265</v>
      </c>
      <c r="M20" s="17">
        <v>41652</v>
      </c>
      <c r="N20" s="15">
        <v>3149308656</v>
      </c>
      <c r="P20" s="16">
        <v>0</v>
      </c>
      <c r="Q20" s="16" t="str">
        <f t="shared" si="3"/>
        <v>//</v>
      </c>
      <c r="R20" s="16"/>
      <c r="S20" s="108" t="e">
        <v>#N/A</v>
      </c>
      <c r="T20" s="108"/>
    </row>
    <row r="21" spans="1:20" hidden="1" x14ac:dyDescent="0.2">
      <c r="A21" s="16">
        <v>2116</v>
      </c>
      <c r="B21" s="16" t="s">
        <v>166</v>
      </c>
      <c r="D21" s="70" t="str">
        <f>IF(C21="","",LOOKUP(C21,Bases!A:A,Bases!B:B))</f>
        <v/>
      </c>
      <c r="E21" s="70" t="str">
        <f>IF(C21="","",LOOKUP(C21,Bases!A:A,Bases!C:C))</f>
        <v/>
      </c>
      <c r="G21" s="68" t="str">
        <f t="shared" si="2"/>
        <v>Baja</v>
      </c>
      <c r="H21" s="16" t="s">
        <v>2278</v>
      </c>
      <c r="J21" s="16" t="s">
        <v>2272</v>
      </c>
      <c r="K21" s="16">
        <v>98706</v>
      </c>
      <c r="L21" s="16" t="s">
        <v>2265</v>
      </c>
      <c r="M21" s="17">
        <v>43249</v>
      </c>
      <c r="N21" s="15">
        <v>34119309507</v>
      </c>
      <c r="P21" s="16">
        <v>0</v>
      </c>
      <c r="Q21" s="16" t="str">
        <f t="shared" si="3"/>
        <v>//</v>
      </c>
      <c r="R21" s="16"/>
      <c r="S21" s="108" t="e">
        <v>#N/A</v>
      </c>
      <c r="T21" s="108"/>
    </row>
    <row r="22" spans="1:20" hidden="1" x14ac:dyDescent="0.2">
      <c r="A22" s="16">
        <v>908</v>
      </c>
      <c r="B22" s="16" t="s">
        <v>167</v>
      </c>
      <c r="D22" s="70" t="str">
        <f>IF(C22="","",LOOKUP(C22,Bases!A:A,Bases!B:B))</f>
        <v/>
      </c>
      <c r="E22" s="70" t="str">
        <f>IF(C22="","",LOOKUP(C22,Bases!A:A,Bases!C:C))</f>
        <v/>
      </c>
      <c r="G22" s="68" t="str">
        <f t="shared" si="2"/>
        <v>Baja</v>
      </c>
      <c r="K22" s="16">
        <v>0</v>
      </c>
      <c r="L22" s="16" t="s">
        <v>2265</v>
      </c>
      <c r="M22" s="17">
        <v>38964</v>
      </c>
      <c r="N22" s="15">
        <v>34973114923</v>
      </c>
      <c r="P22" s="16">
        <v>0</v>
      </c>
      <c r="Q22" s="16" t="str">
        <f t="shared" si="3"/>
        <v>//</v>
      </c>
      <c r="R22" s="16"/>
      <c r="S22" s="108" t="e">
        <v>#N/A</v>
      </c>
      <c r="T22" s="108"/>
    </row>
    <row r="23" spans="1:20" hidden="1" x14ac:dyDescent="0.2">
      <c r="A23" s="16">
        <v>8472</v>
      </c>
      <c r="B23" s="16" t="s">
        <v>7757</v>
      </c>
      <c r="C23" s="19" t="s">
        <v>6923</v>
      </c>
      <c r="D23" s="70" t="str">
        <f>IF(C23="","",LOOKUP(C23,Bases!A:A,Bases!B:B))</f>
        <v>Invernaderos</v>
      </c>
      <c r="E23" s="70" t="str">
        <f>IF(C23="","",LOOKUP(C23,Bases!A:A,Bases!C:C))</f>
        <v>Acarreador</v>
      </c>
      <c r="F23" s="18" t="s">
        <v>3778</v>
      </c>
      <c r="G23" s="68" t="str">
        <f t="shared" si="2"/>
        <v>Baja</v>
      </c>
      <c r="H23" s="16" t="s">
        <v>7758</v>
      </c>
      <c r="I23" s="16" t="s">
        <v>7258</v>
      </c>
      <c r="J23" s="16" t="s">
        <v>2270</v>
      </c>
      <c r="K23" s="16">
        <v>98630</v>
      </c>
      <c r="L23" s="16" t="s">
        <v>2265</v>
      </c>
      <c r="M23" s="17">
        <v>44200</v>
      </c>
      <c r="O23" s="16" t="s">
        <v>7759</v>
      </c>
      <c r="Q23" s="16" t="str">
        <f t="shared" si="3"/>
        <v>25/03/86</v>
      </c>
      <c r="R23" s="27" t="s">
        <v>3904</v>
      </c>
      <c r="S23" s="12" t="s">
        <v>7258</v>
      </c>
    </row>
    <row r="24" spans="1:20" hidden="1" x14ac:dyDescent="0.2">
      <c r="A24" s="16">
        <v>7062</v>
      </c>
      <c r="B24" s="16" t="s">
        <v>168</v>
      </c>
      <c r="D24" s="70" t="str">
        <f>IF(C24="","",LOOKUP(C24,Bases!A:A,Bases!B:B))</f>
        <v/>
      </c>
      <c r="E24" s="70" t="str">
        <f>IF(C24="","",LOOKUP(C24,Bases!A:A,Bases!C:C))</f>
        <v/>
      </c>
      <c r="G24" s="68" t="str">
        <f t="shared" si="2"/>
        <v>Baja</v>
      </c>
      <c r="K24" s="16">
        <v>0</v>
      </c>
      <c r="L24" s="16" t="s">
        <v>2265</v>
      </c>
      <c r="M24" s="17">
        <v>41351</v>
      </c>
      <c r="N24" s="15">
        <v>34058510693</v>
      </c>
      <c r="P24" s="16" t="s">
        <v>6258</v>
      </c>
      <c r="Q24" s="16" t="str">
        <f t="shared" si="3"/>
        <v>//</v>
      </c>
      <c r="R24" s="16"/>
      <c r="S24" s="108" t="s">
        <v>2336</v>
      </c>
      <c r="T24" s="108"/>
    </row>
    <row r="25" spans="1:20" hidden="1" x14ac:dyDescent="0.2">
      <c r="A25" s="16">
        <v>50211</v>
      </c>
      <c r="B25" s="16" t="s">
        <v>4263</v>
      </c>
      <c r="D25" s="70" t="str">
        <f>IF(C25="","",LOOKUP(C25,Bases!A:A,Bases!B:B))</f>
        <v/>
      </c>
      <c r="E25" s="70" t="str">
        <f>IF(C25="","",LOOKUP(C25,Bases!A:A,Bases!C:C))</f>
        <v/>
      </c>
      <c r="F25" s="24" t="s">
        <v>3639</v>
      </c>
      <c r="G25" s="68" t="str">
        <f t="shared" si="2"/>
        <v>Baja</v>
      </c>
      <c r="H25" s="16" t="s">
        <v>4264</v>
      </c>
      <c r="J25" s="16" t="s">
        <v>2274</v>
      </c>
      <c r="K25" s="16">
        <v>98710</v>
      </c>
      <c r="L25" s="16" t="s">
        <v>2265</v>
      </c>
      <c r="M25" s="17">
        <v>43382</v>
      </c>
      <c r="O25" s="16" t="s">
        <v>4265</v>
      </c>
      <c r="P25" s="16">
        <v>0</v>
      </c>
      <c r="Q25" s="16" t="str">
        <f t="shared" si="3"/>
        <v>11/03/93</v>
      </c>
      <c r="R25" s="27" t="s">
        <v>3910</v>
      </c>
      <c r="S25" s="108" t="e">
        <v>#N/A</v>
      </c>
      <c r="T25" s="108"/>
    </row>
    <row r="26" spans="1:20" hidden="1" x14ac:dyDescent="0.2">
      <c r="A26" s="23">
        <v>2366</v>
      </c>
      <c r="B26" s="16" t="s">
        <v>4435</v>
      </c>
      <c r="D26" s="70" t="str">
        <f>IF(C26="","",LOOKUP(C26,Bases!A:A,Bases!B:B))</f>
        <v/>
      </c>
      <c r="E26" s="70" t="str">
        <f>IF(C26="","",LOOKUP(C26,Bases!A:A,Bases!C:C))</f>
        <v/>
      </c>
      <c r="F26" s="24" t="s">
        <v>3778</v>
      </c>
      <c r="G26" s="68" t="str">
        <f t="shared" si="2"/>
        <v>Baja</v>
      </c>
      <c r="H26" s="16" t="s">
        <v>4437</v>
      </c>
      <c r="J26" s="16" t="s">
        <v>2285</v>
      </c>
      <c r="K26" s="16">
        <v>98730</v>
      </c>
      <c r="L26" s="16" t="s">
        <v>2265</v>
      </c>
      <c r="M26" s="17">
        <v>43409</v>
      </c>
      <c r="N26" s="15">
        <v>44180046128</v>
      </c>
      <c r="O26" s="16" t="s">
        <v>4438</v>
      </c>
      <c r="P26" s="16">
        <v>0</v>
      </c>
      <c r="Q26" s="16" t="str">
        <f t="shared" si="3"/>
        <v>22/08/00</v>
      </c>
      <c r="R26" s="27" t="s">
        <v>3904</v>
      </c>
      <c r="S26" s="108" t="e">
        <v>#N/A</v>
      </c>
      <c r="T26" s="108"/>
    </row>
    <row r="27" spans="1:20" hidden="1" x14ac:dyDescent="0.2">
      <c r="A27" s="16">
        <v>877</v>
      </c>
      <c r="B27" s="16" t="s">
        <v>169</v>
      </c>
      <c r="D27" s="70" t="str">
        <f>IF(C27="","",LOOKUP(C27,Bases!A:A,Bases!B:B))</f>
        <v/>
      </c>
      <c r="E27" s="70" t="str">
        <f>IF(C27="","",LOOKUP(C27,Bases!A:A,Bases!C:C))</f>
        <v/>
      </c>
      <c r="G27" s="68" t="str">
        <f t="shared" si="2"/>
        <v>Baja</v>
      </c>
      <c r="K27" s="16">
        <v>0</v>
      </c>
      <c r="L27" s="16" t="s">
        <v>2265</v>
      </c>
      <c r="M27" s="17">
        <v>38782</v>
      </c>
      <c r="N27" s="15">
        <v>34058802389</v>
      </c>
      <c r="P27" s="16">
        <v>0</v>
      </c>
      <c r="Q27" s="16" t="str">
        <f t="shared" si="3"/>
        <v>//</v>
      </c>
      <c r="R27" s="16"/>
      <c r="S27" s="108" t="e">
        <v>#N/A</v>
      </c>
      <c r="T27" s="108"/>
    </row>
    <row r="28" spans="1:20" hidden="1" x14ac:dyDescent="0.2">
      <c r="A28" s="16">
        <v>248</v>
      </c>
      <c r="B28" s="16" t="s">
        <v>170</v>
      </c>
      <c r="D28" s="70" t="str">
        <f>IF(C28="","",LOOKUP(C28,Bases!A:A,Bases!B:B))</f>
        <v/>
      </c>
      <c r="E28" s="70" t="str">
        <f>IF(C28="","",LOOKUP(C28,Bases!A:A,Bases!C:C))</f>
        <v/>
      </c>
      <c r="G28" s="68" t="str">
        <f t="shared" si="2"/>
        <v>Baja</v>
      </c>
      <c r="K28" s="16">
        <v>0</v>
      </c>
      <c r="L28" s="16" t="s">
        <v>2265</v>
      </c>
      <c r="M28" s="17">
        <v>37375</v>
      </c>
      <c r="N28" s="15">
        <v>31998229111</v>
      </c>
      <c r="P28" s="16">
        <v>0</v>
      </c>
      <c r="Q28" s="16" t="str">
        <f t="shared" si="3"/>
        <v>//</v>
      </c>
      <c r="R28" s="16"/>
      <c r="S28" s="108" t="e">
        <v>#N/A</v>
      </c>
      <c r="T28" s="108"/>
    </row>
    <row r="29" spans="1:20" hidden="1" x14ac:dyDescent="0.2">
      <c r="A29" s="16">
        <v>469</v>
      </c>
      <c r="B29" s="16" t="s">
        <v>171</v>
      </c>
      <c r="D29" s="70" t="str">
        <f>IF(C29="","",LOOKUP(C29,Bases!A:A,Bases!B:B))</f>
        <v/>
      </c>
      <c r="E29" s="70" t="str">
        <f>IF(C29="","",LOOKUP(C29,Bases!A:A,Bases!C:C))</f>
        <v/>
      </c>
      <c r="G29" s="68" t="str">
        <f t="shared" si="2"/>
        <v>Baja</v>
      </c>
      <c r="K29" s="16">
        <v>0</v>
      </c>
      <c r="L29" s="16" t="s">
        <v>2265</v>
      </c>
      <c r="M29" s="17">
        <v>38194</v>
      </c>
      <c r="N29" s="15">
        <v>34048806268</v>
      </c>
      <c r="P29" s="16">
        <v>0</v>
      </c>
      <c r="Q29" s="16" t="str">
        <f t="shared" si="3"/>
        <v>//</v>
      </c>
      <c r="R29" s="16"/>
      <c r="S29" s="108" t="e">
        <v>#N/A</v>
      </c>
      <c r="T29" s="108"/>
    </row>
    <row r="30" spans="1:20" hidden="1" x14ac:dyDescent="0.2">
      <c r="A30" s="16">
        <v>159</v>
      </c>
      <c r="B30" s="16" t="s">
        <v>172</v>
      </c>
      <c r="D30" s="70" t="str">
        <f>IF(C30="","",LOOKUP(C30,Bases!A:A,Bases!B:B))</f>
        <v/>
      </c>
      <c r="E30" s="70" t="str">
        <f>IF(C30="","",LOOKUP(C30,Bases!A:A,Bases!C:C))</f>
        <v/>
      </c>
      <c r="G30" s="68" t="str">
        <f t="shared" si="2"/>
        <v>Baja</v>
      </c>
      <c r="K30" s="16">
        <v>0</v>
      </c>
      <c r="L30" s="16" t="s">
        <v>2265</v>
      </c>
      <c r="M30" s="17">
        <v>37200</v>
      </c>
      <c r="N30" s="15">
        <v>51907049566</v>
      </c>
      <c r="P30" s="16">
        <v>0</v>
      </c>
      <c r="Q30" s="16" t="str">
        <f t="shared" si="3"/>
        <v>//</v>
      </c>
      <c r="R30" s="16"/>
      <c r="S30" s="108" t="e">
        <v>#N/A</v>
      </c>
      <c r="T30" s="108"/>
    </row>
    <row r="31" spans="1:20" x14ac:dyDescent="0.2">
      <c r="A31" s="16">
        <v>1084</v>
      </c>
      <c r="B31" s="23" t="s">
        <v>168</v>
      </c>
      <c r="C31" s="16" t="s">
        <v>6894</v>
      </c>
      <c r="D31" s="70" t="str">
        <f>IF(C31="","",LOOKUP(C31,Bases!A:A,Bases!B:B))</f>
        <v>Invernaderos</v>
      </c>
      <c r="E31" s="70" t="str">
        <f>IF(C31="","",LOOKUP(C31,Bases!A:A,Bases!C:C))</f>
        <v>Operativo Arriba</v>
      </c>
      <c r="F31" s="18" t="s">
        <v>3778</v>
      </c>
      <c r="G31" s="68" t="str">
        <f t="shared" si="2"/>
        <v>Activo</v>
      </c>
      <c r="H31" s="16" t="s">
        <v>2279</v>
      </c>
      <c r="I31" s="16" t="s">
        <v>3397</v>
      </c>
      <c r="J31" s="16" t="s">
        <v>2272</v>
      </c>
      <c r="K31" s="16">
        <v>98670</v>
      </c>
      <c r="L31" s="16" t="s">
        <v>2266</v>
      </c>
      <c r="M31" s="17">
        <v>43857</v>
      </c>
      <c r="N31" s="15">
        <v>34058510693</v>
      </c>
      <c r="O31" s="16" t="s">
        <v>4046</v>
      </c>
      <c r="P31" s="16" t="s">
        <v>6258</v>
      </c>
      <c r="Q31" s="16" t="str">
        <f t="shared" si="3"/>
        <v>14/12/88</v>
      </c>
      <c r="R31" s="27" t="s">
        <v>3904</v>
      </c>
      <c r="S31" s="12" t="s">
        <v>2336</v>
      </c>
    </row>
    <row r="32" spans="1:20" hidden="1" x14ac:dyDescent="0.2">
      <c r="A32" s="16">
        <v>1125</v>
      </c>
      <c r="B32" s="16" t="s">
        <v>173</v>
      </c>
      <c r="C32" s="19"/>
      <c r="D32" s="70" t="str">
        <f>IF(C32="","",LOOKUP(C32,Bases!A:A,Bases!B:B))</f>
        <v/>
      </c>
      <c r="E32" s="70" t="str">
        <f>IF(C32="","",LOOKUP(C32,Bases!A:A,Bases!C:C))</f>
        <v/>
      </c>
      <c r="G32" s="68" t="str">
        <f t="shared" si="2"/>
        <v>Baja</v>
      </c>
      <c r="H32" s="16" t="s">
        <v>2281</v>
      </c>
      <c r="J32" s="16" t="s">
        <v>2272</v>
      </c>
      <c r="K32" s="16">
        <v>98700</v>
      </c>
      <c r="L32" s="16" t="s">
        <v>2265</v>
      </c>
      <c r="M32" s="17">
        <v>41405</v>
      </c>
      <c r="N32" s="15">
        <v>34138903876</v>
      </c>
      <c r="P32" s="16">
        <v>0</v>
      </c>
      <c r="Q32" s="16" t="str">
        <f t="shared" si="3"/>
        <v>//</v>
      </c>
      <c r="R32" s="16"/>
      <c r="S32" s="108" t="e">
        <v>#N/A</v>
      </c>
      <c r="T32" s="108"/>
    </row>
    <row r="33" spans="1:20" hidden="1" x14ac:dyDescent="0.2">
      <c r="A33" s="29">
        <v>50215</v>
      </c>
      <c r="B33" s="16" t="s">
        <v>4311</v>
      </c>
      <c r="D33" s="70" t="str">
        <f>IF(C33="","",LOOKUP(C33,Bases!A:A,Bases!B:B))</f>
        <v/>
      </c>
      <c r="E33" s="70" t="str">
        <f>IF(C33="","",LOOKUP(C33,Bases!A:A,Bases!C:C))</f>
        <v/>
      </c>
      <c r="F33" s="24" t="s">
        <v>3639</v>
      </c>
      <c r="G33" s="68" t="str">
        <f t="shared" si="2"/>
        <v>Baja</v>
      </c>
      <c r="H33" s="16" t="s">
        <v>4313</v>
      </c>
      <c r="J33" s="16" t="s">
        <v>2272</v>
      </c>
      <c r="K33" s="16">
        <v>98710</v>
      </c>
      <c r="L33" s="16" t="s">
        <v>2265</v>
      </c>
      <c r="M33" s="17">
        <v>43389</v>
      </c>
      <c r="O33" s="16" t="s">
        <v>4312</v>
      </c>
      <c r="P33" s="16">
        <v>0</v>
      </c>
      <c r="Q33" s="16" t="str">
        <f t="shared" si="3"/>
        <v>23/12/99</v>
      </c>
      <c r="R33" s="27" t="s">
        <v>3910</v>
      </c>
      <c r="S33" s="108" t="e">
        <v>#N/A</v>
      </c>
      <c r="T33" s="108"/>
    </row>
    <row r="34" spans="1:20" hidden="1" x14ac:dyDescent="0.2">
      <c r="A34" s="16">
        <v>1041</v>
      </c>
      <c r="B34" s="16" t="s">
        <v>174</v>
      </c>
      <c r="D34" s="70" t="str">
        <f>IF(C34="","",LOOKUP(C34,Bases!A:A,Bases!B:B))</f>
        <v/>
      </c>
      <c r="E34" s="70" t="str">
        <f>IF(C34="","",LOOKUP(C34,Bases!A:A,Bases!C:C))</f>
        <v/>
      </c>
      <c r="G34" s="68" t="str">
        <f t="shared" si="2"/>
        <v>Baja</v>
      </c>
      <c r="H34" s="16" t="s">
        <v>2282</v>
      </c>
      <c r="J34" s="16" t="s">
        <v>2283</v>
      </c>
      <c r="K34" s="16">
        <v>98640</v>
      </c>
      <c r="L34" s="16" t="s">
        <v>2265</v>
      </c>
      <c r="M34" s="17">
        <v>40809</v>
      </c>
      <c r="N34" s="15">
        <v>34119600731</v>
      </c>
      <c r="P34" s="16">
        <v>0</v>
      </c>
      <c r="Q34" s="16" t="str">
        <f t="shared" si="3"/>
        <v>//</v>
      </c>
      <c r="R34" s="16"/>
      <c r="S34" s="108" t="e">
        <v>#N/A</v>
      </c>
      <c r="T34" s="108"/>
    </row>
    <row r="35" spans="1:20" hidden="1" x14ac:dyDescent="0.2">
      <c r="A35" s="23">
        <v>1334</v>
      </c>
      <c r="B35" s="31" t="s">
        <v>175</v>
      </c>
      <c r="D35" s="70" t="str">
        <f>IF(C35="","",LOOKUP(C35,Bases!A:A,Bases!B:B))</f>
        <v/>
      </c>
      <c r="E35" s="70" t="str">
        <f>IF(C35="","",LOOKUP(C35,Bases!A:A,Bases!C:C))</f>
        <v/>
      </c>
      <c r="F35" s="18" t="s">
        <v>6060</v>
      </c>
      <c r="G35" s="68" t="str">
        <f t="shared" si="2"/>
        <v>Baja</v>
      </c>
      <c r="H35" s="16" t="s">
        <v>2284</v>
      </c>
      <c r="I35" s="16" t="s">
        <v>5531</v>
      </c>
      <c r="J35" s="16" t="s">
        <v>2285</v>
      </c>
      <c r="K35" s="16">
        <v>98740</v>
      </c>
      <c r="L35" s="16" t="s">
        <v>2265</v>
      </c>
      <c r="M35" s="17">
        <v>43839</v>
      </c>
      <c r="N35" s="15">
        <v>51118801516</v>
      </c>
      <c r="O35" s="16" t="s">
        <v>4047</v>
      </c>
      <c r="P35" s="16" t="s">
        <v>6260</v>
      </c>
      <c r="Q35" s="16" t="str">
        <f t="shared" si="3"/>
        <v>14/06/85</v>
      </c>
      <c r="R35" s="27" t="s">
        <v>3904</v>
      </c>
      <c r="S35" s="108" t="s">
        <v>5537</v>
      </c>
      <c r="T35" s="108"/>
    </row>
    <row r="36" spans="1:20" hidden="1" x14ac:dyDescent="0.2">
      <c r="A36" s="23">
        <v>1910</v>
      </c>
      <c r="B36" s="16" t="s">
        <v>4847</v>
      </c>
      <c r="C36" s="23" t="s">
        <v>6723</v>
      </c>
      <c r="D36" s="70" t="str">
        <f>IF(C36="","",LOOKUP(C36,Bases!A:A,Bases!B:B))</f>
        <v>Viñedo</v>
      </c>
      <c r="E36" s="70" t="str">
        <f>IF(C36="","",LOOKUP(C36,Bases!A:A,Bases!C:C))</f>
        <v>Trabajador de viñedo</v>
      </c>
      <c r="F36" s="19" t="s">
        <v>27</v>
      </c>
      <c r="G36" s="68" t="str">
        <f t="shared" si="2"/>
        <v>Baja</v>
      </c>
      <c r="H36" s="16" t="s">
        <v>4848</v>
      </c>
      <c r="I36" s="16" t="s">
        <v>3185</v>
      </c>
      <c r="J36" s="16" t="s">
        <v>2285</v>
      </c>
      <c r="K36" s="16">
        <v>98760</v>
      </c>
      <c r="L36" s="16" t="s">
        <v>2265</v>
      </c>
      <c r="M36" s="17">
        <v>44088</v>
      </c>
      <c r="N36" s="15">
        <v>2157479722</v>
      </c>
      <c r="O36" s="16" t="s">
        <v>4849</v>
      </c>
      <c r="P36" s="16" t="s">
        <v>6259</v>
      </c>
      <c r="Q36" s="16" t="str">
        <f t="shared" si="3"/>
        <v>06/08/74</v>
      </c>
      <c r="R36" s="27" t="s">
        <v>3904</v>
      </c>
      <c r="S36" s="108" t="s">
        <v>3185</v>
      </c>
      <c r="T36" s="108"/>
    </row>
    <row r="37" spans="1:20" x14ac:dyDescent="0.2">
      <c r="A37" s="23">
        <v>2505</v>
      </c>
      <c r="B37" s="16" t="s">
        <v>5001</v>
      </c>
      <c r="C37" s="16" t="s">
        <v>6766</v>
      </c>
      <c r="D37" s="70" t="str">
        <f>IF(C37="","",LOOKUP(C37,Bases!A:A,Bases!B:B))</f>
        <v>Invernaderos</v>
      </c>
      <c r="E37" s="70" t="str">
        <f>IF(C37="","",LOOKUP(C37,Bases!A:A,Bases!C:C))</f>
        <v>Operativo Abajo</v>
      </c>
      <c r="F37" s="18" t="s">
        <v>3662</v>
      </c>
      <c r="G37" s="68" t="str">
        <f t="shared" si="2"/>
        <v>Activo</v>
      </c>
      <c r="H37" s="16" t="s">
        <v>5002</v>
      </c>
      <c r="I37" s="16" t="s">
        <v>5531</v>
      </c>
      <c r="J37" s="16" t="s">
        <v>2285</v>
      </c>
      <c r="K37" s="16">
        <v>98740</v>
      </c>
      <c r="L37" s="16" t="s">
        <v>2266</v>
      </c>
      <c r="M37" s="17">
        <v>44110</v>
      </c>
      <c r="N37" s="15">
        <v>34008106626</v>
      </c>
      <c r="O37" s="15" t="s">
        <v>5003</v>
      </c>
      <c r="P37" s="16" t="s">
        <v>7229</v>
      </c>
      <c r="Q37" s="16" t="str">
        <f t="shared" si="3"/>
        <v>04/02/81</v>
      </c>
      <c r="R37" s="27" t="s">
        <v>3904</v>
      </c>
      <c r="S37" s="12" t="s">
        <v>6213</v>
      </c>
    </row>
    <row r="38" spans="1:20" x14ac:dyDescent="0.2">
      <c r="A38" s="23">
        <v>8130</v>
      </c>
      <c r="B38" s="23" t="s">
        <v>176</v>
      </c>
      <c r="C38" s="16" t="s">
        <v>6858</v>
      </c>
      <c r="D38" s="70" t="str">
        <f>IF(C38="","",LOOKUP(C38,Bases!A:A,Bases!B:B))</f>
        <v>Periféricos</v>
      </c>
      <c r="E38" s="70" t="str">
        <f>IF(C38="","",LOOKUP(C38,Bases!A:A,Bases!C:C))</f>
        <v>Apoyo de intendencia</v>
      </c>
      <c r="F38" s="18" t="s">
        <v>11</v>
      </c>
      <c r="G38" s="68" t="str">
        <f t="shared" ref="G38:G69" si="4">IF(L38="B","Baja","Activo")</f>
        <v>Activo</v>
      </c>
      <c r="H38" s="16" t="s">
        <v>2286</v>
      </c>
      <c r="I38" s="16" t="s">
        <v>5533</v>
      </c>
      <c r="J38" s="16" t="s">
        <v>2285</v>
      </c>
      <c r="K38" s="16">
        <v>98730</v>
      </c>
      <c r="L38" s="16" t="s">
        <v>2266</v>
      </c>
      <c r="M38" s="17">
        <v>42234</v>
      </c>
      <c r="N38" s="15">
        <v>4825704838</v>
      </c>
      <c r="O38" s="16" t="s">
        <v>5525</v>
      </c>
      <c r="P38" s="16" t="s">
        <v>6261</v>
      </c>
      <c r="Q38" s="16" t="str">
        <f t="shared" si="3"/>
        <v>09/05/57</v>
      </c>
      <c r="R38" s="27" t="s">
        <v>3904</v>
      </c>
      <c r="S38" s="12" t="s">
        <v>3185</v>
      </c>
    </row>
    <row r="39" spans="1:20" hidden="1" x14ac:dyDescent="0.2">
      <c r="A39" s="16">
        <v>1806</v>
      </c>
      <c r="B39" s="16" t="s">
        <v>177</v>
      </c>
      <c r="D39" s="70" t="str">
        <f>IF(C39="","",LOOKUP(C39,Bases!A:A,Bases!B:B))</f>
        <v/>
      </c>
      <c r="E39" s="70" t="str">
        <f>IF(C39="","",LOOKUP(C39,Bases!A:A,Bases!C:C))</f>
        <v/>
      </c>
      <c r="F39" s="18" t="s">
        <v>3665</v>
      </c>
      <c r="G39" s="68" t="str">
        <f t="shared" si="4"/>
        <v>Baja</v>
      </c>
      <c r="H39" s="16" t="s">
        <v>4735</v>
      </c>
      <c r="I39" s="16" t="s">
        <v>5730</v>
      </c>
      <c r="J39" s="16" t="s">
        <v>2283</v>
      </c>
      <c r="K39" s="16">
        <v>98640</v>
      </c>
      <c r="L39" s="16" t="s">
        <v>2265</v>
      </c>
      <c r="M39" s="17">
        <v>43829</v>
      </c>
      <c r="N39" s="15">
        <v>31139954098</v>
      </c>
      <c r="O39" s="16" t="s">
        <v>4736</v>
      </c>
      <c r="P39" s="16">
        <v>0</v>
      </c>
      <c r="Q39" s="16" t="str">
        <f t="shared" si="3"/>
        <v>02/09/99</v>
      </c>
      <c r="R39" s="16" t="s">
        <v>3904</v>
      </c>
      <c r="S39" s="108" t="e">
        <v>#N/A</v>
      </c>
      <c r="T39" s="108"/>
    </row>
    <row r="40" spans="1:20" hidden="1" x14ac:dyDescent="0.2">
      <c r="A40" s="16">
        <v>576</v>
      </c>
      <c r="B40" s="16" t="s">
        <v>178</v>
      </c>
      <c r="D40" s="70" t="str">
        <f>IF(C40="","",LOOKUP(C40,Bases!A:A,Bases!B:B))</f>
        <v/>
      </c>
      <c r="E40" s="70" t="str">
        <f>IF(C40="","",LOOKUP(C40,Bases!A:A,Bases!C:C))</f>
        <v/>
      </c>
      <c r="G40" s="68" t="str">
        <f t="shared" si="4"/>
        <v>Baja</v>
      </c>
      <c r="K40" s="16">
        <v>0</v>
      </c>
      <c r="L40" s="16" t="s">
        <v>2265</v>
      </c>
      <c r="M40" s="17">
        <v>38341</v>
      </c>
      <c r="N40" s="15">
        <v>34048811227</v>
      </c>
      <c r="P40" s="16">
        <v>0</v>
      </c>
      <c r="Q40" s="16" t="str">
        <f t="shared" si="3"/>
        <v>//</v>
      </c>
      <c r="R40" s="16"/>
      <c r="S40" s="108" t="e">
        <v>#N/A</v>
      </c>
      <c r="T40" s="108"/>
    </row>
    <row r="41" spans="1:20" hidden="1" x14ac:dyDescent="0.2">
      <c r="A41" s="77">
        <v>2948</v>
      </c>
      <c r="B41" s="23" t="s">
        <v>3911</v>
      </c>
      <c r="D41" s="70" t="str">
        <f>IF(C41="","",LOOKUP(C41,Bases!A:A,Bases!B:B))</f>
        <v/>
      </c>
      <c r="E41" s="70" t="str">
        <f>IF(C41="","",LOOKUP(C41,Bases!A:A,Bases!C:C))</f>
        <v/>
      </c>
      <c r="F41" s="18" t="s">
        <v>5102</v>
      </c>
      <c r="G41" s="68" t="str">
        <f t="shared" si="4"/>
        <v>Baja</v>
      </c>
      <c r="H41" s="16" t="s">
        <v>3912</v>
      </c>
      <c r="I41" s="16" t="s">
        <v>5531</v>
      </c>
      <c r="J41" s="16" t="s">
        <v>2285</v>
      </c>
      <c r="K41" s="16">
        <v>98740</v>
      </c>
      <c r="L41" s="16" t="s">
        <v>2265</v>
      </c>
      <c r="M41" s="17">
        <v>44063</v>
      </c>
      <c r="N41" s="15">
        <v>34078907010</v>
      </c>
      <c r="O41" s="16" t="s">
        <v>3913</v>
      </c>
      <c r="P41" s="16" t="s">
        <v>6664</v>
      </c>
      <c r="Q41" s="16" t="str">
        <f t="shared" si="3"/>
        <v>05/06/89</v>
      </c>
      <c r="R41" s="27" t="s">
        <v>3904</v>
      </c>
      <c r="S41" s="108" t="e">
        <v>#N/A</v>
      </c>
      <c r="T41" s="108"/>
    </row>
    <row r="42" spans="1:20" hidden="1" x14ac:dyDescent="0.2">
      <c r="A42" s="16">
        <v>2948</v>
      </c>
      <c r="B42" s="16" t="s">
        <v>3911</v>
      </c>
      <c r="C42" s="19"/>
      <c r="D42" s="70" t="str">
        <f>IF(C42="","",LOOKUP(C42,Bases!A:A,Bases!B:B))</f>
        <v/>
      </c>
      <c r="E42" s="70" t="str">
        <f>IF(C42="","",LOOKUP(C42,Bases!A:A,Bases!C:C))</f>
        <v/>
      </c>
      <c r="F42" s="18" t="s">
        <v>6043</v>
      </c>
      <c r="G42" s="68" t="str">
        <f t="shared" si="4"/>
        <v>Baja</v>
      </c>
      <c r="L42" s="16" t="s">
        <v>2265</v>
      </c>
      <c r="S42" s="108"/>
      <c r="T42" s="108"/>
    </row>
    <row r="43" spans="1:20" hidden="1" x14ac:dyDescent="0.2">
      <c r="A43" s="35">
        <v>2870</v>
      </c>
      <c r="B43" s="16" t="s">
        <v>5695</v>
      </c>
      <c r="C43" s="16" t="s">
        <v>6724</v>
      </c>
      <c r="D43" s="70" t="str">
        <f>IF(C43="","",LOOKUP(C43,Bases!A:A,Bases!B:B))</f>
        <v>Invernaderos</v>
      </c>
      <c r="E43" s="70" t="str">
        <f>IF(C43="","",LOOKUP(C43,Bases!A:A,Bases!C:C))</f>
        <v>Acarreador</v>
      </c>
      <c r="F43" s="18" t="s">
        <v>3660</v>
      </c>
      <c r="G43" s="68" t="str">
        <f t="shared" si="4"/>
        <v>Baja</v>
      </c>
      <c r="H43" s="16" t="s">
        <v>5344</v>
      </c>
      <c r="I43" s="16" t="s">
        <v>5531</v>
      </c>
      <c r="J43" s="16" t="s">
        <v>2285</v>
      </c>
      <c r="K43" s="16">
        <v>98740</v>
      </c>
      <c r="L43" s="16" t="s">
        <v>2265</v>
      </c>
      <c r="M43" s="17">
        <v>44013</v>
      </c>
      <c r="O43" s="16" t="s">
        <v>5696</v>
      </c>
      <c r="P43" s="16" t="s">
        <v>6495</v>
      </c>
      <c r="Q43" s="16" t="str">
        <f>CONCATENATE(MID(O43,9,2),"/",MID(O43,7,2),"/",MID(O43,5,2))</f>
        <v>05/06/01</v>
      </c>
      <c r="R43" s="27" t="s">
        <v>3904</v>
      </c>
      <c r="S43" s="108" t="s">
        <v>6213</v>
      </c>
      <c r="T43" s="108"/>
    </row>
    <row r="44" spans="1:20" hidden="1" x14ac:dyDescent="0.2">
      <c r="A44" s="39">
        <v>2610</v>
      </c>
      <c r="B44" s="16" t="s">
        <v>5343</v>
      </c>
      <c r="C44" s="16" t="s">
        <v>6725</v>
      </c>
      <c r="D44" s="70" t="str">
        <f>IF(C44="","",LOOKUP(C44,Bases!A:A,Bases!B:B))</f>
        <v>Invernaderos</v>
      </c>
      <c r="E44" s="70" t="str">
        <f>IF(C44="","",LOOKUP(C44,Bases!A:A,Bases!C:C))</f>
        <v>Supervisor titular</v>
      </c>
      <c r="F44" s="18" t="s">
        <v>3778</v>
      </c>
      <c r="G44" s="68" t="str">
        <f t="shared" si="4"/>
        <v>Baja</v>
      </c>
      <c r="H44" s="16" t="s">
        <v>5344</v>
      </c>
      <c r="I44" s="16" t="s">
        <v>5531</v>
      </c>
      <c r="J44" s="16" t="s">
        <v>2285</v>
      </c>
      <c r="K44" s="16">
        <v>98740</v>
      </c>
      <c r="L44" s="16" t="s">
        <v>2265</v>
      </c>
      <c r="M44" s="17">
        <v>43691</v>
      </c>
      <c r="N44" s="15">
        <v>28139913801</v>
      </c>
      <c r="O44" s="16" t="s">
        <v>5345</v>
      </c>
      <c r="P44" s="16" t="s">
        <v>6262</v>
      </c>
      <c r="Q44" s="16" t="str">
        <f>CONCATENATE(MID(O44,9,2),"/",MID(O44,7,2),"/",MID(O44,5,2))</f>
        <v>23/08/99</v>
      </c>
      <c r="R44" s="27" t="s">
        <v>3910</v>
      </c>
      <c r="S44" s="108" t="s">
        <v>6213</v>
      </c>
      <c r="T44" s="108"/>
    </row>
    <row r="45" spans="1:20" hidden="1" x14ac:dyDescent="0.2">
      <c r="A45" s="16">
        <v>2949</v>
      </c>
      <c r="B45" s="16" t="s">
        <v>6665</v>
      </c>
      <c r="C45" s="19"/>
      <c r="D45" s="70" t="str">
        <f>IF(C45="","",LOOKUP(C45,Bases!A:A,Bases!B:B))</f>
        <v/>
      </c>
      <c r="E45" s="70" t="str">
        <f>IF(C45="","",LOOKUP(C45,Bases!A:A,Bases!C:C))</f>
        <v/>
      </c>
      <c r="F45" s="18" t="s">
        <v>5102</v>
      </c>
      <c r="G45" s="68" t="str">
        <f t="shared" si="4"/>
        <v>Baja</v>
      </c>
      <c r="H45" s="16" t="s">
        <v>3912</v>
      </c>
      <c r="I45" s="16" t="s">
        <v>5531</v>
      </c>
      <c r="J45" s="16" t="s">
        <v>2285</v>
      </c>
      <c r="K45" s="16">
        <v>98740</v>
      </c>
      <c r="L45" s="16" t="s">
        <v>2265</v>
      </c>
      <c r="M45" s="17">
        <v>44063</v>
      </c>
      <c r="O45" s="15" t="s">
        <v>6667</v>
      </c>
      <c r="P45" s="16" t="s">
        <v>6666</v>
      </c>
      <c r="R45" s="27" t="s">
        <v>3904</v>
      </c>
      <c r="S45" s="108"/>
      <c r="T45" s="108"/>
    </row>
    <row r="46" spans="1:20" hidden="1" x14ac:dyDescent="0.2">
      <c r="A46" s="39">
        <v>2498</v>
      </c>
      <c r="B46" s="16" t="s">
        <v>4979</v>
      </c>
      <c r="D46" s="70" t="str">
        <f>IF(C46="","",LOOKUP(C46,Bases!A:A,Bases!B:B))</f>
        <v/>
      </c>
      <c r="E46" s="70" t="str">
        <f>IF(C46="","",LOOKUP(C46,Bases!A:A,Bases!C:C))</f>
        <v/>
      </c>
      <c r="F46" s="18" t="s">
        <v>3659</v>
      </c>
      <c r="G46" s="68" t="str">
        <f t="shared" si="4"/>
        <v>Baja</v>
      </c>
      <c r="H46" s="16" t="s">
        <v>3912</v>
      </c>
      <c r="J46" s="16" t="s">
        <v>2285</v>
      </c>
      <c r="K46" s="16">
        <v>98740</v>
      </c>
      <c r="L46" s="16" t="s">
        <v>2265</v>
      </c>
      <c r="M46" s="17">
        <v>43567</v>
      </c>
      <c r="N46" s="15">
        <v>34137701578</v>
      </c>
      <c r="O46" s="16" t="s">
        <v>4980</v>
      </c>
      <c r="P46" s="16">
        <v>0</v>
      </c>
      <c r="Q46" s="16" t="str">
        <f t="shared" ref="Q46:Q77" si="5">CONCATENATE(MID(O46,9,2),"/",MID(O46,7,2),"/",MID(O46,5,2))</f>
        <v>08/10/77</v>
      </c>
      <c r="R46" s="27" t="s">
        <v>3910</v>
      </c>
      <c r="S46" s="108" t="e">
        <v>#N/A</v>
      </c>
      <c r="T46" s="108"/>
    </row>
    <row r="47" spans="1:20" hidden="1" x14ac:dyDescent="0.2">
      <c r="A47" s="39">
        <v>2654</v>
      </c>
      <c r="B47" s="16" t="s">
        <v>5480</v>
      </c>
      <c r="D47" s="70" t="str">
        <f>IF(C47="","",LOOKUP(C47,Bases!A:A,Bases!B:B))</f>
        <v/>
      </c>
      <c r="E47" s="70" t="str">
        <f>IF(C47="","",LOOKUP(C47,Bases!A:A,Bases!C:C))</f>
        <v/>
      </c>
      <c r="F47" s="24" t="s">
        <v>24</v>
      </c>
      <c r="G47" s="68" t="str">
        <f t="shared" si="4"/>
        <v>Baja</v>
      </c>
      <c r="H47" s="16" t="s">
        <v>5481</v>
      </c>
      <c r="I47" s="16" t="s">
        <v>5533</v>
      </c>
      <c r="J47" s="16" t="s">
        <v>2285</v>
      </c>
      <c r="K47" s="16">
        <v>98730</v>
      </c>
      <c r="L47" s="16" t="s">
        <v>2265</v>
      </c>
      <c r="M47" s="17">
        <v>43717</v>
      </c>
      <c r="O47" s="16" t="s">
        <v>5482</v>
      </c>
      <c r="P47" s="16">
        <v>0</v>
      </c>
      <c r="Q47" s="16" t="str">
        <f t="shared" si="5"/>
        <v>06/02/95</v>
      </c>
      <c r="R47" s="27" t="s">
        <v>3904</v>
      </c>
      <c r="S47" s="108" t="e">
        <v>#N/A</v>
      </c>
      <c r="T47" s="108"/>
    </row>
    <row r="48" spans="1:20" hidden="1" x14ac:dyDescent="0.2">
      <c r="A48" s="16">
        <v>8269</v>
      </c>
      <c r="B48" s="16" t="s">
        <v>7029</v>
      </c>
      <c r="C48" s="16" t="s">
        <v>7241</v>
      </c>
      <c r="D48" s="70" t="str">
        <f>IF(C48="","",LOOKUP(C48,Bases!A:A,Bases!B:B))</f>
        <v>Invernaderos</v>
      </c>
      <c r="E48" s="70" t="str">
        <f>IF(C48="","",LOOKUP(C48,Bases!A:A,Bases!C:C))</f>
        <v>Operativo Abajo</v>
      </c>
      <c r="F48" s="18" t="s">
        <v>7083</v>
      </c>
      <c r="G48" s="68" t="str">
        <f t="shared" si="4"/>
        <v>Baja</v>
      </c>
      <c r="H48" s="16" t="s">
        <v>7030</v>
      </c>
      <c r="I48" s="16" t="s">
        <v>5531</v>
      </c>
      <c r="J48" s="16" t="s">
        <v>2285</v>
      </c>
      <c r="K48" s="16">
        <v>98740</v>
      </c>
      <c r="L48" s="16" t="s">
        <v>2265</v>
      </c>
      <c r="M48" s="17">
        <v>44088</v>
      </c>
      <c r="N48" s="15">
        <v>34139400914</v>
      </c>
      <c r="O48" s="16" t="s">
        <v>7031</v>
      </c>
      <c r="Q48" s="16" t="str">
        <f t="shared" si="5"/>
        <v>05/11/94</v>
      </c>
      <c r="R48" s="27" t="s">
        <v>3904</v>
      </c>
      <c r="S48" s="108" t="s">
        <v>6213</v>
      </c>
      <c r="T48" s="108"/>
    </row>
    <row r="49" spans="1:20" hidden="1" x14ac:dyDescent="0.2">
      <c r="A49" s="16">
        <v>1707</v>
      </c>
      <c r="B49" s="16" t="s">
        <v>179</v>
      </c>
      <c r="D49" s="70" t="str">
        <f>IF(C49="","",LOOKUP(C49,Bases!A:A,Bases!B:B))</f>
        <v/>
      </c>
      <c r="E49" s="70" t="str">
        <f>IF(C49="","",LOOKUP(C49,Bases!A:A,Bases!C:C))</f>
        <v/>
      </c>
      <c r="G49" s="68" t="str">
        <f t="shared" si="4"/>
        <v>Baja</v>
      </c>
      <c r="H49" s="16" t="s">
        <v>2287</v>
      </c>
      <c r="J49" s="16" t="s">
        <v>2288</v>
      </c>
      <c r="K49" s="16">
        <v>98740</v>
      </c>
      <c r="L49" s="16" t="s">
        <v>2265</v>
      </c>
      <c r="M49" s="17">
        <v>42583</v>
      </c>
      <c r="N49" s="15">
        <v>51836900756</v>
      </c>
      <c r="P49" s="16">
        <v>0</v>
      </c>
      <c r="Q49" s="16" t="str">
        <f t="shared" si="5"/>
        <v>//</v>
      </c>
      <c r="R49" s="16"/>
      <c r="S49" s="108" t="e">
        <v>#N/A</v>
      </c>
      <c r="T49" s="108"/>
    </row>
    <row r="50" spans="1:20" hidden="1" x14ac:dyDescent="0.2">
      <c r="A50" s="16">
        <v>1694</v>
      </c>
      <c r="B50" s="16" t="s">
        <v>180</v>
      </c>
      <c r="D50" s="70" t="str">
        <f>IF(C50="","",LOOKUP(C50,Bases!A:A,Bases!B:B))</f>
        <v/>
      </c>
      <c r="E50" s="70" t="str">
        <f>IF(C50="","",LOOKUP(C50,Bases!A:A,Bases!C:C))</f>
        <v/>
      </c>
      <c r="G50" s="68" t="str">
        <f t="shared" si="4"/>
        <v>Baja</v>
      </c>
      <c r="H50" s="16" t="s">
        <v>2289</v>
      </c>
      <c r="J50" s="16" t="s">
        <v>2290</v>
      </c>
      <c r="K50" s="16">
        <v>98740</v>
      </c>
      <c r="L50" s="16" t="s">
        <v>2265</v>
      </c>
      <c r="M50" s="17">
        <v>42583</v>
      </c>
      <c r="N50" s="15">
        <v>34007502916</v>
      </c>
      <c r="P50" s="16">
        <v>0</v>
      </c>
      <c r="Q50" s="16" t="str">
        <f t="shared" si="5"/>
        <v>//</v>
      </c>
      <c r="R50" s="16"/>
      <c r="S50" s="108" t="e">
        <v>#N/A</v>
      </c>
      <c r="T50" s="108"/>
    </row>
    <row r="51" spans="1:20" hidden="1" x14ac:dyDescent="0.2">
      <c r="A51" s="23">
        <v>2171</v>
      </c>
      <c r="B51" s="16" t="s">
        <v>3761</v>
      </c>
      <c r="C51" s="23"/>
      <c r="D51" s="70" t="str">
        <f>IF(C51="","",LOOKUP(C51,Bases!A:A,Bases!B:B))</f>
        <v/>
      </c>
      <c r="E51" s="70" t="str">
        <f>IF(C51="","",LOOKUP(C51,Bases!A:A,Bases!C:C))</f>
        <v/>
      </c>
      <c r="F51" s="19" t="s">
        <v>27</v>
      </c>
      <c r="G51" s="68" t="str">
        <f t="shared" si="4"/>
        <v>Baja</v>
      </c>
      <c r="H51" s="16" t="s">
        <v>3762</v>
      </c>
      <c r="I51" s="16" t="s">
        <v>5531</v>
      </c>
      <c r="J51" s="16" t="s">
        <v>2285</v>
      </c>
      <c r="K51" s="16">
        <v>98740</v>
      </c>
      <c r="L51" s="16" t="s">
        <v>2265</v>
      </c>
      <c r="M51" s="17">
        <v>43957</v>
      </c>
      <c r="O51" s="16" t="s">
        <v>6193</v>
      </c>
      <c r="P51" s="16" t="s">
        <v>6263</v>
      </c>
      <c r="Q51" s="16" t="str">
        <f t="shared" si="5"/>
        <v>18/09/90</v>
      </c>
      <c r="R51" s="27" t="s">
        <v>3904</v>
      </c>
      <c r="S51" s="108" t="s">
        <v>6213</v>
      </c>
      <c r="T51" s="108"/>
    </row>
    <row r="52" spans="1:20" hidden="1" x14ac:dyDescent="0.2">
      <c r="A52" s="16">
        <v>2692</v>
      </c>
      <c r="B52" s="16" t="s">
        <v>5618</v>
      </c>
      <c r="D52" s="70" t="str">
        <f>IF(C52="","",LOOKUP(C52,Bases!A:A,Bases!B:B))</f>
        <v/>
      </c>
      <c r="E52" s="70" t="str">
        <f>IF(C52="","",LOOKUP(C52,Bases!A:A,Bases!C:C))</f>
        <v/>
      </c>
      <c r="F52" s="24" t="s">
        <v>5102</v>
      </c>
      <c r="G52" s="68" t="str">
        <f t="shared" si="4"/>
        <v>Baja</v>
      </c>
      <c r="H52" s="16" t="s">
        <v>5619</v>
      </c>
      <c r="I52" s="16" t="s">
        <v>3676</v>
      </c>
      <c r="J52" s="16" t="s">
        <v>2285</v>
      </c>
      <c r="K52" s="16">
        <v>98730</v>
      </c>
      <c r="L52" s="16" t="s">
        <v>2265</v>
      </c>
      <c r="M52" s="17">
        <v>43759</v>
      </c>
      <c r="N52" s="15">
        <v>34937402583</v>
      </c>
      <c r="O52" s="16" t="s">
        <v>5620</v>
      </c>
      <c r="P52" s="16">
        <v>0</v>
      </c>
      <c r="Q52" s="16" t="str">
        <f t="shared" si="5"/>
        <v>17/05/77</v>
      </c>
      <c r="R52" s="27" t="s">
        <v>3904</v>
      </c>
      <c r="S52" s="108" t="e">
        <v>#N/A</v>
      </c>
      <c r="T52" s="108"/>
    </row>
    <row r="53" spans="1:20" hidden="1" x14ac:dyDescent="0.2">
      <c r="A53" s="16">
        <v>2692</v>
      </c>
      <c r="B53" s="16" t="s">
        <v>5618</v>
      </c>
      <c r="D53" s="70" t="str">
        <f>IF(C53="","",LOOKUP(C53,Bases!A:A,Bases!B:B))</f>
        <v/>
      </c>
      <c r="E53" s="70" t="str">
        <f>IF(C53="","",LOOKUP(C53,Bases!A:A,Bases!C:C))</f>
        <v/>
      </c>
      <c r="F53" s="24" t="s">
        <v>5102</v>
      </c>
      <c r="G53" s="68" t="str">
        <f t="shared" si="4"/>
        <v>Baja</v>
      </c>
      <c r="H53" s="16" t="s">
        <v>5619</v>
      </c>
      <c r="I53" s="16" t="s">
        <v>3676</v>
      </c>
      <c r="J53" s="16" t="s">
        <v>2285</v>
      </c>
      <c r="K53" s="16">
        <v>98730</v>
      </c>
      <c r="L53" s="16" t="s">
        <v>2265</v>
      </c>
      <c r="M53" s="17">
        <v>43759</v>
      </c>
      <c r="N53" s="15">
        <v>34937402583</v>
      </c>
      <c r="O53" s="16" t="s">
        <v>5620</v>
      </c>
      <c r="P53" s="16">
        <v>0</v>
      </c>
      <c r="Q53" s="16" t="str">
        <f t="shared" si="5"/>
        <v>17/05/77</v>
      </c>
      <c r="R53" s="27" t="s">
        <v>3904</v>
      </c>
      <c r="S53" s="108" t="e">
        <v>#N/A</v>
      </c>
      <c r="T53" s="108"/>
    </row>
    <row r="54" spans="1:20" hidden="1" x14ac:dyDescent="0.2">
      <c r="A54" s="23">
        <v>2446</v>
      </c>
      <c r="B54" s="16" t="s">
        <v>4797</v>
      </c>
      <c r="D54" s="70" t="str">
        <f>IF(C54="","",LOOKUP(C54,Bases!A:A,Bases!B:B))</f>
        <v/>
      </c>
      <c r="E54" s="70" t="str">
        <f>IF(C54="","",LOOKUP(C54,Bases!A:A,Bases!C:C))</f>
        <v/>
      </c>
      <c r="F54" s="24" t="s">
        <v>3662</v>
      </c>
      <c r="G54" s="68" t="str">
        <f t="shared" si="4"/>
        <v>Baja</v>
      </c>
      <c r="H54" s="16" t="s">
        <v>4798</v>
      </c>
      <c r="J54" s="16" t="s">
        <v>2285</v>
      </c>
      <c r="K54" s="16">
        <v>98730</v>
      </c>
      <c r="L54" s="16" t="s">
        <v>2265</v>
      </c>
      <c r="M54" s="17">
        <v>43517</v>
      </c>
      <c r="O54" s="16" t="s">
        <v>4799</v>
      </c>
      <c r="P54" s="16">
        <v>0</v>
      </c>
      <c r="Q54" s="16" t="str">
        <f t="shared" si="5"/>
        <v>24/12/92</v>
      </c>
      <c r="R54" s="27" t="s">
        <v>3904</v>
      </c>
      <c r="S54" s="108" t="e">
        <v>#N/A</v>
      </c>
      <c r="T54" s="108"/>
    </row>
    <row r="55" spans="1:20" x14ac:dyDescent="0.2">
      <c r="A55" s="16">
        <v>2342</v>
      </c>
      <c r="B55" s="16" t="s">
        <v>4291</v>
      </c>
      <c r="C55" s="19" t="s">
        <v>6837</v>
      </c>
      <c r="D55" s="70" t="str">
        <f>IF(C55="","",LOOKUP(C55,[1]Bases!A:A,[1]Bases!B:B))</f>
        <v>Viñedo</v>
      </c>
      <c r="E55" s="70" t="str">
        <f>IF(C55="","",LOOKUP(C55,[1]Bases!A:A,[1]Bases!C:C))</f>
        <v>Trabajador de viñedo</v>
      </c>
      <c r="F55" s="18" t="s">
        <v>27</v>
      </c>
      <c r="G55" s="68" t="str">
        <f t="shared" si="4"/>
        <v>Activo</v>
      </c>
      <c r="H55" s="16" t="s">
        <v>4292</v>
      </c>
      <c r="I55" s="16" t="s">
        <v>7563</v>
      </c>
      <c r="J55" s="16" t="s">
        <v>2285</v>
      </c>
      <c r="K55" s="16">
        <v>98740</v>
      </c>
      <c r="L55" s="16" t="s">
        <v>2266</v>
      </c>
      <c r="M55" s="17">
        <v>44148</v>
      </c>
      <c r="N55" s="15">
        <v>4129436590</v>
      </c>
      <c r="O55" s="16" t="s">
        <v>4293</v>
      </c>
      <c r="Q55" s="16" t="str">
        <f t="shared" si="5"/>
        <v>03/01/94</v>
      </c>
      <c r="R55" s="27" t="s">
        <v>3904</v>
      </c>
      <c r="S55" s="12" t="s">
        <v>5537</v>
      </c>
    </row>
    <row r="56" spans="1:20" hidden="1" x14ac:dyDescent="0.2">
      <c r="A56" s="16">
        <v>2698</v>
      </c>
      <c r="B56" s="16" t="s">
        <v>5635</v>
      </c>
      <c r="D56" s="70" t="str">
        <f>IF(C56="","",LOOKUP(C56,Bases!A:A,Bases!B:B))</f>
        <v/>
      </c>
      <c r="E56" s="70" t="str">
        <f>IF(C56="","",LOOKUP(C56,Bases!A:A,Bases!C:C))</f>
        <v/>
      </c>
      <c r="F56" s="18" t="s">
        <v>9</v>
      </c>
      <c r="G56" s="68" t="str">
        <f t="shared" si="4"/>
        <v>Baja</v>
      </c>
      <c r="H56" s="16" t="s">
        <v>5636</v>
      </c>
      <c r="I56" s="16" t="s">
        <v>5531</v>
      </c>
      <c r="J56" s="16" t="s">
        <v>2285</v>
      </c>
      <c r="K56" s="16">
        <v>98740</v>
      </c>
      <c r="L56" s="16" t="s">
        <v>2265</v>
      </c>
      <c r="M56" s="17">
        <v>43762</v>
      </c>
      <c r="N56" s="15">
        <v>49149659580</v>
      </c>
      <c r="O56" s="16" t="s">
        <v>5637</v>
      </c>
      <c r="P56" s="16">
        <v>0</v>
      </c>
      <c r="Q56" s="16" t="str">
        <f t="shared" si="5"/>
        <v>13/09/96</v>
      </c>
      <c r="R56" s="27" t="s">
        <v>3910</v>
      </c>
      <c r="S56" s="108" t="e">
        <v>#N/A</v>
      </c>
      <c r="T56" s="108"/>
    </row>
    <row r="57" spans="1:20" hidden="1" x14ac:dyDescent="0.2">
      <c r="A57" s="16">
        <v>2977</v>
      </c>
      <c r="B57" s="16" t="s">
        <v>6695</v>
      </c>
      <c r="C57" s="19" t="s">
        <v>6749</v>
      </c>
      <c r="D57" s="70" t="str">
        <f>IF(C57="","",LOOKUP(C57,Bases!A:A,Bases!B:B))</f>
        <v>Invernaderos</v>
      </c>
      <c r="E57" s="70" t="str">
        <f>IF(C57="","",LOOKUP(C57,Bases!A:A,Bases!C:C))</f>
        <v>Operativo Abajo</v>
      </c>
      <c r="F57" s="18" t="s">
        <v>3662</v>
      </c>
      <c r="G57" s="68" t="str">
        <f t="shared" si="4"/>
        <v>Baja</v>
      </c>
      <c r="H57" s="16" t="s">
        <v>6696</v>
      </c>
      <c r="I57" s="16" t="s">
        <v>5531</v>
      </c>
      <c r="J57" s="16" t="s">
        <v>2285</v>
      </c>
      <c r="K57" s="16">
        <v>98740</v>
      </c>
      <c r="L57" s="16" t="s">
        <v>2265</v>
      </c>
      <c r="M57" s="17">
        <v>44075</v>
      </c>
      <c r="O57" s="16" t="s">
        <v>6697</v>
      </c>
      <c r="Q57" s="16" t="str">
        <f t="shared" si="5"/>
        <v>16/02/93</v>
      </c>
      <c r="R57" s="27" t="s">
        <v>3904</v>
      </c>
      <c r="S57" s="108" t="s">
        <v>6213</v>
      </c>
      <c r="T57" s="108"/>
    </row>
    <row r="58" spans="1:20" hidden="1" x14ac:dyDescent="0.2">
      <c r="A58" s="16">
        <v>8001</v>
      </c>
      <c r="B58" s="16" t="s">
        <v>181</v>
      </c>
      <c r="D58" s="70" t="str">
        <f>IF(C58="","",LOOKUP(C58,Bases!A:A,Bases!B:B))</f>
        <v/>
      </c>
      <c r="E58" s="70" t="str">
        <f>IF(C58="","",LOOKUP(C58,Bases!A:A,Bases!C:C))</f>
        <v/>
      </c>
      <c r="G58" s="68" t="str">
        <f t="shared" si="4"/>
        <v>Baja</v>
      </c>
      <c r="H58" s="16" t="s">
        <v>2291</v>
      </c>
      <c r="J58" s="16" t="s">
        <v>2268</v>
      </c>
      <c r="K58" s="16">
        <v>98730</v>
      </c>
      <c r="L58" s="16" t="s">
        <v>2265</v>
      </c>
      <c r="M58" s="17">
        <v>41922</v>
      </c>
      <c r="N58" s="15">
        <v>43117503300</v>
      </c>
      <c r="P58" s="16">
        <v>0</v>
      </c>
      <c r="Q58" s="16" t="str">
        <f t="shared" si="5"/>
        <v>//</v>
      </c>
      <c r="R58" s="16"/>
      <c r="S58" s="108" t="e">
        <v>#N/A</v>
      </c>
      <c r="T58" s="108"/>
    </row>
    <row r="59" spans="1:20" hidden="1" x14ac:dyDescent="0.2">
      <c r="A59" s="23">
        <v>2255</v>
      </c>
      <c r="B59" s="23" t="s">
        <v>3974</v>
      </c>
      <c r="D59" s="70" t="str">
        <f>IF(C59="","",LOOKUP(C59,Bases!A:A,Bases!B:B))</f>
        <v/>
      </c>
      <c r="E59" s="70" t="str">
        <f>IF(C59="","",LOOKUP(C59,Bases!A:A,Bases!C:C))</f>
        <v/>
      </c>
      <c r="F59" s="18" t="s">
        <v>27</v>
      </c>
      <c r="G59" s="68" t="str">
        <f t="shared" si="4"/>
        <v>Baja</v>
      </c>
      <c r="H59" s="16" t="s">
        <v>3975</v>
      </c>
      <c r="J59" s="16" t="s">
        <v>2285</v>
      </c>
      <c r="K59" s="16">
        <v>98740</v>
      </c>
      <c r="L59" s="16" t="s">
        <v>2265</v>
      </c>
      <c r="M59" s="17">
        <v>43346</v>
      </c>
      <c r="O59" s="16" t="s">
        <v>3976</v>
      </c>
      <c r="P59" s="16">
        <v>0</v>
      </c>
      <c r="Q59" s="16" t="str">
        <f t="shared" si="5"/>
        <v>21/02/64</v>
      </c>
      <c r="R59" s="16" t="s">
        <v>3904</v>
      </c>
      <c r="S59" s="108" t="e">
        <v>#N/A</v>
      </c>
      <c r="T59" s="108"/>
    </row>
    <row r="60" spans="1:20" x14ac:dyDescent="0.2">
      <c r="A60" s="16">
        <v>8308</v>
      </c>
      <c r="B60" s="16" t="s">
        <v>7220</v>
      </c>
      <c r="C60" s="19" t="s">
        <v>7099</v>
      </c>
      <c r="D60" s="70" t="str">
        <f>IF(C60="","",LOOKUP(C60,Bases!A:A,Bases!B:B))</f>
        <v>Invernaderos</v>
      </c>
      <c r="E60" s="70" t="str">
        <f>IF(C60="","",LOOKUP(C60,Bases!A:A,Bases!C:C))</f>
        <v>Operativo Abajo</v>
      </c>
      <c r="F60" s="18" t="s">
        <v>7083</v>
      </c>
      <c r="G60" s="68" t="str">
        <f t="shared" si="4"/>
        <v>Activo</v>
      </c>
      <c r="H60" s="16" t="s">
        <v>7221</v>
      </c>
      <c r="I60" s="16" t="s">
        <v>5532</v>
      </c>
      <c r="J60" s="16" t="s">
        <v>2285</v>
      </c>
      <c r="K60" s="16">
        <v>98740</v>
      </c>
      <c r="L60" s="16" t="s">
        <v>144</v>
      </c>
      <c r="M60" s="17">
        <v>44106</v>
      </c>
      <c r="N60" s="15">
        <v>1160263560</v>
      </c>
      <c r="O60" s="16" t="s">
        <v>7223</v>
      </c>
      <c r="P60" s="16" t="s">
        <v>7222</v>
      </c>
      <c r="Q60" s="16" t="str">
        <f t="shared" si="5"/>
        <v>24/06/02</v>
      </c>
      <c r="R60" s="27" t="s">
        <v>3904</v>
      </c>
      <c r="S60" s="31" t="s">
        <v>6215</v>
      </c>
      <c r="T60" s="31"/>
    </row>
    <row r="61" spans="1:20" hidden="1" x14ac:dyDescent="0.2">
      <c r="A61" s="16">
        <v>2824</v>
      </c>
      <c r="B61" s="16" t="s">
        <v>6065</v>
      </c>
      <c r="D61" s="70" t="str">
        <f>IF(C61="","",LOOKUP(C61,Bases!A:A,Bases!B:B))</f>
        <v/>
      </c>
      <c r="E61" s="70" t="str">
        <f>IF(C61="","",LOOKUP(C61,Bases!A:A,Bases!C:C))</f>
        <v/>
      </c>
      <c r="F61" s="24" t="s">
        <v>3639</v>
      </c>
      <c r="G61" s="68" t="str">
        <f t="shared" si="4"/>
        <v>Baja</v>
      </c>
      <c r="H61" s="16" t="s">
        <v>6066</v>
      </c>
      <c r="I61" s="16" t="s">
        <v>5532</v>
      </c>
      <c r="J61" s="16" t="s">
        <v>2285</v>
      </c>
      <c r="K61" s="16">
        <v>98740</v>
      </c>
      <c r="L61" s="16" t="s">
        <v>2265</v>
      </c>
      <c r="M61" s="17">
        <v>43910</v>
      </c>
      <c r="N61" s="15">
        <v>34129207048</v>
      </c>
      <c r="O61" s="16" t="s">
        <v>6067</v>
      </c>
      <c r="P61" s="16">
        <v>0</v>
      </c>
      <c r="Q61" s="16" t="str">
        <f t="shared" si="5"/>
        <v>15/04/92</v>
      </c>
      <c r="R61" s="27" t="s">
        <v>3904</v>
      </c>
      <c r="S61" s="108" t="e">
        <v>#N/A</v>
      </c>
      <c r="T61" s="108"/>
    </row>
    <row r="62" spans="1:20" hidden="1" x14ac:dyDescent="0.2">
      <c r="A62" s="16">
        <v>8222</v>
      </c>
      <c r="B62" s="16" t="s">
        <v>183</v>
      </c>
      <c r="D62" s="70" t="str">
        <f>IF(C62="","",LOOKUP(C62,Bases!A:A,Bases!B:B))</f>
        <v/>
      </c>
      <c r="E62" s="70" t="str">
        <f>IF(C62="","",LOOKUP(C62,Bases!A:A,Bases!C:C))</f>
        <v/>
      </c>
      <c r="G62" s="68" t="str">
        <f t="shared" si="4"/>
        <v>Baja</v>
      </c>
      <c r="H62" s="16" t="s">
        <v>2292</v>
      </c>
      <c r="J62" s="16" t="s">
        <v>2272</v>
      </c>
      <c r="K62" s="16">
        <v>98706</v>
      </c>
      <c r="L62" s="16" t="s">
        <v>2265</v>
      </c>
      <c r="M62" s="17">
        <v>42759</v>
      </c>
      <c r="N62" s="15">
        <v>34947520259</v>
      </c>
      <c r="P62" s="16">
        <v>0</v>
      </c>
      <c r="Q62" s="16" t="str">
        <f t="shared" si="5"/>
        <v>//</v>
      </c>
      <c r="R62" s="16"/>
      <c r="S62" s="108" t="e">
        <v>#N/A</v>
      </c>
      <c r="T62" s="108"/>
    </row>
    <row r="63" spans="1:20" x14ac:dyDescent="0.2">
      <c r="A63" s="16">
        <v>1677</v>
      </c>
      <c r="B63" s="31" t="s">
        <v>182</v>
      </c>
      <c r="C63" s="16" t="s">
        <v>6726</v>
      </c>
      <c r="D63" s="70" t="str">
        <f>IF(C63="","",LOOKUP(C63,Bases!A:A,Bases!B:B))</f>
        <v>Invernaderos</v>
      </c>
      <c r="E63" s="70" t="str">
        <f>IF(C63="","",LOOKUP(C63,Bases!A:A,Bases!C:C))</f>
        <v>Operativo Arriba</v>
      </c>
      <c r="F63" s="18" t="s">
        <v>3665</v>
      </c>
      <c r="G63" s="68" t="str">
        <f t="shared" si="4"/>
        <v>Activo</v>
      </c>
      <c r="H63" s="16" t="s">
        <v>5528</v>
      </c>
      <c r="I63" s="16" t="s">
        <v>5533</v>
      </c>
      <c r="J63" s="16" t="s">
        <v>2285</v>
      </c>
      <c r="K63" s="16">
        <v>98730</v>
      </c>
      <c r="L63" s="16" t="s">
        <v>2266</v>
      </c>
      <c r="M63" s="17">
        <v>42926</v>
      </c>
      <c r="N63" s="15">
        <v>8159717134</v>
      </c>
      <c r="O63" s="16" t="s">
        <v>4048</v>
      </c>
      <c r="P63" s="16" t="s">
        <v>6264</v>
      </c>
      <c r="Q63" s="16" t="str">
        <f t="shared" si="5"/>
        <v>01/10/97</v>
      </c>
      <c r="R63" s="27" t="s">
        <v>3904</v>
      </c>
      <c r="S63" s="12" t="s">
        <v>3185</v>
      </c>
    </row>
    <row r="64" spans="1:20" hidden="1" x14ac:dyDescent="0.2">
      <c r="A64" s="16">
        <v>2004</v>
      </c>
      <c r="B64" s="16" t="s">
        <v>184</v>
      </c>
      <c r="D64" s="70" t="str">
        <f>IF(C64="","",LOOKUP(C64,Bases!A:A,Bases!B:B))</f>
        <v/>
      </c>
      <c r="E64" s="70" t="str">
        <f>IF(C64="","",LOOKUP(C64,Bases!A:A,Bases!C:C))</f>
        <v/>
      </c>
      <c r="G64" s="68" t="str">
        <f t="shared" si="4"/>
        <v>Baja</v>
      </c>
      <c r="H64" s="16" t="s">
        <v>2293</v>
      </c>
      <c r="J64" s="16" t="s">
        <v>2294</v>
      </c>
      <c r="K64" s="16">
        <v>98000</v>
      </c>
      <c r="L64" s="16" t="s">
        <v>2265</v>
      </c>
      <c r="M64" s="17">
        <v>40603</v>
      </c>
      <c r="N64" s="15">
        <v>34846800307</v>
      </c>
      <c r="P64" s="16" t="s">
        <v>6265</v>
      </c>
      <c r="Q64" s="16" t="str">
        <f t="shared" si="5"/>
        <v>//</v>
      </c>
      <c r="R64" s="16"/>
      <c r="S64" s="108" t="s">
        <v>6214</v>
      </c>
      <c r="T64" s="108"/>
    </row>
    <row r="65" spans="1:20" hidden="1" x14ac:dyDescent="0.2">
      <c r="A65" s="16">
        <v>2874</v>
      </c>
      <c r="B65" s="23" t="s">
        <v>7052</v>
      </c>
      <c r="C65" s="16" t="s">
        <v>6875</v>
      </c>
      <c r="D65" s="70" t="str">
        <f>IF(C65="","",LOOKUP(C65,Bases!A:A,Bases!B:B))</f>
        <v>Invernaderos</v>
      </c>
      <c r="E65" s="70" t="str">
        <f>IF(C65="","",LOOKUP(C65,Bases!A:A,Bases!C:C))</f>
        <v>Operativo Abajo</v>
      </c>
      <c r="F65" s="18" t="s">
        <v>3662</v>
      </c>
      <c r="G65" s="68" t="str">
        <f t="shared" si="4"/>
        <v>Baja</v>
      </c>
      <c r="H65" s="16" t="s">
        <v>7053</v>
      </c>
      <c r="I65" s="16" t="s">
        <v>5537</v>
      </c>
      <c r="J65" s="16" t="s">
        <v>2285</v>
      </c>
      <c r="K65" s="16">
        <v>98740</v>
      </c>
      <c r="L65" s="16" t="s">
        <v>2265</v>
      </c>
      <c r="M65" s="17">
        <v>44088</v>
      </c>
      <c r="O65" s="26" t="s">
        <v>7054</v>
      </c>
      <c r="P65" s="26"/>
      <c r="Q65" s="16" t="str">
        <f t="shared" si="5"/>
        <v>08/10/94</v>
      </c>
      <c r="R65" s="16" t="s">
        <v>3910</v>
      </c>
      <c r="S65" s="108" t="s">
        <v>5537</v>
      </c>
      <c r="T65" s="108"/>
    </row>
    <row r="66" spans="1:20" hidden="1" x14ac:dyDescent="0.2">
      <c r="A66" s="16">
        <v>8279</v>
      </c>
      <c r="B66" s="16" t="s">
        <v>7114</v>
      </c>
      <c r="C66" s="16" t="s">
        <v>7189</v>
      </c>
      <c r="D66" s="70" t="s">
        <v>2</v>
      </c>
      <c r="E66" s="70" t="s">
        <v>7193</v>
      </c>
      <c r="F66" s="18" t="s">
        <v>9</v>
      </c>
      <c r="G66" s="68" t="str">
        <f t="shared" si="4"/>
        <v>Baja</v>
      </c>
      <c r="H66" s="16" t="s">
        <v>7053</v>
      </c>
      <c r="I66" s="16" t="s">
        <v>5537</v>
      </c>
      <c r="J66" s="16" t="s">
        <v>2285</v>
      </c>
      <c r="K66" s="16">
        <v>98740</v>
      </c>
      <c r="L66" s="16" t="s">
        <v>2265</v>
      </c>
      <c r="M66" s="17">
        <v>44088</v>
      </c>
      <c r="N66" s="16"/>
      <c r="O66" s="16" t="s">
        <v>7119</v>
      </c>
      <c r="P66" s="15" t="s">
        <v>7118</v>
      </c>
      <c r="Q66" s="16" t="str">
        <f t="shared" si="5"/>
        <v>03/05/00</v>
      </c>
      <c r="R66" s="16" t="s">
        <v>3910</v>
      </c>
      <c r="S66" s="29" t="s">
        <v>5537</v>
      </c>
      <c r="T66" s="29"/>
    </row>
    <row r="67" spans="1:20" hidden="1" x14ac:dyDescent="0.2">
      <c r="A67" s="16">
        <v>50068</v>
      </c>
      <c r="B67" s="16" t="s">
        <v>3827</v>
      </c>
      <c r="D67" s="70" t="str">
        <f>IF(C67="","",LOOKUP(C67,Bases!A:A,Bases!B:B))</f>
        <v/>
      </c>
      <c r="E67" s="70" t="str">
        <f>IF(C67="","",LOOKUP(C67,Bases!A:A,Bases!C:C))</f>
        <v/>
      </c>
      <c r="G67" s="68" t="str">
        <f t="shared" si="4"/>
        <v>Baja</v>
      </c>
      <c r="H67" s="16" t="s">
        <v>3828</v>
      </c>
      <c r="J67" s="19" t="s">
        <v>2268</v>
      </c>
      <c r="K67" s="16">
        <v>98740</v>
      </c>
      <c r="L67" s="16" t="s">
        <v>2265</v>
      </c>
      <c r="M67" s="17">
        <v>43332</v>
      </c>
      <c r="P67" s="16">
        <v>0</v>
      </c>
      <c r="Q67" s="16" t="str">
        <f t="shared" si="5"/>
        <v>//</v>
      </c>
      <c r="R67" s="16"/>
      <c r="S67" s="108" t="e">
        <v>#N/A</v>
      </c>
      <c r="T67" s="108"/>
    </row>
    <row r="68" spans="1:20" hidden="1" x14ac:dyDescent="0.2">
      <c r="A68" s="16">
        <v>2813</v>
      </c>
      <c r="B68" s="16" t="s">
        <v>6027</v>
      </c>
      <c r="D68" s="70" t="str">
        <f>IF(C68="","",LOOKUP(C68,Bases!A:A,Bases!B:B))</f>
        <v/>
      </c>
      <c r="E68" s="70" t="str">
        <f>IF(C68="","",LOOKUP(C68,Bases!A:A,Bases!C:C))</f>
        <v/>
      </c>
      <c r="F68" s="18" t="s">
        <v>5599</v>
      </c>
      <c r="G68" s="68" t="str">
        <f t="shared" si="4"/>
        <v>Baja</v>
      </c>
      <c r="H68" s="16" t="s">
        <v>3828</v>
      </c>
      <c r="I68" s="16" t="s">
        <v>5537</v>
      </c>
      <c r="J68" s="16" t="s">
        <v>2285</v>
      </c>
      <c r="K68" s="16">
        <v>98740</v>
      </c>
      <c r="L68" s="16" t="s">
        <v>2265</v>
      </c>
      <c r="M68" s="17">
        <v>43892</v>
      </c>
      <c r="N68" s="15">
        <v>15130121286</v>
      </c>
      <c r="O68" s="16" t="s">
        <v>6028</v>
      </c>
      <c r="P68" s="16">
        <v>0</v>
      </c>
      <c r="Q68" s="16" t="str">
        <f t="shared" si="5"/>
        <v>01/07/01</v>
      </c>
      <c r="R68" s="27" t="s">
        <v>3904</v>
      </c>
      <c r="S68" s="108" t="e">
        <v>#N/A</v>
      </c>
      <c r="T68" s="108"/>
    </row>
    <row r="69" spans="1:20" hidden="1" x14ac:dyDescent="0.2">
      <c r="A69" s="16">
        <v>8302</v>
      </c>
      <c r="B69" s="16" t="s">
        <v>7182</v>
      </c>
      <c r="C69" s="16" t="s">
        <v>7192</v>
      </c>
      <c r="D69" s="70" t="s">
        <v>2</v>
      </c>
      <c r="E69" s="70" t="str">
        <f>IF(C69="","",LOOKUP(C69,Bases!A:A,Bases!C:C))</f>
        <v>Saneacion nivel 3B</v>
      </c>
      <c r="F69" s="18" t="s">
        <v>9</v>
      </c>
      <c r="G69" s="68" t="str">
        <f t="shared" si="4"/>
        <v>Baja</v>
      </c>
      <c r="H69" s="16" t="s">
        <v>7183</v>
      </c>
      <c r="I69" s="16" t="s">
        <v>5537</v>
      </c>
      <c r="J69" s="16" t="s">
        <v>2285</v>
      </c>
      <c r="K69" s="16">
        <v>98740</v>
      </c>
      <c r="L69" s="16" t="s">
        <v>2265</v>
      </c>
      <c r="M69" s="17">
        <v>44103</v>
      </c>
      <c r="N69" s="15">
        <v>4130225651</v>
      </c>
      <c r="O69" s="16" t="s">
        <v>7184</v>
      </c>
      <c r="Q69" s="16" t="str">
        <f t="shared" si="5"/>
        <v>18/08/02</v>
      </c>
      <c r="R69" s="27" t="s">
        <v>3910</v>
      </c>
      <c r="S69" s="108" t="s">
        <v>5537</v>
      </c>
      <c r="T69" s="108"/>
    </row>
    <row r="70" spans="1:20" hidden="1" x14ac:dyDescent="0.2">
      <c r="A70" s="16">
        <v>839</v>
      </c>
      <c r="B70" s="16" t="s">
        <v>185</v>
      </c>
      <c r="D70" s="70" t="str">
        <f>IF(C70="","",LOOKUP(C70,Bases!A:A,Bases!B:B))</f>
        <v/>
      </c>
      <c r="E70" s="70" t="str">
        <f>IF(C70="","",LOOKUP(C70,Bases!A:A,Bases!C:C))</f>
        <v/>
      </c>
      <c r="G70" s="68" t="str">
        <f t="shared" ref="G70:G101" si="6">IF(L70="B","Baja","Activo")</f>
        <v>Baja</v>
      </c>
      <c r="K70" s="16">
        <v>0</v>
      </c>
      <c r="L70" s="16" t="s">
        <v>2265</v>
      </c>
      <c r="M70" s="17">
        <v>38705</v>
      </c>
      <c r="N70" s="15">
        <v>34059002435</v>
      </c>
      <c r="P70" s="16">
        <v>0</v>
      </c>
      <c r="Q70" s="16" t="str">
        <f t="shared" si="5"/>
        <v>//</v>
      </c>
      <c r="R70" s="16"/>
      <c r="S70" s="108" t="e">
        <v>#N/A</v>
      </c>
      <c r="T70" s="108"/>
    </row>
    <row r="71" spans="1:20" hidden="1" x14ac:dyDescent="0.2">
      <c r="A71" s="16">
        <v>776</v>
      </c>
      <c r="B71" s="16" t="s">
        <v>186</v>
      </c>
      <c r="D71" s="70" t="str">
        <f>IF(C71="","",LOOKUP(C71,Bases!A:A,Bases!B:B))</f>
        <v/>
      </c>
      <c r="E71" s="70" t="str">
        <f>IF(C71="","",LOOKUP(C71,Bases!A:A,Bases!C:C))</f>
        <v/>
      </c>
      <c r="G71" s="68" t="str">
        <f t="shared" si="6"/>
        <v>Baja</v>
      </c>
      <c r="K71" s="16">
        <v>0</v>
      </c>
      <c r="L71" s="16" t="s">
        <v>2265</v>
      </c>
      <c r="M71" s="17">
        <v>38670</v>
      </c>
      <c r="N71" s="15">
        <v>34048411440</v>
      </c>
      <c r="P71" s="16">
        <v>0</v>
      </c>
      <c r="Q71" s="16" t="str">
        <f t="shared" si="5"/>
        <v>//</v>
      </c>
      <c r="R71" s="16"/>
      <c r="S71" s="108" t="e">
        <v>#N/A</v>
      </c>
      <c r="T71" s="108"/>
    </row>
    <row r="72" spans="1:20" hidden="1" x14ac:dyDescent="0.2">
      <c r="A72" s="29">
        <v>50241</v>
      </c>
      <c r="B72" s="16" t="s">
        <v>4965</v>
      </c>
      <c r="D72" s="70" t="str">
        <f>IF(C72="","",LOOKUP(C72,Bases!A:A,Bases!B:B))</f>
        <v/>
      </c>
      <c r="E72" s="70" t="str">
        <f>IF(C72="","",LOOKUP(C72,Bases!A:A,Bases!C:C))</f>
        <v/>
      </c>
      <c r="F72" s="18" t="s">
        <v>3659</v>
      </c>
      <c r="G72" s="68" t="str">
        <f t="shared" si="6"/>
        <v>Baja</v>
      </c>
      <c r="H72" s="16" t="s">
        <v>4966</v>
      </c>
      <c r="J72" s="16" t="s">
        <v>2283</v>
      </c>
      <c r="K72" s="16">
        <v>98640</v>
      </c>
      <c r="L72" s="16" t="s">
        <v>2265</v>
      </c>
      <c r="M72" s="17">
        <v>43563</v>
      </c>
      <c r="N72" s="15">
        <v>18159545393</v>
      </c>
      <c r="O72" s="16" t="s">
        <v>4967</v>
      </c>
      <c r="P72" s="16">
        <v>0</v>
      </c>
      <c r="Q72" s="16" t="str">
        <f t="shared" si="5"/>
        <v>15/07/95</v>
      </c>
      <c r="R72" s="27" t="s">
        <v>3910</v>
      </c>
      <c r="S72" s="108" t="e">
        <v>#N/A</v>
      </c>
      <c r="T72" s="108"/>
    </row>
    <row r="73" spans="1:20" hidden="1" x14ac:dyDescent="0.2">
      <c r="A73" s="16">
        <v>50263</v>
      </c>
      <c r="B73" s="16" t="s">
        <v>187</v>
      </c>
      <c r="D73" s="70" t="str">
        <f>IF(C73="","",LOOKUP(C73,Bases!A:A,Bases!B:B))</f>
        <v/>
      </c>
      <c r="E73" s="70" t="str">
        <f>IF(C73="","",LOOKUP(C73,Bases!A:A,Bases!C:C))</f>
        <v/>
      </c>
      <c r="G73" s="68" t="str">
        <f t="shared" si="6"/>
        <v>Baja</v>
      </c>
      <c r="K73" s="16">
        <v>0</v>
      </c>
      <c r="L73" s="16" t="s">
        <v>2265</v>
      </c>
      <c r="M73" s="17">
        <v>37599</v>
      </c>
      <c r="N73" s="15">
        <v>34028520327</v>
      </c>
      <c r="P73" s="16">
        <v>0</v>
      </c>
      <c r="Q73" s="16" t="str">
        <f t="shared" si="5"/>
        <v>//</v>
      </c>
      <c r="R73" s="16"/>
      <c r="S73" s="108" t="e">
        <v>#N/A</v>
      </c>
      <c r="T73" s="108"/>
    </row>
    <row r="74" spans="1:20" hidden="1" x14ac:dyDescent="0.2">
      <c r="A74" s="23">
        <v>2402</v>
      </c>
      <c r="B74" s="16" t="s">
        <v>4537</v>
      </c>
      <c r="D74" s="70" t="str">
        <f>IF(C74="","",LOOKUP(C74,Bases!A:A,Bases!B:B))</f>
        <v/>
      </c>
      <c r="E74" s="70" t="str">
        <f>IF(C74="","",LOOKUP(C74,Bases!A:A,Bases!C:C))</f>
        <v/>
      </c>
      <c r="F74" s="24" t="s">
        <v>3662</v>
      </c>
      <c r="G74" s="68" t="str">
        <f t="shared" si="6"/>
        <v>Baja</v>
      </c>
      <c r="L74" s="16" t="s">
        <v>2265</v>
      </c>
      <c r="M74" s="17">
        <v>43430</v>
      </c>
      <c r="N74" s="15">
        <v>60149489555</v>
      </c>
      <c r="O74" s="16" t="s">
        <v>4538</v>
      </c>
      <c r="P74" s="16">
        <v>0</v>
      </c>
      <c r="Q74" s="16" t="str">
        <f t="shared" si="5"/>
        <v>23/06/94</v>
      </c>
      <c r="R74" s="27" t="s">
        <v>3904</v>
      </c>
      <c r="S74" s="108" t="e">
        <v>#N/A</v>
      </c>
      <c r="T74" s="108"/>
    </row>
    <row r="75" spans="1:20" hidden="1" x14ac:dyDescent="0.2">
      <c r="A75" s="23">
        <v>2569</v>
      </c>
      <c r="B75" s="16" t="s">
        <v>5215</v>
      </c>
      <c r="D75" s="70" t="str">
        <f>IF(C75="","",LOOKUP(C75,Bases!A:A,Bases!B:B))</f>
        <v/>
      </c>
      <c r="E75" s="70" t="str">
        <f>IF(C75="","",LOOKUP(C75,Bases!A:A,Bases!C:C))</f>
        <v/>
      </c>
      <c r="F75" s="18" t="s">
        <v>24</v>
      </c>
      <c r="G75" s="68" t="str">
        <f t="shared" si="6"/>
        <v>Baja</v>
      </c>
      <c r="H75" s="16" t="s">
        <v>5217</v>
      </c>
      <c r="J75" s="16" t="s">
        <v>2272</v>
      </c>
      <c r="K75" s="16">
        <v>98713</v>
      </c>
      <c r="L75" s="16" t="s">
        <v>2265</v>
      </c>
      <c r="M75" s="17">
        <v>43668</v>
      </c>
      <c r="N75" s="15">
        <v>34987002457</v>
      </c>
      <c r="O75" s="16" t="s">
        <v>5216</v>
      </c>
      <c r="P75" s="16">
        <v>0</v>
      </c>
      <c r="Q75" s="16" t="str">
        <f t="shared" si="5"/>
        <v>14/09/70</v>
      </c>
      <c r="R75" s="27" t="s">
        <v>3910</v>
      </c>
      <c r="S75" s="108" t="e">
        <v>#N/A</v>
      </c>
      <c r="T75" s="108"/>
    </row>
    <row r="76" spans="1:20" hidden="1" x14ac:dyDescent="0.2">
      <c r="A76" s="16">
        <v>1722</v>
      </c>
      <c r="B76" s="16" t="s">
        <v>188</v>
      </c>
      <c r="D76" s="70" t="str">
        <f>IF(C76="","",LOOKUP(C76,Bases!A:A,Bases!B:B))</f>
        <v/>
      </c>
      <c r="E76" s="70" t="str">
        <f>IF(C76="","",LOOKUP(C76,Bases!A:A,Bases!C:C))</f>
        <v/>
      </c>
      <c r="G76" s="68" t="str">
        <f t="shared" si="6"/>
        <v>Baja</v>
      </c>
      <c r="H76" s="16" t="s">
        <v>2296</v>
      </c>
      <c r="J76" s="16" t="s">
        <v>2297</v>
      </c>
      <c r="K76" s="16">
        <v>98760</v>
      </c>
      <c r="L76" s="16" t="s">
        <v>2265</v>
      </c>
      <c r="M76" s="17">
        <v>42604</v>
      </c>
      <c r="N76" s="15">
        <v>18169275536</v>
      </c>
      <c r="P76" s="16">
        <v>0</v>
      </c>
      <c r="Q76" s="16" t="str">
        <f t="shared" si="5"/>
        <v>//</v>
      </c>
      <c r="R76" s="16"/>
      <c r="S76" s="108" t="e">
        <v>#N/A</v>
      </c>
      <c r="T76" s="108"/>
    </row>
    <row r="77" spans="1:20" hidden="1" x14ac:dyDescent="0.2">
      <c r="A77" s="16">
        <v>1621</v>
      </c>
      <c r="B77" s="16" t="s">
        <v>189</v>
      </c>
      <c r="D77" s="70" t="str">
        <f>IF(C77="","",LOOKUP(C77,Bases!A:A,Bases!B:B))</f>
        <v/>
      </c>
      <c r="E77" s="70" t="str">
        <f>IF(C77="","",LOOKUP(C77,Bases!A:A,Bases!C:C))</f>
        <v/>
      </c>
      <c r="G77" s="68" t="str">
        <f t="shared" si="6"/>
        <v>Baja</v>
      </c>
      <c r="H77" s="16" t="s">
        <v>2298</v>
      </c>
      <c r="J77" s="16" t="s">
        <v>2268</v>
      </c>
      <c r="K77" s="16">
        <v>98760</v>
      </c>
      <c r="L77" s="16" t="s">
        <v>2265</v>
      </c>
      <c r="M77" s="17">
        <v>42464</v>
      </c>
      <c r="N77" s="15">
        <v>5148623811</v>
      </c>
      <c r="P77" s="16">
        <v>0</v>
      </c>
      <c r="Q77" s="16" t="str">
        <f t="shared" si="5"/>
        <v>//</v>
      </c>
      <c r="R77" s="16"/>
      <c r="S77" s="108" t="e">
        <v>#N/A</v>
      </c>
      <c r="T77" s="108"/>
    </row>
    <row r="78" spans="1:20" hidden="1" x14ac:dyDescent="0.2">
      <c r="A78" s="16">
        <v>267</v>
      </c>
      <c r="B78" s="16" t="s">
        <v>190</v>
      </c>
      <c r="D78" s="70" t="str">
        <f>IF(C78="","",LOOKUP(C78,Bases!A:A,Bases!B:B))</f>
        <v/>
      </c>
      <c r="E78" s="70" t="str">
        <f>IF(C78="","",LOOKUP(C78,Bases!A:A,Bases!C:C))</f>
        <v/>
      </c>
      <c r="G78" s="68" t="str">
        <f t="shared" si="6"/>
        <v>Baja</v>
      </c>
      <c r="K78" s="16">
        <v>0</v>
      </c>
      <c r="L78" s="16" t="s">
        <v>2265</v>
      </c>
      <c r="M78" s="17">
        <v>37445</v>
      </c>
      <c r="N78" s="15">
        <v>34028309358</v>
      </c>
      <c r="P78" s="16">
        <v>0</v>
      </c>
      <c r="Q78" s="16" t="str">
        <f t="shared" ref="Q78:Q109" si="7">CONCATENATE(MID(O78,9,2),"/",MID(O78,7,2),"/",MID(O78,5,2))</f>
        <v>//</v>
      </c>
      <c r="R78" s="16"/>
      <c r="S78" s="108" t="e">
        <v>#N/A</v>
      </c>
      <c r="T78" s="108"/>
    </row>
    <row r="79" spans="1:20" hidden="1" x14ac:dyDescent="0.2">
      <c r="A79" s="16">
        <v>1721</v>
      </c>
      <c r="B79" s="16" t="s">
        <v>191</v>
      </c>
      <c r="D79" s="70" t="str">
        <f>IF(C79="","",LOOKUP(C79,Bases!A:A,Bases!B:B))</f>
        <v/>
      </c>
      <c r="E79" s="70" t="str">
        <f>IF(C79="","",LOOKUP(C79,Bases!A:A,Bases!C:C))</f>
        <v/>
      </c>
      <c r="G79" s="68" t="str">
        <f t="shared" si="6"/>
        <v>Baja</v>
      </c>
      <c r="H79" s="16" t="s">
        <v>2296</v>
      </c>
      <c r="J79" s="16" t="s">
        <v>2297</v>
      </c>
      <c r="K79" s="16">
        <v>98760</v>
      </c>
      <c r="L79" s="16" t="s">
        <v>2265</v>
      </c>
      <c r="M79" s="17">
        <v>42604</v>
      </c>
      <c r="N79" s="15">
        <v>26169455008</v>
      </c>
      <c r="P79" s="16">
        <v>0</v>
      </c>
      <c r="Q79" s="16" t="str">
        <f t="shared" si="7"/>
        <v>//</v>
      </c>
      <c r="R79" s="16"/>
      <c r="S79" s="108" t="e">
        <v>#N/A</v>
      </c>
      <c r="T79" s="108"/>
    </row>
    <row r="80" spans="1:20" hidden="1" x14ac:dyDescent="0.2">
      <c r="A80" s="16">
        <v>789</v>
      </c>
      <c r="B80" s="16" t="s">
        <v>192</v>
      </c>
      <c r="D80" s="70" t="str">
        <f>IF(C80="","",LOOKUP(C80,Bases!A:A,Bases!B:B))</f>
        <v/>
      </c>
      <c r="E80" s="70" t="str">
        <f>IF(C80="","",LOOKUP(C80,Bases!A:A,Bases!C:C))</f>
        <v/>
      </c>
      <c r="G80" s="68" t="str">
        <f t="shared" si="6"/>
        <v>Baja</v>
      </c>
      <c r="H80" s="16" t="s">
        <v>2299</v>
      </c>
      <c r="J80" s="16" t="s">
        <v>2283</v>
      </c>
      <c r="K80" s="16">
        <v>98640</v>
      </c>
      <c r="L80" s="16" t="s">
        <v>2265</v>
      </c>
      <c r="M80" s="17">
        <v>38677</v>
      </c>
      <c r="N80" s="15">
        <v>34058907204</v>
      </c>
      <c r="P80" s="16">
        <v>0</v>
      </c>
      <c r="Q80" s="16" t="str">
        <f t="shared" si="7"/>
        <v>//</v>
      </c>
      <c r="R80" s="16"/>
      <c r="S80" s="108" t="e">
        <v>#N/A</v>
      </c>
      <c r="T80" s="108"/>
    </row>
    <row r="81" spans="1:20" hidden="1" x14ac:dyDescent="0.2">
      <c r="A81" s="16">
        <v>2748</v>
      </c>
      <c r="B81" s="16" t="s">
        <v>5819</v>
      </c>
      <c r="D81" s="70" t="str">
        <f>IF(C81="","",LOOKUP(C81,Bases!A:A,Bases!B:B))</f>
        <v/>
      </c>
      <c r="E81" s="70" t="str">
        <f>IF(C81="","",LOOKUP(C81,Bases!A:A,Bases!C:C))</f>
        <v/>
      </c>
      <c r="F81" s="24" t="s">
        <v>3639</v>
      </c>
      <c r="G81" s="68" t="str">
        <f t="shared" si="6"/>
        <v>Baja</v>
      </c>
      <c r="H81" s="16" t="s">
        <v>5820</v>
      </c>
      <c r="I81" s="16" t="s">
        <v>3185</v>
      </c>
      <c r="J81" s="16" t="s">
        <v>2285</v>
      </c>
      <c r="K81" s="16">
        <v>98760</v>
      </c>
      <c r="L81" s="16" t="s">
        <v>2265</v>
      </c>
      <c r="M81" s="17">
        <v>43850</v>
      </c>
      <c r="O81" s="16" t="s">
        <v>5821</v>
      </c>
      <c r="P81" s="16">
        <v>0</v>
      </c>
      <c r="Q81" s="16" t="str">
        <f t="shared" si="7"/>
        <v>06/03/92</v>
      </c>
      <c r="R81" s="27" t="s">
        <v>3904</v>
      </c>
      <c r="S81" s="108" t="e">
        <v>#N/A</v>
      </c>
      <c r="T81" s="108"/>
    </row>
    <row r="82" spans="1:20" hidden="1" x14ac:dyDescent="0.2">
      <c r="A82" s="31">
        <v>1607</v>
      </c>
      <c r="B82" s="16" t="s">
        <v>193</v>
      </c>
      <c r="D82" s="70" t="str">
        <f>IF(C82="","",LOOKUP(C82,Bases!A:A,Bases!B:B))</f>
        <v/>
      </c>
      <c r="E82" s="70" t="str">
        <f>IF(C82="","",LOOKUP(C82,Bases!A:A,Bases!C:C))</f>
        <v/>
      </c>
      <c r="F82" s="18" t="s">
        <v>5102</v>
      </c>
      <c r="G82" s="68" t="str">
        <f t="shared" si="6"/>
        <v>Baja</v>
      </c>
      <c r="H82" s="16" t="s">
        <v>5739</v>
      </c>
      <c r="I82" s="16" t="s">
        <v>3185</v>
      </c>
      <c r="J82" s="16" t="s">
        <v>2268</v>
      </c>
      <c r="K82" s="16">
        <v>98760</v>
      </c>
      <c r="L82" s="16" t="s">
        <v>2265</v>
      </c>
      <c r="M82" s="17">
        <v>43837</v>
      </c>
      <c r="N82" s="15">
        <v>25159687786</v>
      </c>
      <c r="O82" s="16" t="s">
        <v>5740</v>
      </c>
      <c r="P82" s="16">
        <v>0</v>
      </c>
      <c r="Q82" s="16" t="str">
        <f t="shared" si="7"/>
        <v>20/04/96</v>
      </c>
      <c r="R82" s="16" t="s">
        <v>3904</v>
      </c>
      <c r="S82" s="108" t="e">
        <v>#N/A</v>
      </c>
      <c r="T82" s="108"/>
    </row>
    <row r="83" spans="1:20" hidden="1" x14ac:dyDescent="0.2">
      <c r="A83" s="16">
        <v>823</v>
      </c>
      <c r="B83" s="16" t="s">
        <v>194</v>
      </c>
      <c r="D83" s="70" t="str">
        <f>IF(C83="","",LOOKUP(C83,Bases!A:A,Bases!B:B))</f>
        <v/>
      </c>
      <c r="E83" s="70" t="str">
        <f>IF(C83="","",LOOKUP(C83,Bases!A:A,Bases!C:C))</f>
        <v/>
      </c>
      <c r="G83" s="68" t="str">
        <f t="shared" si="6"/>
        <v>Baja</v>
      </c>
      <c r="K83" s="16">
        <v>0</v>
      </c>
      <c r="L83" s="16" t="s">
        <v>2265</v>
      </c>
      <c r="M83" s="17">
        <v>38691</v>
      </c>
      <c r="N83" s="15">
        <v>34058510388</v>
      </c>
      <c r="P83" s="16">
        <v>0</v>
      </c>
      <c r="Q83" s="16" t="str">
        <f t="shared" si="7"/>
        <v>//</v>
      </c>
      <c r="R83" s="16"/>
      <c r="S83" s="108" t="e">
        <v>#N/A</v>
      </c>
      <c r="T83" s="108"/>
    </row>
    <row r="84" spans="1:20" hidden="1" x14ac:dyDescent="0.2">
      <c r="A84" s="23">
        <v>2649</v>
      </c>
      <c r="B84" s="16" t="s">
        <v>5452</v>
      </c>
      <c r="D84" s="70" t="str">
        <f>IF(C84="","",LOOKUP(C84,Bases!A:A,Bases!B:B))</f>
        <v/>
      </c>
      <c r="E84" s="70" t="str">
        <f>IF(C84="","",LOOKUP(C84,Bases!A:A,Bases!C:C))</f>
        <v/>
      </c>
      <c r="F84" s="18" t="s">
        <v>24</v>
      </c>
      <c r="G84" s="68" t="str">
        <f t="shared" si="6"/>
        <v>Baja</v>
      </c>
      <c r="H84" s="16" t="s">
        <v>5453</v>
      </c>
      <c r="J84" s="16" t="s">
        <v>2283</v>
      </c>
      <c r="K84" s="16">
        <v>98640</v>
      </c>
      <c r="L84" s="16" t="s">
        <v>2265</v>
      </c>
      <c r="M84" s="17">
        <v>43710</v>
      </c>
      <c r="N84" s="15">
        <v>61169808765</v>
      </c>
      <c r="O84" s="16" t="s">
        <v>5454</v>
      </c>
      <c r="P84" s="16">
        <v>0</v>
      </c>
      <c r="Q84" s="16" t="str">
        <f t="shared" si="7"/>
        <v>18/04/98</v>
      </c>
      <c r="R84" s="27" t="s">
        <v>3904</v>
      </c>
      <c r="S84" s="108" t="e">
        <v>#N/A</v>
      </c>
      <c r="T84" s="108"/>
    </row>
    <row r="85" spans="1:20" hidden="1" x14ac:dyDescent="0.2">
      <c r="A85" s="16">
        <v>757</v>
      </c>
      <c r="B85" s="16" t="s">
        <v>195</v>
      </c>
      <c r="D85" s="70" t="str">
        <f>IF(C85="","",LOOKUP(C85,Bases!A:A,Bases!B:B))</f>
        <v/>
      </c>
      <c r="E85" s="70" t="str">
        <f>IF(C85="","",LOOKUP(C85,Bases!A:A,Bases!C:C))</f>
        <v/>
      </c>
      <c r="G85" s="68" t="str">
        <f t="shared" si="6"/>
        <v>Baja</v>
      </c>
      <c r="K85" s="16">
        <v>0</v>
      </c>
      <c r="L85" s="16" t="s">
        <v>2265</v>
      </c>
      <c r="M85" s="17">
        <v>38642</v>
      </c>
      <c r="N85" s="15">
        <v>34058713297</v>
      </c>
      <c r="P85" s="16">
        <v>0</v>
      </c>
      <c r="Q85" s="16" t="str">
        <f t="shared" si="7"/>
        <v>//</v>
      </c>
      <c r="R85" s="16"/>
      <c r="S85" s="108" t="e">
        <v>#N/A</v>
      </c>
      <c r="T85" s="108"/>
    </row>
    <row r="86" spans="1:20" hidden="1" x14ac:dyDescent="0.2">
      <c r="A86" s="16">
        <v>68</v>
      </c>
      <c r="B86" s="16" t="s">
        <v>196</v>
      </c>
      <c r="D86" s="70" t="str">
        <f>IF(C86="","",LOOKUP(C86,Bases!A:A,Bases!B:B))</f>
        <v/>
      </c>
      <c r="E86" s="70" t="str">
        <f>IF(C86="","",LOOKUP(C86,Bases!A:A,Bases!C:C))</f>
        <v/>
      </c>
      <c r="G86" s="68" t="str">
        <f t="shared" si="6"/>
        <v>Baja</v>
      </c>
      <c r="K86" s="16">
        <v>0</v>
      </c>
      <c r="L86" s="16" t="s">
        <v>2265</v>
      </c>
      <c r="M86" s="17">
        <v>36985</v>
      </c>
      <c r="N86" s="15">
        <v>34996101092</v>
      </c>
      <c r="P86" s="16">
        <v>0</v>
      </c>
      <c r="Q86" s="16" t="str">
        <f t="shared" si="7"/>
        <v>//</v>
      </c>
      <c r="R86" s="16"/>
      <c r="S86" s="108" t="e">
        <v>#N/A</v>
      </c>
      <c r="T86" s="108"/>
    </row>
    <row r="87" spans="1:20" hidden="1" x14ac:dyDescent="0.2">
      <c r="A87" s="16">
        <v>1326</v>
      </c>
      <c r="B87" s="16" t="s">
        <v>197</v>
      </c>
      <c r="D87" s="70" t="str">
        <f>IF(C87="","",LOOKUP(C87,Bases!A:A,Bases!B:B))</f>
        <v/>
      </c>
      <c r="E87" s="70" t="str">
        <f>IF(C87="","",LOOKUP(C87,Bases!A:A,Bases!C:C))</f>
        <v/>
      </c>
      <c r="G87" s="68" t="str">
        <f t="shared" si="6"/>
        <v>Baja</v>
      </c>
      <c r="H87" s="16" t="s">
        <v>2300</v>
      </c>
      <c r="J87" s="16" t="s">
        <v>2283</v>
      </c>
      <c r="K87" s="16">
        <v>98640</v>
      </c>
      <c r="L87" s="16" t="s">
        <v>2265</v>
      </c>
      <c r="M87" s="17">
        <v>41880</v>
      </c>
      <c r="N87" s="15">
        <v>32128100727</v>
      </c>
      <c r="P87" s="16">
        <v>0</v>
      </c>
      <c r="Q87" s="16" t="str">
        <f t="shared" si="7"/>
        <v>//</v>
      </c>
      <c r="R87" s="16"/>
      <c r="S87" s="108" t="e">
        <v>#N/A</v>
      </c>
      <c r="T87" s="108"/>
    </row>
    <row r="88" spans="1:20" hidden="1" x14ac:dyDescent="0.2">
      <c r="A88" s="16">
        <v>2688</v>
      </c>
      <c r="B88" s="16" t="s">
        <v>5606</v>
      </c>
      <c r="D88" s="70" t="str">
        <f>IF(C88="","",LOOKUP(C88,Bases!A:A,Bases!B:B))</f>
        <v/>
      </c>
      <c r="E88" s="70" t="str">
        <f>IF(C88="","",LOOKUP(C88,Bases!A:A,Bases!C:C))</f>
        <v/>
      </c>
      <c r="F88" s="24" t="s">
        <v>5102</v>
      </c>
      <c r="G88" s="68" t="str">
        <f t="shared" si="6"/>
        <v>Baja</v>
      </c>
      <c r="H88" s="16" t="s">
        <v>5607</v>
      </c>
      <c r="I88" s="16" t="s">
        <v>2283</v>
      </c>
      <c r="J88" s="16" t="s">
        <v>2283</v>
      </c>
      <c r="K88" s="16">
        <v>98640</v>
      </c>
      <c r="L88" s="16" t="s">
        <v>2265</v>
      </c>
      <c r="M88" s="17">
        <v>43753</v>
      </c>
      <c r="N88" s="15">
        <v>1168312872</v>
      </c>
      <c r="O88" s="16" t="s">
        <v>5608</v>
      </c>
      <c r="P88" s="16">
        <v>0</v>
      </c>
      <c r="Q88" s="16" t="str">
        <f t="shared" si="7"/>
        <v>08/12/83</v>
      </c>
      <c r="R88" s="27" t="s">
        <v>3910</v>
      </c>
      <c r="S88" s="108" t="e">
        <v>#N/A</v>
      </c>
      <c r="T88" s="108"/>
    </row>
    <row r="89" spans="1:20" hidden="1" x14ac:dyDescent="0.2">
      <c r="A89" s="16">
        <v>1376</v>
      </c>
      <c r="B89" s="16" t="s">
        <v>198</v>
      </c>
      <c r="D89" s="70" t="str">
        <f>IF(C89="","",LOOKUP(C89,Bases!A:A,Bases!B:B))</f>
        <v/>
      </c>
      <c r="E89" s="70" t="str">
        <f>IF(C89="","",LOOKUP(C89,Bases!A:A,Bases!C:C))</f>
        <v/>
      </c>
      <c r="G89" s="68" t="str">
        <f t="shared" si="6"/>
        <v>Baja</v>
      </c>
      <c r="H89" s="16" t="s">
        <v>2301</v>
      </c>
      <c r="J89" s="16" t="s">
        <v>2283</v>
      </c>
      <c r="K89" s="16">
        <v>98640</v>
      </c>
      <c r="L89" s="16" t="s">
        <v>2265</v>
      </c>
      <c r="M89" s="17">
        <v>41923</v>
      </c>
      <c r="N89" s="15">
        <v>34876812727</v>
      </c>
      <c r="P89" s="16">
        <v>0</v>
      </c>
      <c r="Q89" s="16" t="str">
        <f t="shared" si="7"/>
        <v>//</v>
      </c>
      <c r="R89" s="16"/>
      <c r="S89" s="108" t="e">
        <v>#N/A</v>
      </c>
      <c r="T89" s="108"/>
    </row>
    <row r="90" spans="1:20" hidden="1" x14ac:dyDescent="0.2">
      <c r="A90" s="16">
        <v>1093</v>
      </c>
      <c r="B90" s="16" t="s">
        <v>199</v>
      </c>
      <c r="D90" s="70" t="str">
        <f>IF(C90="","",LOOKUP(C90,Bases!A:A,Bases!B:B))</f>
        <v/>
      </c>
      <c r="E90" s="70" t="str">
        <f>IF(C90="","",LOOKUP(C90,Bases!A:A,Bases!C:C))</f>
        <v/>
      </c>
      <c r="G90" s="68" t="str">
        <f t="shared" si="6"/>
        <v>Baja</v>
      </c>
      <c r="H90" s="16" t="s">
        <v>2302</v>
      </c>
      <c r="J90" s="16" t="s">
        <v>2283</v>
      </c>
      <c r="K90" s="16">
        <v>98640</v>
      </c>
      <c r="L90" s="16" t="s">
        <v>2265</v>
      </c>
      <c r="M90" s="17">
        <v>41134</v>
      </c>
      <c r="N90" s="15">
        <v>34058700179</v>
      </c>
      <c r="P90" s="16">
        <v>0</v>
      </c>
      <c r="Q90" s="16" t="str">
        <f t="shared" si="7"/>
        <v>//</v>
      </c>
      <c r="R90" s="16"/>
      <c r="S90" s="108" t="e">
        <v>#N/A</v>
      </c>
      <c r="T90" s="108"/>
    </row>
    <row r="91" spans="1:20" hidden="1" x14ac:dyDescent="0.2">
      <c r="A91" s="16">
        <v>790</v>
      </c>
      <c r="B91" s="16" t="s">
        <v>200</v>
      </c>
      <c r="D91" s="70" t="str">
        <f>IF(C91="","",LOOKUP(C91,Bases!A:A,Bases!B:B))</f>
        <v/>
      </c>
      <c r="E91" s="70" t="str">
        <f>IF(C91="","",LOOKUP(C91,Bases!A:A,Bases!C:C))</f>
        <v/>
      </c>
      <c r="G91" s="68" t="str">
        <f t="shared" si="6"/>
        <v>Baja</v>
      </c>
      <c r="K91" s="16">
        <v>0</v>
      </c>
      <c r="L91" s="16" t="s">
        <v>2265</v>
      </c>
      <c r="M91" s="17">
        <v>38677</v>
      </c>
      <c r="N91" s="15">
        <v>34058714378</v>
      </c>
      <c r="P91" s="16">
        <v>0</v>
      </c>
      <c r="Q91" s="16" t="str">
        <f t="shared" si="7"/>
        <v>//</v>
      </c>
      <c r="R91" s="16"/>
      <c r="S91" s="108" t="e">
        <v>#N/A</v>
      </c>
      <c r="T91" s="108"/>
    </row>
    <row r="92" spans="1:20" hidden="1" x14ac:dyDescent="0.2">
      <c r="A92" s="16">
        <v>567</v>
      </c>
      <c r="B92" s="16" t="s">
        <v>201</v>
      </c>
      <c r="D92" s="70" t="str">
        <f>IF(C92="","",LOOKUP(C92,Bases!A:A,Bases!B:B))</f>
        <v/>
      </c>
      <c r="E92" s="70" t="str">
        <f>IF(C92="","",LOOKUP(C92,Bases!A:A,Bases!C:C))</f>
        <v/>
      </c>
      <c r="G92" s="68" t="str">
        <f t="shared" si="6"/>
        <v>Baja</v>
      </c>
      <c r="H92" s="16" t="s">
        <v>2303</v>
      </c>
      <c r="J92" s="16" t="s">
        <v>2283</v>
      </c>
      <c r="K92" s="16">
        <v>98640</v>
      </c>
      <c r="L92" s="16" t="s">
        <v>2265</v>
      </c>
      <c r="M92" s="17">
        <v>38320</v>
      </c>
      <c r="N92" s="15">
        <v>34048902489</v>
      </c>
      <c r="P92" s="16">
        <v>0</v>
      </c>
      <c r="Q92" s="16" t="str">
        <f t="shared" si="7"/>
        <v>//</v>
      </c>
      <c r="R92" s="16"/>
      <c r="S92" s="108" t="e">
        <v>#N/A</v>
      </c>
      <c r="T92" s="108"/>
    </row>
    <row r="93" spans="1:20" hidden="1" x14ac:dyDescent="0.2">
      <c r="A93" s="16">
        <v>1485</v>
      </c>
      <c r="B93" s="16" t="s">
        <v>202</v>
      </c>
      <c r="D93" s="70" t="str">
        <f>IF(C93="","",LOOKUP(C93,Bases!A:A,Bases!B:B))</f>
        <v/>
      </c>
      <c r="E93" s="70" t="str">
        <f>IF(C93="","",LOOKUP(C93,Bases!A:A,Bases!C:C))</f>
        <v/>
      </c>
      <c r="G93" s="68" t="str">
        <f t="shared" si="6"/>
        <v>Baja</v>
      </c>
      <c r="K93" s="16">
        <v>0</v>
      </c>
      <c r="L93" s="16" t="s">
        <v>2265</v>
      </c>
      <c r="M93" s="17">
        <v>42226</v>
      </c>
      <c r="N93" s="15">
        <v>17159655723</v>
      </c>
      <c r="P93" s="16">
        <v>0</v>
      </c>
      <c r="Q93" s="16" t="str">
        <f t="shared" si="7"/>
        <v>//</v>
      </c>
      <c r="R93" s="16"/>
      <c r="S93" s="108" t="e">
        <v>#N/A</v>
      </c>
      <c r="T93" s="108"/>
    </row>
    <row r="94" spans="1:20" hidden="1" x14ac:dyDescent="0.2">
      <c r="A94" s="16">
        <v>825</v>
      </c>
      <c r="B94" s="16" t="s">
        <v>203</v>
      </c>
      <c r="D94" s="70" t="str">
        <f>IF(C94="","",LOOKUP(C94,Bases!A:A,Bases!B:B))</f>
        <v/>
      </c>
      <c r="E94" s="70" t="str">
        <f>IF(C94="","",LOOKUP(C94,Bases!A:A,Bases!C:C))</f>
        <v/>
      </c>
      <c r="G94" s="68" t="str">
        <f t="shared" si="6"/>
        <v>Baja</v>
      </c>
      <c r="K94" s="16">
        <v>0</v>
      </c>
      <c r="L94" s="16" t="s">
        <v>2265</v>
      </c>
      <c r="M94" s="17">
        <v>38691</v>
      </c>
      <c r="N94" s="15">
        <v>34998010770</v>
      </c>
      <c r="P94" s="16">
        <v>0</v>
      </c>
      <c r="Q94" s="16" t="str">
        <f t="shared" si="7"/>
        <v>//</v>
      </c>
      <c r="R94" s="16"/>
      <c r="S94" s="108" t="e">
        <v>#N/A</v>
      </c>
      <c r="T94" s="108"/>
    </row>
    <row r="95" spans="1:20" hidden="1" x14ac:dyDescent="0.2">
      <c r="A95" s="16">
        <v>2796</v>
      </c>
      <c r="B95" s="16" t="s">
        <v>5976</v>
      </c>
      <c r="D95" s="70" t="str">
        <f>IF(C95="","",LOOKUP(C95,Bases!A:A,Bases!B:B))</f>
        <v/>
      </c>
      <c r="E95" s="70" t="str">
        <f>IF(C95="","",LOOKUP(C95,Bases!A:A,Bases!C:C))</f>
        <v/>
      </c>
      <c r="F95" s="18" t="s">
        <v>5102</v>
      </c>
      <c r="G95" s="68" t="str">
        <f t="shared" si="6"/>
        <v>Baja</v>
      </c>
      <c r="H95" s="16" t="s">
        <v>5977</v>
      </c>
      <c r="I95" s="16" t="s">
        <v>3185</v>
      </c>
      <c r="J95" s="16" t="s">
        <v>2285</v>
      </c>
      <c r="K95" s="16">
        <v>98760</v>
      </c>
      <c r="L95" s="16" t="s">
        <v>2265</v>
      </c>
      <c r="M95" s="17">
        <v>43885</v>
      </c>
      <c r="N95" s="15">
        <v>15169962105</v>
      </c>
      <c r="O95" s="16" t="s">
        <v>5978</v>
      </c>
      <c r="P95" s="16">
        <v>0</v>
      </c>
      <c r="Q95" s="16" t="str">
        <f t="shared" si="7"/>
        <v>22/10/99</v>
      </c>
      <c r="R95" s="27" t="s">
        <v>3904</v>
      </c>
      <c r="S95" s="108" t="e">
        <v>#N/A</v>
      </c>
      <c r="T95" s="108"/>
    </row>
    <row r="96" spans="1:20" hidden="1" x14ac:dyDescent="0.2">
      <c r="A96" s="16">
        <v>1379</v>
      </c>
      <c r="B96" s="16" t="s">
        <v>204</v>
      </c>
      <c r="D96" s="70" t="str">
        <f>IF(C96="","",LOOKUP(C96,Bases!A:A,Bases!B:B))</f>
        <v/>
      </c>
      <c r="E96" s="70" t="str">
        <f>IF(C96="","",LOOKUP(C96,Bases!A:A,Bases!C:C))</f>
        <v/>
      </c>
      <c r="G96" s="68" t="str">
        <f t="shared" si="6"/>
        <v>Baja</v>
      </c>
      <c r="H96" s="16" t="s">
        <v>2304</v>
      </c>
      <c r="J96" s="16" t="s">
        <v>2283</v>
      </c>
      <c r="K96" s="16">
        <v>98640</v>
      </c>
      <c r="L96" s="16" t="s">
        <v>2265</v>
      </c>
      <c r="M96" s="17">
        <v>41929</v>
      </c>
      <c r="N96" s="15">
        <v>5149694498</v>
      </c>
      <c r="P96" s="16">
        <v>0</v>
      </c>
      <c r="Q96" s="16" t="str">
        <f t="shared" si="7"/>
        <v>//</v>
      </c>
      <c r="R96" s="16"/>
      <c r="S96" s="108" t="e">
        <v>#N/A</v>
      </c>
      <c r="T96" s="108"/>
    </row>
    <row r="97" spans="1:20" hidden="1" x14ac:dyDescent="0.2">
      <c r="A97" s="16">
        <v>8022</v>
      </c>
      <c r="B97" s="16" t="s">
        <v>205</v>
      </c>
      <c r="D97" s="70" t="str">
        <f>IF(C97="","",LOOKUP(C97,Bases!A:A,Bases!B:B))</f>
        <v/>
      </c>
      <c r="E97" s="70" t="str">
        <f>IF(C97="","",LOOKUP(C97,Bases!A:A,Bases!C:C))</f>
        <v/>
      </c>
      <c r="G97" s="68" t="str">
        <f t="shared" si="6"/>
        <v>Baja</v>
      </c>
      <c r="H97" s="16" t="s">
        <v>2305</v>
      </c>
      <c r="J97" s="16" t="s">
        <v>2285</v>
      </c>
      <c r="K97" s="16">
        <v>98730</v>
      </c>
      <c r="L97" s="16" t="s">
        <v>2265</v>
      </c>
      <c r="M97" s="17">
        <v>41960</v>
      </c>
      <c r="N97" s="15">
        <v>34108202440</v>
      </c>
      <c r="P97" s="16">
        <v>0</v>
      </c>
      <c r="Q97" s="16" t="str">
        <f t="shared" si="7"/>
        <v>//</v>
      </c>
      <c r="R97" s="16"/>
      <c r="S97" s="108" t="e">
        <v>#N/A</v>
      </c>
      <c r="T97" s="108"/>
    </row>
    <row r="98" spans="1:20" hidden="1" x14ac:dyDescent="0.2">
      <c r="A98" s="16">
        <v>1802</v>
      </c>
      <c r="B98" s="16" t="s">
        <v>206</v>
      </c>
      <c r="D98" s="70" t="str">
        <f>IF(C98="","",LOOKUP(C98,Bases!A:A,Bases!B:B))</f>
        <v/>
      </c>
      <c r="E98" s="70" t="str">
        <f>IF(C98="","",LOOKUP(C98,Bases!A:A,Bases!C:C))</f>
        <v/>
      </c>
      <c r="G98" s="68" t="str">
        <f t="shared" si="6"/>
        <v>Baja</v>
      </c>
      <c r="H98" s="16" t="s">
        <v>2306</v>
      </c>
      <c r="J98" s="16" t="s">
        <v>2268</v>
      </c>
      <c r="K98" s="16">
        <v>98730</v>
      </c>
      <c r="L98" s="16" t="s">
        <v>2265</v>
      </c>
      <c r="M98" s="17">
        <v>42685</v>
      </c>
      <c r="N98" s="15">
        <v>63159816972</v>
      </c>
      <c r="P98" s="16">
        <v>0</v>
      </c>
      <c r="Q98" s="16" t="str">
        <f t="shared" si="7"/>
        <v>//</v>
      </c>
      <c r="R98" s="16"/>
      <c r="S98" s="108" t="e">
        <v>#N/A</v>
      </c>
      <c r="T98" s="108"/>
    </row>
    <row r="99" spans="1:20" hidden="1" x14ac:dyDescent="0.2">
      <c r="A99" s="16">
        <v>1672</v>
      </c>
      <c r="B99" s="16" t="s">
        <v>207</v>
      </c>
      <c r="D99" s="70" t="str">
        <f>IF(C99="","",LOOKUP(C99,Bases!A:A,Bases!B:B))</f>
        <v/>
      </c>
      <c r="E99" s="70" t="str">
        <f>IF(C99="","",LOOKUP(C99,Bases!A:A,Bases!C:C))</f>
        <v/>
      </c>
      <c r="G99" s="68" t="str">
        <f t="shared" si="6"/>
        <v>Baja</v>
      </c>
      <c r="H99" s="16" t="s">
        <v>2307</v>
      </c>
      <c r="J99" s="16" t="s">
        <v>2272</v>
      </c>
      <c r="K99" s="16">
        <v>98700</v>
      </c>
      <c r="L99" s="16" t="s">
        <v>2265</v>
      </c>
      <c r="M99" s="17">
        <v>42509</v>
      </c>
      <c r="N99" s="15">
        <v>34059000975</v>
      </c>
      <c r="P99" s="16">
        <v>0</v>
      </c>
      <c r="Q99" s="16" t="str">
        <f t="shared" si="7"/>
        <v>//</v>
      </c>
      <c r="R99" s="16"/>
      <c r="S99" s="108" t="e">
        <v>#N/A</v>
      </c>
      <c r="T99" s="108"/>
    </row>
    <row r="100" spans="1:20" hidden="1" x14ac:dyDescent="0.2">
      <c r="A100" s="23">
        <v>2367</v>
      </c>
      <c r="B100" s="16" t="s">
        <v>4443</v>
      </c>
      <c r="D100" s="70" t="str">
        <f>IF(C100="","",LOOKUP(C100,Bases!A:A,Bases!B:B))</f>
        <v/>
      </c>
      <c r="E100" s="70" t="str">
        <f>IF(C100="","",LOOKUP(C100,Bases!A:A,Bases!C:C))</f>
        <v/>
      </c>
      <c r="F100" s="24" t="s">
        <v>3778</v>
      </c>
      <c r="G100" s="68" t="str">
        <f t="shared" si="6"/>
        <v>Baja</v>
      </c>
      <c r="H100" s="16" t="s">
        <v>4446</v>
      </c>
      <c r="J100" s="16" t="s">
        <v>2272</v>
      </c>
      <c r="K100" s="16">
        <v>98700</v>
      </c>
      <c r="L100" s="16" t="s">
        <v>2265</v>
      </c>
      <c r="M100" s="17">
        <v>43410</v>
      </c>
      <c r="N100" s="15">
        <v>3159950983</v>
      </c>
      <c r="O100" s="16" t="s">
        <v>4447</v>
      </c>
      <c r="P100" s="16">
        <v>0</v>
      </c>
      <c r="Q100" s="16" t="str">
        <f t="shared" si="7"/>
        <v>30/03/99</v>
      </c>
      <c r="R100" s="27" t="s">
        <v>3904</v>
      </c>
      <c r="S100" s="108" t="e">
        <v>#N/A</v>
      </c>
      <c r="T100" s="108"/>
    </row>
    <row r="101" spans="1:20" hidden="1" x14ac:dyDescent="0.2">
      <c r="A101" s="16">
        <v>614</v>
      </c>
      <c r="B101" s="16" t="s">
        <v>208</v>
      </c>
      <c r="D101" s="70" t="str">
        <f>IF(C101="","",LOOKUP(C101,Bases!A:A,Bases!B:B))</f>
        <v/>
      </c>
      <c r="E101" s="70" t="str">
        <f>IF(C101="","",LOOKUP(C101,Bases!A:A,Bases!C:C))</f>
        <v/>
      </c>
      <c r="G101" s="68" t="str">
        <f t="shared" si="6"/>
        <v>Baja</v>
      </c>
      <c r="K101" s="16">
        <v>0</v>
      </c>
      <c r="L101" s="16" t="s">
        <v>2265</v>
      </c>
      <c r="M101" s="17">
        <v>38362</v>
      </c>
      <c r="N101" s="15">
        <v>34058800524</v>
      </c>
      <c r="P101" s="16">
        <v>0</v>
      </c>
      <c r="Q101" s="16" t="str">
        <f t="shared" si="7"/>
        <v>//</v>
      </c>
      <c r="R101" s="16"/>
      <c r="S101" s="108" t="e">
        <v>#N/A</v>
      </c>
      <c r="T101" s="108"/>
    </row>
    <row r="102" spans="1:20" hidden="1" x14ac:dyDescent="0.2">
      <c r="A102" s="23">
        <v>2479</v>
      </c>
      <c r="B102" s="16" t="s">
        <v>208</v>
      </c>
      <c r="D102" s="70" t="str">
        <f>IF(C102="","",LOOKUP(C102,Bases!A:A,Bases!B:B))</f>
        <v/>
      </c>
      <c r="E102" s="70" t="str">
        <f>IF(C102="","",LOOKUP(C102,Bases!A:A,Bases!C:C))</f>
        <v/>
      </c>
      <c r="F102" s="18" t="s">
        <v>3659</v>
      </c>
      <c r="G102" s="68" t="str">
        <f t="shared" ref="G102:G133" si="8">IF(L102="B","Baja","Activo")</f>
        <v>Baja</v>
      </c>
      <c r="H102" s="16" t="s">
        <v>4916</v>
      </c>
      <c r="I102" s="16" t="s">
        <v>2283</v>
      </c>
      <c r="J102" s="16" t="s">
        <v>2283</v>
      </c>
      <c r="K102" s="16">
        <v>98640</v>
      </c>
      <c r="L102" s="16" t="s">
        <v>2265</v>
      </c>
      <c r="M102" s="17">
        <v>43545</v>
      </c>
      <c r="N102" s="15">
        <v>34058800524</v>
      </c>
      <c r="O102" s="16" t="s">
        <v>4917</v>
      </c>
      <c r="P102" s="16">
        <v>0</v>
      </c>
      <c r="Q102" s="16" t="str">
        <f t="shared" si="7"/>
        <v>01/10/88</v>
      </c>
      <c r="R102" s="27" t="s">
        <v>3910</v>
      </c>
      <c r="S102" s="108" t="e">
        <v>#N/A</v>
      </c>
      <c r="T102" s="108"/>
    </row>
    <row r="103" spans="1:20" hidden="1" x14ac:dyDescent="0.2">
      <c r="A103" s="23">
        <v>2489</v>
      </c>
      <c r="B103" s="16" t="s">
        <v>4971</v>
      </c>
      <c r="D103" s="70" t="str">
        <f>IF(C103="","",LOOKUP(C103,Bases!A:A,Bases!B:B))</f>
        <v/>
      </c>
      <c r="E103" s="70" t="str">
        <f>IF(C103="","",LOOKUP(C103,Bases!A:A,Bases!C:C))</f>
        <v/>
      </c>
      <c r="F103" s="18" t="s">
        <v>3659</v>
      </c>
      <c r="G103" s="68" t="str">
        <f t="shared" si="8"/>
        <v>Baja</v>
      </c>
      <c r="H103" s="16" t="s">
        <v>4972</v>
      </c>
      <c r="J103" s="16" t="s">
        <v>2272</v>
      </c>
      <c r="K103" s="16">
        <v>98710</v>
      </c>
      <c r="L103" s="16" t="s">
        <v>2265</v>
      </c>
      <c r="M103" s="17">
        <v>43564</v>
      </c>
      <c r="N103" s="15">
        <v>34038709126</v>
      </c>
      <c r="O103" s="16" t="s">
        <v>4973</v>
      </c>
      <c r="P103" s="16">
        <v>0</v>
      </c>
      <c r="Q103" s="16" t="str">
        <f t="shared" si="7"/>
        <v>14/06/87</v>
      </c>
      <c r="R103" s="27" t="s">
        <v>3904</v>
      </c>
      <c r="S103" s="108" t="e">
        <v>#N/A</v>
      </c>
      <c r="T103" s="108"/>
    </row>
    <row r="104" spans="1:20" hidden="1" x14ac:dyDescent="0.2">
      <c r="A104" s="29">
        <v>50246</v>
      </c>
      <c r="B104" s="16" t="s">
        <v>4482</v>
      </c>
      <c r="D104" s="70" t="str">
        <f>IF(C104="","",LOOKUP(C104,Bases!A:A,Bases!B:B))</f>
        <v/>
      </c>
      <c r="E104" s="70" t="str">
        <f>IF(C104="","",LOOKUP(C104,Bases!A:A,Bases!C:C))</f>
        <v/>
      </c>
      <c r="F104" s="24" t="s">
        <v>3639</v>
      </c>
      <c r="G104" s="68" t="str">
        <f t="shared" si="8"/>
        <v>Baja</v>
      </c>
      <c r="H104" s="16" t="s">
        <v>4483</v>
      </c>
      <c r="J104" s="16" t="s">
        <v>2272</v>
      </c>
      <c r="K104" s="16">
        <v>98717</v>
      </c>
      <c r="L104" s="16" t="s">
        <v>2265</v>
      </c>
      <c r="M104" s="17">
        <v>43419</v>
      </c>
      <c r="N104" s="15">
        <v>3169504945</v>
      </c>
      <c r="O104" s="16" t="s">
        <v>4484</v>
      </c>
      <c r="P104" s="16">
        <v>0</v>
      </c>
      <c r="Q104" s="16" t="str">
        <f t="shared" si="7"/>
        <v>20/08/95</v>
      </c>
      <c r="R104" s="27" t="s">
        <v>3910</v>
      </c>
      <c r="S104" s="108" t="e">
        <v>#N/A</v>
      </c>
      <c r="T104" s="108"/>
    </row>
    <row r="105" spans="1:20" hidden="1" x14ac:dyDescent="0.2">
      <c r="A105" s="29">
        <v>50247</v>
      </c>
      <c r="B105" s="16" t="s">
        <v>4486</v>
      </c>
      <c r="D105" s="70" t="str">
        <f>IF(C105="","",LOOKUP(C105,Bases!A:A,Bases!B:B))</f>
        <v/>
      </c>
      <c r="E105" s="70" t="str">
        <f>IF(C105="","",LOOKUP(C105,Bases!A:A,Bases!C:C))</f>
        <v/>
      </c>
      <c r="F105" s="24" t="s">
        <v>3639</v>
      </c>
      <c r="G105" s="68" t="str">
        <f t="shared" si="8"/>
        <v>Baja</v>
      </c>
      <c r="H105" s="16" t="s">
        <v>4483</v>
      </c>
      <c r="J105" s="16" t="s">
        <v>2272</v>
      </c>
      <c r="K105" s="16">
        <v>98717</v>
      </c>
      <c r="L105" s="16" t="s">
        <v>2265</v>
      </c>
      <c r="M105" s="17">
        <v>43419</v>
      </c>
      <c r="N105" s="15">
        <v>5188918121</v>
      </c>
      <c r="O105" s="16" t="s">
        <v>4485</v>
      </c>
      <c r="P105" s="16">
        <v>0</v>
      </c>
      <c r="Q105" s="16" t="str">
        <f t="shared" si="7"/>
        <v>15/03/89</v>
      </c>
      <c r="R105" s="27" t="s">
        <v>3910</v>
      </c>
      <c r="S105" s="108" t="e">
        <v>#N/A</v>
      </c>
      <c r="T105" s="108"/>
    </row>
    <row r="106" spans="1:20" hidden="1" x14ac:dyDescent="0.2">
      <c r="A106" s="16">
        <v>473</v>
      </c>
      <c r="B106" s="16" t="s">
        <v>209</v>
      </c>
      <c r="D106" s="70" t="str">
        <f>IF(C106="","",LOOKUP(C106,Bases!A:A,Bases!B:B))</f>
        <v/>
      </c>
      <c r="E106" s="70" t="str">
        <f>IF(C106="","",LOOKUP(C106,Bases!A:A,Bases!C:C))</f>
        <v/>
      </c>
      <c r="G106" s="68" t="str">
        <f t="shared" si="8"/>
        <v>Baja</v>
      </c>
      <c r="H106" s="16" t="s">
        <v>2308</v>
      </c>
      <c r="J106" s="16" t="s">
        <v>2270</v>
      </c>
      <c r="K106" s="16">
        <v>0</v>
      </c>
      <c r="L106" s="16" t="s">
        <v>2265</v>
      </c>
      <c r="M106" s="17">
        <v>38208</v>
      </c>
      <c r="N106" s="15">
        <v>34047601629</v>
      </c>
      <c r="P106" s="16">
        <v>0</v>
      </c>
      <c r="Q106" s="16" t="str">
        <f t="shared" si="7"/>
        <v>//</v>
      </c>
      <c r="R106" s="16"/>
      <c r="S106" s="108" t="e">
        <v>#N/A</v>
      </c>
      <c r="T106" s="108"/>
    </row>
    <row r="107" spans="1:20" hidden="1" x14ac:dyDescent="0.2">
      <c r="A107" s="16">
        <v>2973</v>
      </c>
      <c r="B107" s="16" t="s">
        <v>6689</v>
      </c>
      <c r="C107" s="19" t="s">
        <v>6929</v>
      </c>
      <c r="D107" s="70" t="str">
        <f>IF(C107="","",LOOKUP(C107,Bases!A:A,Bases!B:B))</f>
        <v>Viñedo</v>
      </c>
      <c r="E107" s="70" t="str">
        <f>IF(C107="","",LOOKUP(C107,Bases!A:A,Bases!C:C))</f>
        <v>Trabajador de viñedo</v>
      </c>
      <c r="F107" s="18" t="s">
        <v>6043</v>
      </c>
      <c r="G107" s="68" t="str">
        <f t="shared" si="8"/>
        <v>Baja</v>
      </c>
      <c r="H107" s="16" t="s">
        <v>6690</v>
      </c>
      <c r="I107" s="16" t="s">
        <v>3676</v>
      </c>
      <c r="J107" s="16" t="s">
        <v>2285</v>
      </c>
      <c r="K107" s="16">
        <v>98730</v>
      </c>
      <c r="L107" s="16" t="s">
        <v>2265</v>
      </c>
      <c r="M107" s="17">
        <v>44074</v>
      </c>
      <c r="O107" s="16" t="s">
        <v>6691</v>
      </c>
      <c r="Q107" s="16" t="str">
        <f t="shared" si="7"/>
        <v>03/03/87</v>
      </c>
      <c r="R107" s="27" t="s">
        <v>3904</v>
      </c>
      <c r="S107" s="108"/>
      <c r="T107" s="108"/>
    </row>
    <row r="108" spans="1:20" hidden="1" x14ac:dyDescent="0.2">
      <c r="A108" s="16">
        <v>8018</v>
      </c>
      <c r="B108" s="16" t="s">
        <v>210</v>
      </c>
      <c r="D108" s="70" t="str">
        <f>IF(C108="","",LOOKUP(C108,Bases!A:A,Bases!B:B))</f>
        <v/>
      </c>
      <c r="E108" s="70" t="str">
        <f>IF(C108="","",LOOKUP(C108,Bases!A:A,Bases!C:C))</f>
        <v/>
      </c>
      <c r="G108" s="68" t="str">
        <f t="shared" si="8"/>
        <v>Baja</v>
      </c>
      <c r="H108" s="16" t="s">
        <v>2309</v>
      </c>
      <c r="J108" s="16" t="s">
        <v>2285</v>
      </c>
      <c r="K108" s="16">
        <v>98730</v>
      </c>
      <c r="L108" s="16" t="s">
        <v>2265</v>
      </c>
      <c r="M108" s="17">
        <v>41953</v>
      </c>
      <c r="N108" s="15">
        <v>34128900056</v>
      </c>
      <c r="P108" s="16">
        <v>0</v>
      </c>
      <c r="Q108" s="16" t="str">
        <f t="shared" si="7"/>
        <v>//</v>
      </c>
      <c r="R108" s="16"/>
      <c r="S108" s="108" t="e">
        <v>#N/A</v>
      </c>
      <c r="T108" s="108"/>
    </row>
    <row r="109" spans="1:20" hidden="1" x14ac:dyDescent="0.2">
      <c r="A109" s="16">
        <v>1888</v>
      </c>
      <c r="B109" s="16" t="s">
        <v>211</v>
      </c>
      <c r="D109" s="70" t="str">
        <f>IF(C109="","",LOOKUP(C109,Bases!A:A,Bases!B:B))</f>
        <v/>
      </c>
      <c r="E109" s="70" t="str">
        <f>IF(C109="","",LOOKUP(C109,Bases!A:A,Bases!C:C))</f>
        <v/>
      </c>
      <c r="G109" s="68" t="str">
        <f t="shared" si="8"/>
        <v>Baja</v>
      </c>
      <c r="H109" s="16" t="s">
        <v>2310</v>
      </c>
      <c r="J109" s="16" t="s">
        <v>2272</v>
      </c>
      <c r="K109" s="16">
        <v>98700</v>
      </c>
      <c r="L109" s="16" t="s">
        <v>2265</v>
      </c>
      <c r="M109" s="17">
        <v>42901</v>
      </c>
      <c r="N109" s="15">
        <v>26159709844</v>
      </c>
      <c r="P109" s="16">
        <v>0</v>
      </c>
      <c r="Q109" s="16" t="str">
        <f t="shared" si="7"/>
        <v>//</v>
      </c>
      <c r="R109" s="16"/>
      <c r="S109" s="108" t="e">
        <v>#N/A</v>
      </c>
      <c r="T109" s="108"/>
    </row>
    <row r="110" spans="1:20" hidden="1" x14ac:dyDescent="0.2">
      <c r="A110" s="23">
        <v>2497</v>
      </c>
      <c r="B110" s="16" t="s">
        <v>4981</v>
      </c>
      <c r="D110" s="70" t="str">
        <f>IF(C110="","",LOOKUP(C110,Bases!A:A,Bases!B:B))</f>
        <v/>
      </c>
      <c r="E110" s="70" t="str">
        <f>IF(C110="","",LOOKUP(C110,Bases!A:A,Bases!C:C))</f>
        <v/>
      </c>
      <c r="F110" s="18" t="s">
        <v>3659</v>
      </c>
      <c r="G110" s="68" t="str">
        <f t="shared" si="8"/>
        <v>Baja</v>
      </c>
      <c r="H110" s="16" t="s">
        <v>4982</v>
      </c>
      <c r="J110" s="16" t="s">
        <v>2272</v>
      </c>
      <c r="K110" s="16">
        <v>98712</v>
      </c>
      <c r="L110" s="16" t="s">
        <v>2265</v>
      </c>
      <c r="M110" s="17">
        <v>43566</v>
      </c>
      <c r="N110" s="15">
        <v>34916904377</v>
      </c>
      <c r="O110" s="16" t="s">
        <v>4983</v>
      </c>
      <c r="P110" s="16">
        <v>0</v>
      </c>
      <c r="Q110" s="16" t="str">
        <f t="shared" ref="Q110:Q141" si="9">CONCATENATE(MID(O110,9,2),"/",MID(O110,7,2),"/",MID(O110,5,2))</f>
        <v>29/04/69</v>
      </c>
      <c r="R110" s="27" t="s">
        <v>3904</v>
      </c>
      <c r="S110" s="108" t="e">
        <v>#N/A</v>
      </c>
      <c r="T110" s="108"/>
    </row>
    <row r="111" spans="1:20" hidden="1" x14ac:dyDescent="0.2">
      <c r="A111" s="16">
        <v>1406</v>
      </c>
      <c r="B111" s="16" t="s">
        <v>212</v>
      </c>
      <c r="D111" s="70" t="str">
        <f>IF(C111="","",LOOKUP(C111,Bases!A:A,Bases!B:B))</f>
        <v/>
      </c>
      <c r="E111" s="70" t="str">
        <f>IF(C111="","",LOOKUP(C111,Bases!A:A,Bases!C:C))</f>
        <v/>
      </c>
      <c r="G111" s="68" t="str">
        <f t="shared" si="8"/>
        <v>Baja</v>
      </c>
      <c r="H111" s="16" t="s">
        <v>2311</v>
      </c>
      <c r="J111" s="16" t="s">
        <v>2283</v>
      </c>
      <c r="K111" s="16">
        <v>98640</v>
      </c>
      <c r="L111" s="16" t="s">
        <v>2265</v>
      </c>
      <c r="M111" s="17">
        <v>42020</v>
      </c>
      <c r="N111" s="15">
        <v>5159619625</v>
      </c>
      <c r="P111" s="16">
        <v>0</v>
      </c>
      <c r="Q111" s="16" t="str">
        <f t="shared" si="9"/>
        <v>//</v>
      </c>
      <c r="R111" s="16"/>
      <c r="S111" s="108" t="e">
        <v>#N/A</v>
      </c>
      <c r="T111" s="108"/>
    </row>
    <row r="112" spans="1:20" hidden="1" x14ac:dyDescent="0.2">
      <c r="A112" s="16">
        <v>1269</v>
      </c>
      <c r="B112" s="16" t="s">
        <v>213</v>
      </c>
      <c r="D112" s="70" t="str">
        <f>IF(C112="","",LOOKUP(C112,Bases!A:A,Bases!B:B))</f>
        <v/>
      </c>
      <c r="E112" s="70" t="str">
        <f>IF(C112="","",LOOKUP(C112,Bases!A:A,Bases!C:C))</f>
        <v/>
      </c>
      <c r="G112" s="68" t="str">
        <f t="shared" si="8"/>
        <v>Baja</v>
      </c>
      <c r="H112" s="16" t="s">
        <v>2312</v>
      </c>
      <c r="J112" s="16" t="s">
        <v>2283</v>
      </c>
      <c r="K112" s="16">
        <v>98640</v>
      </c>
      <c r="L112" s="16" t="s">
        <v>2265</v>
      </c>
      <c r="M112" s="17">
        <v>41758</v>
      </c>
      <c r="N112" s="15">
        <v>4108603038</v>
      </c>
      <c r="P112" s="16">
        <v>0</v>
      </c>
      <c r="Q112" s="16" t="str">
        <f t="shared" si="9"/>
        <v>//</v>
      </c>
      <c r="R112" s="16"/>
      <c r="S112" s="108" t="e">
        <v>#N/A</v>
      </c>
      <c r="T112" s="108"/>
    </row>
    <row r="113" spans="1:20" hidden="1" x14ac:dyDescent="0.2">
      <c r="A113" s="16">
        <v>1257</v>
      </c>
      <c r="B113" s="16" t="s">
        <v>214</v>
      </c>
      <c r="D113" s="70" t="str">
        <f>IF(C113="","",LOOKUP(C113,Bases!A:A,Bases!B:B))</f>
        <v/>
      </c>
      <c r="E113" s="70" t="str">
        <f>IF(C113="","",LOOKUP(C113,Bases!A:A,Bases!C:C))</f>
        <v/>
      </c>
      <c r="G113" s="68" t="str">
        <f t="shared" si="8"/>
        <v>Baja</v>
      </c>
      <c r="H113" s="16" t="s">
        <v>2313</v>
      </c>
      <c r="J113" s="16" t="s">
        <v>2283</v>
      </c>
      <c r="K113" s="16">
        <v>98646</v>
      </c>
      <c r="L113" s="16" t="s">
        <v>2265</v>
      </c>
      <c r="M113" s="17">
        <v>41758</v>
      </c>
      <c r="N113" s="15">
        <v>34138601082</v>
      </c>
      <c r="P113" s="16">
        <v>0</v>
      </c>
      <c r="Q113" s="16" t="str">
        <f t="shared" si="9"/>
        <v>//</v>
      </c>
      <c r="R113" s="16"/>
      <c r="S113" s="108" t="e">
        <v>#N/A</v>
      </c>
      <c r="T113" s="108"/>
    </row>
    <row r="114" spans="1:20" hidden="1" x14ac:dyDescent="0.2">
      <c r="A114" s="16">
        <v>1030</v>
      </c>
      <c r="B114" s="23" t="s">
        <v>215</v>
      </c>
      <c r="D114" s="70" t="str">
        <f>IF(C114="","",LOOKUP(C114,Bases!A:A,Bases!B:B))</f>
        <v/>
      </c>
      <c r="E114" s="70" t="str">
        <f>IF(C114="","",LOOKUP(C114,Bases!A:A,Bases!C:C))</f>
        <v/>
      </c>
      <c r="F114" s="18" t="s">
        <v>3662</v>
      </c>
      <c r="G114" s="68" t="str">
        <f t="shared" si="8"/>
        <v>Baja</v>
      </c>
      <c r="H114" s="16" t="s">
        <v>2314</v>
      </c>
      <c r="I114" s="16" t="s">
        <v>2283</v>
      </c>
      <c r="J114" s="16" t="s">
        <v>2283</v>
      </c>
      <c r="K114" s="16">
        <v>98640</v>
      </c>
      <c r="L114" s="16" t="s">
        <v>2265</v>
      </c>
      <c r="M114" s="17">
        <v>40774</v>
      </c>
      <c r="N114" s="15">
        <v>34099006057</v>
      </c>
      <c r="O114" s="16" t="s">
        <v>5524</v>
      </c>
      <c r="P114" s="16" t="s">
        <v>6266</v>
      </c>
      <c r="Q114" s="16" t="str">
        <f t="shared" si="9"/>
        <v>02/11/90</v>
      </c>
      <c r="R114" s="27" t="s">
        <v>3904</v>
      </c>
      <c r="S114" s="108" t="s">
        <v>2283</v>
      </c>
      <c r="T114" s="108"/>
    </row>
    <row r="115" spans="1:20" hidden="1" x14ac:dyDescent="0.2">
      <c r="A115" s="16">
        <v>1583</v>
      </c>
      <c r="B115" s="16" t="s">
        <v>216</v>
      </c>
      <c r="D115" s="70" t="str">
        <f>IF(C115="","",LOOKUP(C115,Bases!A:A,Bases!B:B))</f>
        <v/>
      </c>
      <c r="E115" s="70" t="str">
        <f>IF(C115="","",LOOKUP(C115,Bases!A:A,Bases!C:C))</f>
        <v/>
      </c>
      <c r="G115" s="68" t="str">
        <f t="shared" si="8"/>
        <v>Baja</v>
      </c>
      <c r="H115" s="16" t="s">
        <v>2315</v>
      </c>
      <c r="J115" s="16" t="s">
        <v>2274</v>
      </c>
      <c r="K115" s="16">
        <v>98700</v>
      </c>
      <c r="L115" s="16" t="s">
        <v>2265</v>
      </c>
      <c r="M115" s="17">
        <v>42318</v>
      </c>
      <c r="N115" s="15">
        <v>34129600184</v>
      </c>
      <c r="P115" s="16">
        <v>0</v>
      </c>
      <c r="Q115" s="16" t="str">
        <f t="shared" si="9"/>
        <v>//</v>
      </c>
      <c r="R115" s="16"/>
      <c r="S115" s="108" t="e">
        <v>#N/A</v>
      </c>
      <c r="T115" s="108"/>
    </row>
    <row r="116" spans="1:20" hidden="1" x14ac:dyDescent="0.2">
      <c r="A116" s="16">
        <v>1827</v>
      </c>
      <c r="B116" s="16" t="s">
        <v>217</v>
      </c>
      <c r="D116" s="70" t="str">
        <f>IF(C116="","",LOOKUP(C116,Bases!A:A,Bases!B:B))</f>
        <v/>
      </c>
      <c r="E116" s="70" t="str">
        <f>IF(C116="","",LOOKUP(C116,Bases!A:A,Bases!C:C))</f>
        <v/>
      </c>
      <c r="G116" s="68" t="str">
        <f t="shared" si="8"/>
        <v>Baja</v>
      </c>
      <c r="H116" s="16" t="s">
        <v>2316</v>
      </c>
      <c r="J116" s="16" t="s">
        <v>2283</v>
      </c>
      <c r="K116" s="16">
        <v>98640</v>
      </c>
      <c r="L116" s="16" t="s">
        <v>2265</v>
      </c>
      <c r="M116" s="17">
        <v>42846</v>
      </c>
      <c r="N116" s="15">
        <v>1168411690</v>
      </c>
      <c r="P116" s="16">
        <v>0</v>
      </c>
      <c r="Q116" s="16" t="str">
        <f t="shared" si="9"/>
        <v>//</v>
      </c>
      <c r="R116" s="16"/>
      <c r="S116" s="108" t="e">
        <v>#N/A</v>
      </c>
      <c r="T116" s="108"/>
    </row>
    <row r="117" spans="1:20" hidden="1" x14ac:dyDescent="0.2">
      <c r="A117" s="16">
        <v>1075</v>
      </c>
      <c r="B117" s="16" t="s">
        <v>218</v>
      </c>
      <c r="D117" s="70" t="str">
        <f>IF(C117="","",LOOKUP(C117,Bases!A:A,Bases!B:B))</f>
        <v/>
      </c>
      <c r="E117" s="70" t="str">
        <f>IF(C117="","",LOOKUP(C117,Bases!A:A,Bases!C:C))</f>
        <v/>
      </c>
      <c r="G117" s="68" t="str">
        <f t="shared" si="8"/>
        <v>Baja</v>
      </c>
      <c r="H117" s="16" t="s">
        <v>2317</v>
      </c>
      <c r="J117" s="16" t="s">
        <v>2283</v>
      </c>
      <c r="K117" s="16">
        <v>98640</v>
      </c>
      <c r="L117" s="16" t="s">
        <v>2265</v>
      </c>
      <c r="M117" s="17">
        <v>40984</v>
      </c>
      <c r="N117" s="15">
        <v>34068902849</v>
      </c>
      <c r="P117" s="16">
        <v>0</v>
      </c>
      <c r="Q117" s="16" t="str">
        <f t="shared" si="9"/>
        <v>//</v>
      </c>
      <c r="R117" s="16"/>
      <c r="S117" s="108" t="e">
        <v>#N/A</v>
      </c>
      <c r="T117" s="108"/>
    </row>
    <row r="118" spans="1:20" hidden="1" x14ac:dyDescent="0.2">
      <c r="A118" s="16">
        <v>510</v>
      </c>
      <c r="B118" s="16" t="s">
        <v>219</v>
      </c>
      <c r="D118" s="70" t="str">
        <f>IF(C118="","",LOOKUP(C118,Bases!A:A,Bases!B:B))</f>
        <v/>
      </c>
      <c r="E118" s="70" t="str">
        <f>IF(C118="","",LOOKUP(C118,Bases!A:A,Bases!C:C))</f>
        <v/>
      </c>
      <c r="G118" s="68" t="str">
        <f t="shared" si="8"/>
        <v>Baja</v>
      </c>
      <c r="H118" s="16" t="s">
        <v>2318</v>
      </c>
      <c r="J118" s="16" t="s">
        <v>2283</v>
      </c>
      <c r="K118" s="16">
        <v>0</v>
      </c>
      <c r="L118" s="16" t="s">
        <v>2265</v>
      </c>
      <c r="M118" s="17">
        <v>38285</v>
      </c>
      <c r="N118" s="15">
        <v>34008211202</v>
      </c>
      <c r="P118" s="16">
        <v>0</v>
      </c>
      <c r="Q118" s="16" t="str">
        <f t="shared" si="9"/>
        <v>//</v>
      </c>
      <c r="R118" s="16"/>
      <c r="S118" s="108" t="e">
        <v>#N/A</v>
      </c>
      <c r="T118" s="108"/>
    </row>
    <row r="119" spans="1:20" hidden="1" x14ac:dyDescent="0.2">
      <c r="A119" s="16">
        <v>2211</v>
      </c>
      <c r="B119" s="16" t="s">
        <v>3865</v>
      </c>
      <c r="D119" s="70" t="str">
        <f>IF(C119="","",LOOKUP(C119,Bases!A:A,Bases!B:B))</f>
        <v/>
      </c>
      <c r="E119" s="70" t="str">
        <f>IF(C119="","",LOOKUP(C119,Bases!A:A,Bases!C:C))</f>
        <v/>
      </c>
      <c r="G119" s="68" t="str">
        <f t="shared" si="8"/>
        <v>Baja</v>
      </c>
      <c r="H119" s="16" t="s">
        <v>3866</v>
      </c>
      <c r="J119" s="16" t="s">
        <v>2268</v>
      </c>
      <c r="K119" s="16">
        <v>98740</v>
      </c>
      <c r="L119" s="16" t="s">
        <v>2265</v>
      </c>
      <c r="M119" s="17">
        <v>43333</v>
      </c>
      <c r="N119" s="15">
        <v>34108912246</v>
      </c>
      <c r="P119" s="16">
        <v>0</v>
      </c>
      <c r="Q119" s="16" t="str">
        <f t="shared" si="9"/>
        <v>//</v>
      </c>
      <c r="R119" s="27" t="s">
        <v>3904</v>
      </c>
      <c r="S119" s="108" t="e">
        <v>#N/A</v>
      </c>
      <c r="T119" s="108"/>
    </row>
    <row r="120" spans="1:20" hidden="1" x14ac:dyDescent="0.2">
      <c r="A120" s="16">
        <v>1564</v>
      </c>
      <c r="B120" s="16" t="s">
        <v>220</v>
      </c>
      <c r="D120" s="70" t="str">
        <f>IF(C120="","",LOOKUP(C120,Bases!A:A,Bases!B:B))</f>
        <v/>
      </c>
      <c r="E120" s="70" t="str">
        <f>IF(C120="","",LOOKUP(C120,Bases!A:A,Bases!C:C))</f>
        <v/>
      </c>
      <c r="G120" s="68" t="str">
        <f t="shared" si="8"/>
        <v>Baja</v>
      </c>
      <c r="H120" s="16" t="s">
        <v>2319</v>
      </c>
      <c r="J120" s="16" t="s">
        <v>2272</v>
      </c>
      <c r="K120" s="16">
        <v>98705</v>
      </c>
      <c r="L120" s="16" t="s">
        <v>2265</v>
      </c>
      <c r="M120" s="17">
        <v>42311</v>
      </c>
      <c r="N120" s="15">
        <v>34159700540</v>
      </c>
      <c r="P120" s="16">
        <v>0</v>
      </c>
      <c r="Q120" s="16" t="str">
        <f t="shared" si="9"/>
        <v>//</v>
      </c>
      <c r="R120" s="16"/>
      <c r="S120" s="108" t="e">
        <v>#N/A</v>
      </c>
      <c r="T120" s="108"/>
    </row>
    <row r="121" spans="1:20" hidden="1" x14ac:dyDescent="0.2">
      <c r="A121" s="16">
        <v>1702</v>
      </c>
      <c r="B121" s="16" t="s">
        <v>221</v>
      </c>
      <c r="D121" s="70" t="str">
        <f>IF(C121="","",LOOKUP(C121,Bases!A:A,Bases!B:B))</f>
        <v/>
      </c>
      <c r="E121" s="70" t="str">
        <f>IF(C121="","",LOOKUP(C121,Bases!A:A,Bases!C:C))</f>
        <v/>
      </c>
      <c r="G121" s="68" t="str">
        <f t="shared" si="8"/>
        <v>Baja</v>
      </c>
      <c r="H121" s="16" t="s">
        <v>2320</v>
      </c>
      <c r="J121" s="16" t="s">
        <v>2288</v>
      </c>
      <c r="K121" s="16">
        <v>98740</v>
      </c>
      <c r="L121" s="16" t="s">
        <v>2265</v>
      </c>
      <c r="M121" s="17">
        <v>42583</v>
      </c>
      <c r="N121" s="15">
        <v>51078605154</v>
      </c>
      <c r="P121" s="16">
        <v>0</v>
      </c>
      <c r="Q121" s="16" t="str">
        <f t="shared" si="9"/>
        <v>//</v>
      </c>
      <c r="R121" s="16"/>
      <c r="S121" s="108" t="e">
        <v>#N/A</v>
      </c>
      <c r="T121" s="108"/>
    </row>
    <row r="122" spans="1:20" hidden="1" x14ac:dyDescent="0.2">
      <c r="A122" s="16">
        <v>1703</v>
      </c>
      <c r="B122" s="16" t="s">
        <v>222</v>
      </c>
      <c r="D122" s="70" t="str">
        <f>IF(C122="","",LOOKUP(C122,Bases!A:A,Bases!B:B))</f>
        <v/>
      </c>
      <c r="E122" s="70" t="str">
        <f>IF(C122="","",LOOKUP(C122,Bases!A:A,Bases!C:C))</f>
        <v/>
      </c>
      <c r="G122" s="68" t="str">
        <f t="shared" si="8"/>
        <v>Baja</v>
      </c>
      <c r="H122" s="16" t="s">
        <v>2320</v>
      </c>
      <c r="J122" s="16" t="s">
        <v>2288</v>
      </c>
      <c r="K122" s="16">
        <v>98740</v>
      </c>
      <c r="L122" s="16" t="s">
        <v>2265</v>
      </c>
      <c r="M122" s="17">
        <v>42583</v>
      </c>
      <c r="N122" s="15">
        <v>34139416019</v>
      </c>
      <c r="P122" s="16">
        <v>0</v>
      </c>
      <c r="Q122" s="16" t="str">
        <f t="shared" si="9"/>
        <v>//</v>
      </c>
      <c r="R122" s="16"/>
      <c r="S122" s="108" t="e">
        <v>#N/A</v>
      </c>
      <c r="T122" s="108"/>
    </row>
    <row r="123" spans="1:20" hidden="1" x14ac:dyDescent="0.2">
      <c r="A123" s="16">
        <v>1575</v>
      </c>
      <c r="B123" s="16" t="s">
        <v>223</v>
      </c>
      <c r="D123" s="70" t="str">
        <f>IF(C123="","",LOOKUP(C123,Bases!A:A,Bases!B:B))</f>
        <v/>
      </c>
      <c r="E123" s="70" t="str">
        <f>IF(C123="","",LOOKUP(C123,Bases!A:A,Bases!C:C))</f>
        <v/>
      </c>
      <c r="G123" s="68" t="str">
        <f t="shared" si="8"/>
        <v>Baja</v>
      </c>
      <c r="H123" s="16" t="s">
        <v>2321</v>
      </c>
      <c r="J123" s="16" t="s">
        <v>2274</v>
      </c>
      <c r="K123" s="16">
        <v>98705</v>
      </c>
      <c r="L123" s="16" t="s">
        <v>2265</v>
      </c>
      <c r="M123" s="17">
        <v>42311</v>
      </c>
      <c r="N123" s="15">
        <v>34129507884</v>
      </c>
      <c r="P123" s="16">
        <v>0</v>
      </c>
      <c r="Q123" s="16" t="str">
        <f t="shared" si="9"/>
        <v>//</v>
      </c>
      <c r="R123" s="16"/>
      <c r="S123" s="108" t="e">
        <v>#N/A</v>
      </c>
      <c r="T123" s="108"/>
    </row>
    <row r="124" spans="1:20" hidden="1" x14ac:dyDescent="0.2">
      <c r="A124" s="16">
        <v>1578</v>
      </c>
      <c r="B124" s="16" t="s">
        <v>224</v>
      </c>
      <c r="D124" s="70" t="str">
        <f>IF(C124="","",LOOKUP(C124,Bases!A:A,Bases!B:B))</f>
        <v/>
      </c>
      <c r="E124" s="70" t="str">
        <f>IF(C124="","",LOOKUP(C124,Bases!A:A,Bases!C:C))</f>
        <v/>
      </c>
      <c r="G124" s="68" t="str">
        <f t="shared" si="8"/>
        <v>Baja</v>
      </c>
      <c r="H124" s="16" t="s">
        <v>2322</v>
      </c>
      <c r="J124" s="16" t="s">
        <v>2272</v>
      </c>
      <c r="K124" s="16">
        <v>98640</v>
      </c>
      <c r="L124" s="16" t="s">
        <v>2265</v>
      </c>
      <c r="M124" s="17">
        <v>42311</v>
      </c>
      <c r="N124" s="15">
        <v>34058709071</v>
      </c>
      <c r="P124" s="16">
        <v>0</v>
      </c>
      <c r="Q124" s="16" t="str">
        <f t="shared" si="9"/>
        <v>//</v>
      </c>
      <c r="R124" s="16"/>
      <c r="S124" s="108" t="e">
        <v>#N/A</v>
      </c>
      <c r="T124" s="108"/>
    </row>
    <row r="125" spans="1:20" hidden="1" x14ac:dyDescent="0.2">
      <c r="A125" s="16">
        <v>1855</v>
      </c>
      <c r="B125" s="16" t="s">
        <v>225</v>
      </c>
      <c r="D125" s="70" t="str">
        <f>IF(C125="","",LOOKUP(C125,Bases!A:A,Bases!B:B))</f>
        <v/>
      </c>
      <c r="E125" s="70" t="str">
        <f>IF(C125="","",LOOKUP(C125,Bases!A:A,Bases!C:C))</f>
        <v/>
      </c>
      <c r="G125" s="68" t="str">
        <f t="shared" si="8"/>
        <v>Baja</v>
      </c>
      <c r="H125" s="16" t="s">
        <v>2323</v>
      </c>
      <c r="J125" s="16" t="s">
        <v>2283</v>
      </c>
      <c r="K125" s="16">
        <v>98640</v>
      </c>
      <c r="L125" s="16" t="s">
        <v>2265</v>
      </c>
      <c r="M125" s="17">
        <v>42846</v>
      </c>
      <c r="N125" s="15">
        <v>1168210258</v>
      </c>
      <c r="P125" s="16">
        <v>0</v>
      </c>
      <c r="Q125" s="16" t="str">
        <f t="shared" si="9"/>
        <v>//</v>
      </c>
      <c r="R125" s="16"/>
      <c r="S125" s="108" t="e">
        <v>#N/A</v>
      </c>
      <c r="T125" s="108"/>
    </row>
    <row r="126" spans="1:20" hidden="1" x14ac:dyDescent="0.2">
      <c r="A126" s="16">
        <v>2808</v>
      </c>
      <c r="B126" s="16" t="s">
        <v>6010</v>
      </c>
      <c r="D126" s="70" t="str">
        <f>IF(C126="","",LOOKUP(C126,Bases!A:A,Bases!B:B))</f>
        <v/>
      </c>
      <c r="E126" s="70" t="str">
        <f>IF(C126="","",LOOKUP(C126,Bases!A:A,Bases!C:C))</f>
        <v/>
      </c>
      <c r="F126" s="18" t="s">
        <v>5599</v>
      </c>
      <c r="G126" s="68" t="str">
        <f t="shared" si="8"/>
        <v>Baja</v>
      </c>
      <c r="H126" s="16" t="s">
        <v>3878</v>
      </c>
      <c r="I126" s="16" t="s">
        <v>5532</v>
      </c>
      <c r="J126" s="16" t="s">
        <v>2285</v>
      </c>
      <c r="K126" s="16">
        <v>98740</v>
      </c>
      <c r="L126" s="16" t="s">
        <v>2265</v>
      </c>
      <c r="M126" s="17">
        <v>43889</v>
      </c>
      <c r="N126" s="15">
        <v>34128905832</v>
      </c>
      <c r="O126" s="16" t="s">
        <v>6011</v>
      </c>
      <c r="P126" s="16">
        <v>0</v>
      </c>
      <c r="Q126" s="16" t="str">
        <f t="shared" si="9"/>
        <v>08/12/89</v>
      </c>
      <c r="R126" s="27" t="s">
        <v>3904</v>
      </c>
      <c r="S126" s="108" t="e">
        <v>#N/A</v>
      </c>
      <c r="T126" s="108"/>
    </row>
    <row r="127" spans="1:20" hidden="1" x14ac:dyDescent="0.2">
      <c r="A127" s="16">
        <v>2805</v>
      </c>
      <c r="B127" s="16" t="s">
        <v>6001</v>
      </c>
      <c r="D127" s="70" t="str">
        <f>IF(C127="","",LOOKUP(C127,Bases!A:A,Bases!B:B))</f>
        <v/>
      </c>
      <c r="E127" s="70" t="str">
        <f>IF(C127="","",LOOKUP(C127,Bases!A:A,Bases!C:C))</f>
        <v/>
      </c>
      <c r="F127" s="18" t="s">
        <v>6242</v>
      </c>
      <c r="G127" s="68" t="str">
        <f t="shared" si="8"/>
        <v>Baja</v>
      </c>
      <c r="H127" s="16" t="s">
        <v>6002</v>
      </c>
      <c r="I127" s="16" t="s">
        <v>5532</v>
      </c>
      <c r="J127" s="16" t="s">
        <v>2285</v>
      </c>
      <c r="K127" s="16">
        <v>98740</v>
      </c>
      <c r="L127" s="16" t="s">
        <v>2265</v>
      </c>
      <c r="M127" s="17">
        <v>43889</v>
      </c>
      <c r="N127" s="15">
        <v>34038203542</v>
      </c>
      <c r="O127" s="16" t="s">
        <v>6003</v>
      </c>
      <c r="P127" s="16" t="s">
        <v>6267</v>
      </c>
      <c r="Q127" s="16" t="str">
        <f t="shared" si="9"/>
        <v>20/01/82</v>
      </c>
      <c r="R127" s="27" t="s">
        <v>3904</v>
      </c>
      <c r="S127" s="108" t="s">
        <v>6215</v>
      </c>
      <c r="T127" s="108"/>
    </row>
    <row r="128" spans="1:20" hidden="1" x14ac:dyDescent="0.2">
      <c r="A128" s="23">
        <v>2565</v>
      </c>
      <c r="B128" s="16" t="s">
        <v>5164</v>
      </c>
      <c r="D128" s="70" t="str">
        <f>IF(C128="","",LOOKUP(C128,Bases!A:A,Bases!B:B))</f>
        <v/>
      </c>
      <c r="E128" s="70" t="str">
        <f>IF(C128="","",LOOKUP(C128,Bases!A:A,Bases!C:C))</f>
        <v/>
      </c>
      <c r="F128" s="18" t="s">
        <v>3778</v>
      </c>
      <c r="G128" s="68" t="str">
        <f t="shared" si="8"/>
        <v>Baja</v>
      </c>
      <c r="H128" s="16" t="s">
        <v>5162</v>
      </c>
      <c r="I128" s="16" t="s">
        <v>5533</v>
      </c>
      <c r="J128" s="16" t="s">
        <v>2285</v>
      </c>
      <c r="K128" s="16">
        <v>98730</v>
      </c>
      <c r="L128" s="16" t="s">
        <v>2265</v>
      </c>
      <c r="M128" s="17">
        <v>43661</v>
      </c>
      <c r="N128" s="15">
        <v>1160142525</v>
      </c>
      <c r="O128" s="16" t="s">
        <v>5165</v>
      </c>
      <c r="P128" s="16">
        <v>0</v>
      </c>
      <c r="Q128" s="16" t="str">
        <f t="shared" si="9"/>
        <v>23/05/01</v>
      </c>
      <c r="R128" s="27" t="s">
        <v>3904</v>
      </c>
      <c r="S128" s="108" t="e">
        <v>#N/A</v>
      </c>
      <c r="T128" s="108"/>
    </row>
    <row r="129" spans="1:20" hidden="1" x14ac:dyDescent="0.2">
      <c r="A129" s="29">
        <v>50308</v>
      </c>
      <c r="B129" s="16" t="s">
        <v>5161</v>
      </c>
      <c r="D129" s="70" t="str">
        <f>IF(C129="","",LOOKUP(C129,Bases!A:A,Bases!B:B))</f>
        <v/>
      </c>
      <c r="E129" s="70" t="str">
        <f>IF(C129="","",LOOKUP(C129,Bases!A:A,Bases!C:C))</f>
        <v/>
      </c>
      <c r="F129" s="24" t="s">
        <v>3639</v>
      </c>
      <c r="G129" s="68" t="str">
        <f t="shared" si="8"/>
        <v>Baja</v>
      </c>
      <c r="H129" s="16" t="s">
        <v>5162</v>
      </c>
      <c r="J129" s="16" t="s">
        <v>2285</v>
      </c>
      <c r="K129" s="16">
        <v>98730</v>
      </c>
      <c r="L129" s="16" t="s">
        <v>2265</v>
      </c>
      <c r="M129" s="17">
        <v>43661</v>
      </c>
      <c r="N129" s="15">
        <v>48266741636</v>
      </c>
      <c r="O129" s="16" t="s">
        <v>5163</v>
      </c>
      <c r="P129" s="16">
        <v>0</v>
      </c>
      <c r="Q129" s="16" t="str">
        <f t="shared" si="9"/>
        <v>01/03/98</v>
      </c>
      <c r="R129" s="27" t="s">
        <v>3910</v>
      </c>
      <c r="S129" s="108" t="e">
        <v>#N/A</v>
      </c>
      <c r="T129" s="108"/>
    </row>
    <row r="130" spans="1:20" hidden="1" x14ac:dyDescent="0.2">
      <c r="A130" s="16">
        <v>8446</v>
      </c>
      <c r="B130" s="16" t="s">
        <v>7676</v>
      </c>
      <c r="C130" s="19" t="s">
        <v>7095</v>
      </c>
      <c r="D130" s="70" t="str">
        <f>IF(C130="","",LOOKUP(C130,Bases!A:A,Bases!B:B))</f>
        <v>Invernaderos</v>
      </c>
      <c r="E130" s="70" t="str">
        <f>IF(C130="","",LOOKUP(C130,Bases!A:A,Bases!C:C))</f>
        <v>Extra/entrenamiento</v>
      </c>
      <c r="F130" s="18" t="s">
        <v>7209</v>
      </c>
      <c r="G130" s="91" t="str">
        <f t="shared" si="8"/>
        <v>Baja</v>
      </c>
      <c r="H130" s="16" t="s">
        <v>7677</v>
      </c>
      <c r="I130" s="16" t="s">
        <v>2283</v>
      </c>
      <c r="J130" s="16" t="s">
        <v>2283</v>
      </c>
      <c r="K130" s="16">
        <v>98640</v>
      </c>
      <c r="L130" s="16" t="s">
        <v>2265</v>
      </c>
      <c r="M130" s="17">
        <v>44173</v>
      </c>
      <c r="O130" s="26" t="s">
        <v>7678</v>
      </c>
      <c r="P130" s="26"/>
      <c r="Q130" s="26" t="str">
        <f t="shared" si="9"/>
        <v>10/05/89</v>
      </c>
      <c r="R130" s="16" t="s">
        <v>3910</v>
      </c>
      <c r="S130" s="108" t="e">
        <v>#N/A</v>
      </c>
      <c r="T130" s="108"/>
    </row>
    <row r="131" spans="1:20" hidden="1" x14ac:dyDescent="0.2">
      <c r="A131" s="23">
        <v>2426</v>
      </c>
      <c r="B131" s="19" t="s">
        <v>5</v>
      </c>
      <c r="C131" s="44"/>
      <c r="D131" s="70" t="str">
        <f>IF(C131="","",LOOKUP(C131,Bases!A:A,Bases!B:B))</f>
        <v/>
      </c>
      <c r="E131" s="70" t="str">
        <f>IF(C131="","",LOOKUP(C131,Bases!A:A,Bases!C:C))</f>
        <v/>
      </c>
      <c r="F131" s="24" t="s">
        <v>3659</v>
      </c>
      <c r="G131" s="68" t="str">
        <f t="shared" si="8"/>
        <v>Baja</v>
      </c>
      <c r="H131" s="16" t="s">
        <v>4648</v>
      </c>
      <c r="J131" s="16" t="s">
        <v>2272</v>
      </c>
      <c r="K131" s="16">
        <v>98715</v>
      </c>
      <c r="L131" s="16" t="s">
        <v>2265</v>
      </c>
      <c r="M131" s="17">
        <v>43473</v>
      </c>
      <c r="N131" s="15">
        <v>5189554123</v>
      </c>
      <c r="O131" s="16" t="s">
        <v>4649</v>
      </c>
      <c r="P131" s="16">
        <v>0</v>
      </c>
      <c r="Q131" s="16" t="str">
        <f t="shared" si="9"/>
        <v>03/07/95</v>
      </c>
      <c r="R131" s="27" t="s">
        <v>3904</v>
      </c>
      <c r="S131" s="108" t="e">
        <v>#N/A</v>
      </c>
      <c r="T131" s="108"/>
    </row>
    <row r="132" spans="1:20" hidden="1" x14ac:dyDescent="0.2">
      <c r="A132" s="16">
        <v>407</v>
      </c>
      <c r="B132" s="16" t="s">
        <v>227</v>
      </c>
      <c r="D132" s="70" t="str">
        <f>IF(C132="","",LOOKUP(C132,Bases!A:A,Bases!B:B))</f>
        <v/>
      </c>
      <c r="E132" s="70" t="str">
        <f>IF(C132="","",LOOKUP(C132,Bases!A:A,Bases!C:C))</f>
        <v/>
      </c>
      <c r="G132" s="68" t="str">
        <f t="shared" si="8"/>
        <v>Baja</v>
      </c>
      <c r="K132" s="16">
        <v>0</v>
      </c>
      <c r="L132" s="16" t="s">
        <v>2265</v>
      </c>
      <c r="M132" s="17">
        <v>37809</v>
      </c>
      <c r="N132" s="15">
        <v>34038508635</v>
      </c>
      <c r="P132" s="16">
        <v>0</v>
      </c>
      <c r="Q132" s="16" t="str">
        <f t="shared" si="9"/>
        <v>//</v>
      </c>
      <c r="R132" s="16"/>
      <c r="S132" s="108" t="e">
        <v>#N/A</v>
      </c>
      <c r="T132" s="108"/>
    </row>
    <row r="133" spans="1:20" hidden="1" x14ac:dyDescent="0.2">
      <c r="A133" s="16">
        <v>721</v>
      </c>
      <c r="B133" s="16" t="s">
        <v>228</v>
      </c>
      <c r="D133" s="70" t="str">
        <f>IF(C133="","",LOOKUP(C133,Bases!A:A,Bases!B:B))</f>
        <v/>
      </c>
      <c r="E133" s="70" t="str">
        <f>IF(C133="","",LOOKUP(C133,Bases!A:A,Bases!C:C))</f>
        <v/>
      </c>
      <c r="G133" s="68" t="str">
        <f t="shared" si="8"/>
        <v>Baja</v>
      </c>
      <c r="K133" s="16">
        <v>0</v>
      </c>
      <c r="L133" s="16" t="s">
        <v>2265</v>
      </c>
      <c r="M133" s="17">
        <v>38537</v>
      </c>
      <c r="N133" s="15">
        <v>34058806893</v>
      </c>
      <c r="P133" s="16">
        <v>0</v>
      </c>
      <c r="Q133" s="16" t="str">
        <f t="shared" si="9"/>
        <v>//</v>
      </c>
      <c r="R133" s="16"/>
      <c r="S133" s="108" t="e">
        <v>#N/A</v>
      </c>
      <c r="T133" s="108"/>
    </row>
    <row r="134" spans="1:20" hidden="1" x14ac:dyDescent="0.2">
      <c r="A134" s="23">
        <v>2278</v>
      </c>
      <c r="B134" s="23" t="s">
        <v>4024</v>
      </c>
      <c r="D134" s="70" t="str">
        <f>IF(C134="","",LOOKUP(C134,Bases!A:A,Bases!B:B))</f>
        <v/>
      </c>
      <c r="E134" s="70" t="str">
        <f>IF(C134="","",LOOKUP(C134,Bases!A:A,Bases!C:C))</f>
        <v/>
      </c>
      <c r="F134" s="18" t="s">
        <v>3662</v>
      </c>
      <c r="G134" s="68" t="str">
        <f t="shared" ref="G134:G152" si="10">IF(L134="B","Baja","Activo")</f>
        <v>Baja</v>
      </c>
      <c r="H134" s="16" t="s">
        <v>4027</v>
      </c>
      <c r="J134" s="16" t="s">
        <v>2272</v>
      </c>
      <c r="K134" s="16">
        <v>98700</v>
      </c>
      <c r="L134" s="16" t="s">
        <v>2265</v>
      </c>
      <c r="M134" s="17">
        <v>43353</v>
      </c>
      <c r="O134" s="16" t="s">
        <v>4028</v>
      </c>
      <c r="P134" s="16">
        <v>0</v>
      </c>
      <c r="Q134" s="16" t="str">
        <f t="shared" si="9"/>
        <v>03/11/99</v>
      </c>
      <c r="R134" s="16" t="s">
        <v>3910</v>
      </c>
      <c r="S134" s="108" t="e">
        <v>#N/A</v>
      </c>
      <c r="T134" s="108"/>
    </row>
    <row r="135" spans="1:20" hidden="1" x14ac:dyDescent="0.2">
      <c r="A135" s="16">
        <v>1737</v>
      </c>
      <c r="B135" s="16" t="s">
        <v>229</v>
      </c>
      <c r="D135" s="70" t="str">
        <f>IF(C135="","",LOOKUP(C135,Bases!A:A,Bases!B:B))</f>
        <v/>
      </c>
      <c r="E135" s="70" t="str">
        <f>IF(C135="","",LOOKUP(C135,Bases!A:A,Bases!C:C))</f>
        <v/>
      </c>
      <c r="G135" s="68" t="str">
        <f t="shared" si="10"/>
        <v>Baja</v>
      </c>
      <c r="H135" s="16" t="s">
        <v>2325</v>
      </c>
      <c r="J135" s="16" t="s">
        <v>2283</v>
      </c>
      <c r="K135" s="16">
        <v>98640</v>
      </c>
      <c r="L135" s="16" t="s">
        <v>2265</v>
      </c>
      <c r="M135" s="17">
        <v>42612</v>
      </c>
      <c r="N135" s="15">
        <v>34048616964</v>
      </c>
      <c r="P135" s="16">
        <v>0</v>
      </c>
      <c r="Q135" s="16" t="str">
        <f t="shared" si="9"/>
        <v>//</v>
      </c>
      <c r="R135" s="16"/>
      <c r="S135" s="108" t="e">
        <v>#N/A</v>
      </c>
      <c r="T135" s="108"/>
    </row>
    <row r="136" spans="1:20" hidden="1" x14ac:dyDescent="0.2">
      <c r="A136" s="29">
        <v>50242</v>
      </c>
      <c r="B136" s="16" t="s">
        <v>4968</v>
      </c>
      <c r="D136" s="70" t="str">
        <f>IF(C136="","",LOOKUP(C136,Bases!A:A,Bases!B:B))</f>
        <v/>
      </c>
      <c r="E136" s="70" t="str">
        <f>IF(C136="","",LOOKUP(C136,Bases!A:A,Bases!C:C))</f>
        <v/>
      </c>
      <c r="F136" s="18" t="s">
        <v>3659</v>
      </c>
      <c r="G136" s="68" t="str">
        <f t="shared" si="10"/>
        <v>Baja</v>
      </c>
      <c r="H136" s="16" t="s">
        <v>4969</v>
      </c>
      <c r="J136" s="16" t="s">
        <v>2272</v>
      </c>
      <c r="K136" s="16">
        <v>98717</v>
      </c>
      <c r="L136" s="16" t="s">
        <v>2265</v>
      </c>
      <c r="M136" s="17">
        <v>43564</v>
      </c>
      <c r="N136" s="15">
        <v>34129318043</v>
      </c>
      <c r="O136" s="16" t="s">
        <v>4970</v>
      </c>
      <c r="P136" s="16">
        <v>0</v>
      </c>
      <c r="Q136" s="16" t="str">
        <f t="shared" si="9"/>
        <v>06/02/93</v>
      </c>
      <c r="R136" s="27" t="s">
        <v>3910</v>
      </c>
      <c r="S136" s="108" t="e">
        <v>#N/A</v>
      </c>
      <c r="T136" s="108"/>
    </row>
    <row r="137" spans="1:20" hidden="1" x14ac:dyDescent="0.2">
      <c r="A137" s="16">
        <v>378</v>
      </c>
      <c r="B137" s="16" t="s">
        <v>230</v>
      </c>
      <c r="D137" s="70" t="str">
        <f>IF(C137="","",LOOKUP(C137,Bases!A:A,Bases!B:B))</f>
        <v/>
      </c>
      <c r="E137" s="70" t="str">
        <f>IF(C137="","",LOOKUP(C137,Bases!A:A,Bases!C:C))</f>
        <v/>
      </c>
      <c r="G137" s="68" t="str">
        <f t="shared" si="10"/>
        <v>Baja</v>
      </c>
      <c r="K137" s="16">
        <v>0</v>
      </c>
      <c r="L137" s="16" t="s">
        <v>2265</v>
      </c>
      <c r="M137" s="17">
        <v>37578</v>
      </c>
      <c r="N137" s="15">
        <v>31008017217</v>
      </c>
      <c r="P137" s="16">
        <v>0</v>
      </c>
      <c r="Q137" s="16" t="str">
        <f t="shared" si="9"/>
        <v>//</v>
      </c>
      <c r="R137" s="16"/>
      <c r="S137" s="108" t="e">
        <v>#N/A</v>
      </c>
      <c r="T137" s="108"/>
    </row>
    <row r="138" spans="1:20" hidden="1" x14ac:dyDescent="0.2">
      <c r="A138" s="29">
        <v>50293</v>
      </c>
      <c r="B138" s="16" t="s">
        <v>5110</v>
      </c>
      <c r="D138" s="70" t="str">
        <f>IF(C138="","",LOOKUP(C138,Bases!A:A,Bases!B:B))</f>
        <v/>
      </c>
      <c r="E138" s="70" t="str">
        <f>IF(C138="","",LOOKUP(C138,Bases!A:A,Bases!C:C))</f>
        <v/>
      </c>
      <c r="F138" s="18" t="s">
        <v>5014</v>
      </c>
      <c r="G138" s="68" t="str">
        <f t="shared" si="10"/>
        <v>Baja</v>
      </c>
      <c r="H138" s="16" t="s">
        <v>5111</v>
      </c>
      <c r="J138" s="16" t="s">
        <v>2283</v>
      </c>
      <c r="K138" s="16">
        <v>98640</v>
      </c>
      <c r="L138" s="16" t="s">
        <v>2265</v>
      </c>
      <c r="M138" s="17">
        <v>43620</v>
      </c>
      <c r="O138" s="16" t="s">
        <v>5112</v>
      </c>
      <c r="P138" s="16">
        <v>0</v>
      </c>
      <c r="Q138" s="16" t="str">
        <f t="shared" si="9"/>
        <v>19/03/00</v>
      </c>
      <c r="R138" s="16" t="s">
        <v>3910</v>
      </c>
      <c r="S138" s="108" t="e">
        <v>#N/A</v>
      </c>
      <c r="T138" s="108"/>
    </row>
    <row r="139" spans="1:20" hidden="1" x14ac:dyDescent="0.2">
      <c r="A139" s="16">
        <v>218</v>
      </c>
      <c r="B139" s="16" t="s">
        <v>231</v>
      </c>
      <c r="D139" s="70" t="str">
        <f>IF(C139="","",LOOKUP(C139,Bases!A:A,Bases!B:B))</f>
        <v/>
      </c>
      <c r="E139" s="70" t="str">
        <f>IF(C139="","",LOOKUP(C139,Bases!A:A,Bases!C:C))</f>
        <v/>
      </c>
      <c r="G139" s="68" t="str">
        <f t="shared" si="10"/>
        <v>Baja</v>
      </c>
      <c r="K139" s="16">
        <v>0</v>
      </c>
      <c r="L139" s="16" t="s">
        <v>2265</v>
      </c>
      <c r="M139" s="17">
        <v>37294</v>
      </c>
      <c r="N139" s="15">
        <v>28947516374</v>
      </c>
      <c r="P139" s="16">
        <v>0</v>
      </c>
      <c r="Q139" s="16" t="str">
        <f t="shared" si="9"/>
        <v>//</v>
      </c>
      <c r="R139" s="16"/>
      <c r="S139" s="108" t="e">
        <v>#N/A</v>
      </c>
      <c r="T139" s="108"/>
    </row>
    <row r="140" spans="1:20" hidden="1" x14ac:dyDescent="0.2">
      <c r="A140" s="23">
        <v>2296</v>
      </c>
      <c r="B140" s="16" t="s">
        <v>4116</v>
      </c>
      <c r="D140" s="70" t="str">
        <f>IF(C140="","",LOOKUP(C140,Bases!A:A,Bases!B:B))</f>
        <v/>
      </c>
      <c r="E140" s="70" t="str">
        <f>IF(C140="","",LOOKUP(C140,Bases!A:A,Bases!C:C))</f>
        <v/>
      </c>
      <c r="F140" s="18" t="s">
        <v>3643</v>
      </c>
      <c r="G140" s="68" t="str">
        <f t="shared" si="10"/>
        <v>Baja</v>
      </c>
      <c r="H140" s="16" t="s">
        <v>4805</v>
      </c>
      <c r="I140" s="16" t="s">
        <v>5532</v>
      </c>
      <c r="J140" s="16" t="s">
        <v>2268</v>
      </c>
      <c r="K140" s="16">
        <v>98740</v>
      </c>
      <c r="L140" s="16" t="s">
        <v>2265</v>
      </c>
      <c r="M140" s="17">
        <v>43522</v>
      </c>
      <c r="N140" s="15">
        <v>23169568369</v>
      </c>
      <c r="O140" s="16" t="s">
        <v>4117</v>
      </c>
      <c r="P140" s="16">
        <v>0</v>
      </c>
      <c r="Q140" s="16" t="str">
        <f t="shared" si="9"/>
        <v>16/01/95</v>
      </c>
      <c r="R140" s="27" t="s">
        <v>3904</v>
      </c>
      <c r="S140" s="108" t="e">
        <v>#N/A</v>
      </c>
      <c r="T140" s="108"/>
    </row>
    <row r="141" spans="1:20" hidden="1" x14ac:dyDescent="0.2">
      <c r="A141" s="16">
        <v>1958</v>
      </c>
      <c r="B141" s="16" t="s">
        <v>232</v>
      </c>
      <c r="D141" s="70" t="str">
        <f>IF(C141="","",LOOKUP(C141,Bases!A:A,Bases!B:B))</f>
        <v/>
      </c>
      <c r="E141" s="70" t="str">
        <f>IF(C141="","",LOOKUP(C141,Bases!A:A,Bases!C:C))</f>
        <v/>
      </c>
      <c r="G141" s="68" t="str">
        <f t="shared" si="10"/>
        <v>Baja</v>
      </c>
      <c r="H141" s="16" t="s">
        <v>2326</v>
      </c>
      <c r="J141" s="16" t="s">
        <v>2272</v>
      </c>
      <c r="K141" s="16">
        <v>98700</v>
      </c>
      <c r="L141" s="16" t="s">
        <v>2265</v>
      </c>
      <c r="M141" s="17">
        <v>42984</v>
      </c>
      <c r="N141" s="15">
        <v>34078911533</v>
      </c>
      <c r="P141" s="16">
        <v>0</v>
      </c>
      <c r="Q141" s="16" t="str">
        <f t="shared" si="9"/>
        <v>//</v>
      </c>
      <c r="R141" s="16"/>
      <c r="S141" s="108" t="e">
        <v>#N/A</v>
      </c>
      <c r="T141" s="108"/>
    </row>
    <row r="142" spans="1:20" hidden="1" x14ac:dyDescent="0.2">
      <c r="A142" s="16">
        <v>8082</v>
      </c>
      <c r="B142" s="16" t="s">
        <v>233</v>
      </c>
      <c r="D142" s="70" t="str">
        <f>IF(C142="","",LOOKUP(C142,Bases!A:A,Bases!B:B))</f>
        <v/>
      </c>
      <c r="E142" s="70" t="str">
        <f>IF(C142="","",LOOKUP(C142,Bases!A:A,Bases!C:C))</f>
        <v/>
      </c>
      <c r="G142" s="68" t="str">
        <f t="shared" si="10"/>
        <v>Baja</v>
      </c>
      <c r="H142" s="16" t="s">
        <v>2327</v>
      </c>
      <c r="J142" s="16" t="s">
        <v>2328</v>
      </c>
      <c r="K142" s="16">
        <v>98730</v>
      </c>
      <c r="L142" s="16" t="s">
        <v>2265</v>
      </c>
      <c r="M142" s="17">
        <v>42020</v>
      </c>
      <c r="N142" s="15">
        <v>3159405905</v>
      </c>
      <c r="P142" s="16">
        <v>0</v>
      </c>
      <c r="Q142" s="16" t="str">
        <f t="shared" ref="Q142:Q173" si="11">CONCATENATE(MID(O142,9,2),"/",MID(O142,7,2),"/",MID(O142,5,2))</f>
        <v>//</v>
      </c>
      <c r="R142" s="16"/>
      <c r="S142" s="108" t="e">
        <v>#N/A</v>
      </c>
      <c r="T142" s="108"/>
    </row>
    <row r="143" spans="1:20" x14ac:dyDescent="0.2">
      <c r="A143" s="16">
        <v>1085</v>
      </c>
      <c r="B143" s="23" t="s">
        <v>184</v>
      </c>
      <c r="C143" s="16" t="s">
        <v>6727</v>
      </c>
      <c r="D143" s="70" t="str">
        <f>IF(C143="","",LOOKUP(C143,Bases!A:A,Bases!B:B))</f>
        <v>Choferes</v>
      </c>
      <c r="E143" s="70" t="str">
        <f>IF(C143="","",LOOKUP(C143,Bases!A:A,Bases!C:C))</f>
        <v>Chofer 1</v>
      </c>
      <c r="F143" s="18" t="s">
        <v>11</v>
      </c>
      <c r="G143" s="68" t="str">
        <f t="shared" si="10"/>
        <v>Activo</v>
      </c>
      <c r="H143" s="16" t="s">
        <v>2295</v>
      </c>
      <c r="I143" s="16" t="s">
        <v>2294</v>
      </c>
      <c r="J143" s="16" t="s">
        <v>2294</v>
      </c>
      <c r="K143" s="16">
        <v>98000</v>
      </c>
      <c r="L143" s="16" t="s">
        <v>144</v>
      </c>
      <c r="M143" s="17">
        <v>41125</v>
      </c>
      <c r="N143" s="15">
        <v>34846800307</v>
      </c>
      <c r="O143" s="16" t="s">
        <v>4369</v>
      </c>
      <c r="P143" s="16" t="s">
        <v>6265</v>
      </c>
      <c r="Q143" s="16" t="str">
        <f t="shared" si="11"/>
        <v>03/06/69</v>
      </c>
      <c r="R143" s="27" t="s">
        <v>3904</v>
      </c>
      <c r="S143" s="12" t="s">
        <v>6214</v>
      </c>
    </row>
    <row r="144" spans="1:20" x14ac:dyDescent="0.2">
      <c r="A144" s="16">
        <v>8451</v>
      </c>
      <c r="B144" s="16" t="s">
        <v>7681</v>
      </c>
      <c r="C144" s="19" t="s">
        <v>7436</v>
      </c>
      <c r="D144" s="70" t="str">
        <f>IF(C144="","",LOOKUP(C144,Bases!A:A,Bases!B:B))</f>
        <v>Fitosanidad</v>
      </c>
      <c r="E144" s="70" t="str">
        <f>IF(C144="","",LOOKUP(C144,Bases!A:A,Bases!C:C))</f>
        <v>Desinfección nivel 2B</v>
      </c>
      <c r="F144" s="18" t="s">
        <v>9</v>
      </c>
      <c r="G144" s="68" t="str">
        <f t="shared" si="10"/>
        <v>Activo</v>
      </c>
      <c r="H144" s="16" t="s">
        <v>7682</v>
      </c>
      <c r="I144" s="16" t="s">
        <v>5537</v>
      </c>
      <c r="J144" s="16" t="s">
        <v>7683</v>
      </c>
      <c r="K144" s="16">
        <v>98740</v>
      </c>
      <c r="L144" s="16" t="s">
        <v>144</v>
      </c>
      <c r="M144" s="17">
        <v>44176</v>
      </c>
      <c r="N144" s="15">
        <v>35149704039</v>
      </c>
      <c r="O144" s="16" t="s">
        <v>7684</v>
      </c>
      <c r="Q144" s="16" t="str">
        <f t="shared" si="11"/>
        <v>16/12/97</v>
      </c>
      <c r="R144" s="27" t="s">
        <v>3904</v>
      </c>
      <c r="S144" s="12" t="s">
        <v>5537</v>
      </c>
    </row>
    <row r="145" spans="1:20" hidden="1" x14ac:dyDescent="0.2">
      <c r="A145" s="16">
        <v>8143</v>
      </c>
      <c r="B145" s="16" t="s">
        <v>234</v>
      </c>
      <c r="D145" s="70" t="str">
        <f>IF(C145="","",LOOKUP(C145,Bases!A:A,Bases!B:B))</f>
        <v/>
      </c>
      <c r="E145" s="70" t="str">
        <f>IF(C145="","",LOOKUP(C145,Bases!A:A,Bases!C:C))</f>
        <v/>
      </c>
      <c r="G145" s="68" t="str">
        <f t="shared" si="10"/>
        <v>Baja</v>
      </c>
      <c r="H145" s="16" t="s">
        <v>2329</v>
      </c>
      <c r="J145" s="16" t="s">
        <v>2268</v>
      </c>
      <c r="K145" s="16">
        <v>98760</v>
      </c>
      <c r="L145" s="16" t="s">
        <v>2265</v>
      </c>
      <c r="M145" s="17">
        <v>42136</v>
      </c>
      <c r="N145" s="15">
        <v>34958006958</v>
      </c>
      <c r="P145" s="16">
        <v>0</v>
      </c>
      <c r="Q145" s="16" t="str">
        <f t="shared" si="11"/>
        <v>//</v>
      </c>
      <c r="R145" s="16"/>
      <c r="S145" s="108" t="e">
        <v>#N/A</v>
      </c>
      <c r="T145" s="108"/>
    </row>
    <row r="146" spans="1:20" hidden="1" x14ac:dyDescent="0.2">
      <c r="A146" s="16">
        <v>306</v>
      </c>
      <c r="B146" s="16" t="s">
        <v>235</v>
      </c>
      <c r="D146" s="70" t="str">
        <f>IF(C146="","",LOOKUP(C146,Bases!A:A,Bases!B:B))</f>
        <v/>
      </c>
      <c r="E146" s="70" t="str">
        <f>IF(C146="","",LOOKUP(C146,Bases!A:A,Bases!C:C))</f>
        <v/>
      </c>
      <c r="G146" s="68" t="str">
        <f t="shared" si="10"/>
        <v>Baja</v>
      </c>
      <c r="K146" s="16">
        <v>0</v>
      </c>
      <c r="L146" s="16" t="s">
        <v>2265</v>
      </c>
      <c r="M146" s="17">
        <v>37558</v>
      </c>
      <c r="N146" s="15">
        <v>34775700221</v>
      </c>
      <c r="P146" s="16">
        <v>0</v>
      </c>
      <c r="Q146" s="16" t="str">
        <f t="shared" si="11"/>
        <v>//</v>
      </c>
      <c r="R146" s="16"/>
      <c r="S146" s="108" t="e">
        <v>#N/A</v>
      </c>
      <c r="T146" s="108"/>
    </row>
    <row r="147" spans="1:20" hidden="1" x14ac:dyDescent="0.2">
      <c r="A147" s="16">
        <v>300</v>
      </c>
      <c r="B147" s="16" t="s">
        <v>236</v>
      </c>
      <c r="D147" s="70" t="str">
        <f>IF(C147="","",LOOKUP(C147,Bases!A:A,Bases!B:B))</f>
        <v/>
      </c>
      <c r="E147" s="70" t="str">
        <f>IF(C147="","",LOOKUP(C147,Bases!A:A,Bases!C:C))</f>
        <v/>
      </c>
      <c r="G147" s="68" t="str">
        <f t="shared" si="10"/>
        <v>Baja</v>
      </c>
      <c r="H147" s="16" t="s">
        <v>2330</v>
      </c>
      <c r="J147" s="16" t="s">
        <v>2294</v>
      </c>
      <c r="K147" s="16">
        <v>98070</v>
      </c>
      <c r="L147" s="16" t="s">
        <v>2265</v>
      </c>
      <c r="M147" s="17">
        <v>37558</v>
      </c>
      <c r="N147" s="15">
        <v>34028303070</v>
      </c>
      <c r="P147" s="16">
        <v>0</v>
      </c>
      <c r="Q147" s="16" t="str">
        <f t="shared" si="11"/>
        <v>//</v>
      </c>
      <c r="R147" s="16"/>
      <c r="S147" s="108" t="e">
        <v>#N/A</v>
      </c>
      <c r="T147" s="108"/>
    </row>
    <row r="148" spans="1:20" hidden="1" x14ac:dyDescent="0.2">
      <c r="A148" s="23">
        <v>1634</v>
      </c>
      <c r="B148" s="16" t="s">
        <v>237</v>
      </c>
      <c r="D148" s="70" t="str">
        <f>IF(C148="","",LOOKUP(C148,Bases!A:A,Bases!B:B))</f>
        <v/>
      </c>
      <c r="E148" s="70" t="str">
        <f>IF(C148="","",LOOKUP(C148,Bases!A:A,Bases!C:C))</f>
        <v/>
      </c>
      <c r="F148" s="18" t="s">
        <v>27</v>
      </c>
      <c r="G148" s="68" t="str">
        <f t="shared" si="10"/>
        <v>Baja</v>
      </c>
      <c r="H148" s="16" t="s">
        <v>2331</v>
      </c>
      <c r="I148" s="16" t="s">
        <v>3593</v>
      </c>
      <c r="J148" s="16" t="s">
        <v>2272</v>
      </c>
      <c r="K148" s="16">
        <v>98700</v>
      </c>
      <c r="L148" s="16" t="s">
        <v>2265</v>
      </c>
      <c r="M148" s="17">
        <v>43873</v>
      </c>
      <c r="N148" s="15">
        <v>51068926040</v>
      </c>
      <c r="O148" s="16" t="s">
        <v>5945</v>
      </c>
      <c r="P148" s="16">
        <v>0</v>
      </c>
      <c r="Q148" s="16" t="str">
        <f t="shared" si="11"/>
        <v>16/03/89</v>
      </c>
      <c r="R148" s="16" t="s">
        <v>3904</v>
      </c>
      <c r="S148" s="108" t="e">
        <v>#N/A</v>
      </c>
      <c r="T148" s="108"/>
    </row>
    <row r="149" spans="1:20" hidden="1" x14ac:dyDescent="0.2">
      <c r="A149" s="16">
        <v>1625</v>
      </c>
      <c r="B149" s="16" t="s">
        <v>238</v>
      </c>
      <c r="D149" s="70" t="str">
        <f>IF(C149="","",LOOKUP(C149,Bases!A:A,Bases!B:B))</f>
        <v/>
      </c>
      <c r="E149" s="70" t="str">
        <f>IF(C149="","",LOOKUP(C149,Bases!A:A,Bases!C:C))</f>
        <v/>
      </c>
      <c r="G149" s="68" t="str">
        <f t="shared" si="10"/>
        <v>Baja</v>
      </c>
      <c r="H149" s="16" t="s">
        <v>2332</v>
      </c>
      <c r="J149" s="16" t="s">
        <v>2272</v>
      </c>
      <c r="K149" s="16">
        <v>98700</v>
      </c>
      <c r="L149" s="16" t="s">
        <v>2265</v>
      </c>
      <c r="M149" s="17">
        <v>42485</v>
      </c>
      <c r="N149" s="15">
        <v>51069012253</v>
      </c>
      <c r="P149" s="16">
        <v>0</v>
      </c>
      <c r="Q149" s="16" t="str">
        <f t="shared" si="11"/>
        <v>//</v>
      </c>
      <c r="R149" s="16"/>
      <c r="S149" s="108" t="e">
        <v>#N/A</v>
      </c>
      <c r="T149" s="108"/>
    </row>
    <row r="150" spans="1:20" hidden="1" x14ac:dyDescent="0.2">
      <c r="A150" s="16">
        <v>2064</v>
      </c>
      <c r="B150" s="16" t="s">
        <v>239</v>
      </c>
      <c r="D150" s="70" t="str">
        <f>IF(C150="","",LOOKUP(C150,Bases!A:A,Bases!B:B))</f>
        <v/>
      </c>
      <c r="E150" s="70" t="str">
        <f>IF(C150="","",LOOKUP(C150,Bases!A:A,Bases!C:C))</f>
        <v/>
      </c>
      <c r="F150" s="18" t="s">
        <v>3778</v>
      </c>
      <c r="G150" s="68" t="str">
        <f t="shared" si="10"/>
        <v>Baja</v>
      </c>
      <c r="H150" s="16" t="s">
        <v>2333</v>
      </c>
      <c r="J150" s="16" t="s">
        <v>2334</v>
      </c>
      <c r="K150" s="16">
        <v>98700</v>
      </c>
      <c r="L150" s="16" t="s">
        <v>2265</v>
      </c>
      <c r="M150" s="17">
        <v>43164</v>
      </c>
      <c r="N150" s="15">
        <v>34119217981</v>
      </c>
      <c r="P150" s="16">
        <v>0</v>
      </c>
      <c r="Q150" s="16" t="str">
        <f t="shared" si="11"/>
        <v>//</v>
      </c>
      <c r="R150" s="27" t="s">
        <v>3904</v>
      </c>
      <c r="S150" s="108" t="e">
        <v>#N/A</v>
      </c>
      <c r="T150" s="108"/>
    </row>
    <row r="151" spans="1:20" hidden="1" x14ac:dyDescent="0.2">
      <c r="A151" s="16">
        <v>2140</v>
      </c>
      <c r="B151" s="23" t="s">
        <v>3716</v>
      </c>
      <c r="D151" s="70" t="str">
        <f>IF(C151="","",LOOKUP(C151,Bases!A:A,Bases!B:B))</f>
        <v/>
      </c>
      <c r="E151" s="70" t="str">
        <f>IF(C151="","",LOOKUP(C151,Bases!A:A,Bases!C:C))</f>
        <v/>
      </c>
      <c r="F151" s="18" t="s">
        <v>3643</v>
      </c>
      <c r="G151" s="68" t="str">
        <f t="shared" si="10"/>
        <v>Baja</v>
      </c>
      <c r="H151" s="16" t="s">
        <v>3715</v>
      </c>
      <c r="J151" s="16" t="s">
        <v>2272</v>
      </c>
      <c r="K151" s="16">
        <v>98710</v>
      </c>
      <c r="L151" s="16" t="s">
        <v>2265</v>
      </c>
      <c r="M151" s="17">
        <v>43299</v>
      </c>
      <c r="N151" s="15">
        <v>34927615509</v>
      </c>
      <c r="O151" s="16" t="s">
        <v>4050</v>
      </c>
      <c r="P151" s="16">
        <v>0</v>
      </c>
      <c r="Q151" s="16" t="str">
        <f t="shared" si="11"/>
        <v>25/07/76</v>
      </c>
      <c r="R151" s="27" t="s">
        <v>3904</v>
      </c>
      <c r="S151" s="108" t="e">
        <v>#N/A</v>
      </c>
      <c r="T151" s="108"/>
    </row>
    <row r="152" spans="1:20" hidden="1" x14ac:dyDescent="0.2">
      <c r="A152" s="16">
        <v>8459</v>
      </c>
      <c r="B152" s="16" t="s">
        <v>7708</v>
      </c>
      <c r="C152" s="19" t="s">
        <v>6798</v>
      </c>
      <c r="D152" s="70" t="str">
        <f>IF(C152="","",LOOKUP(C152,Bases!A:A,Bases!B:B))</f>
        <v>Invernaderos</v>
      </c>
      <c r="E152" s="70" t="str">
        <f>IF(C152="","",LOOKUP(C152,Bases!A:A,Bases!C:C))</f>
        <v>Operativo Abajo</v>
      </c>
      <c r="F152" s="18" t="s">
        <v>6242</v>
      </c>
      <c r="G152" s="68" t="str">
        <f t="shared" si="10"/>
        <v>Baja</v>
      </c>
      <c r="H152" s="16" t="s">
        <v>7709</v>
      </c>
      <c r="I152" s="16" t="s">
        <v>2283</v>
      </c>
      <c r="J152" s="16" t="s">
        <v>2283</v>
      </c>
      <c r="K152" s="16">
        <v>98640</v>
      </c>
      <c r="L152" s="16" t="s">
        <v>2265</v>
      </c>
      <c r="M152" s="17">
        <v>44183</v>
      </c>
      <c r="O152" s="16" t="s">
        <v>7710</v>
      </c>
      <c r="Q152" s="16" t="str">
        <f t="shared" si="11"/>
        <v>21/12/01</v>
      </c>
      <c r="R152" s="27" t="s">
        <v>3904</v>
      </c>
      <c r="S152" s="108" t="s">
        <v>2283</v>
      </c>
      <c r="T152" s="108"/>
    </row>
    <row r="153" spans="1:20" hidden="1" x14ac:dyDescent="0.2">
      <c r="A153" s="16">
        <v>31</v>
      </c>
      <c r="B153" s="16" t="s">
        <v>241</v>
      </c>
      <c r="D153" s="14" t="str">
        <f>IF(C153="","",LOOKUP(C153,Bases!A:A,Bases!B:B))</f>
        <v/>
      </c>
      <c r="E153" s="14" t="str">
        <f>IF(C153="","",LOOKUP(C153,Bases!A:A,Bases!C:C))</f>
        <v/>
      </c>
      <c r="G153" s="68" t="str">
        <f>IF(L153="B","Baja",IF(L153="A","Activo",IF(L153="R","Activo","")))</f>
        <v>Baja</v>
      </c>
      <c r="K153" s="16">
        <v>0</v>
      </c>
      <c r="L153" s="16" t="s">
        <v>2265</v>
      </c>
      <c r="M153" s="17">
        <v>36907</v>
      </c>
      <c r="N153" s="15">
        <v>34978011079</v>
      </c>
      <c r="P153" s="16">
        <v>0</v>
      </c>
      <c r="Q153" s="16" t="str">
        <f t="shared" si="11"/>
        <v>//</v>
      </c>
      <c r="R153" s="16"/>
      <c r="S153" s="108" t="e">
        <v>#N/A</v>
      </c>
      <c r="T153" s="108"/>
    </row>
    <row r="154" spans="1:20" hidden="1" x14ac:dyDescent="0.2">
      <c r="A154" s="23">
        <v>2573</v>
      </c>
      <c r="B154" s="16" t="s">
        <v>5226</v>
      </c>
      <c r="D154" s="70" t="str">
        <f>IF(C154="","",LOOKUP(C154,Bases!A:A,Bases!B:B))</f>
        <v/>
      </c>
      <c r="E154" s="70" t="str">
        <f>IF(C154="","",LOOKUP(C154,Bases!A:A,Bases!C:C))</f>
        <v/>
      </c>
      <c r="F154" s="18" t="s">
        <v>24</v>
      </c>
      <c r="G154" s="68" t="str">
        <f t="shared" ref="G154:G217" si="12">IF(L154="B","Baja","Activo")</f>
        <v>Baja</v>
      </c>
      <c r="H154" s="16" t="s">
        <v>5227</v>
      </c>
      <c r="J154" s="16" t="s">
        <v>2272</v>
      </c>
      <c r="K154" s="16">
        <v>98713</v>
      </c>
      <c r="L154" s="16" t="s">
        <v>2265</v>
      </c>
      <c r="M154" s="17">
        <v>43668</v>
      </c>
      <c r="N154" s="15">
        <v>34139513047</v>
      </c>
      <c r="O154" s="16" t="s">
        <v>5228</v>
      </c>
      <c r="P154" s="16">
        <v>0</v>
      </c>
      <c r="Q154" s="16" t="str">
        <f t="shared" si="11"/>
        <v>26/02/95</v>
      </c>
      <c r="R154" s="27" t="s">
        <v>3904</v>
      </c>
      <c r="S154" s="108" t="e">
        <v>#N/A</v>
      </c>
      <c r="T154" s="108"/>
    </row>
    <row r="155" spans="1:20" hidden="1" x14ac:dyDescent="0.2">
      <c r="A155" s="16">
        <v>1410</v>
      </c>
      <c r="B155" s="16" t="s">
        <v>242</v>
      </c>
      <c r="D155" s="70" t="str">
        <f>IF(C155="","",LOOKUP(C155,Bases!A:A,Bases!B:B))</f>
        <v/>
      </c>
      <c r="E155" s="70" t="str">
        <f>IF(C155="","",LOOKUP(C155,Bases!A:A,Bases!C:C))</f>
        <v/>
      </c>
      <c r="G155" s="68" t="str">
        <f t="shared" si="12"/>
        <v>Baja</v>
      </c>
      <c r="H155" s="16" t="s">
        <v>2335</v>
      </c>
      <c r="J155" s="16" t="s">
        <v>2274</v>
      </c>
      <c r="K155" s="16">
        <v>98700</v>
      </c>
      <c r="L155" s="16" t="s">
        <v>2265</v>
      </c>
      <c r="M155" s="17">
        <v>42038</v>
      </c>
      <c r="N155" s="15">
        <v>2158222717</v>
      </c>
      <c r="P155" s="16">
        <v>0</v>
      </c>
      <c r="Q155" s="16" t="str">
        <f t="shared" si="11"/>
        <v>//</v>
      </c>
      <c r="R155" s="16"/>
      <c r="S155" s="108" t="e">
        <v>#N/A</v>
      </c>
      <c r="T155" s="108"/>
    </row>
    <row r="156" spans="1:20" hidden="1" x14ac:dyDescent="0.2">
      <c r="A156" s="16">
        <v>791</v>
      </c>
      <c r="B156" s="16" t="s">
        <v>243</v>
      </c>
      <c r="D156" s="70" t="str">
        <f>IF(C156="","",LOOKUP(C156,Bases!A:A,Bases!B:B))</f>
        <v/>
      </c>
      <c r="E156" s="70" t="str">
        <f>IF(C156="","",LOOKUP(C156,Bases!A:A,Bases!C:C))</f>
        <v/>
      </c>
      <c r="G156" s="68" t="str">
        <f t="shared" si="12"/>
        <v>Baja</v>
      </c>
      <c r="H156" s="16" t="s">
        <v>2336</v>
      </c>
      <c r="J156" s="16" t="s">
        <v>2272</v>
      </c>
      <c r="K156" s="16">
        <v>98705</v>
      </c>
      <c r="L156" s="16" t="s">
        <v>2265</v>
      </c>
      <c r="M156" s="17">
        <v>38677</v>
      </c>
      <c r="N156" s="15">
        <v>34058907212</v>
      </c>
      <c r="P156" s="16">
        <v>0</v>
      </c>
      <c r="Q156" s="16" t="str">
        <f t="shared" si="11"/>
        <v>//</v>
      </c>
      <c r="R156" s="16"/>
      <c r="S156" s="108" t="e">
        <v>#N/A</v>
      </c>
      <c r="T156" s="108"/>
    </row>
    <row r="157" spans="1:20" hidden="1" x14ac:dyDescent="0.2">
      <c r="A157" s="16">
        <v>920</v>
      </c>
      <c r="B157" s="16" t="s">
        <v>244</v>
      </c>
      <c r="D157" s="70" t="str">
        <f>IF(C157="","",LOOKUP(C157,Bases!A:A,Bases!B:B))</f>
        <v/>
      </c>
      <c r="E157" s="70" t="str">
        <f>IF(C157="","",LOOKUP(C157,Bases!A:A,Bases!C:C))</f>
        <v/>
      </c>
      <c r="G157" s="68" t="str">
        <f t="shared" si="12"/>
        <v>Baja</v>
      </c>
      <c r="H157" s="16" t="s">
        <v>2337</v>
      </c>
      <c r="J157" s="16" t="s">
        <v>2338</v>
      </c>
      <c r="K157" s="16">
        <v>98705</v>
      </c>
      <c r="L157" s="16" t="s">
        <v>2265</v>
      </c>
      <c r="M157" s="17">
        <v>40529</v>
      </c>
      <c r="N157" s="15">
        <v>34107801226</v>
      </c>
      <c r="P157" s="16">
        <v>0</v>
      </c>
      <c r="Q157" s="16" t="str">
        <f t="shared" si="11"/>
        <v>//</v>
      </c>
      <c r="R157" s="16"/>
      <c r="S157" s="108" t="e">
        <v>#N/A</v>
      </c>
      <c r="T157" s="108"/>
    </row>
    <row r="158" spans="1:20" hidden="1" x14ac:dyDescent="0.2">
      <c r="A158" s="16">
        <v>884</v>
      </c>
      <c r="B158" s="16" t="s">
        <v>245</v>
      </c>
      <c r="D158" s="70" t="str">
        <f>IF(C158="","",LOOKUP(C158,Bases!A:A,Bases!B:B))</f>
        <v/>
      </c>
      <c r="E158" s="70" t="str">
        <f>IF(C158="","",LOOKUP(C158,Bases!A:A,Bases!C:C))</f>
        <v/>
      </c>
      <c r="G158" s="68" t="str">
        <f t="shared" si="12"/>
        <v>Baja</v>
      </c>
      <c r="K158" s="16">
        <v>0</v>
      </c>
      <c r="L158" s="16" t="s">
        <v>2265</v>
      </c>
      <c r="M158" s="17">
        <v>38789</v>
      </c>
      <c r="N158" s="15">
        <v>34068602647</v>
      </c>
      <c r="P158" s="16">
        <v>0</v>
      </c>
      <c r="Q158" s="16" t="str">
        <f t="shared" si="11"/>
        <v>//</v>
      </c>
      <c r="R158" s="16"/>
      <c r="S158" s="108" t="e">
        <v>#N/A</v>
      </c>
      <c r="T158" s="108"/>
    </row>
    <row r="159" spans="1:20" hidden="1" x14ac:dyDescent="0.2">
      <c r="A159" s="16">
        <v>921</v>
      </c>
      <c r="B159" s="16" t="s">
        <v>246</v>
      </c>
      <c r="D159" s="70" t="str">
        <f>IF(C159="","",LOOKUP(C159,Bases!A:A,Bases!B:B))</f>
        <v/>
      </c>
      <c r="E159" s="70" t="str">
        <f>IF(C159="","",LOOKUP(C159,Bases!A:A,Bases!C:C))</f>
        <v/>
      </c>
      <c r="G159" s="68" t="str">
        <f t="shared" si="12"/>
        <v>Baja</v>
      </c>
      <c r="H159" s="16" t="s">
        <v>2339</v>
      </c>
      <c r="J159" s="16" t="s">
        <v>2272</v>
      </c>
      <c r="K159" s="16">
        <v>98705</v>
      </c>
      <c r="L159" s="16" t="s">
        <v>2265</v>
      </c>
      <c r="M159" s="17">
        <v>40529</v>
      </c>
      <c r="N159" s="15">
        <v>34109500628</v>
      </c>
      <c r="P159" s="16">
        <v>0</v>
      </c>
      <c r="Q159" s="16" t="str">
        <f t="shared" si="11"/>
        <v>//</v>
      </c>
      <c r="R159" s="16"/>
      <c r="S159" s="108" t="e">
        <v>#N/A</v>
      </c>
      <c r="T159" s="108"/>
    </row>
    <row r="160" spans="1:20" hidden="1" x14ac:dyDescent="0.2">
      <c r="A160" s="16">
        <v>8241</v>
      </c>
      <c r="B160" s="16" t="s">
        <v>247</v>
      </c>
      <c r="D160" s="70" t="str">
        <f>IF(C160="","",LOOKUP(C160,Bases!A:A,Bases!B:B))</f>
        <v/>
      </c>
      <c r="E160" s="70" t="str">
        <f>IF(C160="","",LOOKUP(C160,Bases!A:A,Bases!C:C))</f>
        <v/>
      </c>
      <c r="G160" s="68" t="str">
        <f t="shared" si="12"/>
        <v>Baja</v>
      </c>
      <c r="H160" s="16" t="s">
        <v>2340</v>
      </c>
      <c r="J160" s="16" t="s">
        <v>2272</v>
      </c>
      <c r="K160" s="16">
        <v>98706</v>
      </c>
      <c r="L160" s="16" t="s">
        <v>2265</v>
      </c>
      <c r="M160" s="17">
        <v>42788</v>
      </c>
      <c r="N160" s="15">
        <v>2179115312</v>
      </c>
      <c r="P160" s="16">
        <v>0</v>
      </c>
      <c r="Q160" s="16" t="str">
        <f t="shared" si="11"/>
        <v>//</v>
      </c>
      <c r="R160" s="16"/>
      <c r="S160" s="108" t="e">
        <v>#N/A</v>
      </c>
      <c r="T160" s="108"/>
    </row>
    <row r="161" spans="1:20" hidden="1" x14ac:dyDescent="0.2">
      <c r="A161" s="16">
        <v>8225</v>
      </c>
      <c r="B161" s="16" t="s">
        <v>248</v>
      </c>
      <c r="D161" s="70" t="str">
        <f>IF(C161="","",LOOKUP(C161,Bases!A:A,Bases!B:B))</f>
        <v/>
      </c>
      <c r="E161" s="70" t="str">
        <f>IF(C161="","",LOOKUP(C161,Bases!A:A,Bases!C:C))</f>
        <v/>
      </c>
      <c r="G161" s="68" t="str">
        <f t="shared" si="12"/>
        <v>Baja</v>
      </c>
      <c r="H161" s="16" t="s">
        <v>2341</v>
      </c>
      <c r="J161" s="16" t="s">
        <v>2342</v>
      </c>
      <c r="K161" s="16">
        <v>98706</v>
      </c>
      <c r="L161" s="16" t="s">
        <v>2265</v>
      </c>
      <c r="M161" s="17">
        <v>42759</v>
      </c>
      <c r="N161" s="15">
        <v>34159700680</v>
      </c>
      <c r="P161" s="16">
        <v>0</v>
      </c>
      <c r="Q161" s="16" t="str">
        <f t="shared" si="11"/>
        <v>//</v>
      </c>
      <c r="R161" s="16"/>
      <c r="S161" s="108" t="e">
        <v>#N/A</v>
      </c>
      <c r="T161" s="108"/>
    </row>
    <row r="162" spans="1:20" hidden="1" x14ac:dyDescent="0.2">
      <c r="A162" s="16">
        <v>1615</v>
      </c>
      <c r="B162" s="16" t="s">
        <v>249</v>
      </c>
      <c r="D162" s="70" t="str">
        <f>IF(C162="","",LOOKUP(C162,Bases!A:A,Bases!B:B))</f>
        <v/>
      </c>
      <c r="E162" s="70" t="str">
        <f>IF(C162="","",LOOKUP(C162,Bases!A:A,Bases!C:C))</f>
        <v/>
      </c>
      <c r="F162" s="18" t="s">
        <v>3662</v>
      </c>
      <c r="G162" s="68" t="str">
        <f t="shared" si="12"/>
        <v>Baja</v>
      </c>
      <c r="H162" s="16" t="s">
        <v>2343</v>
      </c>
      <c r="J162" s="16" t="s">
        <v>2272</v>
      </c>
      <c r="K162" s="16">
        <v>98705</v>
      </c>
      <c r="L162" s="16" t="s">
        <v>2265</v>
      </c>
      <c r="M162" s="17">
        <v>43510</v>
      </c>
      <c r="N162" s="15">
        <v>10169515003</v>
      </c>
      <c r="O162" s="16" t="s">
        <v>4759</v>
      </c>
      <c r="P162" s="16">
        <v>0</v>
      </c>
      <c r="Q162" s="16" t="str">
        <f t="shared" si="11"/>
        <v>10/09/95</v>
      </c>
      <c r="R162" s="16" t="s">
        <v>3904</v>
      </c>
      <c r="S162" s="108" t="e">
        <v>#N/A</v>
      </c>
      <c r="T162" s="108"/>
    </row>
    <row r="163" spans="1:20" hidden="1" x14ac:dyDescent="0.2">
      <c r="A163" s="16">
        <v>1026</v>
      </c>
      <c r="B163" s="16" t="s">
        <v>250</v>
      </c>
      <c r="D163" s="70" t="str">
        <f>IF(C163="","",LOOKUP(C163,Bases!A:A,Bases!B:B))</f>
        <v/>
      </c>
      <c r="E163" s="70" t="str">
        <f>IF(C163="","",LOOKUP(C163,Bases!A:A,Bases!C:C))</f>
        <v/>
      </c>
      <c r="G163" s="68" t="str">
        <f t="shared" si="12"/>
        <v>Baja</v>
      </c>
      <c r="H163" s="16" t="s">
        <v>2344</v>
      </c>
      <c r="J163" s="16" t="s">
        <v>2338</v>
      </c>
      <c r="K163" s="16">
        <v>98700</v>
      </c>
      <c r="L163" s="16" t="s">
        <v>2265</v>
      </c>
      <c r="M163" s="17">
        <v>40773</v>
      </c>
      <c r="N163" s="15">
        <v>34118504082</v>
      </c>
      <c r="P163" s="16">
        <v>0</v>
      </c>
      <c r="Q163" s="16" t="str">
        <f t="shared" si="11"/>
        <v>//</v>
      </c>
      <c r="R163" s="16"/>
      <c r="S163" s="108" t="e">
        <v>#N/A</v>
      </c>
      <c r="T163" s="108"/>
    </row>
    <row r="164" spans="1:20" hidden="1" x14ac:dyDescent="0.2">
      <c r="A164" s="16">
        <v>777</v>
      </c>
      <c r="B164" s="16" t="s">
        <v>251</v>
      </c>
      <c r="D164" s="70" t="str">
        <f>IF(C164="","",LOOKUP(C164,Bases!A:A,Bases!B:B))</f>
        <v/>
      </c>
      <c r="E164" s="70" t="str">
        <f>IF(C164="","",LOOKUP(C164,Bases!A:A,Bases!C:C))</f>
        <v/>
      </c>
      <c r="G164" s="68" t="str">
        <f t="shared" si="12"/>
        <v>Baja</v>
      </c>
      <c r="K164" s="16">
        <v>0</v>
      </c>
      <c r="L164" s="16" t="s">
        <v>2265</v>
      </c>
      <c r="M164" s="17">
        <v>38670</v>
      </c>
      <c r="N164" s="15">
        <v>34058003368</v>
      </c>
      <c r="P164" s="16">
        <v>0</v>
      </c>
      <c r="Q164" s="16" t="str">
        <f t="shared" si="11"/>
        <v>//</v>
      </c>
      <c r="R164" s="16"/>
      <c r="S164" s="108" t="e">
        <v>#N/A</v>
      </c>
      <c r="T164" s="108"/>
    </row>
    <row r="165" spans="1:20" hidden="1" x14ac:dyDescent="0.2">
      <c r="A165" s="16">
        <v>186</v>
      </c>
      <c r="B165" s="16" t="s">
        <v>252</v>
      </c>
      <c r="D165" s="70" t="str">
        <f>IF(C165="","",LOOKUP(C165,Bases!A:A,Bases!B:B))</f>
        <v/>
      </c>
      <c r="E165" s="70" t="str">
        <f>IF(C165="","",LOOKUP(C165,Bases!A:A,Bases!C:C))</f>
        <v/>
      </c>
      <c r="G165" s="68" t="str">
        <f t="shared" si="12"/>
        <v>Baja</v>
      </c>
      <c r="K165" s="16">
        <v>0</v>
      </c>
      <c r="L165" s="16" t="s">
        <v>2265</v>
      </c>
      <c r="M165" s="17">
        <v>37251</v>
      </c>
      <c r="N165" s="15">
        <v>4866915178</v>
      </c>
      <c r="P165" s="16">
        <v>0</v>
      </c>
      <c r="Q165" s="16" t="str">
        <f t="shared" si="11"/>
        <v>//</v>
      </c>
      <c r="R165" s="16"/>
      <c r="S165" s="108" t="e">
        <v>#N/A</v>
      </c>
      <c r="T165" s="108"/>
    </row>
    <row r="166" spans="1:20" hidden="1" x14ac:dyDescent="0.2">
      <c r="A166" s="16">
        <v>1253</v>
      </c>
      <c r="B166" s="16" t="s">
        <v>253</v>
      </c>
      <c r="D166" s="70" t="str">
        <f>IF(C166="","",LOOKUP(C166,Bases!A:A,Bases!B:B))</f>
        <v/>
      </c>
      <c r="E166" s="70" t="str">
        <f>IF(C166="","",LOOKUP(C166,Bases!A:A,Bases!C:C))</f>
        <v/>
      </c>
      <c r="G166" s="68" t="str">
        <f t="shared" si="12"/>
        <v>Baja</v>
      </c>
      <c r="H166" s="16" t="s">
        <v>2345</v>
      </c>
      <c r="J166" s="16" t="s">
        <v>2272</v>
      </c>
      <c r="K166" s="16">
        <v>98700</v>
      </c>
      <c r="L166" s="16" t="s">
        <v>2265</v>
      </c>
      <c r="M166" s="17">
        <v>41758</v>
      </c>
      <c r="N166" s="15">
        <v>26149766490</v>
      </c>
      <c r="P166" s="16">
        <v>0</v>
      </c>
      <c r="Q166" s="16" t="str">
        <f t="shared" si="11"/>
        <v>//</v>
      </c>
      <c r="R166" s="16"/>
      <c r="S166" s="108" t="e">
        <v>#N/A</v>
      </c>
      <c r="T166" s="108"/>
    </row>
    <row r="167" spans="1:20" hidden="1" x14ac:dyDescent="0.2">
      <c r="A167" s="16">
        <v>1184</v>
      </c>
      <c r="B167" s="16" t="s">
        <v>254</v>
      </c>
      <c r="D167" s="70" t="str">
        <f>IF(C167="","",LOOKUP(C167,Bases!A:A,Bases!B:B))</f>
        <v/>
      </c>
      <c r="E167" s="70" t="str">
        <f>IF(C167="","",LOOKUP(C167,Bases!A:A,Bases!C:C))</f>
        <v/>
      </c>
      <c r="G167" s="68" t="str">
        <f t="shared" si="12"/>
        <v>Baja</v>
      </c>
      <c r="H167" s="16" t="s">
        <v>2346</v>
      </c>
      <c r="J167" s="16" t="s">
        <v>2274</v>
      </c>
      <c r="K167" s="16">
        <v>98700</v>
      </c>
      <c r="L167" s="16" t="s">
        <v>2265</v>
      </c>
      <c r="M167" s="17">
        <v>41502</v>
      </c>
      <c r="N167" s="15">
        <v>34139605181</v>
      </c>
      <c r="P167" s="16">
        <v>0</v>
      </c>
      <c r="Q167" s="16" t="str">
        <f t="shared" si="11"/>
        <v>//</v>
      </c>
      <c r="R167" s="16"/>
      <c r="S167" s="108" t="e">
        <v>#N/A</v>
      </c>
      <c r="T167" s="108"/>
    </row>
    <row r="168" spans="1:20" hidden="1" x14ac:dyDescent="0.2">
      <c r="A168" s="23">
        <v>1259</v>
      </c>
      <c r="B168" s="16" t="s">
        <v>255</v>
      </c>
      <c r="D168" s="70" t="str">
        <f>IF(C168="","",LOOKUP(C168,Bases!A:A,Bases!B:B))</f>
        <v/>
      </c>
      <c r="E168" s="70" t="str">
        <f>IF(C168="","",LOOKUP(C168,Bases!A:A,Bases!C:C))</f>
        <v/>
      </c>
      <c r="F168" s="18" t="s">
        <v>3662</v>
      </c>
      <c r="G168" s="68" t="str">
        <f t="shared" si="12"/>
        <v>Baja</v>
      </c>
      <c r="H168" s="16" t="s">
        <v>3215</v>
      </c>
      <c r="J168" s="16" t="s">
        <v>2272</v>
      </c>
      <c r="K168" s="16">
        <v>98700</v>
      </c>
      <c r="L168" s="16" t="s">
        <v>2265</v>
      </c>
      <c r="M168" s="17">
        <v>43536</v>
      </c>
      <c r="O168" s="16" t="s">
        <v>4866</v>
      </c>
      <c r="P168" s="16">
        <v>0</v>
      </c>
      <c r="Q168" s="16" t="str">
        <f t="shared" si="11"/>
        <v>27/03/95</v>
      </c>
      <c r="R168" s="27" t="s">
        <v>3904</v>
      </c>
      <c r="S168" s="108" t="e">
        <v>#N/A</v>
      </c>
      <c r="T168" s="108"/>
    </row>
    <row r="169" spans="1:20" hidden="1" x14ac:dyDescent="0.2">
      <c r="A169" s="16">
        <v>1617</v>
      </c>
      <c r="B169" s="16" t="s">
        <v>256</v>
      </c>
      <c r="D169" s="70" t="str">
        <f>IF(C169="","",LOOKUP(C169,Bases!A:A,Bases!B:B))</f>
        <v/>
      </c>
      <c r="E169" s="70" t="str">
        <f>IF(C169="","",LOOKUP(C169,Bases!A:A,Bases!C:C))</f>
        <v/>
      </c>
      <c r="G169" s="68" t="str">
        <f t="shared" si="12"/>
        <v>Baja</v>
      </c>
      <c r="H169" s="16" t="s">
        <v>2347</v>
      </c>
      <c r="J169" s="16" t="s">
        <v>2272</v>
      </c>
      <c r="K169" s="16">
        <v>98705</v>
      </c>
      <c r="L169" s="16" t="s">
        <v>2265</v>
      </c>
      <c r="M169" s="17">
        <v>42443</v>
      </c>
      <c r="N169" s="15">
        <v>34128600839</v>
      </c>
      <c r="P169" s="16">
        <v>0</v>
      </c>
      <c r="Q169" s="16" t="str">
        <f t="shared" si="11"/>
        <v>//</v>
      </c>
      <c r="R169" s="16"/>
      <c r="S169" s="108" t="e">
        <v>#N/A</v>
      </c>
      <c r="T169" s="108"/>
    </row>
    <row r="170" spans="1:20" hidden="1" x14ac:dyDescent="0.2">
      <c r="A170" s="16">
        <v>2070</v>
      </c>
      <c r="B170" s="16" t="s">
        <v>257</v>
      </c>
      <c r="D170" s="70" t="str">
        <f>IF(C170="","",LOOKUP(C170,Bases!A:A,Bases!B:B))</f>
        <v/>
      </c>
      <c r="E170" s="70" t="str">
        <f>IF(C170="","",LOOKUP(C170,Bases!A:A,Bases!C:C))</f>
        <v/>
      </c>
      <c r="G170" s="68" t="str">
        <f t="shared" si="12"/>
        <v>Baja</v>
      </c>
      <c r="H170" s="16" t="s">
        <v>2348</v>
      </c>
      <c r="J170" s="16" t="s">
        <v>2268</v>
      </c>
      <c r="K170" s="16">
        <v>98730</v>
      </c>
      <c r="L170" s="16" t="s">
        <v>2265</v>
      </c>
      <c r="M170" s="17">
        <v>43165</v>
      </c>
      <c r="N170" s="15">
        <v>21169945850</v>
      </c>
      <c r="P170" s="16">
        <v>0</v>
      </c>
      <c r="Q170" s="16" t="str">
        <f t="shared" si="11"/>
        <v>//</v>
      </c>
      <c r="R170" s="16"/>
      <c r="S170" s="108" t="e">
        <v>#N/A</v>
      </c>
      <c r="T170" s="108"/>
    </row>
    <row r="171" spans="1:20" hidden="1" x14ac:dyDescent="0.2">
      <c r="A171" s="16">
        <v>2687</v>
      </c>
      <c r="B171" s="16" t="s">
        <v>5602</v>
      </c>
      <c r="D171" s="70" t="str">
        <f>IF(C171="","",LOOKUP(C171,Bases!A:A,Bases!B:B))</f>
        <v/>
      </c>
      <c r="E171" s="70" t="str">
        <f>IF(C171="","",LOOKUP(C171,Bases!A:A,Bases!C:C))</f>
        <v/>
      </c>
      <c r="F171" s="24" t="s">
        <v>3639</v>
      </c>
      <c r="G171" s="68" t="str">
        <f t="shared" si="12"/>
        <v>Baja</v>
      </c>
      <c r="H171" s="16" t="s">
        <v>5603</v>
      </c>
      <c r="I171" s="16" t="s">
        <v>5535</v>
      </c>
      <c r="J171" s="16" t="s">
        <v>2285</v>
      </c>
      <c r="K171" s="16">
        <v>98740</v>
      </c>
      <c r="L171" s="16" t="s">
        <v>2265</v>
      </c>
      <c r="M171" s="17">
        <v>43752</v>
      </c>
      <c r="O171" s="16" t="s">
        <v>5605</v>
      </c>
      <c r="P171" s="16">
        <v>0</v>
      </c>
      <c r="Q171" s="16" t="str">
        <f t="shared" si="11"/>
        <v>28/09/97</v>
      </c>
      <c r="R171" s="27" t="s">
        <v>3910</v>
      </c>
      <c r="S171" s="108" t="e">
        <v>#N/A</v>
      </c>
      <c r="T171" s="108"/>
    </row>
    <row r="172" spans="1:20" x14ac:dyDescent="0.2">
      <c r="A172" s="23">
        <v>8155</v>
      </c>
      <c r="B172" s="31" t="s">
        <v>226</v>
      </c>
      <c r="C172" s="16" t="s">
        <v>6728</v>
      </c>
      <c r="D172" s="70" t="str">
        <f>IF(C172="","",LOOKUP(C172,Bases!A:A,Bases!B:B))</f>
        <v>Invernaderos</v>
      </c>
      <c r="E172" s="70" t="str">
        <f>IF(C172="","",LOOKUP(C172,Bases!A:A,Bases!C:C))</f>
        <v>Acarreador</v>
      </c>
      <c r="F172" s="18" t="s">
        <v>3664</v>
      </c>
      <c r="G172" s="68" t="str">
        <f t="shared" si="12"/>
        <v>Activo</v>
      </c>
      <c r="H172" s="16" t="s">
        <v>2324</v>
      </c>
      <c r="I172" s="16" t="s">
        <v>5533</v>
      </c>
      <c r="J172" s="16" t="s">
        <v>2268</v>
      </c>
      <c r="K172" s="16">
        <v>98730</v>
      </c>
      <c r="L172" s="16" t="s">
        <v>144</v>
      </c>
      <c r="M172" s="17">
        <v>42135</v>
      </c>
      <c r="N172" s="15">
        <v>4826674162</v>
      </c>
      <c r="O172" s="16" t="s">
        <v>4049</v>
      </c>
      <c r="P172" s="16" t="s">
        <v>6268</v>
      </c>
      <c r="Q172" s="16" t="str">
        <f t="shared" si="11"/>
        <v>22/01/66</v>
      </c>
      <c r="R172" s="27" t="s">
        <v>3904</v>
      </c>
      <c r="S172" s="12" t="s">
        <v>3185</v>
      </c>
    </row>
    <row r="173" spans="1:20" hidden="1" x14ac:dyDescent="0.2">
      <c r="A173" s="23">
        <v>8257</v>
      </c>
      <c r="B173" s="16" t="s">
        <v>4667</v>
      </c>
      <c r="D173" s="70" t="str">
        <f>IF(C173="","",LOOKUP(C173,Bases!A:A,Bases!B:B))</f>
        <v/>
      </c>
      <c r="E173" s="70" t="str">
        <f>IF(C173="","",LOOKUP(C173,Bases!A:A,Bases!C:C))</f>
        <v/>
      </c>
      <c r="F173" s="24" t="s">
        <v>3662</v>
      </c>
      <c r="G173" s="68" t="str">
        <f t="shared" si="12"/>
        <v>Baja</v>
      </c>
      <c r="H173" s="16" t="s">
        <v>4668</v>
      </c>
      <c r="J173" s="16" t="s">
        <v>2285</v>
      </c>
      <c r="K173" s="16">
        <v>98740</v>
      </c>
      <c r="L173" s="16" t="s">
        <v>2265</v>
      </c>
      <c r="M173" s="17">
        <v>43479</v>
      </c>
      <c r="N173" s="15">
        <v>34836605575</v>
      </c>
      <c r="O173" s="16" t="s">
        <v>4669</v>
      </c>
      <c r="P173" s="16">
        <v>0</v>
      </c>
      <c r="Q173" s="16" t="str">
        <f t="shared" si="11"/>
        <v>07/08/66</v>
      </c>
      <c r="R173" s="27" t="s">
        <v>3904</v>
      </c>
      <c r="S173" s="108" t="e">
        <v>#N/A</v>
      </c>
      <c r="T173" s="108"/>
    </row>
    <row r="174" spans="1:20" x14ac:dyDescent="0.2">
      <c r="A174" s="16">
        <v>8425</v>
      </c>
      <c r="B174" s="16" t="s">
        <v>7641</v>
      </c>
      <c r="C174" s="19" t="s">
        <v>6877</v>
      </c>
      <c r="D174" s="70" t="str">
        <f>IF(C174="","",LOOKUP(C174,Bases!A:A,Bases!B:B))</f>
        <v>Invernaderos</v>
      </c>
      <c r="E174" s="70" t="str">
        <f>IF(C174="","",LOOKUP(C174,Bases!A:A,Bases!C:C))</f>
        <v>Operativo Abajo</v>
      </c>
      <c r="F174" s="18" t="s">
        <v>3660</v>
      </c>
      <c r="G174" s="68" t="str">
        <f t="shared" si="12"/>
        <v>Activo</v>
      </c>
      <c r="H174" s="16" t="s">
        <v>7642</v>
      </c>
      <c r="I174" s="16" t="s">
        <v>5160</v>
      </c>
      <c r="J174" s="16" t="s">
        <v>2272</v>
      </c>
      <c r="K174" s="16">
        <v>98700</v>
      </c>
      <c r="L174" s="16" t="s">
        <v>144</v>
      </c>
      <c r="M174" s="17">
        <v>44165</v>
      </c>
      <c r="O174" s="16" t="s">
        <v>7643</v>
      </c>
      <c r="Q174" s="16" t="str">
        <f t="shared" ref="Q174:Q201" si="13">CONCATENATE(MID(O174,9,2),"/",MID(O174,7,2),"/",MID(O174,5,2))</f>
        <v>26/08/95</v>
      </c>
      <c r="R174" s="27" t="s">
        <v>3910</v>
      </c>
      <c r="S174" s="12" t="s">
        <v>3593</v>
      </c>
    </row>
    <row r="175" spans="1:20" hidden="1" x14ac:dyDescent="0.2">
      <c r="A175" s="23">
        <v>1253</v>
      </c>
      <c r="B175" s="16" t="s">
        <v>5214</v>
      </c>
      <c r="C175" s="16" t="s">
        <v>6965</v>
      </c>
      <c r="D175" s="70" t="str">
        <f>IF(C175="","",LOOKUP(C175,Bases!A:A,Bases!B:B))</f>
        <v>Invernaderos</v>
      </c>
      <c r="E175" s="70" t="s">
        <v>24</v>
      </c>
      <c r="F175" s="18" t="s">
        <v>24</v>
      </c>
      <c r="G175" s="68" t="str">
        <f t="shared" si="12"/>
        <v>Baja</v>
      </c>
      <c r="H175" s="16" t="s">
        <v>5211</v>
      </c>
      <c r="I175" s="16" t="s">
        <v>2336</v>
      </c>
      <c r="J175" s="16" t="s">
        <v>2272</v>
      </c>
      <c r="K175" s="16">
        <v>98705</v>
      </c>
      <c r="L175" s="16" t="s">
        <v>2265</v>
      </c>
      <c r="M175" s="17">
        <v>44032</v>
      </c>
      <c r="O175" s="16" t="s">
        <v>5213</v>
      </c>
      <c r="Q175" s="16" t="str">
        <f t="shared" si="13"/>
        <v>14/11/97</v>
      </c>
      <c r="R175" s="27" t="s">
        <v>3910</v>
      </c>
      <c r="S175" s="108" t="e">
        <v>#N/A</v>
      </c>
      <c r="T175" s="108"/>
    </row>
    <row r="176" spans="1:20" hidden="1" x14ac:dyDescent="0.2">
      <c r="A176" s="16">
        <v>1216</v>
      </c>
      <c r="B176" s="23" t="s">
        <v>258</v>
      </c>
      <c r="D176" s="70" t="str">
        <f>IF(C176="","",LOOKUP(C176,Bases!A:A,Bases!B:B))</f>
        <v/>
      </c>
      <c r="E176" s="70" t="str">
        <f>IF(C176="","",LOOKUP(C176,Bases!A:A,Bases!C:C))</f>
        <v/>
      </c>
      <c r="F176" s="18" t="s">
        <v>6043</v>
      </c>
      <c r="G176" s="68" t="str">
        <f t="shared" si="12"/>
        <v>Baja</v>
      </c>
      <c r="H176" s="16" t="s">
        <v>2349</v>
      </c>
      <c r="J176" s="16" t="s">
        <v>2272</v>
      </c>
      <c r="K176" s="16">
        <v>98707</v>
      </c>
      <c r="L176" s="16" t="s">
        <v>2265</v>
      </c>
      <c r="M176" s="17">
        <v>44032</v>
      </c>
      <c r="N176" s="15">
        <v>34139421688</v>
      </c>
      <c r="O176" s="16" t="s">
        <v>4051</v>
      </c>
      <c r="Q176" s="16" t="str">
        <f t="shared" si="13"/>
        <v>07/04/94</v>
      </c>
      <c r="R176" s="27" t="s">
        <v>3910</v>
      </c>
      <c r="S176" s="108"/>
      <c r="T176" s="108"/>
    </row>
    <row r="177" spans="1:20" hidden="1" x14ac:dyDescent="0.2">
      <c r="A177" s="23">
        <v>2652</v>
      </c>
      <c r="B177" s="31" t="s">
        <v>5464</v>
      </c>
      <c r="D177" s="70" t="str">
        <f>IF(C177="","",LOOKUP(C177,Bases!A:A,Bases!B:B))</f>
        <v/>
      </c>
      <c r="E177" s="70" t="str">
        <f>IF(C177="","",LOOKUP(C177,Bases!A:A,Bases!C:C))</f>
        <v/>
      </c>
      <c r="F177" s="18" t="s">
        <v>6060</v>
      </c>
      <c r="G177" s="68" t="str">
        <f t="shared" si="12"/>
        <v>Baja</v>
      </c>
      <c r="H177" s="16" t="s">
        <v>5465</v>
      </c>
      <c r="I177" s="16" t="s">
        <v>5533</v>
      </c>
      <c r="J177" s="16" t="s">
        <v>2285</v>
      </c>
      <c r="K177" s="16">
        <v>98730</v>
      </c>
      <c r="L177" s="16" t="s">
        <v>2265</v>
      </c>
      <c r="M177" s="17">
        <v>43711</v>
      </c>
      <c r="N177" s="15">
        <v>45139007038</v>
      </c>
      <c r="O177" s="16" t="s">
        <v>5466</v>
      </c>
      <c r="P177" s="16" t="s">
        <v>6272</v>
      </c>
      <c r="Q177" s="16" t="str">
        <f t="shared" si="13"/>
        <v>10/08/90</v>
      </c>
      <c r="R177" s="27" t="s">
        <v>3904</v>
      </c>
      <c r="S177" s="108" t="s">
        <v>3185</v>
      </c>
      <c r="T177" s="108"/>
    </row>
    <row r="178" spans="1:20" hidden="1" x14ac:dyDescent="0.2">
      <c r="A178" s="29">
        <v>50251</v>
      </c>
      <c r="B178" s="16" t="s">
        <v>4500</v>
      </c>
      <c r="D178" s="70" t="str">
        <f>IF(C178="","",LOOKUP(C178,Bases!A:A,Bases!B:B))</f>
        <v/>
      </c>
      <c r="E178" s="70" t="str">
        <f>IF(C178="","",LOOKUP(C178,Bases!A:A,Bases!C:C))</f>
        <v/>
      </c>
      <c r="F178" s="24" t="s">
        <v>3639</v>
      </c>
      <c r="G178" s="68" t="str">
        <f t="shared" si="12"/>
        <v>Baja</v>
      </c>
      <c r="H178" s="16" t="s">
        <v>4501</v>
      </c>
      <c r="J178" s="16" t="s">
        <v>2272</v>
      </c>
      <c r="K178" s="16">
        <v>98700</v>
      </c>
      <c r="L178" s="16" t="s">
        <v>2265</v>
      </c>
      <c r="M178" s="17">
        <v>43423</v>
      </c>
      <c r="N178" s="15">
        <v>3189190915</v>
      </c>
      <c r="O178" s="16" t="s">
        <v>4502</v>
      </c>
      <c r="P178" s="16">
        <v>0</v>
      </c>
      <c r="Q178" s="16" t="str">
        <f t="shared" si="13"/>
        <v>05/05/91</v>
      </c>
      <c r="R178" s="27" t="s">
        <v>3910</v>
      </c>
      <c r="S178" s="108" t="e">
        <v>#N/A</v>
      </c>
      <c r="T178" s="108"/>
    </row>
    <row r="179" spans="1:20" hidden="1" x14ac:dyDescent="0.2">
      <c r="A179" s="29">
        <v>50253</v>
      </c>
      <c r="B179" s="16" t="s">
        <v>4505</v>
      </c>
      <c r="D179" s="70" t="str">
        <f>IF(C179="","",LOOKUP(C179,Bases!A:A,Bases!B:B))</f>
        <v/>
      </c>
      <c r="E179" s="70" t="str">
        <f>IF(C179="","",LOOKUP(C179,Bases!A:A,Bases!C:C))</f>
        <v/>
      </c>
      <c r="F179" s="24" t="s">
        <v>3639</v>
      </c>
      <c r="G179" s="68" t="str">
        <f t="shared" si="12"/>
        <v>Baja</v>
      </c>
      <c r="H179" s="16" t="s">
        <v>4501</v>
      </c>
      <c r="J179" s="16" t="s">
        <v>2272</v>
      </c>
      <c r="K179" s="16">
        <v>98700</v>
      </c>
      <c r="L179" s="16" t="s">
        <v>2265</v>
      </c>
      <c r="M179" s="17">
        <v>43423</v>
      </c>
      <c r="O179" s="16" t="s">
        <v>4506</v>
      </c>
      <c r="P179" s="16">
        <v>0</v>
      </c>
      <c r="Q179" s="16" t="str">
        <f t="shared" si="13"/>
        <v>08/10/97</v>
      </c>
      <c r="R179" s="27" t="s">
        <v>3910</v>
      </c>
      <c r="S179" s="108" t="e">
        <v>#N/A</v>
      </c>
      <c r="T179" s="108"/>
    </row>
    <row r="180" spans="1:20" hidden="1" x14ac:dyDescent="0.2">
      <c r="A180" s="16">
        <v>1134</v>
      </c>
      <c r="B180" s="16" t="s">
        <v>259</v>
      </c>
      <c r="D180" s="70" t="str">
        <f>IF(C180="","",LOOKUP(C180,Bases!A:A,Bases!B:B))</f>
        <v/>
      </c>
      <c r="E180" s="70" t="str">
        <f>IF(C180="","",LOOKUP(C180,Bases!A:A,Bases!C:C))</f>
        <v/>
      </c>
      <c r="G180" s="68" t="str">
        <f t="shared" si="12"/>
        <v>Baja</v>
      </c>
      <c r="H180" s="16" t="s">
        <v>2350</v>
      </c>
      <c r="J180" s="16" t="s">
        <v>2272</v>
      </c>
      <c r="K180" s="16">
        <v>98700</v>
      </c>
      <c r="L180" s="16" t="s">
        <v>2265</v>
      </c>
      <c r="M180" s="17">
        <v>41428</v>
      </c>
      <c r="N180" s="15">
        <v>34139408917</v>
      </c>
      <c r="P180" s="16">
        <v>0</v>
      </c>
      <c r="Q180" s="16" t="str">
        <f t="shared" si="13"/>
        <v>//</v>
      </c>
      <c r="R180" s="16"/>
      <c r="S180" s="108" t="e">
        <v>#N/A</v>
      </c>
      <c r="T180" s="108"/>
    </row>
    <row r="181" spans="1:20" hidden="1" x14ac:dyDescent="0.2">
      <c r="A181" s="16">
        <v>815</v>
      </c>
      <c r="B181" s="16" t="s">
        <v>260</v>
      </c>
      <c r="D181" s="70" t="str">
        <f>IF(C181="","",LOOKUP(C181,Bases!A:A,Bases!B:B))</f>
        <v/>
      </c>
      <c r="E181" s="70" t="str">
        <f>IF(C181="","",LOOKUP(C181,Bases!A:A,Bases!C:C))</f>
        <v/>
      </c>
      <c r="G181" s="68" t="str">
        <f t="shared" si="12"/>
        <v>Baja</v>
      </c>
      <c r="K181" s="16">
        <v>0</v>
      </c>
      <c r="L181" s="16" t="s">
        <v>2265</v>
      </c>
      <c r="M181" s="17">
        <v>38672</v>
      </c>
      <c r="N181" s="15">
        <v>34927302827</v>
      </c>
      <c r="P181" s="16">
        <v>0</v>
      </c>
      <c r="Q181" s="16" t="str">
        <f t="shared" si="13"/>
        <v>//</v>
      </c>
      <c r="R181" s="16"/>
      <c r="S181" s="108" t="e">
        <v>#N/A</v>
      </c>
      <c r="T181" s="108"/>
    </row>
    <row r="182" spans="1:20" hidden="1" x14ac:dyDescent="0.2">
      <c r="A182" s="16">
        <v>8178</v>
      </c>
      <c r="B182" s="33" t="s">
        <v>261</v>
      </c>
      <c r="D182" s="70" t="str">
        <f>IF(C182="","",LOOKUP(C182,Bases!A:A,Bases!B:B))</f>
        <v/>
      </c>
      <c r="E182" s="70" t="str">
        <f>IF(C182="","",LOOKUP(C182,Bases!A:A,Bases!C:C))</f>
        <v/>
      </c>
      <c r="F182" s="18" t="s">
        <v>3665</v>
      </c>
      <c r="G182" s="68" t="str">
        <f t="shared" si="12"/>
        <v>Baja</v>
      </c>
      <c r="H182" s="16" t="s">
        <v>2351</v>
      </c>
      <c r="J182" s="16" t="s">
        <v>2268</v>
      </c>
      <c r="K182" s="16">
        <v>98730</v>
      </c>
      <c r="L182" s="16" t="s">
        <v>2265</v>
      </c>
      <c r="M182" s="17">
        <v>42692</v>
      </c>
      <c r="N182" s="15">
        <v>51988009273</v>
      </c>
      <c r="O182" s="16" t="s">
        <v>4052</v>
      </c>
      <c r="P182" s="16">
        <v>0</v>
      </c>
      <c r="Q182" s="16" t="str">
        <f t="shared" si="13"/>
        <v>08/11/80</v>
      </c>
      <c r="R182" s="27" t="s">
        <v>3904</v>
      </c>
      <c r="S182" s="108" t="e">
        <v>#N/A</v>
      </c>
      <c r="T182" s="108"/>
    </row>
    <row r="183" spans="1:20" hidden="1" x14ac:dyDescent="0.2">
      <c r="A183" s="16">
        <v>604</v>
      </c>
      <c r="B183" s="16" t="s">
        <v>262</v>
      </c>
      <c r="D183" s="70" t="str">
        <f>IF(C183="","",LOOKUP(C183,Bases!A:A,Bases!B:B))</f>
        <v/>
      </c>
      <c r="E183" s="70" t="str">
        <f>IF(C183="","",LOOKUP(C183,Bases!A:A,Bases!C:C))</f>
        <v/>
      </c>
      <c r="G183" s="68" t="str">
        <f t="shared" si="12"/>
        <v>Baja</v>
      </c>
      <c r="K183" s="16">
        <v>0</v>
      </c>
      <c r="L183" s="16" t="s">
        <v>2265</v>
      </c>
      <c r="M183" s="17">
        <v>38355</v>
      </c>
      <c r="N183" s="15">
        <v>34048710890</v>
      </c>
      <c r="P183" s="16">
        <v>0</v>
      </c>
      <c r="Q183" s="16" t="str">
        <f t="shared" si="13"/>
        <v>//</v>
      </c>
      <c r="R183" s="16"/>
      <c r="S183" s="108" t="e">
        <v>#N/A</v>
      </c>
      <c r="T183" s="108"/>
    </row>
    <row r="184" spans="1:20" hidden="1" x14ac:dyDescent="0.2">
      <c r="A184" s="16">
        <v>523</v>
      </c>
      <c r="B184" s="16" t="s">
        <v>263</v>
      </c>
      <c r="D184" s="70" t="str">
        <f>IF(C184="","",LOOKUP(C184,Bases!A:A,Bases!B:B))</f>
        <v/>
      </c>
      <c r="E184" s="70" t="str">
        <f>IF(C184="","",LOOKUP(C184,Bases!A:A,Bases!C:C))</f>
        <v/>
      </c>
      <c r="G184" s="68" t="str">
        <f t="shared" si="12"/>
        <v>Baja</v>
      </c>
      <c r="H184" s="16" t="s">
        <v>2352</v>
      </c>
      <c r="J184" s="16" t="s">
        <v>2283</v>
      </c>
      <c r="K184" s="16">
        <v>0</v>
      </c>
      <c r="L184" s="16" t="s">
        <v>2265</v>
      </c>
      <c r="M184" s="17">
        <v>38285</v>
      </c>
      <c r="N184" s="15">
        <v>51037600759</v>
      </c>
      <c r="P184" s="16">
        <v>0</v>
      </c>
      <c r="Q184" s="16" t="str">
        <f t="shared" si="13"/>
        <v>//</v>
      </c>
      <c r="R184" s="16"/>
      <c r="S184" s="108" t="e">
        <v>#N/A</v>
      </c>
      <c r="T184" s="108"/>
    </row>
    <row r="185" spans="1:20" hidden="1" x14ac:dyDescent="0.2">
      <c r="A185" s="16">
        <v>642</v>
      </c>
      <c r="B185" s="16" t="s">
        <v>264</v>
      </c>
      <c r="D185" s="70" t="str">
        <f>IF(C185="","",LOOKUP(C185,Bases!A:A,Bases!B:B))</f>
        <v/>
      </c>
      <c r="E185" s="70" t="str">
        <f>IF(C185="","",LOOKUP(C185,Bases!A:A,Bases!C:C))</f>
        <v/>
      </c>
      <c r="G185" s="68" t="str">
        <f t="shared" si="12"/>
        <v>Baja</v>
      </c>
      <c r="K185" s="16">
        <v>0</v>
      </c>
      <c r="L185" s="16" t="s">
        <v>2265</v>
      </c>
      <c r="M185" s="17">
        <v>38425</v>
      </c>
      <c r="N185" s="15">
        <v>34058100842</v>
      </c>
      <c r="P185" s="16">
        <v>0</v>
      </c>
      <c r="Q185" s="16" t="str">
        <f t="shared" si="13"/>
        <v>//</v>
      </c>
      <c r="R185" s="16"/>
      <c r="S185" s="108" t="e">
        <v>#N/A</v>
      </c>
      <c r="T185" s="108"/>
    </row>
    <row r="186" spans="1:20" hidden="1" x14ac:dyDescent="0.2">
      <c r="A186" s="16">
        <v>2732</v>
      </c>
      <c r="B186" s="16" t="s">
        <v>5759</v>
      </c>
      <c r="C186" s="16" t="s">
        <v>6730</v>
      </c>
      <c r="D186" s="70" t="str">
        <f>IF(C186="","",LOOKUP(C186,Bases!A:A,Bases!B:B))</f>
        <v>Viñedo</v>
      </c>
      <c r="E186" s="70" t="str">
        <f>IF(C186="","",LOOKUP(C186,Bases!A:A,Bases!C:C))</f>
        <v>Trabajador de viñedo</v>
      </c>
      <c r="F186" s="18" t="s">
        <v>27</v>
      </c>
      <c r="G186" s="68" t="str">
        <f t="shared" si="12"/>
        <v>Baja</v>
      </c>
      <c r="H186" s="16" t="s">
        <v>5760</v>
      </c>
      <c r="I186" s="16" t="s">
        <v>3256</v>
      </c>
      <c r="J186" s="16" t="s">
        <v>2285</v>
      </c>
      <c r="K186" s="16">
        <v>98760</v>
      </c>
      <c r="L186" s="16" t="s">
        <v>2265</v>
      </c>
      <c r="M186" s="17">
        <v>44040</v>
      </c>
      <c r="N186" s="15">
        <v>34117700111</v>
      </c>
      <c r="O186" s="16" t="s">
        <v>5761</v>
      </c>
      <c r="Q186" s="16" t="str">
        <f t="shared" si="13"/>
        <v>13/01/77</v>
      </c>
      <c r="R186" s="27" t="s">
        <v>3904</v>
      </c>
      <c r="S186" s="108" t="s">
        <v>3185</v>
      </c>
      <c r="T186" s="108"/>
    </row>
    <row r="187" spans="1:20" hidden="1" x14ac:dyDescent="0.2">
      <c r="A187" s="23">
        <v>1636</v>
      </c>
      <c r="B187" s="56" t="s">
        <v>240</v>
      </c>
      <c r="C187" s="16" t="s">
        <v>6943</v>
      </c>
      <c r="D187" s="70" t="str">
        <f>IF(C187="","",LOOKUP(C187,Bases!A:A,Bases!B:B))</f>
        <v>Invernaderos</v>
      </c>
      <c r="E187" s="70" t="str">
        <f>IF(C187="","",LOOKUP(C187,Bases!A:A,Bases!C:C))</f>
        <v>Extra/entrenamiento</v>
      </c>
      <c r="F187" s="18" t="s">
        <v>7209</v>
      </c>
      <c r="G187" s="68" t="str">
        <f t="shared" si="12"/>
        <v>Baja</v>
      </c>
      <c r="H187" s="16" t="s">
        <v>2332</v>
      </c>
      <c r="I187" s="16" t="s">
        <v>3593</v>
      </c>
      <c r="J187" s="16" t="s">
        <v>2272</v>
      </c>
      <c r="K187" s="16">
        <v>98700</v>
      </c>
      <c r="L187" s="16" t="s">
        <v>2265</v>
      </c>
      <c r="M187" s="17">
        <v>44183</v>
      </c>
      <c r="N187" s="15">
        <v>19159566025</v>
      </c>
      <c r="O187" s="16" t="s">
        <v>4272</v>
      </c>
      <c r="Q187" s="16" t="str">
        <f t="shared" si="13"/>
        <v>22/11/95</v>
      </c>
      <c r="R187" s="16" t="s">
        <v>3904</v>
      </c>
      <c r="S187" s="108" t="s">
        <v>3593</v>
      </c>
      <c r="T187" s="108"/>
    </row>
    <row r="188" spans="1:20" hidden="1" x14ac:dyDescent="0.2">
      <c r="A188" s="58">
        <v>1066</v>
      </c>
      <c r="B188" s="16" t="s">
        <v>266</v>
      </c>
      <c r="D188" s="70" t="str">
        <f>IF(C188="","",LOOKUP(C188,Bases!A:A,Bases!B:B))</f>
        <v/>
      </c>
      <c r="E188" s="70" t="str">
        <f>IF(C188="","",LOOKUP(C188,Bases!A:A,Bases!C:C))</f>
        <v/>
      </c>
      <c r="G188" s="68" t="str">
        <f t="shared" si="12"/>
        <v>Baja</v>
      </c>
      <c r="H188" s="16" t="s">
        <v>2353</v>
      </c>
      <c r="J188" s="16" t="s">
        <v>2272</v>
      </c>
      <c r="K188" s="16">
        <v>98700</v>
      </c>
      <c r="L188" s="16" t="s">
        <v>2265</v>
      </c>
      <c r="M188" s="17">
        <v>40984</v>
      </c>
      <c r="N188" s="15">
        <v>34127000155</v>
      </c>
      <c r="P188" s="16">
        <v>0</v>
      </c>
      <c r="Q188" s="16" t="str">
        <f t="shared" si="13"/>
        <v>//</v>
      </c>
      <c r="R188" s="16"/>
      <c r="S188" s="108" t="e">
        <v>#N/A</v>
      </c>
      <c r="T188" s="108"/>
    </row>
    <row r="189" spans="1:20" hidden="1" x14ac:dyDescent="0.2">
      <c r="A189" s="16">
        <v>605</v>
      </c>
      <c r="B189" s="16" t="s">
        <v>267</v>
      </c>
      <c r="D189" s="70" t="str">
        <f>IF(C189="","",LOOKUP(C189,Bases!A:A,Bases!B:B))</f>
        <v/>
      </c>
      <c r="E189" s="70" t="str">
        <f>IF(C189="","",LOOKUP(C189,Bases!A:A,Bases!C:C))</f>
        <v/>
      </c>
      <c r="G189" s="68" t="str">
        <f t="shared" si="12"/>
        <v>Baja</v>
      </c>
      <c r="H189" s="16" t="s">
        <v>2354</v>
      </c>
      <c r="J189" s="16" t="s">
        <v>2274</v>
      </c>
      <c r="K189" s="16">
        <v>98700</v>
      </c>
      <c r="L189" s="16" t="s">
        <v>2265</v>
      </c>
      <c r="M189" s="17">
        <v>38355</v>
      </c>
      <c r="N189" s="15">
        <v>34058300087</v>
      </c>
      <c r="P189" s="16">
        <v>0</v>
      </c>
      <c r="Q189" s="16" t="str">
        <f t="shared" si="13"/>
        <v>//</v>
      </c>
      <c r="R189" s="16"/>
      <c r="S189" s="108" t="e">
        <v>#N/A</v>
      </c>
      <c r="T189" s="108"/>
    </row>
    <row r="190" spans="1:20" hidden="1" x14ac:dyDescent="0.2">
      <c r="A190" s="16">
        <v>1569</v>
      </c>
      <c r="B190" s="16" t="s">
        <v>268</v>
      </c>
      <c r="D190" s="70" t="str">
        <f>IF(C190="","",LOOKUP(C190,Bases!A:A,Bases!B:B))</f>
        <v/>
      </c>
      <c r="E190" s="70" t="str">
        <f>IF(C190="","",LOOKUP(C190,Bases!A:A,Bases!C:C))</f>
        <v/>
      </c>
      <c r="G190" s="68" t="str">
        <f t="shared" si="12"/>
        <v>Baja</v>
      </c>
      <c r="H190" s="16" t="s">
        <v>2355</v>
      </c>
      <c r="J190" s="16" t="s">
        <v>2274</v>
      </c>
      <c r="K190" s="16">
        <v>98705</v>
      </c>
      <c r="L190" s="16" t="s">
        <v>2265</v>
      </c>
      <c r="M190" s="17">
        <v>42311</v>
      </c>
      <c r="N190" s="15">
        <v>34048701725</v>
      </c>
      <c r="P190" s="16">
        <v>0</v>
      </c>
      <c r="Q190" s="16" t="str">
        <f t="shared" si="13"/>
        <v>//</v>
      </c>
      <c r="R190" s="16"/>
      <c r="S190" s="108" t="e">
        <v>#N/A</v>
      </c>
      <c r="T190" s="108"/>
    </row>
    <row r="191" spans="1:20" hidden="1" x14ac:dyDescent="0.2">
      <c r="A191" s="31">
        <v>2580</v>
      </c>
      <c r="B191" s="16" t="s">
        <v>5242</v>
      </c>
      <c r="D191" s="70" t="str">
        <f>IF(C191="","",LOOKUP(C191,Bases!A:A,Bases!B:B))</f>
        <v/>
      </c>
      <c r="E191" s="70" t="str">
        <f>IF(C191="","",LOOKUP(C191,Bases!A:A,Bases!C:C))</f>
        <v/>
      </c>
      <c r="F191" s="24" t="s">
        <v>5102</v>
      </c>
      <c r="G191" s="68" t="str">
        <f t="shared" si="12"/>
        <v>Baja</v>
      </c>
      <c r="H191" s="16" t="s">
        <v>5243</v>
      </c>
      <c r="I191" s="16" t="s">
        <v>5537</v>
      </c>
      <c r="J191" s="16" t="s">
        <v>2285</v>
      </c>
      <c r="K191" s="16">
        <v>98740</v>
      </c>
      <c r="L191" s="16" t="s">
        <v>2265</v>
      </c>
      <c r="M191" s="17">
        <v>43671</v>
      </c>
      <c r="N191" s="15">
        <v>84160091066</v>
      </c>
      <c r="O191" s="16" t="s">
        <v>5244</v>
      </c>
      <c r="P191" s="16">
        <v>0</v>
      </c>
      <c r="Q191" s="16" t="str">
        <f t="shared" si="13"/>
        <v>09/06/00</v>
      </c>
      <c r="R191" s="27" t="s">
        <v>3904</v>
      </c>
      <c r="S191" s="108" t="e">
        <v>#N/A</v>
      </c>
      <c r="T191" s="108"/>
    </row>
    <row r="192" spans="1:20" hidden="1" x14ac:dyDescent="0.2">
      <c r="A192" s="23">
        <v>2482</v>
      </c>
      <c r="B192" s="16" t="s">
        <v>3861</v>
      </c>
      <c r="D192" s="70" t="str">
        <f>IF(C192="","",LOOKUP(C192,Bases!A:A,Bases!B:B))</f>
        <v/>
      </c>
      <c r="E192" s="70" t="str">
        <f>IF(C192="","",LOOKUP(C192,Bases!A:A,Bases!C:C))</f>
        <v/>
      </c>
      <c r="F192" s="18" t="s">
        <v>3663</v>
      </c>
      <c r="G192" s="68" t="str">
        <f t="shared" si="12"/>
        <v>Baja</v>
      </c>
      <c r="H192" s="16" t="s">
        <v>3862</v>
      </c>
      <c r="I192" s="16" t="s">
        <v>5920</v>
      </c>
      <c r="J192" s="16" t="s">
        <v>2272</v>
      </c>
      <c r="K192" s="16">
        <v>98705</v>
      </c>
      <c r="L192" s="16" t="s">
        <v>2265</v>
      </c>
      <c r="M192" s="17">
        <v>44060</v>
      </c>
      <c r="O192" s="16" t="s">
        <v>4921</v>
      </c>
      <c r="Q192" s="16" t="str">
        <f t="shared" si="13"/>
        <v>03/10/00</v>
      </c>
      <c r="R192" s="27" t="s">
        <v>3904</v>
      </c>
      <c r="S192" s="108" t="e">
        <v>#N/A</v>
      </c>
      <c r="T192" s="108"/>
    </row>
    <row r="193" spans="1:20" hidden="1" x14ac:dyDescent="0.2">
      <c r="A193" s="23">
        <v>2257</v>
      </c>
      <c r="B193" s="16" t="s">
        <v>3992</v>
      </c>
      <c r="D193" s="70" t="str">
        <f>IF(C193="","",LOOKUP(C193,Bases!A:A,Bases!B:B))</f>
        <v/>
      </c>
      <c r="E193" s="70" t="str">
        <f>IF(C193="","",LOOKUP(C193,Bases!A:A,Bases!C:C))</f>
        <v/>
      </c>
      <c r="F193" s="18" t="s">
        <v>11</v>
      </c>
      <c r="G193" s="68" t="str">
        <f t="shared" si="12"/>
        <v>Baja</v>
      </c>
      <c r="H193" s="16" t="s">
        <v>3993</v>
      </c>
      <c r="J193" s="16" t="s">
        <v>2272</v>
      </c>
      <c r="K193" s="16">
        <v>98700</v>
      </c>
      <c r="L193" s="16" t="s">
        <v>2265</v>
      </c>
      <c r="M193" s="17">
        <v>43385</v>
      </c>
      <c r="O193" s="16" t="s">
        <v>3994</v>
      </c>
      <c r="P193" s="16">
        <v>0</v>
      </c>
      <c r="Q193" s="16" t="str">
        <f t="shared" si="13"/>
        <v>02/04/72</v>
      </c>
      <c r="R193" s="16" t="s">
        <v>3904</v>
      </c>
      <c r="S193" s="108" t="e">
        <v>#N/A</v>
      </c>
      <c r="T193" s="108"/>
    </row>
    <row r="194" spans="1:20" hidden="1" x14ac:dyDescent="0.2">
      <c r="A194" s="16">
        <v>922</v>
      </c>
      <c r="B194" s="16" t="s">
        <v>269</v>
      </c>
      <c r="D194" s="70" t="str">
        <f>IF(C194="","",LOOKUP(C194,Bases!A:A,Bases!B:B))</f>
        <v/>
      </c>
      <c r="E194" s="70" t="str">
        <f>IF(C194="","",LOOKUP(C194,Bases!A:A,Bases!C:C))</f>
        <v/>
      </c>
      <c r="G194" s="68" t="str">
        <f t="shared" si="12"/>
        <v>Baja</v>
      </c>
      <c r="H194" s="16" t="s">
        <v>2336</v>
      </c>
      <c r="J194" s="16" t="s">
        <v>2272</v>
      </c>
      <c r="K194" s="16">
        <v>98705</v>
      </c>
      <c r="L194" s="16" t="s">
        <v>2265</v>
      </c>
      <c r="M194" s="17">
        <v>40529</v>
      </c>
      <c r="N194" s="15">
        <v>34109211598</v>
      </c>
      <c r="P194" s="16">
        <v>0</v>
      </c>
      <c r="Q194" s="16" t="str">
        <f t="shared" si="13"/>
        <v>//</v>
      </c>
      <c r="R194" s="16"/>
      <c r="S194" s="108" t="e">
        <v>#N/A</v>
      </c>
      <c r="T194" s="108"/>
    </row>
    <row r="195" spans="1:20" x14ac:dyDescent="0.2">
      <c r="A195" s="16">
        <v>2840</v>
      </c>
      <c r="B195" s="16" t="s">
        <v>6132</v>
      </c>
      <c r="C195" s="19" t="s">
        <v>6853</v>
      </c>
      <c r="D195" s="70" t="str">
        <f>IF(C195="","",LOOKUP(C195,Bases!A:A,Bases!B:B))</f>
        <v>Fitosanidad</v>
      </c>
      <c r="E195" s="70" t="str">
        <f>IF(C195="","",LOOKUP(C195,Bases!A:A,Bases!C:C))</f>
        <v>Monitoreo nivel 1B</v>
      </c>
      <c r="F195" s="12" t="s">
        <v>9</v>
      </c>
      <c r="G195" s="68" t="str">
        <f t="shared" si="12"/>
        <v>Activo</v>
      </c>
      <c r="H195" s="16" t="s">
        <v>6133</v>
      </c>
      <c r="I195" s="16" t="s">
        <v>5532</v>
      </c>
      <c r="J195" s="16" t="s">
        <v>2285</v>
      </c>
      <c r="K195" s="16">
        <v>98740</v>
      </c>
      <c r="L195" s="16" t="s">
        <v>144</v>
      </c>
      <c r="M195" s="17">
        <v>43920</v>
      </c>
      <c r="N195" s="15">
        <v>84160072785</v>
      </c>
      <c r="O195" s="16" t="s">
        <v>6134</v>
      </c>
      <c r="P195" s="16" t="s">
        <v>6269</v>
      </c>
      <c r="Q195" s="16" t="str">
        <f t="shared" si="13"/>
        <v>01/11/00</v>
      </c>
      <c r="R195" s="27" t="s">
        <v>3910</v>
      </c>
      <c r="S195" s="12" t="s">
        <v>6215</v>
      </c>
    </row>
    <row r="196" spans="1:20" hidden="1" x14ac:dyDescent="0.2">
      <c r="A196" s="16">
        <v>2093</v>
      </c>
      <c r="B196" s="23" t="s">
        <v>271</v>
      </c>
      <c r="D196" s="70" t="str">
        <f>IF(C196="","",LOOKUP(C196,Bases!A:A,Bases!B:B))</f>
        <v/>
      </c>
      <c r="E196" s="70" t="str">
        <f>IF(C196="","",LOOKUP(C196,Bases!A:A,Bases!C:C))</f>
        <v/>
      </c>
      <c r="F196" s="18" t="s">
        <v>3643</v>
      </c>
      <c r="G196" s="68" t="str">
        <f t="shared" si="12"/>
        <v>Baja</v>
      </c>
      <c r="H196" s="16" t="s">
        <v>5534</v>
      </c>
      <c r="I196" s="16" t="s">
        <v>5533</v>
      </c>
      <c r="J196" s="16" t="s">
        <v>2285</v>
      </c>
      <c r="K196" s="16">
        <v>98730</v>
      </c>
      <c r="L196" s="16" t="s">
        <v>2265</v>
      </c>
      <c r="M196" s="17">
        <v>43207</v>
      </c>
      <c r="N196" s="15">
        <v>34108901827</v>
      </c>
      <c r="O196" s="16" t="s">
        <v>4053</v>
      </c>
      <c r="P196" s="16" t="s">
        <v>6274</v>
      </c>
      <c r="Q196" s="16" t="str">
        <f t="shared" si="13"/>
        <v>09/12/89</v>
      </c>
      <c r="R196" s="27" t="s">
        <v>3904</v>
      </c>
      <c r="S196" s="108" t="s">
        <v>5535</v>
      </c>
      <c r="T196" s="108"/>
    </row>
    <row r="197" spans="1:20" x14ac:dyDescent="0.2">
      <c r="A197" s="16">
        <v>2857</v>
      </c>
      <c r="B197" s="16" t="s">
        <v>6187</v>
      </c>
      <c r="C197" s="19" t="s">
        <v>6946</v>
      </c>
      <c r="D197" s="70" t="str">
        <f>IF(C197="","",LOOKUP(C197,Bases!A:A,Bases!B:B))</f>
        <v>Invernaderos</v>
      </c>
      <c r="E197" s="70" t="str">
        <f>IF(C197="","",LOOKUP(C197,Bases!A:A,Bases!C:C))</f>
        <v>Operativo Abajo</v>
      </c>
      <c r="F197" s="12" t="s">
        <v>6242</v>
      </c>
      <c r="G197" s="68" t="str">
        <f t="shared" si="12"/>
        <v>Activo</v>
      </c>
      <c r="H197" s="16" t="s">
        <v>6188</v>
      </c>
      <c r="I197" s="16" t="s">
        <v>5531</v>
      </c>
      <c r="J197" s="16" t="s">
        <v>2285</v>
      </c>
      <c r="K197" s="16">
        <v>98740</v>
      </c>
      <c r="L197" s="16" t="s">
        <v>144</v>
      </c>
      <c r="M197" s="17">
        <v>43955</v>
      </c>
      <c r="N197" s="15">
        <v>6139379298</v>
      </c>
      <c r="O197" s="16" t="s">
        <v>6189</v>
      </c>
      <c r="P197" s="16" t="s">
        <v>6270</v>
      </c>
      <c r="Q197" s="16" t="str">
        <f t="shared" si="13"/>
        <v>08/02/93</v>
      </c>
      <c r="R197" s="16" t="s">
        <v>3910</v>
      </c>
      <c r="S197" s="12" t="s">
        <v>6213</v>
      </c>
    </row>
    <row r="198" spans="1:20" hidden="1" x14ac:dyDescent="0.2">
      <c r="A198" s="16">
        <v>923</v>
      </c>
      <c r="B198" s="16" t="s">
        <v>272</v>
      </c>
      <c r="D198" s="70" t="str">
        <f>IF(C198="","",LOOKUP(C198,Bases!A:A,Bases!B:B))</f>
        <v/>
      </c>
      <c r="E198" s="70" t="str">
        <f>IF(C198="","",LOOKUP(C198,Bases!A:A,Bases!C:C))</f>
        <v/>
      </c>
      <c r="G198" s="68" t="str">
        <f t="shared" si="12"/>
        <v>Baja</v>
      </c>
      <c r="H198" s="16" t="s">
        <v>2356</v>
      </c>
      <c r="J198" s="16" t="s">
        <v>2272</v>
      </c>
      <c r="K198" s="16">
        <v>98705</v>
      </c>
      <c r="L198" s="16" t="s">
        <v>2265</v>
      </c>
      <c r="M198" s="17">
        <v>40529</v>
      </c>
      <c r="N198" s="15">
        <v>34079202684</v>
      </c>
      <c r="P198" s="16">
        <v>0</v>
      </c>
      <c r="Q198" s="16" t="str">
        <f t="shared" si="13"/>
        <v>//</v>
      </c>
      <c r="R198" s="16"/>
      <c r="S198" s="108" t="e">
        <v>#N/A</v>
      </c>
      <c r="T198" s="108"/>
    </row>
    <row r="199" spans="1:20" x14ac:dyDescent="0.2">
      <c r="A199" s="23">
        <v>2568</v>
      </c>
      <c r="B199" s="31" t="s">
        <v>5210</v>
      </c>
      <c r="C199" s="16" t="s">
        <v>6731</v>
      </c>
      <c r="D199" s="70" t="str">
        <f>IF(C199="","",LOOKUP(C199,Bases!A:A,Bases!B:B))</f>
        <v>Invernaderos</v>
      </c>
      <c r="E199" s="70" t="str">
        <f>IF(C199="","",LOOKUP(C199,Bases!A:A,Bases!C:C))</f>
        <v>Operativo Abajo</v>
      </c>
      <c r="F199" s="18" t="s">
        <v>3664</v>
      </c>
      <c r="G199" s="68" t="str">
        <f t="shared" si="12"/>
        <v>Activo</v>
      </c>
      <c r="H199" s="16" t="s">
        <v>5211</v>
      </c>
      <c r="I199" s="16" t="s">
        <v>2336</v>
      </c>
      <c r="J199" s="16" t="s">
        <v>2272</v>
      </c>
      <c r="K199" s="16">
        <v>98705</v>
      </c>
      <c r="L199" s="16" t="s">
        <v>144</v>
      </c>
      <c r="M199" s="17">
        <v>43668</v>
      </c>
      <c r="N199" s="15">
        <v>26190088570</v>
      </c>
      <c r="O199" s="16" t="s">
        <v>5212</v>
      </c>
      <c r="P199" s="16" t="s">
        <v>6271</v>
      </c>
      <c r="Q199" s="16" t="str">
        <f t="shared" si="13"/>
        <v>21/10/00</v>
      </c>
      <c r="R199" s="27" t="s">
        <v>3910</v>
      </c>
      <c r="S199" s="12" t="s">
        <v>2336</v>
      </c>
    </row>
    <row r="200" spans="1:20" hidden="1" x14ac:dyDescent="0.2">
      <c r="A200" s="16">
        <v>1045</v>
      </c>
      <c r="B200" s="16" t="s">
        <v>273</v>
      </c>
      <c r="D200" s="70" t="str">
        <f>IF(C200="","",LOOKUP(C200,Bases!A:A,Bases!B:B))</f>
        <v/>
      </c>
      <c r="E200" s="70" t="str">
        <f>IF(C200="","",LOOKUP(C200,Bases!A:A,Bases!C:C))</f>
        <v/>
      </c>
      <c r="G200" s="68" t="str">
        <f t="shared" si="12"/>
        <v>Baja</v>
      </c>
      <c r="H200" s="16" t="s">
        <v>2357</v>
      </c>
      <c r="J200" s="16" t="s">
        <v>2272</v>
      </c>
      <c r="K200" s="16">
        <v>98705</v>
      </c>
      <c r="L200" s="16" t="s">
        <v>2265</v>
      </c>
      <c r="M200" s="17">
        <v>40809</v>
      </c>
      <c r="N200" s="15">
        <v>34119009883</v>
      </c>
      <c r="P200" s="16">
        <v>0</v>
      </c>
      <c r="Q200" s="16" t="str">
        <f t="shared" si="13"/>
        <v>//</v>
      </c>
      <c r="R200" s="16"/>
      <c r="S200" s="108" t="e">
        <v>#N/A</v>
      </c>
      <c r="T200" s="108"/>
    </row>
    <row r="201" spans="1:20" hidden="1" x14ac:dyDescent="0.2">
      <c r="A201" s="16">
        <v>1117</v>
      </c>
      <c r="B201" s="16" t="s">
        <v>274</v>
      </c>
      <c r="D201" s="70" t="str">
        <f>IF(C201="","",LOOKUP(C201,Bases!A:A,Bases!B:B))</f>
        <v/>
      </c>
      <c r="E201" s="70" t="str">
        <f>IF(C201="","",LOOKUP(C201,Bases!A:A,Bases!C:C))</f>
        <v/>
      </c>
      <c r="G201" s="68" t="str">
        <f t="shared" si="12"/>
        <v>Baja</v>
      </c>
      <c r="H201" s="16" t="s">
        <v>2347</v>
      </c>
      <c r="J201" s="16" t="s">
        <v>2272</v>
      </c>
      <c r="K201" s="16">
        <v>98700</v>
      </c>
      <c r="L201" s="16" t="s">
        <v>2265</v>
      </c>
      <c r="M201" s="17">
        <v>41288</v>
      </c>
      <c r="N201" s="15">
        <v>34048805922</v>
      </c>
      <c r="P201" s="16">
        <v>0</v>
      </c>
      <c r="Q201" s="16" t="str">
        <f t="shared" si="13"/>
        <v>//</v>
      </c>
      <c r="R201" s="16"/>
      <c r="S201" s="108" t="e">
        <v>#N/A</v>
      </c>
      <c r="T201" s="108"/>
    </row>
    <row r="202" spans="1:20" x14ac:dyDescent="0.2">
      <c r="A202" s="16">
        <v>564</v>
      </c>
      <c r="B202" s="16" t="s">
        <v>265</v>
      </c>
      <c r="C202" s="16" t="s">
        <v>6733</v>
      </c>
      <c r="D202" s="70" t="str">
        <f>IF(C202="","",LOOKUP(C202,Bases!A:A,Bases!B:B))</f>
        <v>Periféricos</v>
      </c>
      <c r="E202" s="70" t="str">
        <f>IF(C202="","",LOOKUP(C202,Bases!A:A,Bases!C:C))</f>
        <v>Vigilante nocturno</v>
      </c>
      <c r="F202" s="18" t="s">
        <v>11</v>
      </c>
      <c r="G202" s="68" t="str">
        <f t="shared" si="12"/>
        <v>Activo</v>
      </c>
      <c r="H202" s="16" t="s">
        <v>2336</v>
      </c>
      <c r="I202" s="16" t="s">
        <v>2336</v>
      </c>
      <c r="J202" s="16" t="s">
        <v>2336</v>
      </c>
      <c r="K202" s="16">
        <v>98705</v>
      </c>
      <c r="L202" s="16" t="s">
        <v>2266</v>
      </c>
      <c r="M202" s="17">
        <v>44039</v>
      </c>
      <c r="N202" s="15">
        <v>51987923045</v>
      </c>
      <c r="R202" s="16" t="s">
        <v>3904</v>
      </c>
      <c r="S202" s="12" t="s">
        <v>6214</v>
      </c>
    </row>
    <row r="203" spans="1:20" hidden="1" x14ac:dyDescent="0.2">
      <c r="A203" s="16">
        <v>1067</v>
      </c>
      <c r="B203" s="16" t="s">
        <v>276</v>
      </c>
      <c r="D203" s="70" t="str">
        <f>IF(C203="","",LOOKUP(C203,Bases!A:A,Bases!B:B))</f>
        <v/>
      </c>
      <c r="E203" s="70" t="str">
        <f>IF(C203="","",LOOKUP(C203,Bases!A:A,Bases!C:C))</f>
        <v/>
      </c>
      <c r="G203" s="68" t="str">
        <f t="shared" si="12"/>
        <v>Baja</v>
      </c>
      <c r="H203" s="16" t="s">
        <v>2347</v>
      </c>
      <c r="J203" s="16" t="s">
        <v>2272</v>
      </c>
      <c r="K203" s="16">
        <v>98700</v>
      </c>
      <c r="L203" s="16" t="s">
        <v>2265</v>
      </c>
      <c r="M203" s="17">
        <v>40984</v>
      </c>
      <c r="N203" s="15">
        <v>34129500822</v>
      </c>
      <c r="P203" s="16">
        <v>0</v>
      </c>
      <c r="Q203" s="16" t="str">
        <f t="shared" ref="Q203:Q229" si="14">CONCATENATE(MID(O203,9,2),"/",MID(O203,7,2),"/",MID(O203,5,2))</f>
        <v>//</v>
      </c>
      <c r="R203" s="16"/>
      <c r="S203" s="108" t="e">
        <v>#N/A</v>
      </c>
      <c r="T203" s="108"/>
    </row>
    <row r="204" spans="1:20" x14ac:dyDescent="0.2">
      <c r="A204" s="23">
        <v>1600</v>
      </c>
      <c r="B204" s="16" t="s">
        <v>6227</v>
      </c>
      <c r="C204" s="16" t="s">
        <v>6940</v>
      </c>
      <c r="D204" s="70" t="str">
        <f>IF(C204="","",LOOKUP(C204,Bases!A:A,Bases!B:B))</f>
        <v>Invernaderos</v>
      </c>
      <c r="E204" s="70" t="str">
        <f>IF(C204="","",LOOKUP(C204,Bases!A:A,Bases!C:C))</f>
        <v>Operativo Abajo</v>
      </c>
      <c r="F204" s="18" t="s">
        <v>3778</v>
      </c>
      <c r="G204" s="68" t="str">
        <f t="shared" si="12"/>
        <v>Activo</v>
      </c>
      <c r="H204" s="16" t="s">
        <v>3122</v>
      </c>
      <c r="I204" s="16" t="s">
        <v>2375</v>
      </c>
      <c r="J204" s="16" t="s">
        <v>2274</v>
      </c>
      <c r="K204" s="16">
        <v>98705</v>
      </c>
      <c r="L204" s="16" t="s">
        <v>2266</v>
      </c>
      <c r="M204" s="17">
        <v>43854</v>
      </c>
      <c r="N204" s="15">
        <v>34127000155</v>
      </c>
      <c r="O204" s="16" t="s">
        <v>5852</v>
      </c>
      <c r="P204" s="16" t="s">
        <v>6273</v>
      </c>
      <c r="Q204" s="16" t="str">
        <f t="shared" si="14"/>
        <v>21/08/85</v>
      </c>
      <c r="R204" s="16" t="s">
        <v>3910</v>
      </c>
      <c r="S204" s="12" t="s">
        <v>2336</v>
      </c>
    </row>
    <row r="205" spans="1:20" hidden="1" x14ac:dyDescent="0.2">
      <c r="A205" s="16">
        <v>1006</v>
      </c>
      <c r="B205" s="16" t="s">
        <v>270</v>
      </c>
      <c r="C205" s="16" t="s">
        <v>6988</v>
      </c>
      <c r="D205" s="70" t="str">
        <f>IF(C205="","",LOOKUP(C205,Bases!A:A,Bases!B:B))</f>
        <v>Invernaderos</v>
      </c>
      <c r="E205" s="70" t="s">
        <v>62</v>
      </c>
      <c r="F205" s="18" t="s">
        <v>3778</v>
      </c>
      <c r="G205" s="68" t="str">
        <f t="shared" si="12"/>
        <v>Baja</v>
      </c>
      <c r="H205" s="16" t="s">
        <v>2825</v>
      </c>
      <c r="I205" s="16" t="s">
        <v>2472</v>
      </c>
      <c r="J205" s="16" t="s">
        <v>2283</v>
      </c>
      <c r="K205" s="16">
        <v>98640</v>
      </c>
      <c r="L205" s="16" t="s">
        <v>2265</v>
      </c>
      <c r="M205" s="17">
        <v>44193</v>
      </c>
      <c r="N205" s="15">
        <v>34119302361</v>
      </c>
      <c r="O205" s="16" t="s">
        <v>7123</v>
      </c>
      <c r="P205" s="16" t="s">
        <v>7124</v>
      </c>
      <c r="Q205" s="16" t="str">
        <f t="shared" si="14"/>
        <v>11/09/93</v>
      </c>
      <c r="R205" s="16" t="s">
        <v>3904</v>
      </c>
      <c r="S205" s="12" t="s">
        <v>3951</v>
      </c>
    </row>
    <row r="206" spans="1:20" x14ac:dyDescent="0.2">
      <c r="A206" s="16">
        <v>8380</v>
      </c>
      <c r="B206" s="16" t="s">
        <v>7496</v>
      </c>
      <c r="C206" s="19" t="s">
        <v>6997</v>
      </c>
      <c r="D206" s="70" t="str">
        <f>IF(C206="","",LOOKUP(C206,Bases!A:A,Bases!B:B))</f>
        <v>Invernaderos</v>
      </c>
      <c r="E206" s="70" t="str">
        <f>IF(C206="","",LOOKUP(C206,Bases!A:A,Bases!C:C))</f>
        <v>Clip invernaderos</v>
      </c>
      <c r="F206" s="18" t="s">
        <v>5476</v>
      </c>
      <c r="G206" s="68" t="str">
        <f t="shared" si="12"/>
        <v>Activo</v>
      </c>
      <c r="H206" s="16" t="s">
        <v>7497</v>
      </c>
      <c r="I206" s="16" t="s">
        <v>3185</v>
      </c>
      <c r="J206" s="16" t="s">
        <v>2285</v>
      </c>
      <c r="K206" s="16">
        <v>98760</v>
      </c>
      <c r="L206" s="16" t="s">
        <v>144</v>
      </c>
      <c r="M206" s="17">
        <v>44138</v>
      </c>
      <c r="N206" s="15">
        <v>35159709878</v>
      </c>
      <c r="O206" s="16" t="s">
        <v>7498</v>
      </c>
      <c r="P206" s="16" t="s">
        <v>7499</v>
      </c>
      <c r="Q206" s="16" t="str">
        <f t="shared" si="14"/>
        <v>25/09/97</v>
      </c>
      <c r="R206" s="27" t="s">
        <v>3910</v>
      </c>
      <c r="S206" s="31" t="s">
        <v>3185</v>
      </c>
      <c r="T206" s="31"/>
    </row>
    <row r="207" spans="1:20" hidden="1" x14ac:dyDescent="0.2">
      <c r="A207" s="23">
        <v>2189</v>
      </c>
      <c r="B207" s="16" t="s">
        <v>5315</v>
      </c>
      <c r="C207" s="16" t="s">
        <v>6942</v>
      </c>
      <c r="D207" s="70" t="str">
        <f>IF(C207="","",LOOKUP(C207,Bases!A:A,Bases!B:B))</f>
        <v>Invernaderos</v>
      </c>
      <c r="E207" s="70" t="str">
        <f>IF(C207="","",LOOKUP(C207,Bases!A:A,Bases!C:C))</f>
        <v>Extra/entrenamiento</v>
      </c>
      <c r="F207" s="18" t="s">
        <v>7209</v>
      </c>
      <c r="G207" s="68" t="str">
        <f t="shared" si="12"/>
        <v>Baja</v>
      </c>
      <c r="H207" s="16" t="s">
        <v>5316</v>
      </c>
      <c r="I207" s="16" t="s">
        <v>5537</v>
      </c>
      <c r="J207" s="16" t="s">
        <v>2285</v>
      </c>
      <c r="K207" s="16">
        <v>98740</v>
      </c>
      <c r="L207" s="16" t="s">
        <v>2265</v>
      </c>
      <c r="M207" s="17">
        <v>44102</v>
      </c>
      <c r="N207" s="15">
        <v>5159746931</v>
      </c>
      <c r="O207" s="16" t="s">
        <v>5317</v>
      </c>
      <c r="P207" s="16" t="s">
        <v>7074</v>
      </c>
      <c r="Q207" s="16" t="str">
        <f t="shared" si="14"/>
        <v>05/12/97</v>
      </c>
      <c r="R207" s="27" t="s">
        <v>3904</v>
      </c>
      <c r="S207" s="108" t="s">
        <v>5537</v>
      </c>
      <c r="T207" s="108"/>
    </row>
    <row r="208" spans="1:20" hidden="1" x14ac:dyDescent="0.2">
      <c r="A208" s="16">
        <v>8244</v>
      </c>
      <c r="B208" s="16" t="s">
        <v>278</v>
      </c>
      <c r="D208" s="70" t="str">
        <f>IF(C208="","",LOOKUP(C208,Bases!A:A,Bases!B:B))</f>
        <v/>
      </c>
      <c r="E208" s="70" t="str">
        <f>IF(C208="","",LOOKUP(C208,Bases!A:A,Bases!C:C))</f>
        <v/>
      </c>
      <c r="G208" s="68" t="str">
        <f t="shared" si="12"/>
        <v>Baja</v>
      </c>
      <c r="H208" s="16" t="s">
        <v>2360</v>
      </c>
      <c r="J208" s="16" t="s">
        <v>2361</v>
      </c>
      <c r="K208" s="16">
        <v>98730</v>
      </c>
      <c r="L208" s="16" t="s">
        <v>2265</v>
      </c>
      <c r="M208" s="17">
        <v>42790</v>
      </c>
      <c r="N208" s="15">
        <v>34119313830</v>
      </c>
      <c r="P208" s="16">
        <v>0</v>
      </c>
      <c r="Q208" s="16" t="str">
        <f t="shared" si="14"/>
        <v>//</v>
      </c>
      <c r="R208" s="16"/>
      <c r="S208" s="108" t="e">
        <v>#N/A</v>
      </c>
      <c r="T208" s="108"/>
    </row>
    <row r="209" spans="1:20" hidden="1" x14ac:dyDescent="0.2">
      <c r="A209" s="16">
        <v>1061</v>
      </c>
      <c r="B209" s="16" t="s">
        <v>279</v>
      </c>
      <c r="D209" s="70" t="str">
        <f>IF(C209="","",LOOKUP(C209,Bases!A:A,Bases!B:B))</f>
        <v/>
      </c>
      <c r="E209" s="70" t="str">
        <f>IF(C209="","",LOOKUP(C209,Bases!A:A,Bases!C:C))</f>
        <v/>
      </c>
      <c r="G209" s="68" t="str">
        <f t="shared" si="12"/>
        <v>Baja</v>
      </c>
      <c r="H209" s="16" t="s">
        <v>2362</v>
      </c>
      <c r="J209" s="16" t="s">
        <v>2272</v>
      </c>
      <c r="K209" s="16">
        <v>98700</v>
      </c>
      <c r="L209" s="16" t="s">
        <v>2265</v>
      </c>
      <c r="M209" s="17">
        <v>40984</v>
      </c>
      <c r="N209" s="15">
        <v>34129000880</v>
      </c>
      <c r="P209" s="16">
        <v>0</v>
      </c>
      <c r="Q209" s="16" t="str">
        <f t="shared" si="14"/>
        <v>//</v>
      </c>
      <c r="R209" s="16"/>
      <c r="S209" s="108" t="e">
        <v>#N/A</v>
      </c>
      <c r="T209" s="108"/>
    </row>
    <row r="210" spans="1:20" hidden="1" x14ac:dyDescent="0.2">
      <c r="A210" s="29">
        <v>50300</v>
      </c>
      <c r="B210" s="16" t="s">
        <v>5128</v>
      </c>
      <c r="D210" s="70" t="str">
        <f>IF(C210="","",LOOKUP(C210,Bases!A:A,Bases!B:B))</f>
        <v/>
      </c>
      <c r="E210" s="70" t="str">
        <f>IF(C210="","",LOOKUP(C210,Bases!A:A,Bases!C:C))</f>
        <v/>
      </c>
      <c r="F210" s="18" t="s">
        <v>5014</v>
      </c>
      <c r="G210" s="68" t="str">
        <f t="shared" si="12"/>
        <v>Baja</v>
      </c>
      <c r="H210" s="16" t="s">
        <v>5130</v>
      </c>
      <c r="J210" s="16" t="s">
        <v>2285</v>
      </c>
      <c r="K210" s="16">
        <v>98740</v>
      </c>
      <c r="L210" s="16" t="s">
        <v>2265</v>
      </c>
      <c r="M210" s="17">
        <v>43634</v>
      </c>
      <c r="N210" s="15">
        <v>27149090170</v>
      </c>
      <c r="O210" s="16" t="s">
        <v>5131</v>
      </c>
      <c r="P210" s="16">
        <v>0</v>
      </c>
      <c r="Q210" s="16" t="str">
        <f t="shared" si="14"/>
        <v>10/06/90</v>
      </c>
      <c r="R210" s="16" t="s">
        <v>3904</v>
      </c>
      <c r="S210" s="108" t="e">
        <v>#N/A</v>
      </c>
      <c r="T210" s="108"/>
    </row>
    <row r="211" spans="1:20" hidden="1" x14ac:dyDescent="0.2">
      <c r="A211" s="16">
        <v>8172</v>
      </c>
      <c r="B211" s="16" t="s">
        <v>280</v>
      </c>
      <c r="D211" s="70" t="str">
        <f>IF(C211="","",LOOKUP(C211,Bases!A:A,Bases!B:B))</f>
        <v/>
      </c>
      <c r="E211" s="70" t="str">
        <f>IF(C211="","",LOOKUP(C211,Bases!A:A,Bases!C:C))</f>
        <v/>
      </c>
      <c r="G211" s="68" t="str">
        <f t="shared" si="12"/>
        <v>Baja</v>
      </c>
      <c r="K211" s="16">
        <v>0</v>
      </c>
      <c r="L211" s="16" t="s">
        <v>2265</v>
      </c>
      <c r="M211" s="17">
        <v>42191</v>
      </c>
      <c r="N211" s="15">
        <v>34937500642</v>
      </c>
      <c r="P211" s="16">
        <v>0</v>
      </c>
      <c r="Q211" s="16" t="str">
        <f t="shared" si="14"/>
        <v>//</v>
      </c>
      <c r="R211" s="16"/>
      <c r="S211" s="108" t="e">
        <v>#N/A</v>
      </c>
      <c r="T211" s="108"/>
    </row>
    <row r="212" spans="1:20" hidden="1" x14ac:dyDescent="0.2">
      <c r="A212" s="16">
        <v>449</v>
      </c>
      <c r="B212" s="16" t="s">
        <v>281</v>
      </c>
      <c r="D212" s="70" t="str">
        <f>IF(C212="","",LOOKUP(C212,Bases!A:A,Bases!B:B))</f>
        <v/>
      </c>
      <c r="E212" s="70" t="str">
        <f>IF(C212="","",LOOKUP(C212,Bases!A:A,Bases!C:C))</f>
        <v/>
      </c>
      <c r="G212" s="68" t="str">
        <f t="shared" si="12"/>
        <v>Baja</v>
      </c>
      <c r="H212" s="16" t="s">
        <v>2363</v>
      </c>
      <c r="J212" s="16" t="s">
        <v>2294</v>
      </c>
      <c r="K212" s="16">
        <v>0</v>
      </c>
      <c r="L212" s="16" t="s">
        <v>2265</v>
      </c>
      <c r="M212" s="17">
        <v>38040</v>
      </c>
      <c r="N212" s="15">
        <v>34048602477</v>
      </c>
      <c r="P212" s="16">
        <v>0</v>
      </c>
      <c r="Q212" s="16" t="str">
        <f t="shared" si="14"/>
        <v>//</v>
      </c>
      <c r="R212" s="16"/>
      <c r="S212" s="108" t="e">
        <v>#N/A</v>
      </c>
      <c r="T212" s="108"/>
    </row>
    <row r="213" spans="1:20" hidden="1" x14ac:dyDescent="0.2">
      <c r="A213" s="16">
        <v>455</v>
      </c>
      <c r="B213" s="16" t="s">
        <v>282</v>
      </c>
      <c r="D213" s="70" t="str">
        <f>IF(C213="","",LOOKUP(C213,Bases!A:A,Bases!B:B))</f>
        <v/>
      </c>
      <c r="E213" s="70" t="str">
        <f>IF(C213="","",LOOKUP(C213,Bases!A:A,Bases!C:C))</f>
        <v/>
      </c>
      <c r="G213" s="68" t="str">
        <f t="shared" si="12"/>
        <v>Baja</v>
      </c>
      <c r="H213" s="16" t="s">
        <v>2364</v>
      </c>
      <c r="J213" s="16" t="s">
        <v>2270</v>
      </c>
      <c r="K213" s="16">
        <v>98600</v>
      </c>
      <c r="L213" s="16" t="s">
        <v>2265</v>
      </c>
      <c r="M213" s="17">
        <v>38096</v>
      </c>
      <c r="N213" s="15">
        <v>34048705494</v>
      </c>
      <c r="P213" s="16">
        <v>0</v>
      </c>
      <c r="Q213" s="16" t="str">
        <f t="shared" si="14"/>
        <v>//</v>
      </c>
      <c r="R213" s="16"/>
      <c r="S213" s="108" t="e">
        <v>#N/A</v>
      </c>
      <c r="T213" s="108"/>
    </row>
    <row r="214" spans="1:20" hidden="1" x14ac:dyDescent="0.2">
      <c r="A214" s="16">
        <v>7026</v>
      </c>
      <c r="B214" s="16" t="s">
        <v>283</v>
      </c>
      <c r="D214" s="70" t="str">
        <f>IF(C214="","",LOOKUP(C214,Bases!A:A,Bases!B:B))</f>
        <v/>
      </c>
      <c r="E214" s="70" t="str">
        <f>IF(C214="","",LOOKUP(C214,Bases!A:A,Bases!C:C))</f>
        <v/>
      </c>
      <c r="G214" s="68" t="str">
        <f t="shared" si="12"/>
        <v>Baja</v>
      </c>
      <c r="H214" s="16" t="s">
        <v>2365</v>
      </c>
      <c r="J214" s="16" t="s">
        <v>2272</v>
      </c>
      <c r="K214" s="16">
        <v>98700</v>
      </c>
      <c r="L214" s="16" t="s">
        <v>2265</v>
      </c>
      <c r="M214" s="17">
        <v>41302</v>
      </c>
      <c r="N214" s="15">
        <v>51927514516</v>
      </c>
      <c r="P214" s="16">
        <v>0</v>
      </c>
      <c r="Q214" s="16" t="str">
        <f t="shared" si="14"/>
        <v>//</v>
      </c>
      <c r="R214" s="16"/>
      <c r="S214" s="108" t="e">
        <v>#N/A</v>
      </c>
      <c r="T214" s="108"/>
    </row>
    <row r="215" spans="1:20" hidden="1" x14ac:dyDescent="0.2">
      <c r="A215" s="16">
        <v>1390</v>
      </c>
      <c r="B215" s="16" t="s">
        <v>284</v>
      </c>
      <c r="D215" s="70" t="str">
        <f>IF(C215="","",LOOKUP(C215,Bases!A:A,Bases!B:B))</f>
        <v/>
      </c>
      <c r="E215" s="70" t="str">
        <f>IF(C215="","",LOOKUP(C215,Bases!A:A,Bases!C:C))</f>
        <v/>
      </c>
      <c r="G215" s="68" t="str">
        <f t="shared" si="12"/>
        <v>Baja</v>
      </c>
      <c r="H215" s="16" t="s">
        <v>2366</v>
      </c>
      <c r="J215" s="16" t="s">
        <v>2272</v>
      </c>
      <c r="K215" s="16">
        <v>98700</v>
      </c>
      <c r="L215" s="16" t="s">
        <v>2265</v>
      </c>
      <c r="M215" s="17">
        <v>41968</v>
      </c>
      <c r="N215" s="15">
        <v>10149019704</v>
      </c>
      <c r="P215" s="16">
        <v>0</v>
      </c>
      <c r="Q215" s="16" t="str">
        <f t="shared" si="14"/>
        <v>//</v>
      </c>
      <c r="R215" s="16"/>
      <c r="S215" s="108" t="e">
        <v>#N/A</v>
      </c>
      <c r="T215" s="108"/>
    </row>
    <row r="216" spans="1:20" hidden="1" x14ac:dyDescent="0.2">
      <c r="A216" s="16">
        <v>2021</v>
      </c>
      <c r="B216" s="16" t="s">
        <v>285</v>
      </c>
      <c r="D216" s="70" t="str">
        <f>IF(C216="","",LOOKUP(C216,Bases!A:A,Bases!B:B))</f>
        <v/>
      </c>
      <c r="E216" s="70" t="str">
        <f>IF(C216="","",LOOKUP(C216,Bases!A:A,Bases!C:C))</f>
        <v/>
      </c>
      <c r="G216" s="68" t="str">
        <f t="shared" si="12"/>
        <v>Baja</v>
      </c>
      <c r="H216" s="16" t="s">
        <v>2367</v>
      </c>
      <c r="J216" s="16" t="s">
        <v>2268</v>
      </c>
      <c r="K216" s="16">
        <v>98730</v>
      </c>
      <c r="L216" s="16" t="s">
        <v>2265</v>
      </c>
      <c r="M216" s="17">
        <v>43068</v>
      </c>
      <c r="N216" s="15">
        <v>3148213998</v>
      </c>
      <c r="P216" s="16">
        <v>0</v>
      </c>
      <c r="Q216" s="16" t="str">
        <f t="shared" si="14"/>
        <v>//</v>
      </c>
      <c r="R216" s="16"/>
      <c r="S216" s="108" t="e">
        <v>#N/A</v>
      </c>
      <c r="T216" s="108"/>
    </row>
    <row r="217" spans="1:20" hidden="1" x14ac:dyDescent="0.2">
      <c r="A217" s="16">
        <v>1421</v>
      </c>
      <c r="B217" s="16" t="s">
        <v>286</v>
      </c>
      <c r="D217" s="70" t="str">
        <f>IF(C217="","",LOOKUP(C217,Bases!A:A,Bases!B:B))</f>
        <v/>
      </c>
      <c r="E217" s="70" t="str">
        <f>IF(C217="","",LOOKUP(C217,Bases!A:A,Bases!C:C))</f>
        <v/>
      </c>
      <c r="G217" s="68" t="str">
        <f t="shared" si="12"/>
        <v>Baja</v>
      </c>
      <c r="H217" s="16" t="s">
        <v>2368</v>
      </c>
      <c r="J217" s="16" t="s">
        <v>2274</v>
      </c>
      <c r="K217" s="16">
        <v>98705</v>
      </c>
      <c r="L217" s="16" t="s">
        <v>2265</v>
      </c>
      <c r="M217" s="17">
        <v>42048</v>
      </c>
      <c r="N217" s="15">
        <v>34139502651</v>
      </c>
      <c r="P217" s="16">
        <v>0</v>
      </c>
      <c r="Q217" s="16" t="str">
        <f t="shared" si="14"/>
        <v>//</v>
      </c>
      <c r="R217" s="16"/>
      <c r="S217" s="108" t="e">
        <v>#N/A</v>
      </c>
      <c r="T217" s="108"/>
    </row>
    <row r="218" spans="1:20" hidden="1" x14ac:dyDescent="0.2">
      <c r="A218" s="16">
        <v>1340</v>
      </c>
      <c r="B218" s="16" t="s">
        <v>287</v>
      </c>
      <c r="D218" s="70" t="str">
        <f>IF(C218="","",LOOKUP(C218,Bases!A:A,Bases!B:B))</f>
        <v/>
      </c>
      <c r="E218" s="70" t="str">
        <f>IF(C218="","",LOOKUP(C218,Bases!A:A,Bases!C:C))</f>
        <v/>
      </c>
      <c r="G218" s="68" t="str">
        <f t="shared" ref="G218:G281" si="15">IF(L218="B","Baja","Activo")</f>
        <v>Baja</v>
      </c>
      <c r="H218" s="16" t="s">
        <v>2369</v>
      </c>
      <c r="J218" s="16" t="s">
        <v>2274</v>
      </c>
      <c r="K218" s="16">
        <v>98700</v>
      </c>
      <c r="L218" s="16" t="s">
        <v>2265</v>
      </c>
      <c r="M218" s="17">
        <v>41887</v>
      </c>
      <c r="N218" s="15">
        <v>18149837314</v>
      </c>
      <c r="P218" s="16">
        <v>0</v>
      </c>
      <c r="Q218" s="16" t="str">
        <f t="shared" si="14"/>
        <v>//</v>
      </c>
      <c r="R218" s="16"/>
      <c r="S218" s="108" t="e">
        <v>#N/A</v>
      </c>
      <c r="T218" s="108"/>
    </row>
    <row r="219" spans="1:20" hidden="1" x14ac:dyDescent="0.2">
      <c r="A219" s="23">
        <v>3128</v>
      </c>
      <c r="B219" s="16" t="s">
        <v>4746</v>
      </c>
      <c r="C219" s="16" t="s">
        <v>6937</v>
      </c>
      <c r="D219" s="70" t="str">
        <f>IF(C219="","",LOOKUP(C219,Bases!A:A,Bases!B:B))</f>
        <v>Periféricos</v>
      </c>
      <c r="E219" s="70" t="str">
        <f>IF(C219="","",LOOKUP(C219,Bases!A:A,Bases!C:C))</f>
        <v>Apoyo de intendencia</v>
      </c>
      <c r="F219" s="18" t="s">
        <v>11</v>
      </c>
      <c r="G219" s="68" t="str">
        <f t="shared" si="15"/>
        <v>Baja</v>
      </c>
      <c r="H219" s="16" t="s">
        <v>2893</v>
      </c>
      <c r="I219" s="16" t="s">
        <v>2472</v>
      </c>
      <c r="J219" s="16" t="s">
        <v>2283</v>
      </c>
      <c r="K219" s="16">
        <v>98640</v>
      </c>
      <c r="L219" s="16" t="s">
        <v>2265</v>
      </c>
      <c r="M219" s="17">
        <v>43875</v>
      </c>
      <c r="N219" s="15">
        <v>5190087188</v>
      </c>
      <c r="O219" s="16" t="s">
        <v>4747</v>
      </c>
      <c r="P219" s="16" t="s">
        <v>6275</v>
      </c>
      <c r="Q219" s="16" t="str">
        <f t="shared" si="14"/>
        <v>24/11/00</v>
      </c>
      <c r="R219" s="27" t="s">
        <v>3910</v>
      </c>
      <c r="S219" s="108" t="s">
        <v>3951</v>
      </c>
      <c r="T219" s="108"/>
    </row>
    <row r="220" spans="1:20" hidden="1" x14ac:dyDescent="0.2">
      <c r="A220" s="16">
        <v>2803</v>
      </c>
      <c r="B220" s="16" t="s">
        <v>6223</v>
      </c>
      <c r="D220" s="70" t="str">
        <f>IF(C220="","",LOOKUP(C220,Bases!A:A,Bases!B:B))</f>
        <v/>
      </c>
      <c r="E220" s="70" t="str">
        <f>IF(C220="","",LOOKUP(C220,Bases!A:A,Bases!C:C))</f>
        <v/>
      </c>
      <c r="F220" s="18" t="s">
        <v>3778</v>
      </c>
      <c r="G220" s="68" t="str">
        <f t="shared" si="15"/>
        <v>Baja</v>
      </c>
      <c r="H220" s="16" t="s">
        <v>5996</v>
      </c>
      <c r="I220" s="16" t="s">
        <v>5532</v>
      </c>
      <c r="J220" s="16" t="s">
        <v>2285</v>
      </c>
      <c r="K220" s="16">
        <v>98740</v>
      </c>
      <c r="L220" s="16" t="s">
        <v>2265</v>
      </c>
      <c r="M220" s="17">
        <v>43888</v>
      </c>
      <c r="N220" s="15">
        <v>43169770450</v>
      </c>
      <c r="O220" s="16" t="s">
        <v>5997</v>
      </c>
      <c r="P220" s="16" t="s">
        <v>6279</v>
      </c>
      <c r="Q220" s="16" t="str">
        <f t="shared" si="14"/>
        <v>24/05/97</v>
      </c>
      <c r="R220" s="27" t="s">
        <v>3904</v>
      </c>
      <c r="S220" s="108" t="s">
        <v>6215</v>
      </c>
      <c r="T220" s="108"/>
    </row>
    <row r="221" spans="1:20" hidden="1" x14ac:dyDescent="0.2">
      <c r="A221" s="16">
        <v>50053</v>
      </c>
      <c r="B221" s="19" t="s">
        <v>3799</v>
      </c>
      <c r="C221" s="19"/>
      <c r="D221" s="70" t="str">
        <f>IF(C221="","",LOOKUP(C221,Bases!A:A,Bases!B:B))</f>
        <v/>
      </c>
      <c r="E221" s="70" t="str">
        <f>IF(C221="","",LOOKUP(C221,Bases!A:A,Bases!C:C))</f>
        <v/>
      </c>
      <c r="F221" s="19"/>
      <c r="G221" s="68" t="str">
        <f t="shared" si="15"/>
        <v>Baja</v>
      </c>
      <c r="H221" s="19" t="s">
        <v>3800</v>
      </c>
      <c r="I221" s="19"/>
      <c r="J221" s="19" t="s">
        <v>2268</v>
      </c>
      <c r="K221" s="19">
        <v>98740</v>
      </c>
      <c r="L221" s="19" t="s">
        <v>2265</v>
      </c>
      <c r="M221" s="25">
        <v>43332</v>
      </c>
      <c r="N221" s="16">
        <v>34139205404</v>
      </c>
      <c r="P221" s="16">
        <v>0</v>
      </c>
      <c r="Q221" s="16" t="str">
        <f t="shared" si="14"/>
        <v>//</v>
      </c>
      <c r="R221" s="16"/>
      <c r="S221" s="108" t="e">
        <v>#N/A</v>
      </c>
      <c r="T221" s="108"/>
    </row>
    <row r="222" spans="1:20" hidden="1" x14ac:dyDescent="0.2">
      <c r="A222" s="16">
        <v>2200</v>
      </c>
      <c r="B222" s="16" t="s">
        <v>6102</v>
      </c>
      <c r="C222" s="19"/>
      <c r="D222" s="70" t="str">
        <f>IF(C222="","",LOOKUP(C222,Bases!A:A,Bases!B:B))</f>
        <v/>
      </c>
      <c r="E222" s="70" t="str">
        <f>IF(C222="","",LOOKUP(C222,Bases!A:A,Bases!C:C))</f>
        <v/>
      </c>
      <c r="F222" s="12" t="s">
        <v>3639</v>
      </c>
      <c r="G222" s="68" t="str">
        <f t="shared" si="15"/>
        <v>Baja</v>
      </c>
      <c r="H222" s="16" t="s">
        <v>6103</v>
      </c>
      <c r="I222" s="16" t="s">
        <v>5532</v>
      </c>
      <c r="J222" s="16" t="s">
        <v>2285</v>
      </c>
      <c r="K222" s="16">
        <v>98740</v>
      </c>
      <c r="L222" s="16" t="s">
        <v>2265</v>
      </c>
      <c r="M222" s="17">
        <v>44061</v>
      </c>
      <c r="N222" s="15">
        <v>34139205404</v>
      </c>
      <c r="O222" s="16" t="s">
        <v>6104</v>
      </c>
      <c r="P222" s="16" t="s">
        <v>6280</v>
      </c>
      <c r="Q222" s="16" t="str">
        <f t="shared" si="14"/>
        <v>22/12/92</v>
      </c>
      <c r="R222" s="27" t="s">
        <v>3904</v>
      </c>
      <c r="S222" s="108" t="s">
        <v>6215</v>
      </c>
      <c r="T222" s="108"/>
    </row>
    <row r="223" spans="1:20" hidden="1" x14ac:dyDescent="0.2">
      <c r="A223" s="16">
        <v>8257</v>
      </c>
      <c r="B223" s="16" t="s">
        <v>3714</v>
      </c>
      <c r="D223" s="70" t="str">
        <f>IF(C223="","",LOOKUP(C223,Bases!A:A,Bases!B:B))</f>
        <v/>
      </c>
      <c r="E223" s="70" t="str">
        <f>IF(C223="","",LOOKUP(C223,Bases!A:A,Bases!C:C))</f>
        <v/>
      </c>
      <c r="G223" s="68" t="str">
        <f t="shared" si="15"/>
        <v>Baja</v>
      </c>
      <c r="L223" s="16" t="s">
        <v>2265</v>
      </c>
      <c r="M223" s="17">
        <v>43298</v>
      </c>
      <c r="P223" s="16">
        <v>0</v>
      </c>
      <c r="Q223" s="16" t="str">
        <f t="shared" si="14"/>
        <v>//</v>
      </c>
      <c r="R223" s="16"/>
      <c r="S223" s="108" t="e">
        <v>#N/A</v>
      </c>
      <c r="T223" s="108"/>
    </row>
    <row r="224" spans="1:20" hidden="1" x14ac:dyDescent="0.2">
      <c r="A224" s="16">
        <v>2150</v>
      </c>
      <c r="B224" s="23" t="s">
        <v>3717</v>
      </c>
      <c r="D224" s="70" t="str">
        <f>IF(C224="","",LOOKUP(C224,Bases!A:A,Bases!B:B))</f>
        <v/>
      </c>
      <c r="E224" s="70" t="str">
        <f>IF(C224="","",LOOKUP(C224,Bases!A:A,Bases!C:C))</f>
        <v/>
      </c>
      <c r="F224" s="18" t="s">
        <v>11</v>
      </c>
      <c r="G224" s="68" t="str">
        <f t="shared" si="15"/>
        <v>Baja</v>
      </c>
      <c r="H224" s="16" t="s">
        <v>4342</v>
      </c>
      <c r="J224" s="16" t="s">
        <v>2272</v>
      </c>
      <c r="K224" s="16">
        <v>98705</v>
      </c>
      <c r="L224" s="16" t="s">
        <v>2265</v>
      </c>
      <c r="M224" s="17">
        <v>43395</v>
      </c>
      <c r="N224" s="15">
        <v>34074700039</v>
      </c>
      <c r="O224" s="16" t="s">
        <v>4055</v>
      </c>
      <c r="P224" s="16">
        <v>0</v>
      </c>
      <c r="Q224" s="16" t="str">
        <f t="shared" si="14"/>
        <v>23/02/47</v>
      </c>
      <c r="R224" s="27" t="s">
        <v>3904</v>
      </c>
      <c r="S224" s="108" t="e">
        <v>#N/A</v>
      </c>
      <c r="T224" s="108"/>
    </row>
    <row r="225" spans="1:20" hidden="1" x14ac:dyDescent="0.2">
      <c r="A225" s="16">
        <v>2829</v>
      </c>
      <c r="B225" s="16" t="s">
        <v>6084</v>
      </c>
      <c r="C225" s="19"/>
      <c r="D225" s="70" t="str">
        <f>IF(C225="","",LOOKUP(C225,Bases!A:A,Bases!B:B))</f>
        <v/>
      </c>
      <c r="E225" s="70" t="str">
        <f>IF(C225="","",LOOKUP(C225,Bases!A:A,Bases!C:C))</f>
        <v/>
      </c>
      <c r="F225" s="12" t="s">
        <v>24</v>
      </c>
      <c r="G225" s="68" t="str">
        <f t="shared" si="15"/>
        <v>Baja</v>
      </c>
      <c r="H225" s="16" t="s">
        <v>6085</v>
      </c>
      <c r="I225" s="16" t="s">
        <v>5532</v>
      </c>
      <c r="J225" s="16" t="s">
        <v>2285</v>
      </c>
      <c r="K225" s="16">
        <v>98740</v>
      </c>
      <c r="L225" s="16" t="s">
        <v>2265</v>
      </c>
      <c r="M225" s="17">
        <v>43913</v>
      </c>
      <c r="N225" s="15">
        <v>34078808366</v>
      </c>
      <c r="O225" s="16" t="s">
        <v>6086</v>
      </c>
      <c r="P225" s="16">
        <v>0</v>
      </c>
      <c r="Q225" s="16" t="str">
        <f t="shared" si="14"/>
        <v>14/01/88</v>
      </c>
      <c r="R225" s="27" t="s">
        <v>3904</v>
      </c>
      <c r="S225" s="108" t="s">
        <v>6215</v>
      </c>
      <c r="T225" s="108"/>
    </row>
    <row r="226" spans="1:20" x14ac:dyDescent="0.2">
      <c r="A226" s="16">
        <v>867</v>
      </c>
      <c r="B226" s="23" t="s">
        <v>275</v>
      </c>
      <c r="C226" s="16" t="s">
        <v>7730</v>
      </c>
      <c r="D226" s="70" t="str">
        <f>IF(C226="","",LOOKUP(C226,Bases!A:A,Bases!B:B))</f>
        <v>Invernaderos</v>
      </c>
      <c r="E226" s="70" t="str">
        <f>IF(C226="","",LOOKUP(C226,Bases!A:A,Bases!C:C))</f>
        <v>Supervisor titular</v>
      </c>
      <c r="F226" s="18" t="s">
        <v>3778</v>
      </c>
      <c r="G226" s="68" t="str">
        <f t="shared" si="15"/>
        <v>Activo</v>
      </c>
      <c r="H226" s="16" t="s">
        <v>2358</v>
      </c>
      <c r="I226" s="16" t="s">
        <v>2336</v>
      </c>
      <c r="J226" s="16" t="s">
        <v>2272</v>
      </c>
      <c r="K226" s="16">
        <v>98705</v>
      </c>
      <c r="L226" s="16" t="s">
        <v>2266</v>
      </c>
      <c r="M226" s="17">
        <v>42215</v>
      </c>
      <c r="N226" s="15">
        <v>34068802148</v>
      </c>
      <c r="O226" s="16" t="s">
        <v>4054</v>
      </c>
      <c r="P226" s="16" t="s">
        <v>6276</v>
      </c>
      <c r="Q226" s="16" t="str">
        <f t="shared" si="14"/>
        <v>08/12/88</v>
      </c>
      <c r="R226" s="27" t="s">
        <v>3910</v>
      </c>
      <c r="S226" s="12" t="s">
        <v>2336</v>
      </c>
    </row>
    <row r="227" spans="1:20" hidden="1" x14ac:dyDescent="0.2">
      <c r="A227" s="16">
        <v>2828</v>
      </c>
      <c r="B227" s="16" t="s">
        <v>6081</v>
      </c>
      <c r="C227" s="19" t="s">
        <v>6739</v>
      </c>
      <c r="D227" s="70" t="str">
        <f>IF(C227="","",LOOKUP(C227,Bases!A:A,Bases!B:B))</f>
        <v>Riego</v>
      </c>
      <c r="E227" s="70" t="str">
        <f>IF(C227="","",LOOKUP(C227,Bases!A:A,Bases!C:C))</f>
        <v>Riego nivel A</v>
      </c>
      <c r="F227" s="12" t="s">
        <v>3643</v>
      </c>
      <c r="G227" s="68" t="str">
        <f t="shared" si="15"/>
        <v>Baja</v>
      </c>
      <c r="H227" s="16" t="s">
        <v>6082</v>
      </c>
      <c r="I227" s="16" t="s">
        <v>3676</v>
      </c>
      <c r="J227" s="16" t="s">
        <v>2285</v>
      </c>
      <c r="K227" s="16">
        <v>98730</v>
      </c>
      <c r="L227" s="16" t="s">
        <v>2265</v>
      </c>
      <c r="M227" s="17">
        <v>43913</v>
      </c>
      <c r="N227" s="15">
        <v>3169834821</v>
      </c>
      <c r="O227" s="16" t="s">
        <v>6083</v>
      </c>
      <c r="P227" s="16" t="s">
        <v>6281</v>
      </c>
      <c r="Q227" s="16" t="str">
        <f t="shared" si="14"/>
        <v>31/08/98</v>
      </c>
      <c r="R227" s="27" t="s">
        <v>3904</v>
      </c>
      <c r="S227" s="108" t="s">
        <v>3185</v>
      </c>
      <c r="T227" s="108"/>
    </row>
    <row r="228" spans="1:20" x14ac:dyDescent="0.2">
      <c r="A228" s="23">
        <v>1185</v>
      </c>
      <c r="B228" s="16" t="s">
        <v>6228</v>
      </c>
      <c r="C228" s="16" t="s">
        <v>6736</v>
      </c>
      <c r="D228" s="70" t="str">
        <f>IF(C228="","",LOOKUP(C228,Bases!A:A,Bases!B:B))</f>
        <v>Periféricos</v>
      </c>
      <c r="E228" s="70" t="str">
        <f>IF(C228="","",LOOKUP(C228,Bases!A:A,Bases!C:C))</f>
        <v>Apoyo de intendencia</v>
      </c>
      <c r="F228" s="18" t="s">
        <v>11</v>
      </c>
      <c r="G228" s="68" t="str">
        <f t="shared" si="15"/>
        <v>Activo</v>
      </c>
      <c r="H228" s="16" t="s">
        <v>2591</v>
      </c>
      <c r="I228" s="16" t="s">
        <v>2472</v>
      </c>
      <c r="J228" s="16" t="s">
        <v>2283</v>
      </c>
      <c r="K228" s="16">
        <v>98640</v>
      </c>
      <c r="L228" s="16" t="s">
        <v>2266</v>
      </c>
      <c r="M228" s="17">
        <v>43739</v>
      </c>
      <c r="N228" s="15">
        <v>34139704893</v>
      </c>
      <c r="O228" s="16" t="s">
        <v>5552</v>
      </c>
      <c r="P228" s="16" t="s">
        <v>6277</v>
      </c>
      <c r="Q228" s="16" t="str">
        <f t="shared" si="14"/>
        <v>14/02/97</v>
      </c>
      <c r="R228" s="16" t="s">
        <v>3910</v>
      </c>
      <c r="S228" s="12" t="s">
        <v>3951</v>
      </c>
    </row>
    <row r="229" spans="1:20" hidden="1" x14ac:dyDescent="0.2">
      <c r="A229" s="23">
        <v>2599</v>
      </c>
      <c r="B229" s="16" t="s">
        <v>5312</v>
      </c>
      <c r="D229" s="70" t="str">
        <f>IF(C229="","",LOOKUP(C229,Bases!A:A,Bases!B:B))</f>
        <v/>
      </c>
      <c r="E229" s="70" t="str">
        <f>IF(C229="","",LOOKUP(C229,Bases!A:A,Bases!C:C))</f>
        <v/>
      </c>
      <c r="F229" s="18" t="s">
        <v>24</v>
      </c>
      <c r="G229" s="68" t="str">
        <f t="shared" si="15"/>
        <v>Baja</v>
      </c>
      <c r="H229" s="16" t="s">
        <v>5313</v>
      </c>
      <c r="I229" s="16" t="s">
        <v>5531</v>
      </c>
      <c r="J229" s="16" t="s">
        <v>2285</v>
      </c>
      <c r="K229" s="16">
        <v>98740</v>
      </c>
      <c r="L229" s="16" t="s">
        <v>2265</v>
      </c>
      <c r="M229" s="17">
        <v>43685</v>
      </c>
      <c r="N229" s="15">
        <v>34018505643</v>
      </c>
      <c r="O229" s="16" t="s">
        <v>5314</v>
      </c>
      <c r="P229" s="16">
        <v>0</v>
      </c>
      <c r="Q229" s="16" t="str">
        <f t="shared" si="14"/>
        <v>06/02/85</v>
      </c>
      <c r="R229" s="27" t="s">
        <v>3910</v>
      </c>
      <c r="S229" s="108" t="e">
        <v>#N/A</v>
      </c>
      <c r="T229" s="108"/>
    </row>
    <row r="230" spans="1:20" hidden="1" x14ac:dyDescent="0.2">
      <c r="A230" s="16">
        <v>2885</v>
      </c>
      <c r="B230" s="16" t="s">
        <v>6552</v>
      </c>
      <c r="D230" s="70" t="str">
        <f>IF(C230="","",LOOKUP(C230,Bases!A:A,Bases!B:B))</f>
        <v/>
      </c>
      <c r="E230" s="70" t="str">
        <f>IF(C230="","",LOOKUP(C230,Bases!A:A,Bases!C:C))</f>
        <v/>
      </c>
      <c r="F230" s="12" t="s">
        <v>3639</v>
      </c>
      <c r="G230" s="68" t="str">
        <f t="shared" si="15"/>
        <v>Baja</v>
      </c>
      <c r="H230" s="16" t="s">
        <v>6553</v>
      </c>
      <c r="I230" s="16" t="s">
        <v>5532</v>
      </c>
      <c r="J230" s="16" t="s">
        <v>2285</v>
      </c>
      <c r="K230" s="16">
        <v>98740</v>
      </c>
      <c r="L230" s="16" t="s">
        <v>2265</v>
      </c>
      <c r="M230" s="17">
        <v>44022</v>
      </c>
      <c r="O230" s="16" t="s">
        <v>6554</v>
      </c>
      <c r="R230" s="27" t="s">
        <v>3904</v>
      </c>
      <c r="S230" s="108" t="s">
        <v>6215</v>
      </c>
      <c r="T230" s="108"/>
    </row>
    <row r="231" spans="1:20" hidden="1" x14ac:dyDescent="0.2">
      <c r="A231" s="16">
        <v>1342</v>
      </c>
      <c r="B231" s="16" t="s">
        <v>288</v>
      </c>
      <c r="D231" s="70" t="str">
        <f>IF(C231="","",LOOKUP(C231,Bases!A:A,Bases!B:B))</f>
        <v/>
      </c>
      <c r="E231" s="70" t="str">
        <f>IF(C231="","",LOOKUP(C231,Bases!A:A,Bases!C:C))</f>
        <v/>
      </c>
      <c r="G231" s="68" t="str">
        <f t="shared" si="15"/>
        <v>Baja</v>
      </c>
      <c r="H231" s="16" t="s">
        <v>2370</v>
      </c>
      <c r="J231" s="16" t="s">
        <v>2272</v>
      </c>
      <c r="K231" s="16">
        <v>98700</v>
      </c>
      <c r="L231" s="16" t="s">
        <v>2265</v>
      </c>
      <c r="M231" s="17">
        <v>41887</v>
      </c>
      <c r="N231" s="15">
        <v>25149777614</v>
      </c>
      <c r="P231" s="16">
        <v>0</v>
      </c>
      <c r="Q231" s="16" t="str">
        <f t="shared" ref="Q231:Q262" si="16">CONCATENATE(MID(O231,9,2),"/",MID(O231,7,2),"/",MID(O231,5,2))</f>
        <v>//</v>
      </c>
      <c r="R231" s="16"/>
      <c r="S231" s="108" t="e">
        <v>#N/A</v>
      </c>
      <c r="T231" s="108"/>
    </row>
    <row r="232" spans="1:20" hidden="1" x14ac:dyDescent="0.2">
      <c r="A232" s="16">
        <v>1256</v>
      </c>
      <c r="B232" s="16" t="s">
        <v>289</v>
      </c>
      <c r="D232" s="70" t="str">
        <f>IF(C232="","",LOOKUP(C232,Bases!A:A,Bases!B:B))</f>
        <v/>
      </c>
      <c r="E232" s="70" t="str">
        <f>IF(C232="","",LOOKUP(C232,Bases!A:A,Bases!C:C))</f>
        <v/>
      </c>
      <c r="G232" s="68" t="str">
        <f t="shared" si="15"/>
        <v>Baja</v>
      </c>
      <c r="H232" s="16" t="s">
        <v>2371</v>
      </c>
      <c r="J232" s="16" t="s">
        <v>2274</v>
      </c>
      <c r="K232" s="16">
        <v>98700</v>
      </c>
      <c r="L232" s="16" t="s">
        <v>2265</v>
      </c>
      <c r="M232" s="17">
        <v>41758</v>
      </c>
      <c r="N232" s="15">
        <v>26149759545</v>
      </c>
      <c r="P232" s="16">
        <v>0</v>
      </c>
      <c r="Q232" s="16" t="str">
        <f t="shared" si="16"/>
        <v>//</v>
      </c>
      <c r="R232" s="16"/>
      <c r="S232" s="108" t="e">
        <v>#N/A</v>
      </c>
      <c r="T232" s="108"/>
    </row>
    <row r="233" spans="1:20" hidden="1" x14ac:dyDescent="0.2">
      <c r="A233" s="16">
        <v>2874</v>
      </c>
      <c r="B233" s="16" t="s">
        <v>6500</v>
      </c>
      <c r="D233" s="70" t="str">
        <f>IF(C233="","",LOOKUP(C233,Bases!A:A,Bases!B:B))</f>
        <v/>
      </c>
      <c r="E233" s="70" t="str">
        <f>IF(C233="","",LOOKUP(C233,Bases!A:A,Bases!C:C))</f>
        <v/>
      </c>
      <c r="F233" s="12" t="s">
        <v>3661</v>
      </c>
      <c r="G233" s="68" t="str">
        <f t="shared" si="15"/>
        <v>Baja</v>
      </c>
      <c r="H233" s="16" t="s">
        <v>6501</v>
      </c>
      <c r="I233" s="16" t="s">
        <v>2336</v>
      </c>
      <c r="J233" s="16" t="s">
        <v>2285</v>
      </c>
      <c r="K233" s="16">
        <v>98700</v>
      </c>
      <c r="L233" s="16" t="s">
        <v>2265</v>
      </c>
      <c r="M233" s="17">
        <v>44015</v>
      </c>
      <c r="O233" s="16" t="s">
        <v>6502</v>
      </c>
      <c r="P233" s="16" t="s">
        <v>6517</v>
      </c>
      <c r="Q233" s="16" t="str">
        <f t="shared" si="16"/>
        <v>09/12/00</v>
      </c>
      <c r="R233" s="16" t="s">
        <v>3904</v>
      </c>
      <c r="S233" s="108" t="s">
        <v>2336</v>
      </c>
      <c r="T233" s="108"/>
    </row>
    <row r="234" spans="1:20" hidden="1" x14ac:dyDescent="0.2">
      <c r="A234" s="16">
        <v>1492</v>
      </c>
      <c r="B234" s="16" t="s">
        <v>290</v>
      </c>
      <c r="D234" s="70" t="str">
        <f>IF(C234="","",LOOKUP(C234,Bases!A:A,Bases!B:B))</f>
        <v/>
      </c>
      <c r="E234" s="70" t="str">
        <f>IF(C234="","",LOOKUP(C234,Bases!A:A,Bases!C:C))</f>
        <v/>
      </c>
      <c r="G234" s="68" t="str">
        <f t="shared" si="15"/>
        <v>Baja</v>
      </c>
      <c r="K234" s="16">
        <v>0</v>
      </c>
      <c r="L234" s="16" t="s">
        <v>2265</v>
      </c>
      <c r="M234" s="17">
        <v>42226</v>
      </c>
      <c r="N234" s="15">
        <v>8159994170</v>
      </c>
      <c r="P234" s="16">
        <v>0</v>
      </c>
      <c r="Q234" s="16" t="str">
        <f t="shared" si="16"/>
        <v>//</v>
      </c>
      <c r="R234" s="16"/>
      <c r="S234" s="108" t="e">
        <v>#N/A</v>
      </c>
      <c r="T234" s="108"/>
    </row>
    <row r="235" spans="1:20" hidden="1" x14ac:dyDescent="0.2">
      <c r="A235" s="16">
        <v>2720</v>
      </c>
      <c r="B235" s="16" t="s">
        <v>5716</v>
      </c>
      <c r="D235" s="70" t="str">
        <f>IF(C235="","",LOOKUP(C235,Bases!A:A,Bases!B:B))</f>
        <v/>
      </c>
      <c r="E235" s="70" t="str">
        <f>IF(C235="","",LOOKUP(C235,Bases!A:A,Bases!C:C))</f>
        <v/>
      </c>
      <c r="F235" s="18" t="s">
        <v>9</v>
      </c>
      <c r="G235" s="68" t="str">
        <f t="shared" si="15"/>
        <v>Baja</v>
      </c>
      <c r="H235" s="16" t="s">
        <v>5714</v>
      </c>
      <c r="I235" s="16" t="s">
        <v>2336</v>
      </c>
      <c r="J235" s="16" t="s">
        <v>2272</v>
      </c>
      <c r="K235" s="16">
        <v>98705</v>
      </c>
      <c r="L235" s="16" t="s">
        <v>2265</v>
      </c>
      <c r="M235" s="17">
        <v>43808</v>
      </c>
      <c r="N235" s="15">
        <v>34159800811</v>
      </c>
      <c r="O235" s="16" t="s">
        <v>5715</v>
      </c>
      <c r="P235" s="16">
        <v>0</v>
      </c>
      <c r="Q235" s="16" t="str">
        <f t="shared" si="16"/>
        <v>22/10/98</v>
      </c>
      <c r="R235" s="27" t="s">
        <v>3910</v>
      </c>
      <c r="S235" s="108" t="e">
        <v>#N/A</v>
      </c>
      <c r="T235" s="108"/>
    </row>
    <row r="236" spans="1:20" hidden="1" x14ac:dyDescent="0.2">
      <c r="A236" s="16">
        <v>7050</v>
      </c>
      <c r="B236" s="16" t="s">
        <v>291</v>
      </c>
      <c r="D236" s="70" t="str">
        <f>IF(C236="","",LOOKUP(C236,Bases!A:A,Bases!B:B))</f>
        <v/>
      </c>
      <c r="E236" s="70" t="str">
        <f>IF(C236="","",LOOKUP(C236,Bases!A:A,Bases!C:C))</f>
        <v/>
      </c>
      <c r="G236" s="68" t="str">
        <f t="shared" si="15"/>
        <v>Baja</v>
      </c>
      <c r="H236" s="16" t="s">
        <v>2372</v>
      </c>
      <c r="J236" s="16" t="s">
        <v>2373</v>
      </c>
      <c r="K236" s="16">
        <v>98840</v>
      </c>
      <c r="L236" s="16" t="s">
        <v>2265</v>
      </c>
      <c r="M236" s="17">
        <v>41344</v>
      </c>
      <c r="N236" s="15">
        <v>34139404742</v>
      </c>
      <c r="P236" s="16">
        <v>0</v>
      </c>
      <c r="Q236" s="16" t="str">
        <f t="shared" si="16"/>
        <v>//</v>
      </c>
      <c r="R236" s="16"/>
      <c r="S236" s="108" t="e">
        <v>#N/A</v>
      </c>
      <c r="T236" s="108"/>
    </row>
    <row r="237" spans="1:20" hidden="1" x14ac:dyDescent="0.2">
      <c r="A237" s="16">
        <v>7053</v>
      </c>
      <c r="B237" s="16" t="s">
        <v>292</v>
      </c>
      <c r="D237" s="70" t="str">
        <f>IF(C237="","",LOOKUP(C237,Bases!A:A,Bases!B:B))</f>
        <v/>
      </c>
      <c r="E237" s="70" t="str">
        <f>IF(C237="","",LOOKUP(C237,Bases!A:A,Bases!C:C))</f>
        <v/>
      </c>
      <c r="G237" s="68" t="str">
        <f t="shared" si="15"/>
        <v>Baja</v>
      </c>
      <c r="H237" s="16" t="s">
        <v>2374</v>
      </c>
      <c r="J237" s="16" t="s">
        <v>2375</v>
      </c>
      <c r="K237" s="16">
        <v>0</v>
      </c>
      <c r="L237" s="16" t="s">
        <v>2265</v>
      </c>
      <c r="M237" s="17">
        <v>41344</v>
      </c>
      <c r="N237" s="15">
        <v>34139502651</v>
      </c>
      <c r="P237" s="16">
        <v>0</v>
      </c>
      <c r="Q237" s="16" t="str">
        <f t="shared" si="16"/>
        <v>//</v>
      </c>
      <c r="R237" s="16"/>
      <c r="S237" s="108" t="e">
        <v>#N/A</v>
      </c>
      <c r="T237" s="108"/>
    </row>
    <row r="238" spans="1:20" hidden="1" x14ac:dyDescent="0.2">
      <c r="A238" s="31">
        <v>50309</v>
      </c>
      <c r="B238" s="34" t="s">
        <v>6061</v>
      </c>
      <c r="D238" s="70" t="str">
        <f>IF(C238="","",LOOKUP(C238,Bases!A:A,Bases!B:B))</f>
        <v/>
      </c>
      <c r="E238" s="70" t="str">
        <f>IF(C238="","",LOOKUP(C238,Bases!A:A,Bases!C:C))</f>
        <v/>
      </c>
      <c r="F238" s="18" t="s">
        <v>5102</v>
      </c>
      <c r="G238" s="68" t="str">
        <f t="shared" si="15"/>
        <v>Baja</v>
      </c>
      <c r="H238" s="16" t="s">
        <v>5915</v>
      </c>
      <c r="I238" s="16" t="s">
        <v>5916</v>
      </c>
      <c r="J238" s="16" t="s">
        <v>2294</v>
      </c>
      <c r="K238" s="16">
        <v>98920</v>
      </c>
      <c r="L238" s="16" t="s">
        <v>2265</v>
      </c>
      <c r="M238" s="17">
        <v>43878</v>
      </c>
      <c r="N238" s="15">
        <v>1139858151</v>
      </c>
      <c r="O238" s="16" t="s">
        <v>5917</v>
      </c>
      <c r="P238" s="16" t="s">
        <v>6282</v>
      </c>
      <c r="Q238" s="16" t="str">
        <f t="shared" si="16"/>
        <v>21/02/98</v>
      </c>
      <c r="R238" s="27" t="s">
        <v>3904</v>
      </c>
      <c r="S238" s="108" t="s">
        <v>6214</v>
      </c>
      <c r="T238" s="108"/>
    </row>
    <row r="239" spans="1:20" hidden="1" x14ac:dyDescent="0.2">
      <c r="A239" s="16">
        <v>878</v>
      </c>
      <c r="B239" s="16" t="s">
        <v>293</v>
      </c>
      <c r="D239" s="70" t="str">
        <f>IF(C239="","",LOOKUP(C239,Bases!A:A,Bases!B:B))</f>
        <v/>
      </c>
      <c r="E239" s="70" t="str">
        <f>IF(C239="","",LOOKUP(C239,Bases!A:A,Bases!C:C))</f>
        <v/>
      </c>
      <c r="G239" s="68" t="str">
        <f t="shared" si="15"/>
        <v>Baja</v>
      </c>
      <c r="K239" s="16">
        <v>0</v>
      </c>
      <c r="L239" s="16" t="s">
        <v>2265</v>
      </c>
      <c r="M239" s="17">
        <v>38782</v>
      </c>
      <c r="N239" s="15">
        <v>34069001054</v>
      </c>
      <c r="P239" s="16">
        <v>0</v>
      </c>
      <c r="Q239" s="16" t="str">
        <f t="shared" si="16"/>
        <v>//</v>
      </c>
      <c r="R239" s="16"/>
      <c r="S239" s="108" t="e">
        <v>#N/A</v>
      </c>
      <c r="T239" s="108"/>
    </row>
    <row r="240" spans="1:20" hidden="1" x14ac:dyDescent="0.2">
      <c r="A240" s="16">
        <v>1247</v>
      </c>
      <c r="B240" s="16" t="s">
        <v>294</v>
      </c>
      <c r="D240" s="70" t="str">
        <f>IF(C240="","",LOOKUP(C240,Bases!A:A,Bases!B:B))</f>
        <v/>
      </c>
      <c r="E240" s="70" t="str">
        <f>IF(C240="","",LOOKUP(C240,Bases!A:A,Bases!C:C))</f>
        <v/>
      </c>
      <c r="G240" s="68" t="str">
        <f t="shared" si="15"/>
        <v>Baja</v>
      </c>
      <c r="H240" s="16" t="s">
        <v>2376</v>
      </c>
      <c r="J240" s="16" t="s">
        <v>2274</v>
      </c>
      <c r="K240" s="16">
        <v>98707</v>
      </c>
      <c r="L240" s="16" t="s">
        <v>2265</v>
      </c>
      <c r="M240" s="17">
        <v>41758</v>
      </c>
      <c r="N240" s="15">
        <v>3147602936</v>
      </c>
      <c r="P240" s="16">
        <v>0</v>
      </c>
      <c r="Q240" s="16" t="str">
        <f t="shared" si="16"/>
        <v>//</v>
      </c>
      <c r="R240" s="16"/>
      <c r="S240" s="108" t="e">
        <v>#N/A</v>
      </c>
      <c r="T240" s="108"/>
    </row>
    <row r="241" spans="1:20" hidden="1" x14ac:dyDescent="0.2">
      <c r="A241" s="31">
        <v>2317</v>
      </c>
      <c r="B241" s="16" t="s">
        <v>4143</v>
      </c>
      <c r="C241" s="16" t="s">
        <v>7093</v>
      </c>
      <c r="D241" s="70" t="str">
        <f>IF(C241="","",LOOKUP(C241,Bases!A:A,Bases!B:B))</f>
        <v>Invernaderos</v>
      </c>
      <c r="E241" s="70" t="str">
        <f>IF(C241="","",LOOKUP(C241,Bases!A:A,Bases!C:C))</f>
        <v>Extra/entrenamiento</v>
      </c>
      <c r="F241" s="18" t="s">
        <v>7209</v>
      </c>
      <c r="G241" s="68" t="str">
        <f t="shared" si="15"/>
        <v>Baja</v>
      </c>
      <c r="H241" s="16" t="s">
        <v>5341</v>
      </c>
      <c r="I241" s="16" t="s">
        <v>5535</v>
      </c>
      <c r="J241" s="16" t="s">
        <v>2285</v>
      </c>
      <c r="K241" s="16">
        <v>98730</v>
      </c>
      <c r="L241" s="16" t="s">
        <v>2265</v>
      </c>
      <c r="M241" s="17">
        <v>44103</v>
      </c>
      <c r="N241" s="15">
        <v>61169852201</v>
      </c>
      <c r="O241" s="16" t="s">
        <v>5342</v>
      </c>
      <c r="P241" s="16">
        <v>0</v>
      </c>
      <c r="Q241" s="16" t="str">
        <f t="shared" si="16"/>
        <v>06/10/98</v>
      </c>
      <c r="R241" s="27" t="s">
        <v>3904</v>
      </c>
      <c r="S241" s="108" t="s">
        <v>2336</v>
      </c>
      <c r="T241" s="108"/>
    </row>
    <row r="242" spans="1:20" x14ac:dyDescent="0.2">
      <c r="A242" s="23">
        <v>1022</v>
      </c>
      <c r="B242" s="23" t="s">
        <v>4123</v>
      </c>
      <c r="C242" s="16" t="s">
        <v>6753</v>
      </c>
      <c r="D242" s="70" t="str">
        <f>IF(C242="","",LOOKUP(C242,Bases!A:A,Bases!B:B))</f>
        <v>Invernaderos</v>
      </c>
      <c r="E242" s="70" t="str">
        <f>IF(C242="","",LOOKUP(C242,Bases!A:A,Bases!C:C))</f>
        <v>Operativo Abajo</v>
      </c>
      <c r="F242" s="24" t="s">
        <v>3659</v>
      </c>
      <c r="G242" s="68" t="str">
        <f t="shared" si="15"/>
        <v>Activo</v>
      </c>
      <c r="H242" s="16" t="s">
        <v>4124</v>
      </c>
      <c r="I242" s="16" t="s">
        <v>2336</v>
      </c>
      <c r="J242" s="16" t="s">
        <v>2272</v>
      </c>
      <c r="K242" s="16">
        <v>98700</v>
      </c>
      <c r="L242" s="16" t="s">
        <v>2266</v>
      </c>
      <c r="M242" s="17">
        <v>43640</v>
      </c>
      <c r="N242" s="15">
        <v>51998401643</v>
      </c>
      <c r="O242" s="16" t="s">
        <v>4129</v>
      </c>
      <c r="P242" s="16" t="s">
        <v>6278</v>
      </c>
      <c r="Q242" s="16" t="str">
        <f t="shared" si="16"/>
        <v>01/05/84</v>
      </c>
      <c r="R242" s="27" t="s">
        <v>3904</v>
      </c>
      <c r="S242" s="12" t="s">
        <v>2336</v>
      </c>
    </row>
    <row r="243" spans="1:20" x14ac:dyDescent="0.2">
      <c r="A243" s="23">
        <v>1062</v>
      </c>
      <c r="B243" s="16" t="s">
        <v>277</v>
      </c>
      <c r="C243" s="16" t="s">
        <v>6861</v>
      </c>
      <c r="D243" s="70" t="str">
        <f>IF(C243="","",LOOKUP(C243,Bases!A:A,Bases!B:B))</f>
        <v>Invernaderos</v>
      </c>
      <c r="E243" s="70" t="str">
        <f>IF(C243="","",LOOKUP(C243,Bases!A:A,Bases!C:C))</f>
        <v>Operativo Abajo</v>
      </c>
      <c r="F243" s="18" t="s">
        <v>3778</v>
      </c>
      <c r="G243" s="68" t="str">
        <f t="shared" si="15"/>
        <v>Activo</v>
      </c>
      <c r="H243" s="16" t="s">
        <v>2359</v>
      </c>
      <c r="I243" s="16" t="s">
        <v>2336</v>
      </c>
      <c r="J243" s="16" t="s">
        <v>2272</v>
      </c>
      <c r="K243" s="16">
        <v>98700</v>
      </c>
      <c r="L243" s="16" t="s">
        <v>2266</v>
      </c>
      <c r="M243" s="17">
        <v>44155</v>
      </c>
      <c r="N243" s="15">
        <v>34129700042</v>
      </c>
      <c r="O243" s="16" t="s">
        <v>5199</v>
      </c>
      <c r="P243" s="16">
        <v>0</v>
      </c>
      <c r="Q243" s="16" t="str">
        <f t="shared" si="16"/>
        <v>27/02/97</v>
      </c>
      <c r="R243" s="27" t="s">
        <v>3910</v>
      </c>
      <c r="S243" s="12" t="s">
        <v>2336</v>
      </c>
    </row>
    <row r="244" spans="1:20" hidden="1" x14ac:dyDescent="0.2">
      <c r="A244" s="16">
        <v>2073</v>
      </c>
      <c r="B244" s="16" t="s">
        <v>295</v>
      </c>
      <c r="D244" s="70" t="str">
        <f>IF(C244="","",LOOKUP(C244,Bases!A:A,Bases!B:B))</f>
        <v/>
      </c>
      <c r="E244" s="70" t="str">
        <f>IF(C244="","",LOOKUP(C244,Bases!A:A,Bases!C:C))</f>
        <v/>
      </c>
      <c r="G244" s="68" t="str">
        <f t="shared" si="15"/>
        <v>Baja</v>
      </c>
      <c r="H244" s="16" t="s">
        <v>2377</v>
      </c>
      <c r="J244" s="16" t="s">
        <v>2272</v>
      </c>
      <c r="K244" s="16">
        <v>98707</v>
      </c>
      <c r="L244" s="16" t="s">
        <v>2265</v>
      </c>
      <c r="M244" s="17">
        <v>43168</v>
      </c>
      <c r="N244" s="15">
        <v>21169943723</v>
      </c>
      <c r="P244" s="16">
        <v>0</v>
      </c>
      <c r="Q244" s="16" t="str">
        <f t="shared" si="16"/>
        <v>//</v>
      </c>
      <c r="R244" s="16"/>
      <c r="S244" s="108" t="e">
        <v>#N/A</v>
      </c>
      <c r="T244" s="108"/>
    </row>
    <row r="245" spans="1:20" hidden="1" x14ac:dyDescent="0.2">
      <c r="A245" s="29">
        <v>50280</v>
      </c>
      <c r="B245" s="16" t="s">
        <v>5071</v>
      </c>
      <c r="D245" s="70" t="str">
        <f>IF(C245="","",LOOKUP(C245,Bases!A:A,Bases!B:B))</f>
        <v/>
      </c>
      <c r="E245" s="70" t="str">
        <f>IF(C245="","",LOOKUP(C245,Bases!A:A,Bases!C:C))</f>
        <v/>
      </c>
      <c r="F245" s="18" t="s">
        <v>5014</v>
      </c>
      <c r="G245" s="68" t="str">
        <f t="shared" si="15"/>
        <v>Baja</v>
      </c>
      <c r="H245" s="16" t="s">
        <v>3872</v>
      </c>
      <c r="J245" s="16" t="s">
        <v>2285</v>
      </c>
      <c r="K245" s="16">
        <v>98740</v>
      </c>
      <c r="L245" s="16" t="s">
        <v>2265</v>
      </c>
      <c r="M245" s="17">
        <v>43608</v>
      </c>
      <c r="N245" s="15">
        <v>35149520450</v>
      </c>
      <c r="O245" s="16" t="s">
        <v>5072</v>
      </c>
      <c r="P245" s="16">
        <v>0</v>
      </c>
      <c r="Q245" s="16" t="str">
        <f t="shared" si="16"/>
        <v>26/06/95</v>
      </c>
      <c r="R245" s="16" t="s">
        <v>3904</v>
      </c>
      <c r="S245" s="108" t="e">
        <v>#N/A</v>
      </c>
      <c r="T245" s="108"/>
    </row>
    <row r="246" spans="1:20" hidden="1" x14ac:dyDescent="0.2">
      <c r="A246" s="23">
        <v>2525</v>
      </c>
      <c r="B246" s="16" t="s">
        <v>5066</v>
      </c>
      <c r="D246" s="70" t="str">
        <f>IF(C246="","",LOOKUP(C246,Bases!A:A,Bases!B:B))</f>
        <v/>
      </c>
      <c r="E246" s="70" t="str">
        <f>IF(C246="","",LOOKUP(C246,Bases!A:A,Bases!C:C))</f>
        <v/>
      </c>
      <c r="F246" s="18" t="s">
        <v>24</v>
      </c>
      <c r="G246" s="68" t="str">
        <f t="shared" si="15"/>
        <v>Baja</v>
      </c>
      <c r="H246" s="16" t="s">
        <v>3872</v>
      </c>
      <c r="J246" s="16" t="s">
        <v>2285</v>
      </c>
      <c r="K246" s="16">
        <v>98740</v>
      </c>
      <c r="L246" s="16" t="s">
        <v>2265</v>
      </c>
      <c r="M246" s="17">
        <v>43608</v>
      </c>
      <c r="N246" s="15">
        <v>34109308717</v>
      </c>
      <c r="O246" s="16" t="s">
        <v>5067</v>
      </c>
      <c r="P246" s="16">
        <v>0</v>
      </c>
      <c r="Q246" s="16" t="str">
        <f t="shared" si="16"/>
        <v>23/03/93</v>
      </c>
      <c r="R246" s="16" t="s">
        <v>3910</v>
      </c>
      <c r="S246" s="108" t="e">
        <v>#N/A</v>
      </c>
      <c r="T246" s="108"/>
    </row>
    <row r="247" spans="1:20" hidden="1" x14ac:dyDescent="0.2">
      <c r="A247" s="16">
        <v>446</v>
      </c>
      <c r="B247" s="16" t="s">
        <v>296</v>
      </c>
      <c r="D247" s="70" t="str">
        <f>IF(C247="","",LOOKUP(C247,Bases!A:A,Bases!B:B))</f>
        <v/>
      </c>
      <c r="E247" s="70" t="str">
        <f>IF(C247="","",LOOKUP(C247,Bases!A:A,Bases!C:C))</f>
        <v/>
      </c>
      <c r="G247" s="68" t="str">
        <f t="shared" si="15"/>
        <v>Baja</v>
      </c>
      <c r="H247" s="16" t="s">
        <v>2378</v>
      </c>
      <c r="J247" s="16" t="s">
        <v>2379</v>
      </c>
      <c r="K247" s="16">
        <v>98640</v>
      </c>
      <c r="L247" s="16" t="s">
        <v>2265</v>
      </c>
      <c r="M247" s="17">
        <v>38026</v>
      </c>
      <c r="N247" s="15">
        <v>34048800576</v>
      </c>
      <c r="P247" s="16">
        <v>0</v>
      </c>
      <c r="Q247" s="16" t="str">
        <f t="shared" si="16"/>
        <v>//</v>
      </c>
      <c r="R247" s="16"/>
      <c r="S247" s="108" t="e">
        <v>#N/A</v>
      </c>
      <c r="T247" s="108"/>
    </row>
    <row r="248" spans="1:20" hidden="1" x14ac:dyDescent="0.2">
      <c r="A248" s="16">
        <v>471</v>
      </c>
      <c r="B248" s="16" t="s">
        <v>297</v>
      </c>
      <c r="D248" s="70" t="str">
        <f>IF(C248="","",LOOKUP(C248,Bases!A:A,Bases!B:B))</f>
        <v/>
      </c>
      <c r="E248" s="70" t="str">
        <f>IF(C248="","",LOOKUP(C248,Bases!A:A,Bases!C:C))</f>
        <v/>
      </c>
      <c r="G248" s="68" t="str">
        <f t="shared" si="15"/>
        <v>Baja</v>
      </c>
      <c r="K248" s="16">
        <v>0</v>
      </c>
      <c r="L248" s="16" t="s">
        <v>2265</v>
      </c>
      <c r="M248" s="17">
        <v>38208</v>
      </c>
      <c r="N248" s="15">
        <v>34981014014</v>
      </c>
      <c r="P248" s="16">
        <v>0</v>
      </c>
      <c r="Q248" s="16" t="str">
        <f t="shared" si="16"/>
        <v>//</v>
      </c>
      <c r="R248" s="16"/>
      <c r="S248" s="108" t="e">
        <v>#N/A</v>
      </c>
      <c r="T248" s="108"/>
    </row>
    <row r="249" spans="1:20" hidden="1" x14ac:dyDescent="0.2">
      <c r="A249" s="16">
        <v>899</v>
      </c>
      <c r="B249" s="16" t="s">
        <v>298</v>
      </c>
      <c r="D249" s="70" t="str">
        <f>IF(C249="","",LOOKUP(C249,Bases!A:A,Bases!B:B))</f>
        <v/>
      </c>
      <c r="E249" s="70" t="str">
        <f>IF(C249="","",LOOKUP(C249,Bases!A:A,Bases!C:C))</f>
        <v/>
      </c>
      <c r="G249" s="68" t="str">
        <f t="shared" si="15"/>
        <v>Baja</v>
      </c>
      <c r="H249" s="16" t="s">
        <v>2380</v>
      </c>
      <c r="J249" s="16" t="s">
        <v>2381</v>
      </c>
      <c r="K249" s="16">
        <v>98640</v>
      </c>
      <c r="L249" s="16" t="s">
        <v>2265</v>
      </c>
      <c r="M249" s="17">
        <v>38852</v>
      </c>
      <c r="N249" s="15">
        <v>34068604791</v>
      </c>
      <c r="P249" s="16">
        <v>0</v>
      </c>
      <c r="Q249" s="16" t="str">
        <f t="shared" si="16"/>
        <v>//</v>
      </c>
      <c r="R249" s="16"/>
      <c r="S249" s="108" t="e">
        <v>#N/A</v>
      </c>
      <c r="T249" s="108"/>
    </row>
    <row r="250" spans="1:20" hidden="1" x14ac:dyDescent="0.2">
      <c r="A250" s="16">
        <v>474</v>
      </c>
      <c r="B250" s="16" t="s">
        <v>299</v>
      </c>
      <c r="D250" s="70" t="str">
        <f>IF(C250="","",LOOKUP(C250,Bases!A:A,Bases!B:B))</f>
        <v/>
      </c>
      <c r="E250" s="70" t="str">
        <f>IF(C250="","",LOOKUP(C250,Bases!A:A,Bases!C:C))</f>
        <v/>
      </c>
      <c r="G250" s="68" t="str">
        <f t="shared" si="15"/>
        <v>Baja</v>
      </c>
      <c r="K250" s="16">
        <v>0</v>
      </c>
      <c r="L250" s="16" t="s">
        <v>2265</v>
      </c>
      <c r="M250" s="17">
        <v>38218</v>
      </c>
      <c r="N250" s="15">
        <v>34048512387</v>
      </c>
      <c r="P250" s="16">
        <v>0</v>
      </c>
      <c r="Q250" s="16" t="str">
        <f t="shared" si="16"/>
        <v>//</v>
      </c>
      <c r="R250" s="16"/>
      <c r="S250" s="108" t="e">
        <v>#N/A</v>
      </c>
      <c r="T250" s="108"/>
    </row>
    <row r="251" spans="1:20" hidden="1" x14ac:dyDescent="0.2">
      <c r="A251" s="16">
        <v>831</v>
      </c>
      <c r="B251" s="16" t="s">
        <v>300</v>
      </c>
      <c r="D251" s="70" t="str">
        <f>IF(C251="","",LOOKUP(C251,Bases!A:A,Bases!B:B))</f>
        <v/>
      </c>
      <c r="E251" s="70" t="str">
        <f>IF(C251="","",LOOKUP(C251,Bases!A:A,Bases!C:C))</f>
        <v/>
      </c>
      <c r="G251" s="68" t="str">
        <f t="shared" si="15"/>
        <v>Baja</v>
      </c>
      <c r="K251" s="16">
        <v>0</v>
      </c>
      <c r="L251" s="16" t="s">
        <v>2265</v>
      </c>
      <c r="M251" s="17">
        <v>38698</v>
      </c>
      <c r="N251" s="15">
        <v>34058812701</v>
      </c>
      <c r="P251" s="16">
        <v>0</v>
      </c>
      <c r="Q251" s="16" t="str">
        <f t="shared" si="16"/>
        <v>//</v>
      </c>
      <c r="R251" s="16"/>
      <c r="S251" s="108" t="e">
        <v>#N/A</v>
      </c>
      <c r="T251" s="108"/>
    </row>
    <row r="252" spans="1:20" hidden="1" x14ac:dyDescent="0.2">
      <c r="A252" s="16">
        <v>927</v>
      </c>
      <c r="B252" s="16" t="s">
        <v>301</v>
      </c>
      <c r="D252" s="70" t="str">
        <f>IF(C252="","",LOOKUP(C252,Bases!A:A,Bases!B:B))</f>
        <v/>
      </c>
      <c r="E252" s="70" t="str">
        <f>IF(C252="","",LOOKUP(C252,Bases!A:A,Bases!C:C))</f>
        <v/>
      </c>
      <c r="G252" s="68" t="str">
        <f t="shared" si="15"/>
        <v>Baja</v>
      </c>
      <c r="H252" s="16" t="s">
        <v>2382</v>
      </c>
      <c r="J252" s="16" t="s">
        <v>2283</v>
      </c>
      <c r="K252" s="16">
        <v>98640</v>
      </c>
      <c r="L252" s="16" t="s">
        <v>2265</v>
      </c>
      <c r="M252" s="17">
        <v>40529</v>
      </c>
      <c r="N252" s="15">
        <v>34078809653</v>
      </c>
      <c r="P252" s="16">
        <v>0</v>
      </c>
      <c r="Q252" s="16" t="str">
        <f t="shared" si="16"/>
        <v>//</v>
      </c>
      <c r="R252" s="16"/>
      <c r="S252" s="108" t="e">
        <v>#N/A</v>
      </c>
      <c r="T252" s="108"/>
    </row>
    <row r="253" spans="1:20" hidden="1" x14ac:dyDescent="0.2">
      <c r="A253" s="16">
        <v>928</v>
      </c>
      <c r="B253" s="16" t="s">
        <v>302</v>
      </c>
      <c r="D253" s="70" t="str">
        <f>IF(C253="","",LOOKUP(C253,Bases!A:A,Bases!B:B))</f>
        <v/>
      </c>
      <c r="E253" s="70" t="str">
        <f>IF(C253="","",LOOKUP(C253,Bases!A:A,Bases!C:C))</f>
        <v/>
      </c>
      <c r="G253" s="68" t="str">
        <f t="shared" si="15"/>
        <v>Baja</v>
      </c>
      <c r="H253" s="16" t="s">
        <v>2383</v>
      </c>
      <c r="J253" s="16" t="s">
        <v>2283</v>
      </c>
      <c r="K253" s="16">
        <v>98640</v>
      </c>
      <c r="L253" s="16" t="s">
        <v>2265</v>
      </c>
      <c r="M253" s="17">
        <v>40529</v>
      </c>
      <c r="N253" s="15">
        <v>34109405208</v>
      </c>
      <c r="P253" s="16">
        <v>0</v>
      </c>
      <c r="Q253" s="16" t="str">
        <f t="shared" si="16"/>
        <v>//</v>
      </c>
      <c r="R253" s="16"/>
      <c r="S253" s="108" t="e">
        <v>#N/A</v>
      </c>
      <c r="T253" s="108"/>
    </row>
    <row r="254" spans="1:20" hidden="1" x14ac:dyDescent="0.2">
      <c r="A254" s="16">
        <v>1978</v>
      </c>
      <c r="B254" s="16" t="s">
        <v>303</v>
      </c>
      <c r="D254" s="70" t="str">
        <f>IF(C254="","",LOOKUP(C254,Bases!A:A,Bases!B:B))</f>
        <v/>
      </c>
      <c r="E254" s="70" t="str">
        <f>IF(C254="","",LOOKUP(C254,Bases!A:A,Bases!C:C))</f>
        <v/>
      </c>
      <c r="G254" s="68" t="str">
        <f t="shared" si="15"/>
        <v>Baja</v>
      </c>
      <c r="H254" s="16" t="s">
        <v>2384</v>
      </c>
      <c r="J254" s="16" t="s">
        <v>2272</v>
      </c>
      <c r="K254" s="16">
        <v>98713</v>
      </c>
      <c r="L254" s="16" t="s">
        <v>2265</v>
      </c>
      <c r="M254" s="17">
        <v>43010</v>
      </c>
      <c r="N254" s="15">
        <v>34905500392</v>
      </c>
      <c r="P254" s="16">
        <v>0</v>
      </c>
      <c r="Q254" s="16" t="str">
        <f t="shared" si="16"/>
        <v>//</v>
      </c>
      <c r="R254" s="16"/>
      <c r="S254" s="108" t="e">
        <v>#N/A</v>
      </c>
      <c r="T254" s="108"/>
    </row>
    <row r="255" spans="1:20" hidden="1" x14ac:dyDescent="0.2">
      <c r="A255" s="29">
        <v>50232</v>
      </c>
      <c r="B255" s="16" t="s">
        <v>4935</v>
      </c>
      <c r="D255" s="70" t="str">
        <f>IF(C255="","",LOOKUP(C255,Bases!A:A,Bases!B:B))</f>
        <v/>
      </c>
      <c r="E255" s="70" t="str">
        <f>IF(C255="","",LOOKUP(C255,Bases!A:A,Bases!C:C))</f>
        <v/>
      </c>
      <c r="F255" s="18" t="s">
        <v>3659</v>
      </c>
      <c r="G255" s="68" t="str">
        <f t="shared" si="15"/>
        <v>Baja</v>
      </c>
      <c r="H255" s="16" t="s">
        <v>4936</v>
      </c>
      <c r="J255" s="16" t="s">
        <v>2285</v>
      </c>
      <c r="K255" s="16">
        <v>98740</v>
      </c>
      <c r="L255" s="16" t="s">
        <v>2265</v>
      </c>
      <c r="M255" s="17">
        <v>43558</v>
      </c>
      <c r="O255" s="16" t="s">
        <v>4937</v>
      </c>
      <c r="P255" s="16">
        <v>0</v>
      </c>
      <c r="Q255" s="16" t="str">
        <f t="shared" si="16"/>
        <v>25/07/90</v>
      </c>
      <c r="R255" s="27" t="s">
        <v>3904</v>
      </c>
      <c r="S255" s="108" t="e">
        <v>#N/A</v>
      </c>
      <c r="T255" s="108"/>
    </row>
    <row r="256" spans="1:20" hidden="1" x14ac:dyDescent="0.2">
      <c r="A256" s="23">
        <v>2288</v>
      </c>
      <c r="B256" s="23" t="s">
        <v>4083</v>
      </c>
      <c r="C256" s="16" t="s">
        <v>6740</v>
      </c>
      <c r="D256" s="70" t="str">
        <f>IF(C256="","",LOOKUP(C256,Bases!A:A,Bases!B:B))</f>
        <v>Invernaderos</v>
      </c>
      <c r="E256" s="70" t="str">
        <f>IF(C256="","",LOOKUP(C256,Bases!A:A,Bases!C:C))</f>
        <v>Operativo Arriba</v>
      </c>
      <c r="F256" s="18" t="s">
        <v>3662</v>
      </c>
      <c r="G256" s="68" t="str">
        <f t="shared" si="15"/>
        <v>Baja</v>
      </c>
      <c r="H256" s="16" t="s">
        <v>4081</v>
      </c>
      <c r="I256" s="16" t="s">
        <v>5535</v>
      </c>
      <c r="J256" s="16" t="s">
        <v>2285</v>
      </c>
      <c r="K256" s="16">
        <v>98730</v>
      </c>
      <c r="L256" s="16" t="s">
        <v>2265</v>
      </c>
      <c r="M256" s="17">
        <v>43517</v>
      </c>
      <c r="N256" s="15">
        <v>34139606007</v>
      </c>
      <c r="O256" s="16" t="s">
        <v>4084</v>
      </c>
      <c r="P256" s="16" t="s">
        <v>6284</v>
      </c>
      <c r="Q256" s="16" t="str">
        <f t="shared" si="16"/>
        <v>18/10/96</v>
      </c>
      <c r="R256" s="27" t="s">
        <v>3904</v>
      </c>
      <c r="S256" s="108" t="s">
        <v>5535</v>
      </c>
      <c r="T256" s="108"/>
    </row>
    <row r="257" spans="1:20" hidden="1" x14ac:dyDescent="0.2">
      <c r="A257" s="16">
        <v>2700</v>
      </c>
      <c r="B257" s="16" t="s">
        <v>5644</v>
      </c>
      <c r="C257" s="23"/>
      <c r="D257" s="70" t="str">
        <f>IF(C257="","",LOOKUP(C257,Bases!A:A,Bases!B:B))</f>
        <v/>
      </c>
      <c r="E257" s="70" t="str">
        <f>IF(C257="","",LOOKUP(C257,Bases!A:A,Bases!C:C))</f>
        <v/>
      </c>
      <c r="F257" s="19" t="s">
        <v>3639</v>
      </c>
      <c r="G257" s="68" t="str">
        <f t="shared" si="15"/>
        <v>Baja</v>
      </c>
      <c r="H257" s="16" t="s">
        <v>5645</v>
      </c>
      <c r="I257" s="16" t="s">
        <v>5531</v>
      </c>
      <c r="J257" s="16" t="s">
        <v>2285</v>
      </c>
      <c r="K257" s="16">
        <v>98730</v>
      </c>
      <c r="L257" s="16" t="s">
        <v>2265</v>
      </c>
      <c r="M257" s="17">
        <v>43766</v>
      </c>
      <c r="N257" s="15">
        <v>34988113089</v>
      </c>
      <c r="O257" s="16" t="s">
        <v>5646</v>
      </c>
      <c r="P257" s="16">
        <v>0</v>
      </c>
      <c r="Q257" s="16" t="str">
        <f t="shared" si="16"/>
        <v>01/02/81</v>
      </c>
      <c r="R257" s="27" t="s">
        <v>3910</v>
      </c>
      <c r="S257" s="108" t="e">
        <v>#N/A</v>
      </c>
      <c r="T257" s="108"/>
    </row>
    <row r="258" spans="1:20" hidden="1" x14ac:dyDescent="0.2">
      <c r="A258" s="16">
        <v>2172</v>
      </c>
      <c r="B258" s="23" t="s">
        <v>3764</v>
      </c>
      <c r="D258" s="70" t="str">
        <f>IF(C258="","",LOOKUP(C258,Bases!A:A,Bases!B:B))</f>
        <v/>
      </c>
      <c r="E258" s="70" t="str">
        <f>IF(C258="","",LOOKUP(C258,Bases!A:A,Bases!C:C))</f>
        <v/>
      </c>
      <c r="F258" s="18" t="s">
        <v>3662</v>
      </c>
      <c r="G258" s="68" t="str">
        <f t="shared" si="15"/>
        <v>Baja</v>
      </c>
      <c r="I258" s="16" t="s">
        <v>3726</v>
      </c>
      <c r="J258" s="16" t="s">
        <v>2285</v>
      </c>
      <c r="K258" s="16">
        <v>98740</v>
      </c>
      <c r="L258" s="16" t="s">
        <v>2265</v>
      </c>
      <c r="M258" s="17">
        <v>43325</v>
      </c>
      <c r="N258" s="15">
        <v>34078402509</v>
      </c>
      <c r="O258" s="16" t="s">
        <v>5523</v>
      </c>
      <c r="P258" s="16">
        <v>0</v>
      </c>
      <c r="Q258" s="16" t="str">
        <f t="shared" si="16"/>
        <v>11/07/84</v>
      </c>
      <c r="R258" s="27" t="s">
        <v>3904</v>
      </c>
      <c r="S258" s="108" t="e">
        <v>#N/A</v>
      </c>
      <c r="T258" s="108"/>
    </row>
    <row r="259" spans="1:20" hidden="1" x14ac:dyDescent="0.2">
      <c r="A259" s="16">
        <v>2168</v>
      </c>
      <c r="B259" s="16" t="s">
        <v>3772</v>
      </c>
      <c r="D259" s="70" t="str">
        <f>IF(C259="","",LOOKUP(C259,Bases!A:A,Bases!B:B))</f>
        <v/>
      </c>
      <c r="E259" s="70" t="str">
        <f>IF(C259="","",LOOKUP(C259,Bases!A:A,Bases!C:C))</f>
        <v/>
      </c>
      <c r="F259" s="18" t="s">
        <v>3664</v>
      </c>
      <c r="G259" s="68" t="str">
        <f t="shared" si="15"/>
        <v>Baja</v>
      </c>
      <c r="H259" s="16" t="s">
        <v>2448</v>
      </c>
      <c r="J259" s="16" t="s">
        <v>3726</v>
      </c>
      <c r="K259" s="16">
        <v>98740</v>
      </c>
      <c r="L259" s="16" t="s">
        <v>2265</v>
      </c>
      <c r="M259" s="17">
        <v>43326</v>
      </c>
      <c r="P259" s="16">
        <v>0</v>
      </c>
      <c r="Q259" s="16" t="str">
        <f t="shared" si="16"/>
        <v>//</v>
      </c>
      <c r="R259" s="27" t="s">
        <v>3904</v>
      </c>
      <c r="S259" s="108" t="e">
        <v>#N/A</v>
      </c>
      <c r="T259" s="108"/>
    </row>
    <row r="260" spans="1:20" hidden="1" x14ac:dyDescent="0.2">
      <c r="A260" s="16">
        <v>247</v>
      </c>
      <c r="B260" s="16" t="s">
        <v>304</v>
      </c>
      <c r="D260" s="70" t="str">
        <f>IF(C260="","",LOOKUP(C260,Bases!A:A,Bases!B:B))</f>
        <v/>
      </c>
      <c r="E260" s="70" t="str">
        <f>IF(C260="","",LOOKUP(C260,Bases!A:A,Bases!C:C))</f>
        <v/>
      </c>
      <c r="G260" s="68" t="str">
        <f t="shared" si="15"/>
        <v>Baja</v>
      </c>
      <c r="K260" s="16">
        <v>0</v>
      </c>
      <c r="L260" s="16" t="s">
        <v>2265</v>
      </c>
      <c r="M260" s="17">
        <v>37377</v>
      </c>
      <c r="N260" s="15">
        <v>34028603701</v>
      </c>
      <c r="P260" s="16">
        <v>0</v>
      </c>
      <c r="Q260" s="16" t="str">
        <f t="shared" si="16"/>
        <v>//</v>
      </c>
      <c r="R260" s="16"/>
      <c r="S260" s="108" t="e">
        <v>#N/A</v>
      </c>
      <c r="T260" s="108"/>
    </row>
    <row r="261" spans="1:20" hidden="1" x14ac:dyDescent="0.2">
      <c r="A261" s="16">
        <v>8063</v>
      </c>
      <c r="B261" s="16" t="s">
        <v>305</v>
      </c>
      <c r="D261" s="70" t="str">
        <f>IF(C261="","",LOOKUP(C261,Bases!A:A,Bases!B:B))</f>
        <v/>
      </c>
      <c r="E261" s="70" t="str">
        <f>IF(C261="","",LOOKUP(C261,Bases!A:A,Bases!C:C))</f>
        <v/>
      </c>
      <c r="G261" s="68" t="str">
        <f t="shared" si="15"/>
        <v>Baja</v>
      </c>
      <c r="H261" s="16" t="s">
        <v>2385</v>
      </c>
      <c r="J261" s="16" t="s">
        <v>2328</v>
      </c>
      <c r="K261" s="16">
        <v>98730</v>
      </c>
      <c r="L261" s="16" t="s">
        <v>2265</v>
      </c>
      <c r="M261" s="17">
        <v>42010</v>
      </c>
      <c r="N261" s="15">
        <v>34905500202</v>
      </c>
      <c r="P261" s="16">
        <v>0</v>
      </c>
      <c r="Q261" s="16" t="str">
        <f t="shared" si="16"/>
        <v>//</v>
      </c>
      <c r="R261" s="16"/>
      <c r="S261" s="108" t="e">
        <v>#N/A</v>
      </c>
      <c r="T261" s="108"/>
    </row>
    <row r="262" spans="1:20" hidden="1" x14ac:dyDescent="0.2">
      <c r="A262" s="16">
        <v>389</v>
      </c>
      <c r="B262" s="16" t="s">
        <v>306</v>
      </c>
      <c r="D262" s="70" t="str">
        <f>IF(C262="","",LOOKUP(C262,Bases!A:A,Bases!B:B))</f>
        <v/>
      </c>
      <c r="E262" s="70" t="str">
        <f>IF(C262="","",LOOKUP(C262,Bases!A:A,Bases!C:C))</f>
        <v/>
      </c>
      <c r="G262" s="68" t="str">
        <f t="shared" si="15"/>
        <v>Baja</v>
      </c>
      <c r="K262" s="16">
        <v>0</v>
      </c>
      <c r="L262" s="16" t="s">
        <v>2265</v>
      </c>
      <c r="M262" s="17">
        <v>37648</v>
      </c>
      <c r="N262" s="15">
        <v>34038700364</v>
      </c>
      <c r="P262" s="16">
        <v>0</v>
      </c>
      <c r="Q262" s="16" t="str">
        <f t="shared" si="16"/>
        <v>//</v>
      </c>
      <c r="R262" s="16"/>
      <c r="S262" s="108" t="e">
        <v>#N/A</v>
      </c>
      <c r="T262" s="108"/>
    </row>
    <row r="263" spans="1:20" hidden="1" x14ac:dyDescent="0.2">
      <c r="A263" s="16">
        <v>1215</v>
      </c>
      <c r="B263" s="16" t="s">
        <v>307</v>
      </c>
      <c r="D263" s="70" t="str">
        <f>IF(C263="","",LOOKUP(C263,Bases!A:A,Bases!B:B))</f>
        <v/>
      </c>
      <c r="E263" s="70" t="str">
        <f>IF(C263="","",LOOKUP(C263,Bases!A:A,Bases!C:C))</f>
        <v/>
      </c>
      <c r="G263" s="68" t="str">
        <f t="shared" si="15"/>
        <v>Baja</v>
      </c>
      <c r="H263" s="16" t="s">
        <v>2386</v>
      </c>
      <c r="J263" s="16" t="s">
        <v>2387</v>
      </c>
      <c r="K263" s="16">
        <v>98658</v>
      </c>
      <c r="L263" s="16" t="s">
        <v>2265</v>
      </c>
      <c r="M263" s="17">
        <v>41610</v>
      </c>
      <c r="N263" s="15">
        <v>34139013055</v>
      </c>
      <c r="P263" s="16">
        <v>0</v>
      </c>
      <c r="Q263" s="16" t="str">
        <f t="shared" ref="Q263:Q294" si="17">CONCATENATE(MID(O263,9,2),"/",MID(O263,7,2),"/",MID(O263,5,2))</f>
        <v>//</v>
      </c>
      <c r="R263" s="16"/>
      <c r="S263" s="108" t="e">
        <v>#N/A</v>
      </c>
      <c r="T263" s="108"/>
    </row>
    <row r="264" spans="1:20" hidden="1" x14ac:dyDescent="0.2">
      <c r="A264" s="16">
        <v>8168</v>
      </c>
      <c r="B264" s="16" t="s">
        <v>308</v>
      </c>
      <c r="D264" s="70" t="str">
        <f>IF(C264="","",LOOKUP(C264,Bases!A:A,Bases!B:B))</f>
        <v/>
      </c>
      <c r="E264" s="70" t="str">
        <f>IF(C264="","",LOOKUP(C264,Bases!A:A,Bases!C:C))</f>
        <v/>
      </c>
      <c r="G264" s="68" t="str">
        <f t="shared" si="15"/>
        <v>Baja</v>
      </c>
      <c r="H264" s="16" t="s">
        <v>2388</v>
      </c>
      <c r="J264" s="16" t="s">
        <v>2389</v>
      </c>
      <c r="K264" s="16">
        <v>98840</v>
      </c>
      <c r="L264" s="16" t="s">
        <v>2265</v>
      </c>
      <c r="M264" s="17">
        <v>42145</v>
      </c>
      <c r="N264" s="15">
        <v>18159427824</v>
      </c>
      <c r="P264" s="16">
        <v>0</v>
      </c>
      <c r="Q264" s="16" t="str">
        <f t="shared" si="17"/>
        <v>//</v>
      </c>
      <c r="R264" s="16"/>
      <c r="S264" s="108" t="e">
        <v>#N/A</v>
      </c>
      <c r="T264" s="108"/>
    </row>
    <row r="265" spans="1:20" hidden="1" x14ac:dyDescent="0.2">
      <c r="A265" s="16">
        <v>1402</v>
      </c>
      <c r="B265" s="16" t="s">
        <v>309</v>
      </c>
      <c r="D265" s="70" t="str">
        <f>IF(C265="","",LOOKUP(C265,Bases!A:A,Bases!B:B))</f>
        <v/>
      </c>
      <c r="E265" s="70" t="str">
        <f>IF(C265="","",LOOKUP(C265,Bases!A:A,Bases!C:C))</f>
        <v/>
      </c>
      <c r="G265" s="68" t="str">
        <f t="shared" si="15"/>
        <v>Baja</v>
      </c>
      <c r="J265" s="16" t="s">
        <v>2283</v>
      </c>
      <c r="K265" s="16">
        <v>98640</v>
      </c>
      <c r="L265" s="16" t="s">
        <v>2265</v>
      </c>
      <c r="M265" s="17">
        <v>42013</v>
      </c>
      <c r="N265" s="15">
        <v>34149901919</v>
      </c>
      <c r="P265" s="16">
        <v>0</v>
      </c>
      <c r="Q265" s="16" t="str">
        <f t="shared" si="17"/>
        <v>//</v>
      </c>
      <c r="R265" s="16"/>
      <c r="S265" s="108" t="e">
        <v>#N/A</v>
      </c>
      <c r="T265" s="108"/>
    </row>
    <row r="266" spans="1:20" hidden="1" x14ac:dyDescent="0.2">
      <c r="A266" s="16">
        <v>1671</v>
      </c>
      <c r="B266" s="16" t="s">
        <v>310</v>
      </c>
      <c r="D266" s="70" t="str">
        <f>IF(C266="","",LOOKUP(C266,Bases!A:A,Bases!B:B))</f>
        <v/>
      </c>
      <c r="E266" s="70" t="str">
        <f>IF(C266="","",LOOKUP(C266,Bases!A:A,Bases!C:C))</f>
        <v/>
      </c>
      <c r="G266" s="68" t="str">
        <f t="shared" si="15"/>
        <v>Baja</v>
      </c>
      <c r="H266" s="16" t="s">
        <v>2390</v>
      </c>
      <c r="J266" s="16" t="s">
        <v>2272</v>
      </c>
      <c r="K266" s="16">
        <v>98700</v>
      </c>
      <c r="L266" s="16" t="s">
        <v>2265</v>
      </c>
      <c r="M266" s="17">
        <v>42506</v>
      </c>
      <c r="N266" s="15">
        <v>17169362807</v>
      </c>
      <c r="P266" s="16">
        <v>0</v>
      </c>
      <c r="Q266" s="16" t="str">
        <f t="shared" si="17"/>
        <v>//</v>
      </c>
      <c r="R266" s="16"/>
      <c r="S266" s="108" t="e">
        <v>#N/A</v>
      </c>
      <c r="T266" s="108"/>
    </row>
    <row r="267" spans="1:20" hidden="1" x14ac:dyDescent="0.2">
      <c r="A267" s="23">
        <v>2507</v>
      </c>
      <c r="B267" s="16" t="s">
        <v>5008</v>
      </c>
      <c r="D267" s="70" t="str">
        <f>IF(C267="","",LOOKUP(C267,Bases!A:A,Bases!B:B))</f>
        <v/>
      </c>
      <c r="E267" s="70" t="str">
        <f>IF(C267="","",LOOKUP(C267,Bases!A:A,Bases!C:C))</f>
        <v/>
      </c>
      <c r="F267" s="18" t="s">
        <v>24</v>
      </c>
      <c r="G267" s="68" t="str">
        <f t="shared" si="15"/>
        <v>Baja</v>
      </c>
      <c r="H267" s="16" t="s">
        <v>5009</v>
      </c>
      <c r="J267" s="16" t="s">
        <v>2283</v>
      </c>
      <c r="K267" s="16">
        <v>98640</v>
      </c>
      <c r="L267" s="16" t="s">
        <v>2265</v>
      </c>
      <c r="M267" s="17">
        <v>43595</v>
      </c>
      <c r="O267" s="16" t="s">
        <v>5010</v>
      </c>
      <c r="P267" s="16">
        <v>0</v>
      </c>
      <c r="Q267" s="16" t="str">
        <f t="shared" si="17"/>
        <v>07/03/00</v>
      </c>
      <c r="R267" s="27" t="s">
        <v>3910</v>
      </c>
      <c r="S267" s="108" t="e">
        <v>#N/A</v>
      </c>
      <c r="T267" s="108"/>
    </row>
    <row r="268" spans="1:20" hidden="1" x14ac:dyDescent="0.2">
      <c r="A268" s="29">
        <v>50299</v>
      </c>
      <c r="B268" s="16" t="s">
        <v>5113</v>
      </c>
      <c r="D268" s="70" t="str">
        <f>IF(C268="","",LOOKUP(C268,Bases!A:A,Bases!B:B))</f>
        <v/>
      </c>
      <c r="E268" s="70" t="str">
        <f>IF(C268="","",LOOKUP(C268,Bases!A:A,Bases!C:C))</f>
        <v/>
      </c>
      <c r="F268" s="18" t="s">
        <v>24</v>
      </c>
      <c r="G268" s="68" t="str">
        <f t="shared" si="15"/>
        <v>Baja</v>
      </c>
      <c r="H268" s="16" t="s">
        <v>5126</v>
      </c>
      <c r="J268" s="16" t="s">
        <v>2283</v>
      </c>
      <c r="K268" s="16">
        <v>98640</v>
      </c>
      <c r="L268" s="16" t="s">
        <v>2265</v>
      </c>
      <c r="M268" s="17">
        <v>43627</v>
      </c>
      <c r="O268" s="16" t="s">
        <v>5127</v>
      </c>
      <c r="P268" s="16">
        <v>0</v>
      </c>
      <c r="Q268" s="16" t="str">
        <f t="shared" si="17"/>
        <v>12/10/00</v>
      </c>
      <c r="R268" s="16" t="s">
        <v>3904</v>
      </c>
      <c r="S268" s="108" t="e">
        <v>#N/A</v>
      </c>
      <c r="T268" s="108"/>
    </row>
    <row r="269" spans="1:20" hidden="1" x14ac:dyDescent="0.2">
      <c r="A269" s="29">
        <v>50383</v>
      </c>
      <c r="B269" s="16" t="s">
        <v>5492</v>
      </c>
      <c r="D269" s="70" t="str">
        <f>IF(C269="","",LOOKUP(C269,Bases!A:A,Bases!B:B))</f>
        <v/>
      </c>
      <c r="E269" s="70" t="str">
        <f>IF(C269="","",LOOKUP(C269,Bases!A:A,Bases!C:C))</f>
        <v/>
      </c>
      <c r="F269" s="18" t="s">
        <v>3639</v>
      </c>
      <c r="G269" s="68" t="str">
        <f t="shared" si="15"/>
        <v>Baja</v>
      </c>
      <c r="H269" s="16" t="s">
        <v>5493</v>
      </c>
      <c r="J269" s="16" t="s">
        <v>2283</v>
      </c>
      <c r="K269" s="16">
        <v>98640</v>
      </c>
      <c r="L269" s="16" t="s">
        <v>2265</v>
      </c>
      <c r="M269" s="17">
        <v>43719</v>
      </c>
      <c r="O269" s="26" t="s">
        <v>5494</v>
      </c>
      <c r="P269" s="16">
        <v>0</v>
      </c>
      <c r="Q269" s="16" t="str">
        <f t="shared" si="17"/>
        <v>21/07/01</v>
      </c>
      <c r="R269" s="16" t="s">
        <v>3904</v>
      </c>
      <c r="S269" s="108" t="e">
        <v>#N/A</v>
      </c>
      <c r="T269" s="108"/>
    </row>
    <row r="270" spans="1:20" hidden="1" x14ac:dyDescent="0.2">
      <c r="A270" s="16">
        <v>1506</v>
      </c>
      <c r="B270" s="16" t="s">
        <v>311</v>
      </c>
      <c r="D270" s="70" t="str">
        <f>IF(C270="","",LOOKUP(C270,Bases!A:A,Bases!B:B))</f>
        <v/>
      </c>
      <c r="E270" s="70" t="str">
        <f>IF(C270="","",LOOKUP(C270,Bases!A:A,Bases!C:C))</f>
        <v/>
      </c>
      <c r="G270" s="68" t="str">
        <f t="shared" si="15"/>
        <v>Baja</v>
      </c>
      <c r="H270" s="16" t="s">
        <v>2391</v>
      </c>
      <c r="J270" s="16" t="s">
        <v>2283</v>
      </c>
      <c r="K270" s="16">
        <v>98640</v>
      </c>
      <c r="L270" s="16" t="s">
        <v>2265</v>
      </c>
      <c r="M270" s="17">
        <v>42236</v>
      </c>
      <c r="N270" s="15">
        <v>59149513687</v>
      </c>
      <c r="P270" s="16">
        <v>0</v>
      </c>
      <c r="Q270" s="16" t="str">
        <f t="shared" si="17"/>
        <v>//</v>
      </c>
      <c r="R270" s="16"/>
      <c r="S270" s="108" t="e">
        <v>#N/A</v>
      </c>
      <c r="T270" s="108"/>
    </row>
    <row r="271" spans="1:20" hidden="1" x14ac:dyDescent="0.2">
      <c r="A271" s="29">
        <v>50236</v>
      </c>
      <c r="B271" s="16" t="s">
        <v>4950</v>
      </c>
      <c r="D271" s="70" t="str">
        <f>IF(C271="","",LOOKUP(C271,Bases!A:A,Bases!B:B))</f>
        <v/>
      </c>
      <c r="E271" s="70" t="str">
        <f>IF(C271="","",LOOKUP(C271,Bases!A:A,Bases!C:C))</f>
        <v/>
      </c>
      <c r="F271" s="18" t="s">
        <v>3659</v>
      </c>
      <c r="G271" s="68" t="str">
        <f t="shared" si="15"/>
        <v>Baja</v>
      </c>
      <c r="H271" s="16" t="s">
        <v>4951</v>
      </c>
      <c r="J271" s="16" t="s">
        <v>2272</v>
      </c>
      <c r="K271" s="16">
        <v>98700</v>
      </c>
      <c r="L271" s="16" t="s">
        <v>2265</v>
      </c>
      <c r="M271" s="17">
        <v>43559</v>
      </c>
      <c r="O271" s="16" t="s">
        <v>4952</v>
      </c>
      <c r="P271" s="16">
        <v>0</v>
      </c>
      <c r="Q271" s="16" t="str">
        <f t="shared" si="17"/>
        <v>02/05/77</v>
      </c>
      <c r="R271" s="27" t="s">
        <v>3904</v>
      </c>
      <c r="S271" s="108" t="e">
        <v>#N/A</v>
      </c>
      <c r="T271" s="108"/>
    </row>
    <row r="272" spans="1:20" hidden="1" x14ac:dyDescent="0.2">
      <c r="A272" s="39">
        <v>2324</v>
      </c>
      <c r="B272" s="23" t="s">
        <v>4187</v>
      </c>
      <c r="D272" s="70" t="str">
        <f>IF(C272="","",LOOKUP(C272,Bases!A:A,Bases!B:B))</f>
        <v/>
      </c>
      <c r="E272" s="70" t="str">
        <f>IF(C272="","",LOOKUP(C272,Bases!A:A,Bases!C:C))</f>
        <v/>
      </c>
      <c r="F272" s="24" t="s">
        <v>3662</v>
      </c>
      <c r="G272" s="68" t="str">
        <f t="shared" si="15"/>
        <v>Baja</v>
      </c>
      <c r="H272" s="16" t="s">
        <v>4188</v>
      </c>
      <c r="J272" s="16" t="s">
        <v>2283</v>
      </c>
      <c r="K272" s="16">
        <v>98640</v>
      </c>
      <c r="L272" s="16" t="s">
        <v>2265</v>
      </c>
      <c r="M272" s="17">
        <v>43375</v>
      </c>
      <c r="O272" s="16" t="s">
        <v>4189</v>
      </c>
      <c r="P272" s="16">
        <v>0</v>
      </c>
      <c r="Q272" s="16" t="str">
        <f t="shared" si="17"/>
        <v>13/10/75</v>
      </c>
      <c r="R272" s="27" t="s">
        <v>3904</v>
      </c>
      <c r="S272" s="108" t="e">
        <v>#N/A</v>
      </c>
      <c r="T272" s="108"/>
    </row>
    <row r="273" spans="1:20" hidden="1" x14ac:dyDescent="0.2">
      <c r="A273" s="16">
        <v>386</v>
      </c>
      <c r="B273" s="16" t="s">
        <v>312</v>
      </c>
      <c r="D273" s="70" t="str">
        <f>IF(C273="","",LOOKUP(C273,Bases!A:A,Bases!B:B))</f>
        <v/>
      </c>
      <c r="E273" s="70" t="str">
        <f>IF(C273="","",LOOKUP(C273,Bases!A:A,Bases!C:C))</f>
        <v/>
      </c>
      <c r="G273" s="68" t="str">
        <f t="shared" si="15"/>
        <v>Baja</v>
      </c>
      <c r="K273" s="16">
        <v>0</v>
      </c>
      <c r="L273" s="16" t="s">
        <v>2265</v>
      </c>
      <c r="M273" s="17">
        <v>37634</v>
      </c>
      <c r="N273" s="15">
        <v>34038200175</v>
      </c>
      <c r="P273" s="16">
        <v>0</v>
      </c>
      <c r="Q273" s="16" t="str">
        <f t="shared" si="17"/>
        <v>//</v>
      </c>
      <c r="R273" s="16"/>
      <c r="S273" s="108" t="e">
        <v>#N/A</v>
      </c>
      <c r="T273" s="108"/>
    </row>
    <row r="274" spans="1:20" hidden="1" x14ac:dyDescent="0.2">
      <c r="A274" s="16">
        <v>1849</v>
      </c>
      <c r="B274" s="16" t="s">
        <v>313</v>
      </c>
      <c r="D274" s="70" t="str">
        <f>IF(C274="","",LOOKUP(C274,Bases!A:A,Bases!B:B))</f>
        <v/>
      </c>
      <c r="E274" s="70" t="str">
        <f>IF(C274="","",LOOKUP(C274,Bases!A:A,Bases!C:C))</f>
        <v/>
      </c>
      <c r="G274" s="68" t="str">
        <f t="shared" si="15"/>
        <v>Baja</v>
      </c>
      <c r="H274" s="16" t="s">
        <v>2392</v>
      </c>
      <c r="J274" s="16" t="s">
        <v>2272</v>
      </c>
      <c r="K274" s="16">
        <v>98700</v>
      </c>
      <c r="L274" s="16" t="s">
        <v>2265</v>
      </c>
      <c r="M274" s="17">
        <v>42821</v>
      </c>
      <c r="N274" s="15">
        <v>51109206261</v>
      </c>
      <c r="P274" s="16">
        <v>0</v>
      </c>
      <c r="Q274" s="16" t="str">
        <f t="shared" si="17"/>
        <v>//</v>
      </c>
      <c r="R274" s="16"/>
      <c r="S274" s="108" t="e">
        <v>#N/A</v>
      </c>
      <c r="T274" s="108"/>
    </row>
    <row r="275" spans="1:20" hidden="1" x14ac:dyDescent="0.2">
      <c r="A275" s="16">
        <v>2030</v>
      </c>
      <c r="B275" s="16" t="s">
        <v>314</v>
      </c>
      <c r="D275" s="70" t="str">
        <f>IF(C275="","",LOOKUP(C275,Bases!A:A,Bases!B:B))</f>
        <v/>
      </c>
      <c r="E275" s="70" t="str">
        <f>IF(C275="","",LOOKUP(C275,Bases!A:A,Bases!C:C))</f>
        <v/>
      </c>
      <c r="G275" s="68" t="str">
        <f t="shared" si="15"/>
        <v>Baja</v>
      </c>
      <c r="H275" s="16" t="s">
        <v>2393</v>
      </c>
      <c r="J275" s="16" t="s">
        <v>2270</v>
      </c>
      <c r="K275" s="16">
        <v>98613</v>
      </c>
      <c r="L275" s="16" t="s">
        <v>2265</v>
      </c>
      <c r="M275" s="17">
        <v>43080</v>
      </c>
      <c r="N275" s="15">
        <v>32078749580</v>
      </c>
      <c r="P275" s="16">
        <v>0</v>
      </c>
      <c r="Q275" s="16" t="str">
        <f t="shared" si="17"/>
        <v>//</v>
      </c>
      <c r="R275" s="16"/>
      <c r="S275" s="108" t="e">
        <v>#N/A</v>
      </c>
      <c r="T275" s="108"/>
    </row>
    <row r="276" spans="1:20" hidden="1" x14ac:dyDescent="0.2">
      <c r="A276" s="16">
        <v>1846</v>
      </c>
      <c r="B276" s="16" t="s">
        <v>315</v>
      </c>
      <c r="D276" s="70" t="str">
        <f>IF(C276="","",LOOKUP(C276,Bases!A:A,Bases!B:B))</f>
        <v/>
      </c>
      <c r="E276" s="70" t="str">
        <f>IF(C276="","",LOOKUP(C276,Bases!A:A,Bases!C:C))</f>
        <v/>
      </c>
      <c r="G276" s="68" t="str">
        <f t="shared" si="15"/>
        <v>Baja</v>
      </c>
      <c r="H276" s="16" t="s">
        <v>2392</v>
      </c>
      <c r="J276" s="16" t="s">
        <v>2272</v>
      </c>
      <c r="K276" s="16">
        <v>98700</v>
      </c>
      <c r="L276" s="16" t="s">
        <v>2265</v>
      </c>
      <c r="M276" s="17">
        <v>42821</v>
      </c>
      <c r="N276" s="15">
        <v>17149489415</v>
      </c>
      <c r="P276" s="16">
        <v>0</v>
      </c>
      <c r="Q276" s="16" t="str">
        <f t="shared" si="17"/>
        <v>//</v>
      </c>
      <c r="R276" s="16"/>
      <c r="S276" s="108" t="e">
        <v>#N/A</v>
      </c>
      <c r="T276" s="108"/>
    </row>
    <row r="277" spans="1:20" hidden="1" x14ac:dyDescent="0.2">
      <c r="A277" s="16">
        <v>2702</v>
      </c>
      <c r="B277" s="16" t="s">
        <v>5651</v>
      </c>
      <c r="D277" s="70" t="str">
        <f>IF(C277="","",LOOKUP(C277,Bases!A:A,Bases!B:B))</f>
        <v/>
      </c>
      <c r="E277" s="70" t="str">
        <f>IF(C277="","",LOOKUP(C277,Bases!A:A,Bases!C:C))</f>
        <v/>
      </c>
      <c r="F277" s="18" t="s">
        <v>3659</v>
      </c>
      <c r="G277" s="68" t="str">
        <f t="shared" si="15"/>
        <v>Baja</v>
      </c>
      <c r="H277" s="16" t="s">
        <v>3385</v>
      </c>
      <c r="I277" s="16" t="s">
        <v>2336</v>
      </c>
      <c r="J277" s="16" t="s">
        <v>2274</v>
      </c>
      <c r="K277" s="16">
        <v>98700</v>
      </c>
      <c r="L277" s="16" t="s">
        <v>2265</v>
      </c>
      <c r="M277" s="17">
        <v>43767</v>
      </c>
      <c r="N277" s="15">
        <v>51028502022</v>
      </c>
      <c r="O277" s="16" t="s">
        <v>5650</v>
      </c>
      <c r="P277" s="16">
        <v>0</v>
      </c>
      <c r="Q277" s="16" t="str">
        <f t="shared" si="17"/>
        <v>03/11/85</v>
      </c>
      <c r="R277" s="27" t="s">
        <v>3904</v>
      </c>
      <c r="S277" s="108" t="e">
        <v>#N/A</v>
      </c>
      <c r="T277" s="108"/>
    </row>
    <row r="278" spans="1:20" hidden="1" x14ac:dyDescent="0.2">
      <c r="A278" s="23">
        <v>2416</v>
      </c>
      <c r="B278" s="16" t="s">
        <v>4628</v>
      </c>
      <c r="D278" s="70" t="str">
        <f>IF(C278="","",LOOKUP(C278,Bases!A:A,Bases!B:B))</f>
        <v/>
      </c>
      <c r="E278" s="70" t="str">
        <f>IF(C278="","",LOOKUP(C278,Bases!A:A,Bases!C:C))</f>
        <v/>
      </c>
      <c r="F278" s="18" t="s">
        <v>3659</v>
      </c>
      <c r="G278" s="68" t="str">
        <f t="shared" si="15"/>
        <v>Baja</v>
      </c>
      <c r="H278" s="16" t="s">
        <v>4629</v>
      </c>
      <c r="J278" s="16" t="s">
        <v>2272</v>
      </c>
      <c r="K278" s="16">
        <v>98700</v>
      </c>
      <c r="L278" s="16" t="s">
        <v>2265</v>
      </c>
      <c r="M278" s="17">
        <v>43472</v>
      </c>
      <c r="O278" s="16" t="s">
        <v>4630</v>
      </c>
      <c r="P278" s="16">
        <v>0</v>
      </c>
      <c r="Q278" s="16" t="str">
        <f t="shared" si="17"/>
        <v>28/05/81</v>
      </c>
      <c r="R278" s="27" t="s">
        <v>3910</v>
      </c>
      <c r="S278" s="108" t="e">
        <v>#N/A</v>
      </c>
      <c r="T278" s="108"/>
    </row>
    <row r="279" spans="1:20" hidden="1" x14ac:dyDescent="0.2">
      <c r="A279" s="16">
        <v>292</v>
      </c>
      <c r="B279" s="16" t="s">
        <v>316</v>
      </c>
      <c r="D279" s="70" t="str">
        <f>IF(C279="","",LOOKUP(C279,Bases!A:A,Bases!B:B))</f>
        <v/>
      </c>
      <c r="E279" s="70" t="str">
        <f>IF(C279="","",LOOKUP(C279,Bases!A:A,Bases!C:C))</f>
        <v/>
      </c>
      <c r="G279" s="68" t="str">
        <f t="shared" si="15"/>
        <v>Baja</v>
      </c>
      <c r="K279" s="16">
        <v>0</v>
      </c>
      <c r="L279" s="16" t="s">
        <v>2265</v>
      </c>
      <c r="M279" s="17">
        <v>37558</v>
      </c>
      <c r="N279" s="15">
        <v>34987301867</v>
      </c>
      <c r="P279" s="16">
        <v>0</v>
      </c>
      <c r="Q279" s="16" t="str">
        <f t="shared" si="17"/>
        <v>//</v>
      </c>
      <c r="R279" s="16"/>
      <c r="S279" s="108" t="e">
        <v>#N/A</v>
      </c>
      <c r="T279" s="108"/>
    </row>
    <row r="280" spans="1:20" hidden="1" x14ac:dyDescent="0.2">
      <c r="A280" s="16">
        <v>395</v>
      </c>
      <c r="B280" s="16" t="s">
        <v>317</v>
      </c>
      <c r="D280" s="70" t="str">
        <f>IF(C280="","",LOOKUP(C280,Bases!A:A,Bases!B:B))</f>
        <v/>
      </c>
      <c r="E280" s="70" t="str">
        <f>IF(C280="","",LOOKUP(C280,Bases!A:A,Bases!C:C))</f>
        <v/>
      </c>
      <c r="G280" s="68" t="str">
        <f t="shared" si="15"/>
        <v>Baja</v>
      </c>
      <c r="K280" s="16">
        <v>0</v>
      </c>
      <c r="L280" s="16" t="s">
        <v>2265</v>
      </c>
      <c r="M280" s="17">
        <v>37697</v>
      </c>
      <c r="N280" s="15">
        <v>34897226824</v>
      </c>
      <c r="P280" s="16">
        <v>0</v>
      </c>
      <c r="Q280" s="16" t="str">
        <f t="shared" si="17"/>
        <v>//</v>
      </c>
      <c r="R280" s="16"/>
      <c r="S280" s="108" t="e">
        <v>#N/A</v>
      </c>
      <c r="T280" s="108"/>
    </row>
    <row r="281" spans="1:20" hidden="1" x14ac:dyDescent="0.2">
      <c r="A281" s="16">
        <v>8028</v>
      </c>
      <c r="B281" s="16" t="s">
        <v>318</v>
      </c>
      <c r="D281" s="70" t="str">
        <f>IF(C281="","",LOOKUP(C281,Bases!A:A,Bases!B:B))</f>
        <v/>
      </c>
      <c r="E281" s="70" t="str">
        <f>IF(C281="","",LOOKUP(C281,Bases!A:A,Bases!C:C))</f>
        <v/>
      </c>
      <c r="G281" s="68" t="str">
        <f t="shared" si="15"/>
        <v>Baja</v>
      </c>
      <c r="H281" s="16" t="s">
        <v>2394</v>
      </c>
      <c r="J281" s="16" t="s">
        <v>2395</v>
      </c>
      <c r="K281" s="16">
        <v>36933</v>
      </c>
      <c r="L281" s="16" t="s">
        <v>2265</v>
      </c>
      <c r="M281" s="17">
        <v>41971</v>
      </c>
      <c r="N281" s="15">
        <v>53978141272</v>
      </c>
      <c r="P281" s="16">
        <v>0</v>
      </c>
      <c r="Q281" s="16" t="str">
        <f t="shared" si="17"/>
        <v>//</v>
      </c>
      <c r="R281" s="16"/>
      <c r="S281" s="108" t="e">
        <v>#N/A</v>
      </c>
      <c r="T281" s="108"/>
    </row>
    <row r="282" spans="1:20" hidden="1" x14ac:dyDescent="0.2">
      <c r="A282" s="16">
        <v>237</v>
      </c>
      <c r="B282" s="16" t="s">
        <v>319</v>
      </c>
      <c r="D282" s="70" t="str">
        <f>IF(C282="","",LOOKUP(C282,Bases!A:A,Bases!B:B))</f>
        <v/>
      </c>
      <c r="E282" s="70" t="str">
        <f>IF(C282="","",LOOKUP(C282,Bases!A:A,Bases!C:C))</f>
        <v/>
      </c>
      <c r="G282" s="68" t="str">
        <f t="shared" ref="G282:G345" si="18">IF(L282="B","Baja","Activo")</f>
        <v>Baja</v>
      </c>
      <c r="K282" s="16">
        <v>0</v>
      </c>
      <c r="L282" s="16" t="s">
        <v>2265</v>
      </c>
      <c r="M282" s="17">
        <v>37375</v>
      </c>
      <c r="N282" s="15">
        <v>34978106721</v>
      </c>
      <c r="P282" s="16">
        <v>0</v>
      </c>
      <c r="Q282" s="16" t="str">
        <f t="shared" si="17"/>
        <v>//</v>
      </c>
      <c r="R282" s="16"/>
      <c r="S282" s="108" t="e">
        <v>#N/A</v>
      </c>
      <c r="T282" s="108"/>
    </row>
    <row r="283" spans="1:20" hidden="1" x14ac:dyDescent="0.2">
      <c r="A283" s="16">
        <v>288</v>
      </c>
      <c r="B283" s="16" t="s">
        <v>320</v>
      </c>
      <c r="D283" s="70" t="str">
        <f>IF(C283="","",LOOKUP(C283,Bases!A:A,Bases!B:B))</f>
        <v/>
      </c>
      <c r="E283" s="70" t="str">
        <f>IF(C283="","",LOOKUP(C283,Bases!A:A,Bases!C:C))</f>
        <v/>
      </c>
      <c r="G283" s="68" t="str">
        <f t="shared" si="18"/>
        <v>Baja</v>
      </c>
      <c r="K283" s="16">
        <v>0</v>
      </c>
      <c r="L283" s="16" t="s">
        <v>2265</v>
      </c>
      <c r="M283" s="17">
        <v>37558</v>
      </c>
      <c r="N283" s="15">
        <v>43897323648</v>
      </c>
      <c r="P283" s="16">
        <v>0</v>
      </c>
      <c r="Q283" s="16" t="str">
        <f t="shared" si="17"/>
        <v>//</v>
      </c>
      <c r="R283" s="16"/>
      <c r="S283" s="108" t="e">
        <v>#N/A</v>
      </c>
      <c r="T283" s="108"/>
    </row>
    <row r="284" spans="1:20" hidden="1" x14ac:dyDescent="0.2">
      <c r="A284" s="16">
        <v>293</v>
      </c>
      <c r="B284" s="16" t="s">
        <v>321</v>
      </c>
      <c r="D284" s="70" t="str">
        <f>IF(C284="","",LOOKUP(C284,Bases!A:A,Bases!B:B))</f>
        <v/>
      </c>
      <c r="E284" s="70" t="str">
        <f>IF(C284="","",LOOKUP(C284,Bases!A:A,Bases!C:C))</f>
        <v/>
      </c>
      <c r="G284" s="68" t="str">
        <f t="shared" si="18"/>
        <v>Baja</v>
      </c>
      <c r="K284" s="16">
        <v>0</v>
      </c>
      <c r="L284" s="16" t="s">
        <v>2265</v>
      </c>
      <c r="M284" s="17">
        <v>37558</v>
      </c>
      <c r="N284" s="15">
        <v>43826707390</v>
      </c>
      <c r="P284" s="16">
        <v>0</v>
      </c>
      <c r="Q284" s="16" t="str">
        <f t="shared" si="17"/>
        <v>//</v>
      </c>
      <c r="R284" s="16"/>
      <c r="S284" s="108" t="e">
        <v>#N/A</v>
      </c>
      <c r="T284" s="108"/>
    </row>
    <row r="285" spans="1:20" hidden="1" x14ac:dyDescent="0.2">
      <c r="A285" s="16">
        <v>1219</v>
      </c>
      <c r="B285" s="16" t="s">
        <v>322</v>
      </c>
      <c r="D285" s="70" t="str">
        <f>IF(C285="","",LOOKUP(C285,Bases!A:A,Bases!B:B))</f>
        <v/>
      </c>
      <c r="E285" s="70" t="str">
        <f>IF(C285="","",LOOKUP(C285,Bases!A:A,Bases!C:C))</f>
        <v/>
      </c>
      <c r="G285" s="68" t="str">
        <f t="shared" si="18"/>
        <v>Baja</v>
      </c>
      <c r="H285" s="16" t="s">
        <v>2396</v>
      </c>
      <c r="J285" s="16" t="s">
        <v>2274</v>
      </c>
      <c r="K285" s="16">
        <v>98700</v>
      </c>
      <c r="L285" s="16" t="s">
        <v>2265</v>
      </c>
      <c r="M285" s="17">
        <v>41642</v>
      </c>
      <c r="N285" s="15">
        <v>34058901223</v>
      </c>
      <c r="P285" s="16">
        <v>0</v>
      </c>
      <c r="Q285" s="16" t="str">
        <f t="shared" si="17"/>
        <v>//</v>
      </c>
      <c r="R285" s="16"/>
      <c r="S285" s="108" t="e">
        <v>#N/A</v>
      </c>
      <c r="T285" s="108"/>
    </row>
    <row r="286" spans="1:20" hidden="1" x14ac:dyDescent="0.2">
      <c r="A286" s="16">
        <v>1309</v>
      </c>
      <c r="B286" s="16" t="s">
        <v>323</v>
      </c>
      <c r="D286" s="70" t="str">
        <f>IF(C286="","",LOOKUP(C286,Bases!A:A,Bases!B:B))</f>
        <v/>
      </c>
      <c r="E286" s="70" t="str">
        <f>IF(C286="","",LOOKUP(C286,Bases!A:A,Bases!C:C))</f>
        <v/>
      </c>
      <c r="G286" s="68" t="str">
        <f t="shared" si="18"/>
        <v>Baja</v>
      </c>
      <c r="H286" s="16" t="s">
        <v>2397</v>
      </c>
      <c r="J286" s="16" t="s">
        <v>2272</v>
      </c>
      <c r="K286" s="16">
        <v>98700</v>
      </c>
      <c r="L286" s="16" t="s">
        <v>2265</v>
      </c>
      <c r="M286" s="17">
        <v>41862</v>
      </c>
      <c r="N286" s="15">
        <v>17149784419</v>
      </c>
      <c r="P286" s="16">
        <v>0</v>
      </c>
      <c r="Q286" s="16" t="str">
        <f t="shared" si="17"/>
        <v>//</v>
      </c>
      <c r="R286" s="16"/>
      <c r="S286" s="108" t="e">
        <v>#N/A</v>
      </c>
      <c r="T286" s="108"/>
    </row>
    <row r="287" spans="1:20" hidden="1" x14ac:dyDescent="0.2">
      <c r="A287" s="16">
        <v>1339</v>
      </c>
      <c r="B287" s="16" t="s">
        <v>324</v>
      </c>
      <c r="D287" s="70" t="str">
        <f>IF(C287="","",LOOKUP(C287,Bases!A:A,Bases!B:B))</f>
        <v/>
      </c>
      <c r="E287" s="70" t="str">
        <f>IF(C287="","",LOOKUP(C287,Bases!A:A,Bases!C:C))</f>
        <v/>
      </c>
      <c r="G287" s="68" t="str">
        <f t="shared" si="18"/>
        <v>Baja</v>
      </c>
      <c r="H287" s="16" t="s">
        <v>2398</v>
      </c>
      <c r="J287" s="16" t="s">
        <v>2274</v>
      </c>
      <c r="K287" s="16">
        <v>98700</v>
      </c>
      <c r="L287" s="16" t="s">
        <v>2265</v>
      </c>
      <c r="M287" s="17">
        <v>41884</v>
      </c>
      <c r="N287" s="15">
        <v>63149510347</v>
      </c>
      <c r="P287" s="16">
        <v>0</v>
      </c>
      <c r="Q287" s="16" t="str">
        <f t="shared" si="17"/>
        <v>//</v>
      </c>
      <c r="R287" s="16"/>
      <c r="S287" s="108" t="e">
        <v>#N/A</v>
      </c>
      <c r="T287" s="108"/>
    </row>
    <row r="288" spans="1:20" hidden="1" x14ac:dyDescent="0.2">
      <c r="A288" s="16">
        <v>1434</v>
      </c>
      <c r="B288" s="16" t="s">
        <v>325</v>
      </c>
      <c r="D288" s="70" t="str">
        <f>IF(C288="","",LOOKUP(C288,Bases!A:A,Bases!B:B))</f>
        <v/>
      </c>
      <c r="E288" s="70" t="str">
        <f>IF(C288="","",LOOKUP(C288,Bases!A:A,Bases!C:C))</f>
        <v/>
      </c>
      <c r="G288" s="68" t="str">
        <f t="shared" si="18"/>
        <v>Baja</v>
      </c>
      <c r="H288" s="16" t="s">
        <v>2399</v>
      </c>
      <c r="J288" s="16" t="s">
        <v>2274</v>
      </c>
      <c r="K288" s="16">
        <v>98700</v>
      </c>
      <c r="L288" s="16" t="s">
        <v>2265</v>
      </c>
      <c r="M288" s="17">
        <v>42076</v>
      </c>
      <c r="N288" s="15">
        <v>8159780686</v>
      </c>
      <c r="P288" s="16">
        <v>0</v>
      </c>
      <c r="Q288" s="16" t="str">
        <f t="shared" si="17"/>
        <v>//</v>
      </c>
      <c r="R288" s="16"/>
      <c r="S288" s="108" t="e">
        <v>#N/A</v>
      </c>
      <c r="T288" s="108"/>
    </row>
    <row r="289" spans="1:20" hidden="1" x14ac:dyDescent="0.2">
      <c r="A289" s="16">
        <v>651</v>
      </c>
      <c r="B289" s="16" t="s">
        <v>326</v>
      </c>
      <c r="D289" s="70" t="str">
        <f>IF(C289="","",LOOKUP(C289,Bases!A:A,Bases!B:B))</f>
        <v/>
      </c>
      <c r="E289" s="70" t="str">
        <f>IF(C289="","",LOOKUP(C289,Bases!A:A,Bases!C:C))</f>
        <v/>
      </c>
      <c r="G289" s="68" t="str">
        <f t="shared" si="18"/>
        <v>Baja</v>
      </c>
      <c r="K289" s="16">
        <v>0</v>
      </c>
      <c r="L289" s="16" t="s">
        <v>2265</v>
      </c>
      <c r="M289" s="17">
        <v>38432</v>
      </c>
      <c r="N289" s="15">
        <v>34058901223</v>
      </c>
      <c r="P289" s="16">
        <v>0</v>
      </c>
      <c r="Q289" s="16" t="str">
        <f t="shared" si="17"/>
        <v>//</v>
      </c>
      <c r="R289" s="16"/>
      <c r="S289" s="108" t="e">
        <v>#N/A</v>
      </c>
      <c r="T289" s="108"/>
    </row>
    <row r="290" spans="1:20" hidden="1" x14ac:dyDescent="0.2">
      <c r="A290" s="16">
        <v>626</v>
      </c>
      <c r="B290" s="16" t="s">
        <v>327</v>
      </c>
      <c r="D290" s="70" t="str">
        <f>IF(C290="","",LOOKUP(C290,Bases!A:A,Bases!B:B))</f>
        <v/>
      </c>
      <c r="E290" s="70" t="str">
        <f>IF(C290="","",LOOKUP(C290,Bases!A:A,Bases!C:C))</f>
        <v/>
      </c>
      <c r="G290" s="68" t="str">
        <f t="shared" si="18"/>
        <v>Baja</v>
      </c>
      <c r="K290" s="16">
        <v>0</v>
      </c>
      <c r="L290" s="16" t="s">
        <v>2265</v>
      </c>
      <c r="M290" s="17">
        <v>38398</v>
      </c>
      <c r="N290" s="15">
        <v>34058702068</v>
      </c>
      <c r="P290" s="16">
        <v>0</v>
      </c>
      <c r="Q290" s="16" t="str">
        <f t="shared" si="17"/>
        <v>//</v>
      </c>
      <c r="R290" s="16"/>
      <c r="S290" s="108" t="e">
        <v>#N/A</v>
      </c>
      <c r="T290" s="108"/>
    </row>
    <row r="291" spans="1:20" hidden="1" x14ac:dyDescent="0.2">
      <c r="A291" s="16">
        <v>1044</v>
      </c>
      <c r="B291" s="16" t="s">
        <v>328</v>
      </c>
      <c r="D291" s="70" t="str">
        <f>IF(C291="","",LOOKUP(C291,Bases!A:A,Bases!B:B))</f>
        <v/>
      </c>
      <c r="E291" s="70" t="str">
        <f>IF(C291="","",LOOKUP(C291,Bases!A:A,Bases!C:C))</f>
        <v/>
      </c>
      <c r="G291" s="68" t="str">
        <f t="shared" si="18"/>
        <v>Baja</v>
      </c>
      <c r="H291" s="16" t="s">
        <v>2400</v>
      </c>
      <c r="J291" s="16" t="s">
        <v>2272</v>
      </c>
      <c r="K291" s="16">
        <v>98705</v>
      </c>
      <c r="L291" s="16" t="s">
        <v>2265</v>
      </c>
      <c r="M291" s="17">
        <v>40809</v>
      </c>
      <c r="N291" s="15">
        <v>34119504362</v>
      </c>
      <c r="P291" s="16">
        <v>0</v>
      </c>
      <c r="Q291" s="16" t="str">
        <f t="shared" si="17"/>
        <v>//</v>
      </c>
      <c r="R291" s="16"/>
      <c r="S291" s="108" t="e">
        <v>#N/A</v>
      </c>
      <c r="T291" s="108"/>
    </row>
    <row r="292" spans="1:20" hidden="1" x14ac:dyDescent="0.2">
      <c r="A292" s="16">
        <v>1682</v>
      </c>
      <c r="B292" s="16" t="s">
        <v>329</v>
      </c>
      <c r="D292" s="70" t="str">
        <f>IF(C292="","",LOOKUP(C292,Bases!A:A,Bases!B:B))</f>
        <v/>
      </c>
      <c r="E292" s="70" t="str">
        <f>IF(C292="","",LOOKUP(C292,Bases!A:A,Bases!C:C))</f>
        <v/>
      </c>
      <c r="G292" s="68" t="str">
        <f t="shared" si="18"/>
        <v>Baja</v>
      </c>
      <c r="H292" s="16" t="s">
        <v>2401</v>
      </c>
      <c r="J292" s="16" t="s">
        <v>2272</v>
      </c>
      <c r="K292" s="16">
        <v>98700</v>
      </c>
      <c r="L292" s="16" t="s">
        <v>2265</v>
      </c>
      <c r="M292" s="17">
        <v>42573</v>
      </c>
      <c r="N292" s="15">
        <v>51886903932</v>
      </c>
      <c r="P292" s="16">
        <v>0</v>
      </c>
      <c r="Q292" s="16" t="str">
        <f t="shared" si="17"/>
        <v>//</v>
      </c>
      <c r="R292" s="16"/>
      <c r="S292" s="108" t="e">
        <v>#N/A</v>
      </c>
      <c r="T292" s="108"/>
    </row>
    <row r="293" spans="1:20" hidden="1" x14ac:dyDescent="0.2">
      <c r="A293" s="16">
        <v>1819</v>
      </c>
      <c r="B293" s="16" t="s">
        <v>330</v>
      </c>
      <c r="D293" s="70" t="str">
        <f>IF(C293="","",LOOKUP(C293,Bases!A:A,Bases!B:B))</f>
        <v/>
      </c>
      <c r="E293" s="70" t="str">
        <f>IF(C293="","",LOOKUP(C293,Bases!A:A,Bases!C:C))</f>
        <v/>
      </c>
      <c r="G293" s="68" t="str">
        <f t="shared" si="18"/>
        <v>Baja</v>
      </c>
      <c r="H293" s="16" t="s">
        <v>2402</v>
      </c>
      <c r="J293" s="16" t="s">
        <v>2283</v>
      </c>
      <c r="K293" s="16">
        <v>98640</v>
      </c>
      <c r="L293" s="16" t="s">
        <v>2265</v>
      </c>
      <c r="M293" s="17">
        <v>42744</v>
      </c>
      <c r="N293" s="15">
        <v>21169816838</v>
      </c>
      <c r="P293" s="16">
        <v>0</v>
      </c>
      <c r="Q293" s="16" t="str">
        <f t="shared" si="17"/>
        <v>//</v>
      </c>
      <c r="R293" s="16"/>
      <c r="S293" s="108" t="e">
        <v>#N/A</v>
      </c>
      <c r="T293" s="108"/>
    </row>
    <row r="294" spans="1:20" hidden="1" x14ac:dyDescent="0.2">
      <c r="A294" s="29">
        <v>50388</v>
      </c>
      <c r="B294" s="16" t="s">
        <v>5506</v>
      </c>
      <c r="D294" s="70" t="str">
        <f>IF(C294="","",LOOKUP(C294,Bases!A:A,Bases!B:B))</f>
        <v/>
      </c>
      <c r="E294" s="70" t="str">
        <f>IF(C294="","",LOOKUP(C294,Bases!A:A,Bases!C:C))</f>
        <v/>
      </c>
      <c r="F294" s="24" t="s">
        <v>3639</v>
      </c>
      <c r="G294" s="68" t="str">
        <f t="shared" si="18"/>
        <v>Baja</v>
      </c>
      <c r="H294" s="16" t="s">
        <v>5507</v>
      </c>
      <c r="J294" s="16" t="s">
        <v>2283</v>
      </c>
      <c r="K294" s="16">
        <v>98640</v>
      </c>
      <c r="L294" s="16" t="s">
        <v>2265</v>
      </c>
      <c r="M294" s="17">
        <v>43732</v>
      </c>
      <c r="N294" s="15">
        <v>34068706778</v>
      </c>
      <c r="O294" s="16" t="s">
        <v>5508</v>
      </c>
      <c r="P294" s="16">
        <v>0</v>
      </c>
      <c r="Q294" s="16" t="str">
        <f t="shared" si="17"/>
        <v>20/03/87</v>
      </c>
      <c r="R294" s="27" t="s">
        <v>3904</v>
      </c>
      <c r="S294" s="108" t="e">
        <v>#N/A</v>
      </c>
      <c r="T294" s="108"/>
    </row>
    <row r="295" spans="1:20" hidden="1" x14ac:dyDescent="0.2">
      <c r="A295" s="29">
        <v>50137</v>
      </c>
      <c r="B295" s="16" t="s">
        <v>4599</v>
      </c>
      <c r="D295" s="70" t="str">
        <f>IF(C295="","",LOOKUP(C295,Bases!A:A,Bases!B:B))</f>
        <v/>
      </c>
      <c r="E295" s="70" t="str">
        <f>IF(C295="","",LOOKUP(C295,Bases!A:A,Bases!C:C))</f>
        <v/>
      </c>
      <c r="F295" s="24" t="s">
        <v>3639</v>
      </c>
      <c r="G295" s="68" t="str">
        <f t="shared" si="18"/>
        <v>Baja</v>
      </c>
      <c r="H295" s="16" t="s">
        <v>4600</v>
      </c>
      <c r="J295" s="16" t="s">
        <v>2283</v>
      </c>
      <c r="K295" s="16">
        <v>98640</v>
      </c>
      <c r="L295" s="16" t="s">
        <v>2265</v>
      </c>
      <c r="M295" s="17">
        <v>43463</v>
      </c>
      <c r="O295" s="16" t="s">
        <v>4601</v>
      </c>
      <c r="P295" s="16">
        <v>0</v>
      </c>
      <c r="Q295" s="16" t="str">
        <f t="shared" ref="Q295:Q326" si="19">CONCATENATE(MID(O295,9,2),"/",MID(O295,7,2),"/",MID(O295,5,2))</f>
        <v>31/12/92</v>
      </c>
      <c r="R295" s="16" t="s">
        <v>3904</v>
      </c>
      <c r="S295" s="108" t="e">
        <v>#N/A</v>
      </c>
      <c r="T295" s="108"/>
    </row>
    <row r="296" spans="1:20" hidden="1" x14ac:dyDescent="0.2">
      <c r="A296" s="29">
        <v>50228</v>
      </c>
      <c r="B296" s="16" t="s">
        <v>4923</v>
      </c>
      <c r="D296" s="70" t="str">
        <f>IF(C296="","",LOOKUP(C296,Bases!A:A,Bases!B:B))</f>
        <v/>
      </c>
      <c r="E296" s="70" t="str">
        <f>IF(C296="","",LOOKUP(C296,Bases!A:A,Bases!C:C))</f>
        <v/>
      </c>
      <c r="F296" s="18" t="s">
        <v>3659</v>
      </c>
      <c r="G296" s="68" t="str">
        <f t="shared" si="18"/>
        <v>Baja</v>
      </c>
      <c r="H296" s="16" t="s">
        <v>4924</v>
      </c>
      <c r="J296" s="16" t="s">
        <v>2283</v>
      </c>
      <c r="K296" s="16">
        <v>98640</v>
      </c>
      <c r="L296" s="16" t="s">
        <v>2265</v>
      </c>
      <c r="M296" s="17">
        <v>43556</v>
      </c>
      <c r="O296" s="16" t="s">
        <v>4925</v>
      </c>
      <c r="P296" s="16">
        <v>0</v>
      </c>
      <c r="Q296" s="16" t="str">
        <f t="shared" si="19"/>
        <v>18/10/80</v>
      </c>
      <c r="R296" s="27" t="s">
        <v>3904</v>
      </c>
      <c r="S296" s="108" t="e">
        <v>#N/A</v>
      </c>
      <c r="T296" s="108"/>
    </row>
    <row r="297" spans="1:20" hidden="1" x14ac:dyDescent="0.2">
      <c r="A297" s="16">
        <v>792</v>
      </c>
      <c r="B297" s="16" t="s">
        <v>331</v>
      </c>
      <c r="D297" s="70" t="str">
        <f>IF(C297="","",LOOKUP(C297,Bases!A:A,Bases!B:B))</f>
        <v/>
      </c>
      <c r="E297" s="70" t="str">
        <f>IF(C297="","",LOOKUP(C297,Bases!A:A,Bases!C:C))</f>
        <v/>
      </c>
      <c r="G297" s="68" t="str">
        <f t="shared" si="18"/>
        <v>Baja</v>
      </c>
      <c r="K297" s="16">
        <v>0</v>
      </c>
      <c r="L297" s="16" t="s">
        <v>2265</v>
      </c>
      <c r="M297" s="17">
        <v>38677</v>
      </c>
      <c r="N297" s="15">
        <v>34059002039</v>
      </c>
      <c r="P297" s="16">
        <v>0</v>
      </c>
      <c r="Q297" s="16" t="str">
        <f t="shared" si="19"/>
        <v>//</v>
      </c>
      <c r="R297" s="16"/>
      <c r="S297" s="108" t="e">
        <v>#N/A</v>
      </c>
      <c r="T297" s="108"/>
    </row>
    <row r="298" spans="1:20" hidden="1" x14ac:dyDescent="0.2">
      <c r="A298" s="16">
        <v>648</v>
      </c>
      <c r="B298" s="16" t="s">
        <v>332</v>
      </c>
      <c r="D298" s="70" t="str">
        <f>IF(C298="","",LOOKUP(C298,Bases!A:A,Bases!B:B))</f>
        <v/>
      </c>
      <c r="E298" s="70" t="str">
        <f>IF(C298="","",LOOKUP(C298,Bases!A:A,Bases!C:C))</f>
        <v/>
      </c>
      <c r="G298" s="68" t="str">
        <f t="shared" si="18"/>
        <v>Baja</v>
      </c>
      <c r="K298" s="16">
        <v>0</v>
      </c>
      <c r="L298" s="16" t="s">
        <v>2265</v>
      </c>
      <c r="M298" s="17">
        <v>38432</v>
      </c>
      <c r="N298" s="15">
        <v>34037600169</v>
      </c>
      <c r="P298" s="16">
        <v>0</v>
      </c>
      <c r="Q298" s="16" t="str">
        <f t="shared" si="19"/>
        <v>//</v>
      </c>
      <c r="R298" s="16"/>
      <c r="S298" s="108" t="e">
        <v>#N/A</v>
      </c>
      <c r="T298" s="108"/>
    </row>
    <row r="299" spans="1:20" hidden="1" x14ac:dyDescent="0.2">
      <c r="A299" s="29">
        <v>50168</v>
      </c>
      <c r="B299" s="16" t="s">
        <v>4708</v>
      </c>
      <c r="D299" s="70" t="str">
        <f>IF(C299="","",LOOKUP(C299,Bases!A:A,Bases!B:B))</f>
        <v/>
      </c>
      <c r="E299" s="70" t="str">
        <f>IF(C299="","",LOOKUP(C299,Bases!A:A,Bases!C:C))</f>
        <v/>
      </c>
      <c r="F299" s="24" t="s">
        <v>3639</v>
      </c>
      <c r="G299" s="68" t="str">
        <f t="shared" si="18"/>
        <v>Baja</v>
      </c>
      <c r="H299" s="16" t="s">
        <v>4709</v>
      </c>
      <c r="J299" s="16" t="s">
        <v>2283</v>
      </c>
      <c r="K299" s="16">
        <v>98640</v>
      </c>
      <c r="L299" s="16" t="s">
        <v>2265</v>
      </c>
      <c r="M299" s="17">
        <v>43483</v>
      </c>
      <c r="N299" s="15">
        <v>34069005535</v>
      </c>
      <c r="O299" s="16" t="s">
        <v>4710</v>
      </c>
      <c r="P299" s="16">
        <v>0</v>
      </c>
      <c r="Q299" s="16" t="str">
        <f t="shared" si="19"/>
        <v>27/07/90</v>
      </c>
      <c r="R299" s="27" t="s">
        <v>3910</v>
      </c>
      <c r="S299" s="108" t="e">
        <v>#N/A</v>
      </c>
      <c r="T299" s="108"/>
    </row>
    <row r="300" spans="1:20" hidden="1" x14ac:dyDescent="0.2">
      <c r="A300" s="29">
        <v>50169</v>
      </c>
      <c r="B300" s="16" t="s">
        <v>4711</v>
      </c>
      <c r="D300" s="70" t="str">
        <f>IF(C300="","",LOOKUP(C300,Bases!A:A,Bases!B:B))</f>
        <v/>
      </c>
      <c r="E300" s="70" t="str">
        <f>IF(C300="","",LOOKUP(C300,Bases!A:A,Bases!C:C))</f>
        <v/>
      </c>
      <c r="F300" s="24" t="s">
        <v>3639</v>
      </c>
      <c r="G300" s="68" t="str">
        <f t="shared" si="18"/>
        <v>Baja</v>
      </c>
      <c r="H300" s="16" t="s">
        <v>4712</v>
      </c>
      <c r="J300" s="16" t="s">
        <v>2283</v>
      </c>
      <c r="K300" s="16">
        <v>98640</v>
      </c>
      <c r="L300" s="16" t="s">
        <v>2265</v>
      </c>
      <c r="M300" s="17">
        <v>43483</v>
      </c>
      <c r="N300" s="15">
        <v>34068709855</v>
      </c>
      <c r="O300" s="16" t="s">
        <v>4713</v>
      </c>
      <c r="P300" s="16">
        <v>0</v>
      </c>
      <c r="Q300" s="16" t="str">
        <f t="shared" si="19"/>
        <v>10/10/87</v>
      </c>
      <c r="R300" s="27" t="s">
        <v>3910</v>
      </c>
      <c r="S300" s="108" t="e">
        <v>#N/A</v>
      </c>
      <c r="T300" s="108"/>
    </row>
    <row r="301" spans="1:20" hidden="1" x14ac:dyDescent="0.2">
      <c r="A301" s="16">
        <v>606</v>
      </c>
      <c r="B301" s="16" t="s">
        <v>333</v>
      </c>
      <c r="D301" s="70" t="str">
        <f>IF(C301="","",LOOKUP(C301,Bases!A:A,Bases!B:B))</f>
        <v/>
      </c>
      <c r="E301" s="70" t="str">
        <f>IF(C301="","",LOOKUP(C301,Bases!A:A,Bases!C:C))</f>
        <v/>
      </c>
      <c r="G301" s="68" t="str">
        <f t="shared" si="18"/>
        <v>Baja</v>
      </c>
      <c r="K301" s="16">
        <v>0</v>
      </c>
      <c r="L301" s="16" t="s">
        <v>2265</v>
      </c>
      <c r="M301" s="17">
        <v>38355</v>
      </c>
      <c r="N301" s="15">
        <v>34058500116</v>
      </c>
      <c r="P301" s="16">
        <v>0</v>
      </c>
      <c r="Q301" s="16" t="str">
        <f t="shared" si="19"/>
        <v>//</v>
      </c>
      <c r="R301" s="16"/>
      <c r="S301" s="108" t="e">
        <v>#N/A</v>
      </c>
      <c r="T301" s="108"/>
    </row>
    <row r="302" spans="1:20" hidden="1" x14ac:dyDescent="0.2">
      <c r="A302" s="16">
        <v>612</v>
      </c>
      <c r="B302" s="16" t="s">
        <v>334</v>
      </c>
      <c r="D302" s="70" t="str">
        <f>IF(C302="","",LOOKUP(C302,Bases!A:A,Bases!B:B))</f>
        <v/>
      </c>
      <c r="E302" s="70" t="str">
        <f>IF(C302="","",LOOKUP(C302,Bases!A:A,Bases!C:C))</f>
        <v/>
      </c>
      <c r="G302" s="68" t="str">
        <f t="shared" si="18"/>
        <v>Baja</v>
      </c>
      <c r="K302" s="16">
        <v>0</v>
      </c>
      <c r="L302" s="16" t="s">
        <v>2265</v>
      </c>
      <c r="M302" s="17">
        <v>38355</v>
      </c>
      <c r="N302" s="15">
        <v>34058900050</v>
      </c>
      <c r="P302" s="16">
        <v>0</v>
      </c>
      <c r="Q302" s="16" t="str">
        <f t="shared" si="19"/>
        <v>//</v>
      </c>
      <c r="R302" s="16"/>
      <c r="S302" s="108" t="e">
        <v>#N/A</v>
      </c>
      <c r="T302" s="108"/>
    </row>
    <row r="303" spans="1:20" hidden="1" x14ac:dyDescent="0.2">
      <c r="A303" s="16">
        <v>1388</v>
      </c>
      <c r="B303" s="16" t="s">
        <v>335</v>
      </c>
      <c r="D303" s="70" t="str">
        <f>IF(C303="","",LOOKUP(C303,Bases!A:A,Bases!B:B))</f>
        <v/>
      </c>
      <c r="E303" s="70" t="str">
        <f>IF(C303="","",LOOKUP(C303,Bases!A:A,Bases!C:C))</f>
        <v/>
      </c>
      <c r="G303" s="68" t="str">
        <f t="shared" si="18"/>
        <v>Baja</v>
      </c>
      <c r="H303" s="16" t="s">
        <v>2403</v>
      </c>
      <c r="J303" s="16" t="s">
        <v>2283</v>
      </c>
      <c r="K303" s="16">
        <v>98640</v>
      </c>
      <c r="L303" s="16" t="s">
        <v>2265</v>
      </c>
      <c r="M303" s="17">
        <v>41969</v>
      </c>
      <c r="N303" s="15">
        <v>34149602301</v>
      </c>
      <c r="P303" s="16">
        <v>0</v>
      </c>
      <c r="Q303" s="16" t="str">
        <f t="shared" si="19"/>
        <v>//</v>
      </c>
      <c r="R303" s="16"/>
      <c r="S303" s="108" t="e">
        <v>#N/A</v>
      </c>
      <c r="T303" s="108"/>
    </row>
    <row r="304" spans="1:20" hidden="1" x14ac:dyDescent="0.2">
      <c r="A304" s="16">
        <v>1853</v>
      </c>
      <c r="B304" s="16" t="s">
        <v>336</v>
      </c>
      <c r="D304" s="70" t="str">
        <f>IF(C304="","",LOOKUP(C304,Bases!A:A,Bases!B:B))</f>
        <v/>
      </c>
      <c r="E304" s="70" t="str">
        <f>IF(C304="","",LOOKUP(C304,Bases!A:A,Bases!C:C))</f>
        <v/>
      </c>
      <c r="G304" s="68" t="str">
        <f t="shared" si="18"/>
        <v>Baja</v>
      </c>
      <c r="H304" s="16" t="s">
        <v>2404</v>
      </c>
      <c r="J304" s="16" t="s">
        <v>2283</v>
      </c>
      <c r="K304" s="16">
        <v>98640</v>
      </c>
      <c r="L304" s="16" t="s">
        <v>2265</v>
      </c>
      <c r="M304" s="17">
        <v>42822</v>
      </c>
      <c r="N304" s="15">
        <v>3179394980</v>
      </c>
      <c r="P304" s="16">
        <v>0</v>
      </c>
      <c r="Q304" s="16" t="str">
        <f t="shared" si="19"/>
        <v>//</v>
      </c>
      <c r="R304" s="16"/>
      <c r="S304" s="108" t="e">
        <v>#N/A</v>
      </c>
      <c r="T304" s="108"/>
    </row>
    <row r="305" spans="1:20" hidden="1" x14ac:dyDescent="0.2">
      <c r="A305" s="23">
        <v>2410</v>
      </c>
      <c r="B305" s="16" t="s">
        <v>4580</v>
      </c>
      <c r="D305" s="70" t="str">
        <f>IF(C305="","",LOOKUP(C305,Bases!A:A,Bases!B:B))</f>
        <v/>
      </c>
      <c r="E305" s="70" t="str">
        <f>IF(C305="","",LOOKUP(C305,Bases!A:A,Bases!C:C))</f>
        <v/>
      </c>
      <c r="F305" s="24" t="s">
        <v>3778</v>
      </c>
      <c r="G305" s="68" t="str">
        <f t="shared" si="18"/>
        <v>Baja</v>
      </c>
      <c r="H305" s="16" t="s">
        <v>4582</v>
      </c>
      <c r="J305" s="16" t="s">
        <v>2272</v>
      </c>
      <c r="K305" s="16">
        <v>98710</v>
      </c>
      <c r="L305" s="16" t="s">
        <v>2265</v>
      </c>
      <c r="M305" s="17">
        <v>43461</v>
      </c>
      <c r="N305" s="15">
        <v>2190001517</v>
      </c>
      <c r="O305" s="16" t="s">
        <v>4581</v>
      </c>
      <c r="P305" s="16">
        <v>0</v>
      </c>
      <c r="Q305" s="16" t="str">
        <f t="shared" si="19"/>
        <v>18/09/00</v>
      </c>
      <c r="R305" s="16" t="s">
        <v>3904</v>
      </c>
      <c r="S305" s="108" t="e">
        <v>#N/A</v>
      </c>
      <c r="T305" s="108"/>
    </row>
    <row r="306" spans="1:20" hidden="1" x14ac:dyDescent="0.2">
      <c r="A306" s="16">
        <v>1704</v>
      </c>
      <c r="B306" s="16" t="s">
        <v>337</v>
      </c>
      <c r="D306" s="70" t="str">
        <f>IF(C306="","",LOOKUP(C306,Bases!A:A,Bases!B:B))</f>
        <v/>
      </c>
      <c r="E306" s="70" t="str">
        <f>IF(C306="","",LOOKUP(C306,Bases!A:A,Bases!C:C))</f>
        <v/>
      </c>
      <c r="G306" s="68" t="str">
        <f t="shared" si="18"/>
        <v>Baja</v>
      </c>
      <c r="H306" s="16" t="s">
        <v>2405</v>
      </c>
      <c r="J306" s="16" t="s">
        <v>2288</v>
      </c>
      <c r="K306" s="16">
        <v>98740</v>
      </c>
      <c r="L306" s="16" t="s">
        <v>2265</v>
      </c>
      <c r="M306" s="17">
        <v>42583</v>
      </c>
      <c r="N306" s="15">
        <v>51076200198</v>
      </c>
      <c r="P306" s="16">
        <v>0</v>
      </c>
      <c r="Q306" s="16" t="str">
        <f t="shared" si="19"/>
        <v>//</v>
      </c>
      <c r="R306" s="16"/>
      <c r="S306" s="108" t="e">
        <v>#N/A</v>
      </c>
      <c r="T306" s="108"/>
    </row>
    <row r="307" spans="1:20" hidden="1" x14ac:dyDescent="0.2">
      <c r="A307" s="16">
        <v>2209</v>
      </c>
      <c r="B307" s="16" t="s">
        <v>3875</v>
      </c>
      <c r="D307" s="70" t="str">
        <f>IF(C307="","",LOOKUP(C307,Bases!A:A,Bases!B:B))</f>
        <v/>
      </c>
      <c r="E307" s="70" t="str">
        <f>IF(C307="","",LOOKUP(C307,Bases!A:A,Bases!C:C))</f>
        <v/>
      </c>
      <c r="G307" s="68" t="str">
        <f t="shared" si="18"/>
        <v>Baja</v>
      </c>
      <c r="H307" s="16" t="s">
        <v>3876</v>
      </c>
      <c r="J307" s="16" t="s">
        <v>2268</v>
      </c>
      <c r="K307" s="16">
        <v>98740</v>
      </c>
      <c r="L307" s="16" t="s">
        <v>2265</v>
      </c>
      <c r="M307" s="17">
        <v>43333</v>
      </c>
      <c r="P307" s="16">
        <v>0</v>
      </c>
      <c r="Q307" s="16" t="str">
        <f t="shared" si="19"/>
        <v>//</v>
      </c>
      <c r="R307" s="27" t="s">
        <v>3904</v>
      </c>
      <c r="S307" s="108" t="e">
        <v>#N/A</v>
      </c>
      <c r="T307" s="108"/>
    </row>
    <row r="308" spans="1:20" x14ac:dyDescent="0.2">
      <c r="A308" s="16">
        <v>2921</v>
      </c>
      <c r="B308" s="16" t="s">
        <v>6974</v>
      </c>
      <c r="C308" s="19" t="s">
        <v>6901</v>
      </c>
      <c r="D308" s="70" t="str">
        <f>IF(C308="","",LOOKUP(C308,Bases!A:A,Bases!B:B))</f>
        <v>Invernaderos</v>
      </c>
      <c r="E308" s="70" t="str">
        <f>IF(C308="","",LOOKUP(C308,Bases!A:A,Bases!C:C))</f>
        <v>Clip invernaderos</v>
      </c>
      <c r="F308" s="18" t="s">
        <v>5476</v>
      </c>
      <c r="G308" s="68" t="str">
        <f t="shared" si="18"/>
        <v>Activo</v>
      </c>
      <c r="H308" s="16" t="s">
        <v>6975</v>
      </c>
      <c r="I308" s="16" t="s">
        <v>5532</v>
      </c>
      <c r="J308" s="16" t="s">
        <v>2285</v>
      </c>
      <c r="K308" s="16">
        <v>98740</v>
      </c>
      <c r="L308" s="16" t="s">
        <v>144</v>
      </c>
      <c r="M308" s="17">
        <v>44047</v>
      </c>
      <c r="N308" s="15">
        <v>3147343036</v>
      </c>
      <c r="O308" s="26" t="s">
        <v>6976</v>
      </c>
      <c r="P308" s="26"/>
      <c r="Q308" s="26" t="str">
        <f t="shared" si="19"/>
        <v>29/06/73</v>
      </c>
      <c r="R308" s="16" t="s">
        <v>3910</v>
      </c>
      <c r="S308" s="12" t="s">
        <v>6215</v>
      </c>
    </row>
    <row r="309" spans="1:20" hidden="1" x14ac:dyDescent="0.2">
      <c r="A309" s="16">
        <v>1449</v>
      </c>
      <c r="B309" s="16" t="s">
        <v>338</v>
      </c>
      <c r="D309" s="70" t="str">
        <f>IF(C309="","",LOOKUP(C309,Bases!A:A,Bases!B:B))</f>
        <v/>
      </c>
      <c r="E309" s="70" t="str">
        <f>IF(C309="","",LOOKUP(C309,Bases!A:A,Bases!C:C))</f>
        <v/>
      </c>
      <c r="G309" s="68" t="str">
        <f t="shared" si="18"/>
        <v>Baja</v>
      </c>
      <c r="H309" s="16" t="s">
        <v>2406</v>
      </c>
      <c r="J309" s="16" t="s">
        <v>2268</v>
      </c>
      <c r="K309" s="16">
        <v>98730</v>
      </c>
      <c r="L309" s="16" t="s">
        <v>2265</v>
      </c>
      <c r="M309" s="17">
        <v>42165</v>
      </c>
      <c r="N309" s="15">
        <v>27149335898</v>
      </c>
      <c r="P309" s="16">
        <v>0</v>
      </c>
      <c r="Q309" s="16" t="str">
        <f t="shared" si="19"/>
        <v>//</v>
      </c>
      <c r="R309" s="16"/>
      <c r="S309" s="108" t="e">
        <v>#N/A</v>
      </c>
      <c r="T309" s="108"/>
    </row>
    <row r="310" spans="1:20" hidden="1" x14ac:dyDescent="0.2">
      <c r="A310" s="16">
        <v>1893</v>
      </c>
      <c r="B310" s="16" t="s">
        <v>339</v>
      </c>
      <c r="D310" s="70" t="str">
        <f>IF(C310="","",LOOKUP(C310,Bases!A:A,Bases!B:B))</f>
        <v/>
      </c>
      <c r="E310" s="70" t="str">
        <f>IF(C310="","",LOOKUP(C310,Bases!A:A,Bases!C:C))</f>
        <v/>
      </c>
      <c r="G310" s="68" t="str">
        <f t="shared" si="18"/>
        <v>Baja</v>
      </c>
      <c r="H310" s="16" t="s">
        <v>2407</v>
      </c>
      <c r="J310" s="16" t="s">
        <v>2283</v>
      </c>
      <c r="K310" s="16">
        <v>98640</v>
      </c>
      <c r="L310" s="16" t="s">
        <v>2265</v>
      </c>
      <c r="M310" s="17">
        <v>42924</v>
      </c>
      <c r="N310" s="15">
        <v>95169855582</v>
      </c>
      <c r="P310" s="16">
        <v>0</v>
      </c>
      <c r="Q310" s="16" t="str">
        <f t="shared" si="19"/>
        <v>//</v>
      </c>
      <c r="R310" s="16"/>
      <c r="S310" s="108" t="e">
        <v>#N/A</v>
      </c>
      <c r="T310" s="108"/>
    </row>
    <row r="311" spans="1:20" x14ac:dyDescent="0.2">
      <c r="A311" s="23">
        <v>2651</v>
      </c>
      <c r="B311" s="16" t="s">
        <v>5449</v>
      </c>
      <c r="C311" s="19" t="s">
        <v>6738</v>
      </c>
      <c r="D311" s="70" t="str">
        <f>IF(C311="","",LOOKUP(C311,Bases!A:A,Bases!B:B))</f>
        <v>Invernaderos</v>
      </c>
      <c r="E311" s="70" t="str">
        <f>IF(C311="","",LOOKUP(C311,Bases!A:A,Bases!C:C))</f>
        <v>Operativo Abajo</v>
      </c>
      <c r="F311" s="18" t="s">
        <v>6242</v>
      </c>
      <c r="G311" s="68" t="str">
        <f t="shared" si="18"/>
        <v>Activo</v>
      </c>
      <c r="H311" s="16" t="s">
        <v>5450</v>
      </c>
      <c r="I311" s="16" t="s">
        <v>5532</v>
      </c>
      <c r="J311" s="16" t="s">
        <v>2285</v>
      </c>
      <c r="K311" s="16">
        <v>98740</v>
      </c>
      <c r="L311" s="16" t="s">
        <v>2266</v>
      </c>
      <c r="M311" s="17">
        <v>44054</v>
      </c>
      <c r="N311" s="15">
        <v>34079004213</v>
      </c>
      <c r="O311" s="16" t="s">
        <v>5451</v>
      </c>
      <c r="P311" s="16">
        <v>0</v>
      </c>
      <c r="Q311" s="16" t="str">
        <f t="shared" si="19"/>
        <v>04/04/90</v>
      </c>
      <c r="R311" s="27" t="s">
        <v>3904</v>
      </c>
      <c r="S311" s="12" t="s">
        <v>6215</v>
      </c>
    </row>
    <row r="312" spans="1:20" hidden="1" x14ac:dyDescent="0.2">
      <c r="A312" s="16">
        <v>1975</v>
      </c>
      <c r="B312" s="44" t="s">
        <v>340</v>
      </c>
      <c r="C312" s="49"/>
      <c r="D312" s="70" t="str">
        <f>IF(C312="","",LOOKUP(C312,Bases!A:A,Bases!B:B))</f>
        <v/>
      </c>
      <c r="E312" s="70" t="str">
        <f>IF(C312="","",LOOKUP(C312,Bases!A:A,Bases!C:C))</f>
        <v/>
      </c>
      <c r="G312" s="68" t="str">
        <f t="shared" si="18"/>
        <v>Baja</v>
      </c>
      <c r="H312" s="16" t="s">
        <v>2509</v>
      </c>
      <c r="J312" s="16" t="s">
        <v>2268</v>
      </c>
      <c r="K312" s="16">
        <v>98740</v>
      </c>
      <c r="L312" s="16" t="s">
        <v>2265</v>
      </c>
      <c r="M312" s="17">
        <v>43004</v>
      </c>
      <c r="N312" s="15">
        <v>8149577044</v>
      </c>
      <c r="P312" s="16">
        <v>0</v>
      </c>
      <c r="Q312" s="16" t="str">
        <f t="shared" si="19"/>
        <v>//</v>
      </c>
      <c r="R312" s="16"/>
      <c r="S312" s="108" t="e">
        <v>#N/A</v>
      </c>
      <c r="T312" s="108"/>
    </row>
    <row r="313" spans="1:20" x14ac:dyDescent="0.2">
      <c r="A313" s="16">
        <v>2807</v>
      </c>
      <c r="B313" s="16" t="s">
        <v>6007</v>
      </c>
      <c r="C313" s="16" t="s">
        <v>6882</v>
      </c>
      <c r="D313" s="70" t="str">
        <f>IF(C313="","",LOOKUP(C313,Bases!A:A,Bases!B:B))</f>
        <v>Invernaderos</v>
      </c>
      <c r="E313" s="70" t="str">
        <f>IF(C313="","",LOOKUP(C313,Bases!A:A,Bases!C:C))</f>
        <v>Operativo Abajo</v>
      </c>
      <c r="F313" s="18" t="s">
        <v>3659</v>
      </c>
      <c r="G313" s="68" t="str">
        <f t="shared" si="18"/>
        <v>Activo</v>
      </c>
      <c r="H313" s="16" t="s">
        <v>6008</v>
      </c>
      <c r="I313" s="16" t="s">
        <v>5532</v>
      </c>
      <c r="J313" s="16" t="s">
        <v>2285</v>
      </c>
      <c r="K313" s="16">
        <v>98740</v>
      </c>
      <c r="L313" s="16" t="s">
        <v>2266</v>
      </c>
      <c r="M313" s="17">
        <v>44145</v>
      </c>
      <c r="N313" s="15">
        <v>51139102779</v>
      </c>
      <c r="O313" s="16" t="s">
        <v>6009</v>
      </c>
      <c r="Q313" s="16" t="str">
        <f t="shared" si="19"/>
        <v>30/10/91</v>
      </c>
      <c r="R313" s="27" t="s">
        <v>3904</v>
      </c>
      <c r="S313" s="12" t="s">
        <v>6215</v>
      </c>
    </row>
    <row r="314" spans="1:20" hidden="1" x14ac:dyDescent="0.2">
      <c r="A314" s="23">
        <v>2533</v>
      </c>
      <c r="B314" s="16" t="s">
        <v>5092</v>
      </c>
      <c r="D314" s="70" t="str">
        <f>IF(C314="","",LOOKUP(C314,Bases!A:A,Bases!B:B))</f>
        <v/>
      </c>
      <c r="E314" s="70" t="str">
        <f>IF(C314="","",LOOKUP(C314,Bases!A:A,Bases!C:C))</f>
        <v/>
      </c>
      <c r="G314" s="68" t="str">
        <f t="shared" si="18"/>
        <v>Baja</v>
      </c>
      <c r="H314" s="16" t="s">
        <v>5093</v>
      </c>
      <c r="J314" s="16" t="s">
        <v>2285</v>
      </c>
      <c r="K314" s="16">
        <v>98740</v>
      </c>
      <c r="L314" s="16" t="s">
        <v>2265</v>
      </c>
      <c r="M314" s="17">
        <v>43612</v>
      </c>
      <c r="N314" s="15">
        <v>18190169302</v>
      </c>
      <c r="O314" s="16" t="s">
        <v>5094</v>
      </c>
      <c r="P314" s="16">
        <v>0</v>
      </c>
      <c r="Q314" s="16" t="str">
        <f t="shared" si="19"/>
        <v>23/02/01</v>
      </c>
      <c r="R314" s="16" t="s">
        <v>3904</v>
      </c>
      <c r="S314" s="108" t="e">
        <v>#N/A</v>
      </c>
      <c r="T314" s="108"/>
    </row>
    <row r="315" spans="1:20" hidden="1" x14ac:dyDescent="0.2">
      <c r="A315" s="16">
        <v>929</v>
      </c>
      <c r="B315" s="16" t="s">
        <v>342</v>
      </c>
      <c r="D315" s="70" t="str">
        <f>IF(C315="","",LOOKUP(C315,Bases!A:A,Bases!B:B))</f>
        <v/>
      </c>
      <c r="E315" s="70" t="str">
        <f>IF(C315="","",LOOKUP(C315,Bases!A:A,Bases!C:C))</f>
        <v/>
      </c>
      <c r="G315" s="68" t="str">
        <f t="shared" si="18"/>
        <v>Baja</v>
      </c>
      <c r="H315" s="16" t="s">
        <v>2410</v>
      </c>
      <c r="J315" s="16" t="s">
        <v>2283</v>
      </c>
      <c r="K315" s="16">
        <v>98640</v>
      </c>
      <c r="L315" s="16" t="s">
        <v>2265</v>
      </c>
      <c r="M315" s="17">
        <v>40529</v>
      </c>
      <c r="N315" s="15">
        <v>34109308626</v>
      </c>
      <c r="P315" s="16">
        <v>0</v>
      </c>
      <c r="Q315" s="16" t="str">
        <f t="shared" si="19"/>
        <v>//</v>
      </c>
      <c r="R315" s="16"/>
      <c r="S315" s="108" t="e">
        <v>#N/A</v>
      </c>
      <c r="T315" s="108"/>
    </row>
    <row r="316" spans="1:20" hidden="1" x14ac:dyDescent="0.2">
      <c r="A316" s="16">
        <v>897</v>
      </c>
      <c r="B316" s="16" t="s">
        <v>343</v>
      </c>
      <c r="D316" s="70" t="str">
        <f>IF(C316="","",LOOKUP(C316,Bases!A:A,Bases!B:B))</f>
        <v/>
      </c>
      <c r="E316" s="70" t="str">
        <f>IF(C316="","",LOOKUP(C316,Bases!A:A,Bases!C:C))</f>
        <v/>
      </c>
      <c r="G316" s="68" t="str">
        <f t="shared" si="18"/>
        <v>Baja</v>
      </c>
      <c r="K316" s="16">
        <v>0</v>
      </c>
      <c r="L316" s="16" t="s">
        <v>2265</v>
      </c>
      <c r="M316" s="17">
        <v>38845</v>
      </c>
      <c r="N316" s="15">
        <v>34068705069</v>
      </c>
      <c r="P316" s="16">
        <v>0</v>
      </c>
      <c r="Q316" s="16" t="str">
        <f t="shared" si="19"/>
        <v>//</v>
      </c>
      <c r="R316" s="16"/>
      <c r="S316" s="108" t="e">
        <v>#N/A</v>
      </c>
      <c r="T316" s="108"/>
    </row>
    <row r="317" spans="1:20" hidden="1" x14ac:dyDescent="0.2">
      <c r="A317" s="16">
        <v>930</v>
      </c>
      <c r="B317" s="16" t="s">
        <v>344</v>
      </c>
      <c r="D317" s="70" t="str">
        <f>IF(C317="","",LOOKUP(C317,Bases!A:A,Bases!B:B))</f>
        <v/>
      </c>
      <c r="E317" s="70" t="str">
        <f>IF(C317="","",LOOKUP(C317,Bases!A:A,Bases!C:C))</f>
        <v/>
      </c>
      <c r="G317" s="68" t="str">
        <f t="shared" si="18"/>
        <v>Baja</v>
      </c>
      <c r="H317" s="16" t="s">
        <v>2411</v>
      </c>
      <c r="J317" s="16" t="s">
        <v>2283</v>
      </c>
      <c r="K317" s="16">
        <v>98640</v>
      </c>
      <c r="L317" s="16" t="s">
        <v>2265</v>
      </c>
      <c r="M317" s="17">
        <v>40529</v>
      </c>
      <c r="N317" s="15">
        <v>34108910034</v>
      </c>
      <c r="P317" s="16">
        <v>0</v>
      </c>
      <c r="Q317" s="16" t="str">
        <f t="shared" si="19"/>
        <v>//</v>
      </c>
      <c r="R317" s="16"/>
      <c r="S317" s="108" t="e">
        <v>#N/A</v>
      </c>
      <c r="T317" s="108"/>
    </row>
    <row r="318" spans="1:20" hidden="1" x14ac:dyDescent="0.2">
      <c r="A318" s="16">
        <v>208</v>
      </c>
      <c r="B318" s="16" t="s">
        <v>345</v>
      </c>
      <c r="D318" s="70" t="str">
        <f>IF(C318="","",LOOKUP(C318,Bases!A:A,Bases!B:B))</f>
        <v/>
      </c>
      <c r="E318" s="70" t="str">
        <f>IF(C318="","",LOOKUP(C318,Bases!A:A,Bases!C:C))</f>
        <v/>
      </c>
      <c r="G318" s="68" t="str">
        <f t="shared" si="18"/>
        <v>Baja</v>
      </c>
      <c r="K318" s="16">
        <v>0</v>
      </c>
      <c r="L318" s="16" t="s">
        <v>2265</v>
      </c>
      <c r="M318" s="17">
        <v>37286</v>
      </c>
      <c r="N318" s="15">
        <v>34957704199</v>
      </c>
      <c r="P318" s="16">
        <v>0</v>
      </c>
      <c r="Q318" s="16" t="str">
        <f t="shared" si="19"/>
        <v>//</v>
      </c>
      <c r="R318" s="16"/>
      <c r="S318" s="108" t="e">
        <v>#N/A</v>
      </c>
      <c r="T318" s="108"/>
    </row>
    <row r="319" spans="1:20" x14ac:dyDescent="0.2">
      <c r="A319" s="31">
        <v>2287</v>
      </c>
      <c r="B319" s="31" t="s">
        <v>4080</v>
      </c>
      <c r="C319" s="16" t="s">
        <v>7858</v>
      </c>
      <c r="D319" s="70" t="str">
        <f>IF(C319="","",LOOKUP(C319,Bases!A:A,Bases!B:B))</f>
        <v>Invernaderos</v>
      </c>
      <c r="E319" s="70" t="str">
        <f>IF(C319="","",LOOKUP(C319,Bases!A:A,Bases!C:C))</f>
        <v>Operativo Arriba</v>
      </c>
      <c r="F319" s="18" t="s">
        <v>3661</v>
      </c>
      <c r="G319" s="68" t="str">
        <f t="shared" si="18"/>
        <v>Activo</v>
      </c>
      <c r="H319" s="16" t="s">
        <v>4081</v>
      </c>
      <c r="I319" s="16" t="s">
        <v>5535</v>
      </c>
      <c r="J319" s="16" t="s">
        <v>2285</v>
      </c>
      <c r="K319" s="16">
        <v>98730</v>
      </c>
      <c r="L319" s="16" t="s">
        <v>2266</v>
      </c>
      <c r="M319" s="17">
        <v>44211</v>
      </c>
      <c r="N319" s="15">
        <v>34139414741</v>
      </c>
      <c r="O319" s="16" t="s">
        <v>4082</v>
      </c>
      <c r="P319" s="16" t="s">
        <v>6283</v>
      </c>
      <c r="Q319" s="16" t="str">
        <f t="shared" si="19"/>
        <v>28/12/94</v>
      </c>
      <c r="R319" s="27" t="s">
        <v>3904</v>
      </c>
      <c r="S319" s="12" t="s">
        <v>5535</v>
      </c>
    </row>
    <row r="320" spans="1:20" hidden="1" x14ac:dyDescent="0.2">
      <c r="A320" s="16">
        <v>415</v>
      </c>
      <c r="B320" s="16" t="s">
        <v>346</v>
      </c>
      <c r="D320" s="70" t="str">
        <f>IF(C320="","",LOOKUP(C320,Bases!A:A,Bases!B:B))</f>
        <v/>
      </c>
      <c r="E320" s="70" t="str">
        <f>IF(C320="","",LOOKUP(C320,Bases!A:A,Bases!C:C))</f>
        <v/>
      </c>
      <c r="G320" s="68" t="str">
        <f t="shared" si="18"/>
        <v>Baja</v>
      </c>
      <c r="K320" s="16">
        <v>0</v>
      </c>
      <c r="L320" s="16" t="s">
        <v>2265</v>
      </c>
      <c r="M320" s="17">
        <v>37851</v>
      </c>
      <c r="N320" s="15">
        <v>34038610936</v>
      </c>
      <c r="P320" s="16">
        <v>0</v>
      </c>
      <c r="Q320" s="16" t="str">
        <f t="shared" si="19"/>
        <v>//</v>
      </c>
      <c r="R320" s="16"/>
      <c r="S320" s="108" t="e">
        <v>#N/A</v>
      </c>
      <c r="T320" s="108"/>
    </row>
    <row r="321" spans="1:20" hidden="1" x14ac:dyDescent="0.2">
      <c r="A321" s="16">
        <v>1274</v>
      </c>
      <c r="B321" s="16" t="s">
        <v>347</v>
      </c>
      <c r="D321" s="70" t="str">
        <f>IF(C321="","",LOOKUP(C321,Bases!A:A,Bases!B:B))</f>
        <v/>
      </c>
      <c r="E321" s="70" t="str">
        <f>IF(C321="","",LOOKUP(C321,Bases!A:A,Bases!C:C))</f>
        <v/>
      </c>
      <c r="G321" s="68" t="str">
        <f t="shared" si="18"/>
        <v>Baja</v>
      </c>
      <c r="H321" s="16" t="s">
        <v>2412</v>
      </c>
      <c r="J321" s="16" t="s">
        <v>2285</v>
      </c>
      <c r="K321" s="16">
        <v>98740</v>
      </c>
      <c r="L321" s="16" t="s">
        <v>2265</v>
      </c>
      <c r="M321" s="17">
        <v>41758</v>
      </c>
      <c r="N321" s="15">
        <v>54846847868</v>
      </c>
      <c r="P321" s="16">
        <v>0</v>
      </c>
      <c r="Q321" s="16" t="str">
        <f t="shared" si="19"/>
        <v>//</v>
      </c>
      <c r="R321" s="16"/>
      <c r="S321" s="108" t="e">
        <v>#N/A</v>
      </c>
      <c r="T321" s="108"/>
    </row>
    <row r="322" spans="1:20" hidden="1" x14ac:dyDescent="0.2">
      <c r="A322" s="23">
        <v>2376</v>
      </c>
      <c r="B322" s="16" t="s">
        <v>4464</v>
      </c>
      <c r="D322" s="70" t="str">
        <f>IF(C322="","",LOOKUP(C322,Bases!A:A,Bases!B:B))</f>
        <v/>
      </c>
      <c r="E322" s="70" t="str">
        <f>IF(C322="","",LOOKUP(C322,Bases!A:A,Bases!C:C))</f>
        <v/>
      </c>
      <c r="F322" s="24" t="s">
        <v>3659</v>
      </c>
      <c r="G322" s="68" t="str">
        <f t="shared" si="18"/>
        <v>Baja</v>
      </c>
      <c r="H322" s="16" t="s">
        <v>3215</v>
      </c>
      <c r="J322" s="16" t="s">
        <v>2272</v>
      </c>
      <c r="K322" s="16">
        <v>98705</v>
      </c>
      <c r="L322" s="16" t="s">
        <v>2265</v>
      </c>
      <c r="M322" s="17">
        <v>43413</v>
      </c>
      <c r="N322" s="15">
        <v>34048700511</v>
      </c>
      <c r="O322" s="16" t="s">
        <v>4465</v>
      </c>
      <c r="P322" s="16">
        <v>0</v>
      </c>
      <c r="Q322" s="16" t="str">
        <f t="shared" si="19"/>
        <v>15/09/87</v>
      </c>
      <c r="R322" s="27" t="s">
        <v>3904</v>
      </c>
      <c r="S322" s="108" t="e">
        <v>#N/A</v>
      </c>
      <c r="T322" s="108"/>
    </row>
    <row r="323" spans="1:20" x14ac:dyDescent="0.2">
      <c r="A323" s="16">
        <v>8465</v>
      </c>
      <c r="B323" s="16" t="s">
        <v>7736</v>
      </c>
      <c r="C323" s="19" t="s">
        <v>6868</v>
      </c>
      <c r="D323" s="70" t="str">
        <f>IF(C323="","",LOOKUP(C323,Bases!A:A,Bases!B:B))</f>
        <v>Invernaderos</v>
      </c>
      <c r="E323" s="70" t="str">
        <f>IF(C323="","",LOOKUP(C323,Bases!A:A,Bases!C:C))</f>
        <v>Extra/entrenamiento</v>
      </c>
      <c r="F323" s="18" t="s">
        <v>7209</v>
      </c>
      <c r="G323" s="68" t="str">
        <f t="shared" si="18"/>
        <v>Activo</v>
      </c>
      <c r="H323" s="16" t="s">
        <v>7735</v>
      </c>
      <c r="I323" s="16" t="s">
        <v>5536</v>
      </c>
      <c r="J323" s="16" t="s">
        <v>7733</v>
      </c>
      <c r="K323" s="16">
        <v>98740</v>
      </c>
      <c r="L323" s="16" t="s">
        <v>144</v>
      </c>
      <c r="M323" s="17">
        <v>44193</v>
      </c>
      <c r="O323" s="16" t="s">
        <v>7734</v>
      </c>
      <c r="Q323" s="16" t="str">
        <f t="shared" si="19"/>
        <v>02/12/80</v>
      </c>
      <c r="R323" s="27" t="s">
        <v>3910</v>
      </c>
      <c r="S323" s="12" t="s">
        <v>5537</v>
      </c>
    </row>
    <row r="324" spans="1:20" hidden="1" x14ac:dyDescent="0.2">
      <c r="A324" s="16">
        <v>8182</v>
      </c>
      <c r="B324" s="16" t="s">
        <v>348</v>
      </c>
      <c r="D324" s="70" t="str">
        <f>IF(C324="","",LOOKUP(C324,Bases!A:A,Bases!B:B))</f>
        <v/>
      </c>
      <c r="E324" s="70" t="str">
        <f>IF(C324="","",LOOKUP(C324,Bases!A:A,Bases!C:C))</f>
        <v/>
      </c>
      <c r="G324" s="68" t="str">
        <f t="shared" si="18"/>
        <v>Baja</v>
      </c>
      <c r="H324" s="16" t="s">
        <v>2413</v>
      </c>
      <c r="J324" s="16" t="s">
        <v>2285</v>
      </c>
      <c r="K324" s="16">
        <v>98730</v>
      </c>
      <c r="L324" s="16" t="s">
        <v>2265</v>
      </c>
      <c r="M324" s="17">
        <v>42702</v>
      </c>
      <c r="N324" s="15">
        <v>56169673839</v>
      </c>
      <c r="P324" s="16">
        <v>0</v>
      </c>
      <c r="Q324" s="16" t="str">
        <f t="shared" si="19"/>
        <v>//</v>
      </c>
      <c r="R324" s="16"/>
      <c r="S324" s="108" t="e">
        <v>#N/A</v>
      </c>
      <c r="T324" s="108"/>
    </row>
    <row r="325" spans="1:20" hidden="1" x14ac:dyDescent="0.2">
      <c r="A325" s="16">
        <v>8181</v>
      </c>
      <c r="B325" s="16" t="s">
        <v>349</v>
      </c>
      <c r="D325" s="70" t="str">
        <f>IF(C325="","",LOOKUP(C325,Bases!A:A,Bases!B:B))</f>
        <v/>
      </c>
      <c r="E325" s="70" t="str">
        <f>IF(C325="","",LOOKUP(C325,Bases!A:A,Bases!C:C))</f>
        <v/>
      </c>
      <c r="G325" s="68" t="str">
        <f t="shared" si="18"/>
        <v>Baja</v>
      </c>
      <c r="H325" s="16" t="s">
        <v>2414</v>
      </c>
      <c r="J325" s="16" t="s">
        <v>2285</v>
      </c>
      <c r="K325" s="16">
        <v>98730</v>
      </c>
      <c r="L325" s="16" t="s">
        <v>2265</v>
      </c>
      <c r="M325" s="17">
        <v>42702</v>
      </c>
      <c r="N325" s="15">
        <v>2159891411</v>
      </c>
      <c r="P325" s="16">
        <v>0</v>
      </c>
      <c r="Q325" s="16" t="str">
        <f t="shared" si="19"/>
        <v>//</v>
      </c>
      <c r="R325" s="16"/>
      <c r="S325" s="108" t="e">
        <v>#N/A</v>
      </c>
      <c r="T325" s="108"/>
    </row>
    <row r="326" spans="1:20" hidden="1" x14ac:dyDescent="0.2">
      <c r="A326" s="16">
        <v>1974</v>
      </c>
      <c r="B326" s="23" t="s">
        <v>4760</v>
      </c>
      <c r="C326" s="48"/>
      <c r="D326" s="70" t="str">
        <f>IF(C326="","",LOOKUP(C326,Bases!A:A,Bases!B:B))</f>
        <v/>
      </c>
      <c r="E326" s="70" t="str">
        <f>IF(C326="","",LOOKUP(C326,Bases!A:A,Bases!C:C))</f>
        <v/>
      </c>
      <c r="G326" s="68" t="str">
        <f t="shared" si="18"/>
        <v>Baja</v>
      </c>
      <c r="H326" s="16" t="s">
        <v>2509</v>
      </c>
      <c r="J326" s="16" t="s">
        <v>2268</v>
      </c>
      <c r="K326" s="16">
        <v>98740</v>
      </c>
      <c r="L326" s="16" t="s">
        <v>2265</v>
      </c>
      <c r="M326" s="17">
        <v>43004</v>
      </c>
      <c r="N326" s="15">
        <v>43937440089</v>
      </c>
      <c r="P326" s="16">
        <v>0</v>
      </c>
      <c r="Q326" s="16" t="str">
        <f t="shared" si="19"/>
        <v>//</v>
      </c>
      <c r="R326" s="16"/>
      <c r="S326" s="108" t="e">
        <v>#N/A</v>
      </c>
      <c r="T326" s="108"/>
    </row>
    <row r="327" spans="1:20" hidden="1" x14ac:dyDescent="0.2">
      <c r="A327" s="23">
        <v>8181</v>
      </c>
      <c r="B327" s="16" t="s">
        <v>4760</v>
      </c>
      <c r="D327" s="70" t="str">
        <f>IF(C327="","",LOOKUP(C327,Bases!A:A,Bases!B:B))</f>
        <v/>
      </c>
      <c r="E327" s="70" t="str">
        <f>IF(C327="","",LOOKUP(C327,Bases!A:A,Bases!C:C))</f>
        <v/>
      </c>
      <c r="F327" s="18" t="s">
        <v>3778</v>
      </c>
      <c r="G327" s="68" t="str">
        <f t="shared" si="18"/>
        <v>Baja</v>
      </c>
      <c r="H327" s="16" t="s">
        <v>4761</v>
      </c>
      <c r="J327" s="16" t="s">
        <v>2285</v>
      </c>
      <c r="K327" s="16">
        <v>98730</v>
      </c>
      <c r="L327" s="16" t="s">
        <v>2265</v>
      </c>
      <c r="M327" s="17">
        <v>43510</v>
      </c>
      <c r="O327" s="16" t="s">
        <v>4762</v>
      </c>
      <c r="P327" s="16">
        <v>0</v>
      </c>
      <c r="Q327" s="16" t="str">
        <f t="shared" ref="Q327:Q339" si="20">CONCATENATE(MID(O327,9,2),"/",MID(O327,7,2),"/",MID(O327,5,2))</f>
        <v>16/12/00</v>
      </c>
      <c r="R327" s="27" t="s">
        <v>3904</v>
      </c>
      <c r="S327" s="108" t="e">
        <v>#N/A</v>
      </c>
      <c r="T327" s="108"/>
    </row>
    <row r="328" spans="1:20" hidden="1" x14ac:dyDescent="0.2">
      <c r="A328" s="16">
        <v>731</v>
      </c>
      <c r="B328" s="16" t="s">
        <v>350</v>
      </c>
      <c r="D328" s="70" t="str">
        <f>IF(C328="","",LOOKUP(C328,Bases!A:A,Bases!B:B))</f>
        <v/>
      </c>
      <c r="E328" s="70" t="str">
        <f>IF(C328="","",LOOKUP(C328,Bases!A:A,Bases!C:C))</f>
        <v/>
      </c>
      <c r="G328" s="68" t="str">
        <f t="shared" si="18"/>
        <v>Baja</v>
      </c>
      <c r="K328" s="16">
        <v>0</v>
      </c>
      <c r="L328" s="16" t="s">
        <v>2265</v>
      </c>
      <c r="M328" s="17">
        <v>38614</v>
      </c>
      <c r="N328" s="15">
        <v>34923800121</v>
      </c>
      <c r="P328" s="16">
        <v>0</v>
      </c>
      <c r="Q328" s="16" t="str">
        <f t="shared" si="20"/>
        <v>//</v>
      </c>
      <c r="R328" s="16"/>
      <c r="S328" s="108" t="e">
        <v>#N/A</v>
      </c>
      <c r="T328" s="108"/>
    </row>
    <row r="329" spans="1:20" hidden="1" x14ac:dyDescent="0.2">
      <c r="A329" s="16">
        <v>8068</v>
      </c>
      <c r="B329" s="16" t="s">
        <v>351</v>
      </c>
      <c r="D329" s="70" t="str">
        <f>IF(C329="","",LOOKUP(C329,Bases!A:A,Bases!B:B))</f>
        <v/>
      </c>
      <c r="E329" s="70" t="str">
        <f>IF(C329="","",LOOKUP(C329,Bases!A:A,Bases!C:C))</f>
        <v/>
      </c>
      <c r="G329" s="68" t="str">
        <f t="shared" si="18"/>
        <v>Baja</v>
      </c>
      <c r="H329" s="16" t="s">
        <v>2415</v>
      </c>
      <c r="J329" s="16" t="s">
        <v>2387</v>
      </c>
      <c r="K329" s="16">
        <v>98615</v>
      </c>
      <c r="L329" s="16" t="s">
        <v>2265</v>
      </c>
      <c r="M329" s="17">
        <v>42009</v>
      </c>
      <c r="N329" s="15">
        <v>34887201639</v>
      </c>
      <c r="P329" s="16">
        <v>0</v>
      </c>
      <c r="Q329" s="16" t="str">
        <f t="shared" si="20"/>
        <v>//</v>
      </c>
      <c r="R329" s="16"/>
      <c r="S329" s="108" t="e">
        <v>#N/A</v>
      </c>
      <c r="T329" s="108"/>
    </row>
    <row r="330" spans="1:20" hidden="1" x14ac:dyDescent="0.2">
      <c r="A330" s="16">
        <v>404</v>
      </c>
      <c r="B330" s="16" t="s">
        <v>352</v>
      </c>
      <c r="D330" s="70" t="str">
        <f>IF(C330="","",LOOKUP(C330,Bases!A:A,Bases!B:B))</f>
        <v/>
      </c>
      <c r="E330" s="70" t="str">
        <f>IF(C330="","",LOOKUP(C330,Bases!A:A,Bases!C:C))</f>
        <v/>
      </c>
      <c r="G330" s="68" t="str">
        <f t="shared" si="18"/>
        <v>Baja</v>
      </c>
      <c r="K330" s="16">
        <v>0</v>
      </c>
      <c r="L330" s="16" t="s">
        <v>2265</v>
      </c>
      <c r="M330" s="17">
        <v>37788</v>
      </c>
      <c r="N330" s="15">
        <v>34038606488</v>
      </c>
      <c r="P330" s="16">
        <v>0</v>
      </c>
      <c r="Q330" s="16" t="str">
        <f t="shared" si="20"/>
        <v>//</v>
      </c>
      <c r="R330" s="16"/>
      <c r="S330" s="108" t="e">
        <v>#N/A</v>
      </c>
      <c r="T330" s="108"/>
    </row>
    <row r="331" spans="1:20" hidden="1" x14ac:dyDescent="0.2">
      <c r="A331" s="16">
        <v>906</v>
      </c>
      <c r="B331" s="16" t="s">
        <v>353</v>
      </c>
      <c r="D331" s="70" t="str">
        <f>IF(C331="","",LOOKUP(C331,Bases!A:A,Bases!B:B))</f>
        <v/>
      </c>
      <c r="E331" s="70" t="str">
        <f>IF(C331="","",LOOKUP(C331,Bases!A:A,Bases!C:C))</f>
        <v/>
      </c>
      <c r="G331" s="68" t="str">
        <f t="shared" si="18"/>
        <v>Baja</v>
      </c>
      <c r="K331" s="16">
        <v>0</v>
      </c>
      <c r="L331" s="16" t="s">
        <v>2265</v>
      </c>
      <c r="M331" s="17">
        <v>38880</v>
      </c>
      <c r="N331" s="15">
        <v>34069200193</v>
      </c>
      <c r="P331" s="16">
        <v>0</v>
      </c>
      <c r="Q331" s="16" t="str">
        <f t="shared" si="20"/>
        <v>//</v>
      </c>
      <c r="R331" s="16"/>
      <c r="S331" s="108" t="e">
        <v>#N/A</v>
      </c>
      <c r="T331" s="108"/>
    </row>
    <row r="332" spans="1:20" hidden="1" x14ac:dyDescent="0.2">
      <c r="A332" s="23">
        <v>2417</v>
      </c>
      <c r="B332" s="16" t="s">
        <v>4636</v>
      </c>
      <c r="D332" s="70" t="str">
        <f>IF(C332="","",LOOKUP(C332,Bases!A:A,Bases!B:B))</f>
        <v/>
      </c>
      <c r="E332" s="70" t="str">
        <f>IF(C332="","",LOOKUP(C332,Bases!A:A,Bases!C:C))</f>
        <v/>
      </c>
      <c r="F332" s="24" t="s">
        <v>3664</v>
      </c>
      <c r="G332" s="68" t="str">
        <f t="shared" si="18"/>
        <v>Baja</v>
      </c>
      <c r="H332" s="16" t="s">
        <v>4637</v>
      </c>
      <c r="J332" s="16" t="s">
        <v>2272</v>
      </c>
      <c r="K332" s="16">
        <v>98700</v>
      </c>
      <c r="L332" s="16" t="s">
        <v>2265</v>
      </c>
      <c r="M332" s="17">
        <v>43472</v>
      </c>
      <c r="O332" s="16" t="s">
        <v>4638</v>
      </c>
      <c r="P332" s="16">
        <v>0</v>
      </c>
      <c r="Q332" s="16" t="str">
        <f t="shared" si="20"/>
        <v>15/12/95</v>
      </c>
      <c r="R332" s="27" t="s">
        <v>3910</v>
      </c>
      <c r="S332" s="108" t="e">
        <v>#N/A</v>
      </c>
      <c r="T332" s="108"/>
    </row>
    <row r="333" spans="1:20" hidden="1" x14ac:dyDescent="0.2">
      <c r="A333" s="16">
        <v>851</v>
      </c>
      <c r="B333" s="16" t="s">
        <v>354</v>
      </c>
      <c r="D333" s="70" t="str">
        <f>IF(C333="","",LOOKUP(C333,Bases!A:A,Bases!B:B))</f>
        <v/>
      </c>
      <c r="E333" s="70" t="str">
        <f>IF(C333="","",LOOKUP(C333,Bases!A:A,Bases!C:C))</f>
        <v/>
      </c>
      <c r="G333" s="68" t="str">
        <f t="shared" si="18"/>
        <v>Baja</v>
      </c>
      <c r="K333" s="16">
        <v>0</v>
      </c>
      <c r="L333" s="16" t="s">
        <v>2265</v>
      </c>
      <c r="M333" s="17">
        <v>38733</v>
      </c>
      <c r="N333" s="15">
        <v>34028519030</v>
      </c>
      <c r="P333" s="16">
        <v>0</v>
      </c>
      <c r="Q333" s="16" t="str">
        <f t="shared" si="20"/>
        <v>//</v>
      </c>
      <c r="R333" s="16"/>
      <c r="S333" s="108" t="e">
        <v>#N/A</v>
      </c>
      <c r="T333" s="108"/>
    </row>
    <row r="334" spans="1:20" hidden="1" x14ac:dyDescent="0.2">
      <c r="A334" s="16">
        <v>479</v>
      </c>
      <c r="B334" s="16" t="s">
        <v>355</v>
      </c>
      <c r="D334" s="70" t="str">
        <f>IF(C334="","",LOOKUP(C334,Bases!A:A,Bases!B:B))</f>
        <v/>
      </c>
      <c r="E334" s="70" t="str">
        <f>IF(C334="","",LOOKUP(C334,Bases!A:A,Bases!C:C))</f>
        <v/>
      </c>
      <c r="G334" s="68" t="str">
        <f t="shared" si="18"/>
        <v>Baja</v>
      </c>
      <c r="K334" s="16">
        <v>0</v>
      </c>
      <c r="L334" s="16" t="s">
        <v>2265</v>
      </c>
      <c r="M334" s="17">
        <v>38222</v>
      </c>
      <c r="N334" s="15">
        <v>34048901580</v>
      </c>
      <c r="P334" s="16">
        <v>0</v>
      </c>
      <c r="Q334" s="16" t="str">
        <f t="shared" si="20"/>
        <v>//</v>
      </c>
      <c r="R334" s="16"/>
      <c r="S334" s="108" t="e">
        <v>#N/A</v>
      </c>
      <c r="T334" s="108"/>
    </row>
    <row r="335" spans="1:20" x14ac:dyDescent="0.2">
      <c r="A335" s="16">
        <v>8399</v>
      </c>
      <c r="B335" s="16" t="s">
        <v>7560</v>
      </c>
      <c r="C335" s="19" t="s">
        <v>6984</v>
      </c>
      <c r="D335" s="70" t="str">
        <f>IF(C335="","",LOOKUP(C335,[1]Bases!A:A,[1]Bases!B:B))</f>
        <v>Invernaderos</v>
      </c>
      <c r="E335" s="70" t="str">
        <f>IF(C335="","",LOOKUP(C335,[1]Bases!A:A,[1]Bases!C:C))</f>
        <v>Soporte de racimo (Escalera Manual)</v>
      </c>
      <c r="F335" s="18" t="s">
        <v>3664</v>
      </c>
      <c r="G335" s="68" t="str">
        <f t="shared" si="18"/>
        <v>Activo</v>
      </c>
      <c r="H335" s="16" t="s">
        <v>7561</v>
      </c>
      <c r="I335" s="16" t="s">
        <v>7258</v>
      </c>
      <c r="J335" s="16" t="s">
        <v>2270</v>
      </c>
      <c r="K335" s="16">
        <v>98630</v>
      </c>
      <c r="L335" s="16" t="s">
        <v>144</v>
      </c>
      <c r="M335" s="17">
        <v>44148</v>
      </c>
      <c r="N335" s="15">
        <v>5159649994</v>
      </c>
      <c r="O335" s="16" t="s">
        <v>7562</v>
      </c>
      <c r="Q335" s="16" t="str">
        <f t="shared" si="20"/>
        <v>12/04/96</v>
      </c>
      <c r="R335" s="27" t="s">
        <v>3904</v>
      </c>
      <c r="S335" s="12" t="s">
        <v>7258</v>
      </c>
    </row>
    <row r="336" spans="1:20" hidden="1" x14ac:dyDescent="0.2">
      <c r="A336" s="16">
        <v>619</v>
      </c>
      <c r="B336" s="16" t="s">
        <v>356</v>
      </c>
      <c r="D336" s="70" t="str">
        <f>IF(C336="","",LOOKUP(C336,Bases!A:A,Bases!B:B))</f>
        <v/>
      </c>
      <c r="E336" s="70" t="str">
        <f>IF(C336="","",LOOKUP(C336,Bases!A:A,Bases!C:C))</f>
        <v/>
      </c>
      <c r="G336" s="68" t="str">
        <f t="shared" si="18"/>
        <v>Baja</v>
      </c>
      <c r="H336" s="16" t="s">
        <v>2416</v>
      </c>
      <c r="J336" s="16" t="s">
        <v>2294</v>
      </c>
      <c r="K336" s="16">
        <v>98600</v>
      </c>
      <c r="L336" s="16" t="s">
        <v>2265</v>
      </c>
      <c r="M336" s="17">
        <v>38383</v>
      </c>
      <c r="N336" s="15">
        <v>34058500660</v>
      </c>
      <c r="P336" s="16">
        <v>0</v>
      </c>
      <c r="Q336" s="16" t="str">
        <f t="shared" si="20"/>
        <v>//</v>
      </c>
      <c r="R336" s="16"/>
      <c r="S336" s="108" t="e">
        <v>#N/A</v>
      </c>
      <c r="T336" s="108"/>
    </row>
    <row r="337" spans="1:20" x14ac:dyDescent="0.2">
      <c r="A337" s="16">
        <v>8426</v>
      </c>
      <c r="B337" s="16" t="s">
        <v>7644</v>
      </c>
      <c r="C337" s="19" t="s">
        <v>6872</v>
      </c>
      <c r="D337" s="70" t="str">
        <f>IF(C337="","",LOOKUP(C337,Bases!A:A,Bases!B:B))</f>
        <v>Invernaderos</v>
      </c>
      <c r="E337" s="70" t="str">
        <f>IF(C337="","",LOOKUP(C337,Bases!A:A,Bases!C:C))</f>
        <v>Operativo Abajo</v>
      </c>
      <c r="F337" s="18" t="s">
        <v>3778</v>
      </c>
      <c r="G337" s="68" t="str">
        <f t="shared" si="18"/>
        <v>Activo</v>
      </c>
      <c r="H337" s="16" t="s">
        <v>7642</v>
      </c>
      <c r="I337" s="16" t="s">
        <v>5160</v>
      </c>
      <c r="J337" s="16" t="s">
        <v>2272</v>
      </c>
      <c r="K337" s="16">
        <v>98700</v>
      </c>
      <c r="L337" s="16" t="s">
        <v>144</v>
      </c>
      <c r="M337" s="17">
        <v>44165</v>
      </c>
      <c r="O337" s="16" t="s">
        <v>7645</v>
      </c>
      <c r="Q337" s="16" t="str">
        <f t="shared" si="20"/>
        <v>14/01/92</v>
      </c>
      <c r="R337" s="27" t="s">
        <v>3910</v>
      </c>
      <c r="S337" s="12" t="s">
        <v>3593</v>
      </c>
    </row>
    <row r="338" spans="1:20" hidden="1" x14ac:dyDescent="0.2">
      <c r="A338" s="23">
        <v>2631</v>
      </c>
      <c r="B338" s="16" t="s">
        <v>5401</v>
      </c>
      <c r="D338" s="70" t="str">
        <f>IF(C338="","",LOOKUP(C338,Bases!A:A,Bases!B:B))</f>
        <v/>
      </c>
      <c r="E338" s="70" t="str">
        <f>IF(C338="","",LOOKUP(C338,Bases!A:A,Bases!C:C))</f>
        <v/>
      </c>
      <c r="F338" s="18" t="s">
        <v>6653</v>
      </c>
      <c r="G338" s="68" t="str">
        <f t="shared" si="18"/>
        <v>Baja</v>
      </c>
      <c r="H338" s="16" t="s">
        <v>5402</v>
      </c>
      <c r="I338" s="16" t="s">
        <v>5537</v>
      </c>
      <c r="J338" s="16" t="s">
        <v>2285</v>
      </c>
      <c r="K338" s="16">
        <v>98740</v>
      </c>
      <c r="L338" s="16" t="s">
        <v>2265</v>
      </c>
      <c r="M338" s="17">
        <v>44061</v>
      </c>
      <c r="O338" s="16" t="s">
        <v>5403</v>
      </c>
      <c r="Q338" s="16" t="str">
        <f t="shared" si="20"/>
        <v>24/12/98</v>
      </c>
      <c r="R338" s="27" t="s">
        <v>3904</v>
      </c>
      <c r="S338" s="108" t="e">
        <v>#N/A</v>
      </c>
      <c r="T338" s="108"/>
    </row>
    <row r="339" spans="1:20" hidden="1" x14ac:dyDescent="0.2">
      <c r="A339" s="29">
        <v>50262</v>
      </c>
      <c r="B339" s="16" t="s">
        <v>5022</v>
      </c>
      <c r="D339" s="70" t="str">
        <f>IF(C339="","",LOOKUP(C339,Bases!A:A,Bases!B:B))</f>
        <v/>
      </c>
      <c r="E339" s="70" t="str">
        <f>IF(C339="","",LOOKUP(C339,Bases!A:A,Bases!C:C))</f>
        <v/>
      </c>
      <c r="F339" s="18" t="s">
        <v>5014</v>
      </c>
      <c r="G339" s="68" t="str">
        <f t="shared" si="18"/>
        <v>Baja</v>
      </c>
      <c r="H339" s="16" t="s">
        <v>5023</v>
      </c>
      <c r="J339" s="16" t="s">
        <v>2285</v>
      </c>
      <c r="K339" s="16">
        <v>98740</v>
      </c>
      <c r="L339" s="16" t="s">
        <v>2265</v>
      </c>
      <c r="M339" s="17">
        <v>43599</v>
      </c>
      <c r="N339" s="15">
        <v>62169354040</v>
      </c>
      <c r="O339" s="16" t="s">
        <v>5024</v>
      </c>
      <c r="P339" s="16">
        <v>0</v>
      </c>
      <c r="Q339" s="16" t="str">
        <f t="shared" si="20"/>
        <v>18/07/93</v>
      </c>
      <c r="R339" s="16" t="s">
        <v>3904</v>
      </c>
      <c r="S339" s="108" t="e">
        <v>#N/A</v>
      </c>
      <c r="T339" s="108"/>
    </row>
    <row r="340" spans="1:20" hidden="1" x14ac:dyDescent="0.2">
      <c r="A340" s="16">
        <v>2897</v>
      </c>
      <c r="B340" s="16" t="s">
        <v>6633</v>
      </c>
      <c r="C340" s="19"/>
      <c r="D340" s="70" t="str">
        <f>IF(C340="","",LOOKUP(C340,Bases!A:A,Bases!B:B))</f>
        <v/>
      </c>
      <c r="E340" s="70" t="str">
        <f>IF(C340="","",LOOKUP(C340,Bases!A:A,Bases!C:C))</f>
        <v/>
      </c>
      <c r="F340" s="18" t="s">
        <v>3778</v>
      </c>
      <c r="G340" s="68" t="str">
        <f t="shared" si="18"/>
        <v>Baja</v>
      </c>
      <c r="H340" s="16" t="s">
        <v>6634</v>
      </c>
      <c r="I340" s="16" t="s">
        <v>5537</v>
      </c>
      <c r="J340" s="16" t="s">
        <v>2285</v>
      </c>
      <c r="K340" s="16">
        <v>98740</v>
      </c>
      <c r="L340" s="16" t="s">
        <v>2265</v>
      </c>
      <c r="M340" s="17">
        <v>44029</v>
      </c>
      <c r="O340" s="26" t="s">
        <v>6635</v>
      </c>
      <c r="P340" s="26" t="s">
        <v>6636</v>
      </c>
      <c r="Q340" s="27" t="s">
        <v>6637</v>
      </c>
      <c r="R340" s="16" t="s">
        <v>3904</v>
      </c>
      <c r="S340" s="108" t="s">
        <v>5537</v>
      </c>
      <c r="T340" s="108"/>
    </row>
    <row r="341" spans="1:20" hidden="1" x14ac:dyDescent="0.2">
      <c r="A341" s="16">
        <v>50070</v>
      </c>
      <c r="B341" s="16" t="s">
        <v>3831</v>
      </c>
      <c r="D341" s="70" t="str">
        <f>IF(C341="","",LOOKUP(C341,Bases!A:A,Bases!B:B))</f>
        <v/>
      </c>
      <c r="E341" s="70" t="str">
        <f>IF(C341="","",LOOKUP(C341,Bases!A:A,Bases!C:C))</f>
        <v/>
      </c>
      <c r="G341" s="68" t="str">
        <f t="shared" si="18"/>
        <v>Baja</v>
      </c>
      <c r="H341" s="16" t="s">
        <v>3832</v>
      </c>
      <c r="J341" s="16" t="s">
        <v>2268</v>
      </c>
      <c r="K341" s="16">
        <v>98740</v>
      </c>
      <c r="L341" s="16" t="s">
        <v>2265</v>
      </c>
      <c r="M341" s="17">
        <v>43332</v>
      </c>
      <c r="P341" s="16">
        <v>0</v>
      </c>
      <c r="Q341" s="16" t="str">
        <f t="shared" ref="Q341:Q372" si="21">CONCATENATE(MID(O341,9,2),"/",MID(O341,7,2),"/",MID(O341,5,2))</f>
        <v>//</v>
      </c>
      <c r="R341" s="16"/>
      <c r="S341" s="108" t="e">
        <v>#N/A</v>
      </c>
      <c r="T341" s="108"/>
    </row>
    <row r="342" spans="1:20" hidden="1" x14ac:dyDescent="0.2">
      <c r="A342" s="16">
        <v>2818</v>
      </c>
      <c r="B342" s="16" t="s">
        <v>6040</v>
      </c>
      <c r="D342" s="70" t="str">
        <f>IF(C342="","",LOOKUP(C342,Bases!A:A,Bases!B:B))</f>
        <v/>
      </c>
      <c r="E342" s="70" t="str">
        <f>IF(C342="","",LOOKUP(C342,Bases!A:A,Bases!C:C))</f>
        <v/>
      </c>
      <c r="F342" s="18" t="s">
        <v>5599</v>
      </c>
      <c r="G342" s="68" t="str">
        <f t="shared" si="18"/>
        <v>Baja</v>
      </c>
      <c r="H342" s="16" t="s">
        <v>5023</v>
      </c>
      <c r="I342" s="16" t="s">
        <v>5537</v>
      </c>
      <c r="J342" s="16" t="s">
        <v>2285</v>
      </c>
      <c r="K342" s="16">
        <v>98740</v>
      </c>
      <c r="L342" s="16" t="s">
        <v>2265</v>
      </c>
      <c r="M342" s="17">
        <v>43892</v>
      </c>
      <c r="N342" s="15">
        <v>3146636505</v>
      </c>
      <c r="O342" s="16" t="s">
        <v>6041</v>
      </c>
      <c r="P342" s="16">
        <v>0</v>
      </c>
      <c r="Q342" s="16" t="str">
        <f t="shared" si="21"/>
        <v>03/05/66</v>
      </c>
      <c r="R342" s="27" t="s">
        <v>3904</v>
      </c>
      <c r="S342" s="108" t="e">
        <v>#N/A</v>
      </c>
      <c r="T342" s="108"/>
    </row>
    <row r="343" spans="1:20" hidden="1" x14ac:dyDescent="0.2">
      <c r="A343" s="16">
        <v>2752</v>
      </c>
      <c r="B343" s="16" t="s">
        <v>5834</v>
      </c>
      <c r="D343" s="70" t="str">
        <f>IF(C343="","",LOOKUP(C343,Bases!A:A,Bases!B:B))</f>
        <v/>
      </c>
      <c r="E343" s="70" t="str">
        <f>IF(C343="","",LOOKUP(C343,Bases!A:A,Bases!C:C))</f>
        <v/>
      </c>
      <c r="F343" s="18" t="s">
        <v>5102</v>
      </c>
      <c r="G343" s="68" t="str">
        <f t="shared" si="18"/>
        <v>Baja</v>
      </c>
      <c r="H343" s="16" t="s">
        <v>5832</v>
      </c>
      <c r="I343" s="16" t="s">
        <v>5537</v>
      </c>
      <c r="J343" s="16" t="s">
        <v>2285</v>
      </c>
      <c r="K343" s="16">
        <v>98740</v>
      </c>
      <c r="L343" s="16" t="s">
        <v>2265</v>
      </c>
      <c r="M343" s="17">
        <v>43851</v>
      </c>
      <c r="N343" s="15">
        <v>34027801918</v>
      </c>
      <c r="O343" s="16" t="s">
        <v>5833</v>
      </c>
      <c r="P343" s="16">
        <v>0</v>
      </c>
      <c r="Q343" s="16" t="str">
        <f t="shared" si="21"/>
        <v>05/10/78</v>
      </c>
      <c r="R343" s="27" t="s">
        <v>3904</v>
      </c>
      <c r="S343" s="108" t="e">
        <v>#N/A</v>
      </c>
      <c r="T343" s="108"/>
    </row>
    <row r="344" spans="1:20" hidden="1" x14ac:dyDescent="0.2">
      <c r="A344" s="16">
        <v>2208</v>
      </c>
      <c r="B344" s="16" t="s">
        <v>3881</v>
      </c>
      <c r="D344" s="70" t="str">
        <f>IF(C344="","",LOOKUP(C344,Bases!A:A,Bases!B:B))</f>
        <v/>
      </c>
      <c r="E344" s="70" t="str">
        <f>IF(C344="","",LOOKUP(C344,Bases!A:A,Bases!C:C))</f>
        <v/>
      </c>
      <c r="F344" s="18" t="s">
        <v>3639</v>
      </c>
      <c r="G344" s="68" t="str">
        <f t="shared" si="18"/>
        <v>Baja</v>
      </c>
      <c r="H344" s="16" t="s">
        <v>3882</v>
      </c>
      <c r="J344" s="16" t="s">
        <v>2268</v>
      </c>
      <c r="K344" s="16">
        <v>98740</v>
      </c>
      <c r="L344" s="16" t="s">
        <v>2265</v>
      </c>
      <c r="M344" s="17">
        <v>43517</v>
      </c>
      <c r="N344" s="15">
        <v>25149088863</v>
      </c>
      <c r="O344" s="16" t="s">
        <v>4793</v>
      </c>
      <c r="P344" s="16">
        <v>0</v>
      </c>
      <c r="Q344" s="16" t="str">
        <f t="shared" si="21"/>
        <v>29/09/90</v>
      </c>
      <c r="R344" s="16" t="s">
        <v>3904</v>
      </c>
      <c r="S344" s="108" t="e">
        <v>#N/A</v>
      </c>
      <c r="T344" s="108"/>
    </row>
    <row r="345" spans="1:20" hidden="1" x14ac:dyDescent="0.2">
      <c r="A345" s="29">
        <v>50121</v>
      </c>
      <c r="B345" s="16" t="s">
        <v>3958</v>
      </c>
      <c r="D345" s="70" t="str">
        <f>IF(C345="","",LOOKUP(C345,Bases!A:A,Bases!B:B))</f>
        <v/>
      </c>
      <c r="E345" s="70" t="str">
        <f>IF(C345="","",LOOKUP(C345,Bases!A:A,Bases!C:C))</f>
        <v/>
      </c>
      <c r="F345" s="18" t="s">
        <v>3639</v>
      </c>
      <c r="G345" s="68" t="str">
        <f t="shared" si="18"/>
        <v>Baja</v>
      </c>
      <c r="H345" s="16" t="s">
        <v>3959</v>
      </c>
      <c r="J345" s="16" t="s">
        <v>2268</v>
      </c>
      <c r="K345" s="16">
        <v>98740</v>
      </c>
      <c r="L345" s="16" t="s">
        <v>2265</v>
      </c>
      <c r="M345" s="17">
        <v>43342</v>
      </c>
      <c r="N345" s="15">
        <v>2167463096</v>
      </c>
      <c r="O345" s="16" t="s">
        <v>3960</v>
      </c>
      <c r="P345" s="16">
        <v>0</v>
      </c>
      <c r="Q345" s="16" t="str">
        <f t="shared" si="21"/>
        <v>07/07/74</v>
      </c>
      <c r="R345" s="16" t="s">
        <v>3904</v>
      </c>
      <c r="S345" s="108" t="e">
        <v>#N/A</v>
      </c>
      <c r="T345" s="108"/>
    </row>
    <row r="346" spans="1:20" hidden="1" x14ac:dyDescent="0.2">
      <c r="A346" s="16">
        <v>1725</v>
      </c>
      <c r="B346" s="16" t="s">
        <v>357</v>
      </c>
      <c r="D346" s="70" t="str">
        <f>IF(C346="","",LOOKUP(C346,Bases!A:A,Bases!B:B))</f>
        <v/>
      </c>
      <c r="E346" s="70" t="str">
        <f>IF(C346="","",LOOKUP(C346,Bases!A:A,Bases!C:C))</f>
        <v/>
      </c>
      <c r="G346" s="68" t="str">
        <f t="shared" ref="G346:G409" si="22">IF(L346="B","Baja","Activo")</f>
        <v>Baja</v>
      </c>
      <c r="H346" s="16" t="s">
        <v>2417</v>
      </c>
      <c r="J346" s="16" t="s">
        <v>2418</v>
      </c>
      <c r="K346" s="16">
        <v>98730</v>
      </c>
      <c r="L346" s="16" t="s">
        <v>2265</v>
      </c>
      <c r="M346" s="17">
        <v>42604</v>
      </c>
      <c r="N346" s="15">
        <v>2167375282</v>
      </c>
      <c r="P346" s="16">
        <v>0</v>
      </c>
      <c r="Q346" s="16" t="str">
        <f t="shared" si="21"/>
        <v>//</v>
      </c>
      <c r="R346" s="16"/>
      <c r="S346" s="108" t="e">
        <v>#N/A</v>
      </c>
      <c r="T346" s="108"/>
    </row>
    <row r="347" spans="1:20" hidden="1" x14ac:dyDescent="0.2">
      <c r="A347" s="16">
        <v>1178</v>
      </c>
      <c r="B347" s="16" t="s">
        <v>358</v>
      </c>
      <c r="D347" s="70" t="str">
        <f>IF(C347="","",LOOKUP(C347,Bases!A:A,Bases!B:B))</f>
        <v/>
      </c>
      <c r="E347" s="70" t="str">
        <f>IF(C347="","",LOOKUP(C347,Bases!A:A,Bases!C:C))</f>
        <v/>
      </c>
      <c r="G347" s="68" t="str">
        <f t="shared" si="22"/>
        <v>Baja</v>
      </c>
      <c r="H347" s="16" t="s">
        <v>2419</v>
      </c>
      <c r="J347" s="16" t="s">
        <v>2283</v>
      </c>
      <c r="K347" s="16">
        <v>98640</v>
      </c>
      <c r="L347" s="16" t="s">
        <v>2265</v>
      </c>
      <c r="M347" s="17">
        <v>41495</v>
      </c>
      <c r="N347" s="15">
        <v>34139704802</v>
      </c>
      <c r="P347" s="16">
        <v>0</v>
      </c>
      <c r="Q347" s="16" t="str">
        <f t="shared" si="21"/>
        <v>//</v>
      </c>
      <c r="R347" s="16"/>
      <c r="S347" s="108" t="e">
        <v>#N/A</v>
      </c>
      <c r="T347" s="108"/>
    </row>
    <row r="348" spans="1:20" hidden="1" x14ac:dyDescent="0.2">
      <c r="A348" s="16">
        <v>1152</v>
      </c>
      <c r="B348" s="16" t="s">
        <v>359</v>
      </c>
      <c r="D348" s="70" t="str">
        <f>IF(C348="","",LOOKUP(C348,Bases!A:A,Bases!B:B))</f>
        <v/>
      </c>
      <c r="E348" s="70" t="str">
        <f>IF(C348="","",LOOKUP(C348,Bases!A:A,Bases!C:C))</f>
        <v/>
      </c>
      <c r="G348" s="68" t="str">
        <f t="shared" si="22"/>
        <v>Baja</v>
      </c>
      <c r="H348" s="16" t="s">
        <v>2420</v>
      </c>
      <c r="J348" s="16" t="s">
        <v>2283</v>
      </c>
      <c r="K348" s="16">
        <v>98640</v>
      </c>
      <c r="L348" s="16" t="s">
        <v>2265</v>
      </c>
      <c r="M348" s="17">
        <v>41470</v>
      </c>
      <c r="N348" s="15">
        <v>34139701923</v>
      </c>
      <c r="P348" s="16">
        <v>0</v>
      </c>
      <c r="Q348" s="16" t="str">
        <f t="shared" si="21"/>
        <v>//</v>
      </c>
      <c r="R348" s="16"/>
      <c r="S348" s="108" t="e">
        <v>#N/A</v>
      </c>
      <c r="T348" s="108"/>
    </row>
    <row r="349" spans="1:20" hidden="1" x14ac:dyDescent="0.2">
      <c r="A349" s="16">
        <v>1199</v>
      </c>
      <c r="B349" s="16" t="s">
        <v>360</v>
      </c>
      <c r="D349" s="70" t="str">
        <f>IF(C349="","",LOOKUP(C349,Bases!A:A,Bases!B:B))</f>
        <v/>
      </c>
      <c r="E349" s="70" t="str">
        <f>IF(C349="","",LOOKUP(C349,Bases!A:A,Bases!C:C))</f>
        <v/>
      </c>
      <c r="F349" s="18" t="s">
        <v>3639</v>
      </c>
      <c r="G349" s="68" t="str">
        <f t="shared" si="22"/>
        <v>Baja</v>
      </c>
      <c r="H349" s="16" t="s">
        <v>2421</v>
      </c>
      <c r="J349" s="16" t="s">
        <v>2283</v>
      </c>
      <c r="K349" s="16">
        <v>98640</v>
      </c>
      <c r="L349" s="16" t="s">
        <v>2265</v>
      </c>
      <c r="M349" s="17">
        <v>43655</v>
      </c>
      <c r="N349" s="15">
        <v>34139606270</v>
      </c>
      <c r="O349" s="16" t="s">
        <v>5158</v>
      </c>
      <c r="P349" s="16">
        <v>0</v>
      </c>
      <c r="Q349" s="16" t="str">
        <f t="shared" si="21"/>
        <v>10/10/96</v>
      </c>
      <c r="R349" s="16" t="s">
        <v>3904</v>
      </c>
      <c r="S349" s="108" t="e">
        <v>#N/A</v>
      </c>
      <c r="T349" s="108"/>
    </row>
    <row r="350" spans="1:20" hidden="1" x14ac:dyDescent="0.2">
      <c r="A350" s="16">
        <v>1991</v>
      </c>
      <c r="B350" s="16" t="s">
        <v>361</v>
      </c>
      <c r="D350" s="70" t="str">
        <f>IF(C350="","",LOOKUP(C350,Bases!A:A,Bases!B:B))</f>
        <v/>
      </c>
      <c r="E350" s="70" t="str">
        <f>IF(C350="","",LOOKUP(C350,Bases!A:A,Bases!C:C))</f>
        <v/>
      </c>
      <c r="G350" s="68" t="str">
        <f t="shared" si="22"/>
        <v>Baja</v>
      </c>
      <c r="H350" s="16" t="s">
        <v>2422</v>
      </c>
      <c r="J350" s="16" t="s">
        <v>2283</v>
      </c>
      <c r="K350" s="16">
        <v>98640</v>
      </c>
      <c r="L350" s="16" t="s">
        <v>2265</v>
      </c>
      <c r="M350" s="17">
        <v>43021</v>
      </c>
      <c r="N350" s="15">
        <v>91160035027</v>
      </c>
      <c r="O350" s="16" t="s">
        <v>5155</v>
      </c>
      <c r="P350" s="16">
        <v>0</v>
      </c>
      <c r="Q350" s="16" t="str">
        <f t="shared" si="21"/>
        <v>17/07/00</v>
      </c>
      <c r="R350" s="16" t="s">
        <v>3904</v>
      </c>
      <c r="S350" s="108" t="e">
        <v>#N/A</v>
      </c>
      <c r="T350" s="108"/>
    </row>
    <row r="351" spans="1:20" hidden="1" x14ac:dyDescent="0.2">
      <c r="A351" s="16">
        <v>8392</v>
      </c>
      <c r="B351" s="16" t="s">
        <v>7538</v>
      </c>
      <c r="C351" s="19" t="s">
        <v>7097</v>
      </c>
      <c r="D351" s="70" t="str">
        <f>IF(C351="","",LOOKUP(C351,Bases!A:A,Bases!B:B))</f>
        <v>Invernaderos</v>
      </c>
      <c r="E351" s="70" t="str">
        <f>IF(C351="","",LOOKUP(C351,Bases!A:A,Bases!C:C))</f>
        <v>Extra/entrenamiento</v>
      </c>
      <c r="F351" s="18" t="s">
        <v>7209</v>
      </c>
      <c r="G351" s="68" t="str">
        <f t="shared" si="22"/>
        <v>Baja</v>
      </c>
      <c r="H351" s="16" t="s">
        <v>7539</v>
      </c>
      <c r="I351" s="16" t="s">
        <v>2572</v>
      </c>
      <c r="J351" s="16" t="s">
        <v>2272</v>
      </c>
      <c r="K351" s="16">
        <v>98700</v>
      </c>
      <c r="L351" s="16" t="s">
        <v>2265</v>
      </c>
      <c r="M351" s="17">
        <v>44145</v>
      </c>
      <c r="N351" s="15">
        <v>46159689812</v>
      </c>
      <c r="O351" s="16" t="s">
        <v>7540</v>
      </c>
      <c r="Q351" s="16" t="str">
        <f t="shared" si="21"/>
        <v>06/07/96</v>
      </c>
      <c r="R351" s="27" t="s">
        <v>3910</v>
      </c>
      <c r="S351" s="108" t="s">
        <v>3593</v>
      </c>
      <c r="T351" s="108"/>
    </row>
    <row r="352" spans="1:20" hidden="1" x14ac:dyDescent="0.2">
      <c r="A352" s="23">
        <v>2576</v>
      </c>
      <c r="B352" s="16" t="s">
        <v>5230</v>
      </c>
      <c r="D352" s="70" t="str">
        <f>IF(C352="","",LOOKUP(C352,Bases!A:A,Bases!B:B))</f>
        <v/>
      </c>
      <c r="E352" s="70" t="str">
        <f>IF(C352="","",LOOKUP(C352,Bases!A:A,Bases!C:C))</f>
        <v/>
      </c>
      <c r="F352" s="24" t="s">
        <v>3639</v>
      </c>
      <c r="G352" s="68" t="str">
        <f t="shared" si="22"/>
        <v>Baja</v>
      </c>
      <c r="H352" s="16" t="s">
        <v>5231</v>
      </c>
      <c r="J352" s="16" t="s">
        <v>2283</v>
      </c>
      <c r="K352" s="16">
        <v>98640</v>
      </c>
      <c r="L352" s="16" t="s">
        <v>2265</v>
      </c>
      <c r="M352" s="17">
        <v>43669</v>
      </c>
      <c r="O352" s="16" t="s">
        <v>5232</v>
      </c>
      <c r="P352" s="16">
        <v>0</v>
      </c>
      <c r="Q352" s="16" t="str">
        <f t="shared" si="21"/>
        <v>15/10/98</v>
      </c>
      <c r="R352" s="27" t="s">
        <v>3910</v>
      </c>
      <c r="S352" s="108" t="e">
        <v>#N/A</v>
      </c>
      <c r="T352" s="108"/>
    </row>
    <row r="353" spans="1:20" hidden="1" x14ac:dyDescent="0.2">
      <c r="A353" s="23">
        <v>2593</v>
      </c>
      <c r="B353" s="16" t="s">
        <v>5293</v>
      </c>
      <c r="D353" s="70" t="str">
        <f>IF(C353="","",LOOKUP(C353,Bases!A:A,Bases!B:B))</f>
        <v/>
      </c>
      <c r="E353" s="70" t="str">
        <f>IF(C353="","",LOOKUP(C353,Bases!A:A,Bases!C:C))</f>
        <v/>
      </c>
      <c r="F353" s="18" t="s">
        <v>5102</v>
      </c>
      <c r="G353" s="68" t="str">
        <f t="shared" si="22"/>
        <v>Baja</v>
      </c>
      <c r="H353" s="16" t="s">
        <v>5296</v>
      </c>
      <c r="I353" s="16" t="s">
        <v>2283</v>
      </c>
      <c r="J353" s="16" t="s">
        <v>2283</v>
      </c>
      <c r="K353" s="16">
        <v>98640</v>
      </c>
      <c r="L353" s="16" t="s">
        <v>2265</v>
      </c>
      <c r="M353" s="17">
        <v>43683</v>
      </c>
      <c r="N353" s="15">
        <v>96169810049</v>
      </c>
      <c r="O353" s="16" t="s">
        <v>5294</v>
      </c>
      <c r="P353" s="16">
        <v>0</v>
      </c>
      <c r="Q353" s="16" t="str">
        <f t="shared" si="21"/>
        <v>20/06/98</v>
      </c>
      <c r="R353" s="27" t="s">
        <v>3910</v>
      </c>
      <c r="S353" s="108" t="e">
        <v>#N/A</v>
      </c>
      <c r="T353" s="108"/>
    </row>
    <row r="354" spans="1:20" hidden="1" x14ac:dyDescent="0.2">
      <c r="A354" s="29">
        <v>50317</v>
      </c>
      <c r="B354" s="16" t="s">
        <v>5293</v>
      </c>
      <c r="D354" s="70" t="str">
        <f>IF(C354="","",LOOKUP(C354,Bases!A:A,Bases!B:B))</f>
        <v/>
      </c>
      <c r="E354" s="70" t="str">
        <f>IF(C354="","",LOOKUP(C354,Bases!A:A,Bases!C:C))</f>
        <v/>
      </c>
      <c r="F354" s="18" t="s">
        <v>24</v>
      </c>
      <c r="G354" s="68" t="str">
        <f t="shared" si="22"/>
        <v>Baja</v>
      </c>
      <c r="H354" s="16" t="s">
        <v>2458</v>
      </c>
      <c r="J354" s="16" t="s">
        <v>2272</v>
      </c>
      <c r="K354" s="16">
        <v>98690</v>
      </c>
      <c r="L354" s="16" t="s">
        <v>2265</v>
      </c>
      <c r="M354" s="17">
        <v>40592</v>
      </c>
      <c r="N354" s="15">
        <v>34119204344</v>
      </c>
      <c r="P354" s="16">
        <v>0</v>
      </c>
      <c r="Q354" s="16" t="str">
        <f t="shared" si="21"/>
        <v>//</v>
      </c>
      <c r="R354" s="16"/>
      <c r="S354" s="108" t="e">
        <v>#N/A</v>
      </c>
      <c r="T354" s="108"/>
    </row>
    <row r="355" spans="1:20" hidden="1" x14ac:dyDescent="0.2">
      <c r="A355" s="16">
        <v>681</v>
      </c>
      <c r="B355" s="16" t="s">
        <v>362</v>
      </c>
      <c r="D355" s="70" t="str">
        <f>IF(C355="","",LOOKUP(C355,Bases!A:A,Bases!B:B))</f>
        <v/>
      </c>
      <c r="E355" s="70" t="str">
        <f>IF(C355="","",LOOKUP(C355,Bases!A:A,Bases!C:C))</f>
        <v/>
      </c>
      <c r="G355" s="68" t="str">
        <f t="shared" si="22"/>
        <v>Baja</v>
      </c>
      <c r="K355" s="16">
        <v>0</v>
      </c>
      <c r="L355" s="16" t="s">
        <v>2265</v>
      </c>
      <c r="M355" s="17">
        <v>38453</v>
      </c>
      <c r="N355" s="15">
        <v>33048823091</v>
      </c>
      <c r="P355" s="16">
        <v>0</v>
      </c>
      <c r="Q355" s="16" t="str">
        <f t="shared" si="21"/>
        <v>//</v>
      </c>
      <c r="R355" s="16"/>
      <c r="S355" s="108" t="e">
        <v>#N/A</v>
      </c>
      <c r="T355" s="108"/>
    </row>
    <row r="356" spans="1:20" hidden="1" x14ac:dyDescent="0.2">
      <c r="A356" s="23">
        <v>2577</v>
      </c>
      <c r="B356" s="16" t="s">
        <v>5233</v>
      </c>
      <c r="D356" s="70" t="str">
        <f>IF(C356="","",LOOKUP(C356,Bases!A:A,Bases!B:B))</f>
        <v/>
      </c>
      <c r="E356" s="70" t="str">
        <f>IF(C356="","",LOOKUP(C356,Bases!A:A,Bases!C:C))</f>
        <v/>
      </c>
      <c r="F356" s="24" t="s">
        <v>3639</v>
      </c>
      <c r="G356" s="68" t="str">
        <f t="shared" si="22"/>
        <v>Baja</v>
      </c>
      <c r="H356" s="16" t="s">
        <v>5231</v>
      </c>
      <c r="J356" s="16" t="s">
        <v>2283</v>
      </c>
      <c r="K356" s="16">
        <v>98640</v>
      </c>
      <c r="L356" s="16" t="s">
        <v>2265</v>
      </c>
      <c r="M356" s="17">
        <v>43669</v>
      </c>
      <c r="O356" s="16" t="s">
        <v>5234</v>
      </c>
      <c r="P356" s="16">
        <v>0</v>
      </c>
      <c r="Q356" s="16" t="str">
        <f t="shared" si="21"/>
        <v>03/02/00</v>
      </c>
      <c r="R356" s="27" t="s">
        <v>3910</v>
      </c>
      <c r="S356" s="108" t="e">
        <v>#N/A</v>
      </c>
      <c r="T356" s="108"/>
    </row>
    <row r="357" spans="1:20" hidden="1" x14ac:dyDescent="0.2">
      <c r="A357" s="16">
        <v>1461</v>
      </c>
      <c r="B357" s="16" t="s">
        <v>363</v>
      </c>
      <c r="D357" s="70" t="str">
        <f>IF(C357="","",LOOKUP(C357,Bases!A:A,Bases!B:B))</f>
        <v/>
      </c>
      <c r="E357" s="70" t="str">
        <f>IF(C357="","",LOOKUP(C357,Bases!A:A,Bases!C:C))</f>
        <v/>
      </c>
      <c r="G357" s="68" t="str">
        <f t="shared" si="22"/>
        <v>Baja</v>
      </c>
      <c r="H357" s="16" t="s">
        <v>2423</v>
      </c>
      <c r="J357" s="16" t="s">
        <v>2268</v>
      </c>
      <c r="K357" s="16">
        <v>98760</v>
      </c>
      <c r="L357" s="16" t="s">
        <v>2265</v>
      </c>
      <c r="M357" s="17">
        <v>42213</v>
      </c>
      <c r="N357" s="15">
        <v>3159244684</v>
      </c>
      <c r="P357" s="16">
        <v>0</v>
      </c>
      <c r="Q357" s="16" t="str">
        <f t="shared" si="21"/>
        <v>//</v>
      </c>
      <c r="R357" s="16"/>
      <c r="S357" s="108" t="e">
        <v>#N/A</v>
      </c>
      <c r="T357" s="108"/>
    </row>
    <row r="358" spans="1:20" hidden="1" x14ac:dyDescent="0.2">
      <c r="A358" s="23">
        <v>2594</v>
      </c>
      <c r="B358" s="16" t="s">
        <v>5290</v>
      </c>
      <c r="D358" s="70" t="str">
        <f>IF(C358="","",LOOKUP(C358,Bases!A:A,Bases!B:B))</f>
        <v/>
      </c>
      <c r="E358" s="70" t="str">
        <f>IF(C358="","",LOOKUP(C358,Bases!A:A,Bases!C:C))</f>
        <v/>
      </c>
      <c r="F358" s="18" t="s">
        <v>3</v>
      </c>
      <c r="G358" s="68" t="str">
        <f t="shared" si="22"/>
        <v>Baja</v>
      </c>
      <c r="H358" s="16" t="s">
        <v>5291</v>
      </c>
      <c r="I358" s="16" t="s">
        <v>2283</v>
      </c>
      <c r="J358" s="16" t="s">
        <v>2283</v>
      </c>
      <c r="K358" s="16">
        <v>98640</v>
      </c>
      <c r="L358" s="16" t="s">
        <v>2265</v>
      </c>
      <c r="M358" s="17">
        <v>43683</v>
      </c>
      <c r="N358" s="15">
        <v>55160025023</v>
      </c>
      <c r="O358" s="16" t="s">
        <v>5292</v>
      </c>
      <c r="P358" s="16">
        <v>0</v>
      </c>
      <c r="Q358" s="16" t="str">
        <f t="shared" si="21"/>
        <v>23/05/00</v>
      </c>
      <c r="R358" s="27" t="s">
        <v>3904</v>
      </c>
      <c r="S358" s="108" t="e">
        <v>#N/A</v>
      </c>
      <c r="T358" s="108"/>
    </row>
    <row r="359" spans="1:20" hidden="1" x14ac:dyDescent="0.2">
      <c r="A359" s="29">
        <v>50316</v>
      </c>
      <c r="B359" s="16" t="s">
        <v>5290</v>
      </c>
      <c r="D359" s="70" t="str">
        <f>IF(C359="","",LOOKUP(C359,Bases!A:A,Bases!B:B))</f>
        <v/>
      </c>
      <c r="E359" s="70" t="str">
        <f>IF(C359="","",LOOKUP(C359,Bases!A:A,Bases!C:C))</f>
        <v/>
      </c>
      <c r="F359" s="18" t="s">
        <v>3</v>
      </c>
      <c r="G359" s="68" t="str">
        <f t="shared" si="22"/>
        <v>Baja</v>
      </c>
      <c r="H359" s="16" t="s">
        <v>2459</v>
      </c>
      <c r="J359" s="16" t="s">
        <v>2283</v>
      </c>
      <c r="K359" s="16">
        <v>98640</v>
      </c>
      <c r="L359" s="16" t="s">
        <v>2265</v>
      </c>
      <c r="M359" s="17">
        <v>41495</v>
      </c>
      <c r="N359" s="15">
        <v>34139510001</v>
      </c>
      <c r="P359" s="16">
        <v>0</v>
      </c>
      <c r="Q359" s="16" t="str">
        <f t="shared" si="21"/>
        <v>//</v>
      </c>
      <c r="R359" s="16"/>
      <c r="S359" s="108" t="e">
        <v>#N/A</v>
      </c>
      <c r="T359" s="108"/>
    </row>
    <row r="360" spans="1:20" hidden="1" x14ac:dyDescent="0.2">
      <c r="A360" s="29">
        <v>50316</v>
      </c>
      <c r="B360" s="16" t="s">
        <v>5290</v>
      </c>
      <c r="D360" s="70" t="str">
        <f>IF(C360="","",LOOKUP(C360,Bases!A:A,Bases!B:B))</f>
        <v/>
      </c>
      <c r="E360" s="70" t="str">
        <f>IF(C360="","",LOOKUP(C360,Bases!A:A,Bases!C:C))</f>
        <v/>
      </c>
      <c r="F360" s="18" t="s">
        <v>3</v>
      </c>
      <c r="G360" s="68" t="str">
        <f t="shared" si="22"/>
        <v>Baja</v>
      </c>
      <c r="H360" s="16" t="s">
        <v>4185</v>
      </c>
      <c r="J360" s="16" t="s">
        <v>2283</v>
      </c>
      <c r="K360" s="16">
        <v>98640</v>
      </c>
      <c r="L360" s="16" t="s">
        <v>2265</v>
      </c>
      <c r="M360" s="17">
        <v>43375</v>
      </c>
      <c r="N360" s="15">
        <v>34119004488</v>
      </c>
      <c r="O360" s="16" t="s">
        <v>4186</v>
      </c>
      <c r="P360" s="16">
        <v>0</v>
      </c>
      <c r="Q360" s="16" t="str">
        <f t="shared" si="21"/>
        <v>25/07/90</v>
      </c>
      <c r="R360" s="27" t="s">
        <v>3910</v>
      </c>
      <c r="S360" s="108" t="e">
        <v>#N/A</v>
      </c>
      <c r="T360" s="108"/>
    </row>
    <row r="361" spans="1:20" hidden="1" x14ac:dyDescent="0.2">
      <c r="A361" s="16">
        <v>8054</v>
      </c>
      <c r="B361" s="16" t="s">
        <v>364</v>
      </c>
      <c r="D361" s="70" t="str">
        <f>IF(C361="","",LOOKUP(C361,Bases!A:A,Bases!B:B))</f>
        <v/>
      </c>
      <c r="E361" s="70" t="str">
        <f>IF(C361="","",LOOKUP(C361,Bases!A:A,Bases!C:C))</f>
        <v/>
      </c>
      <c r="G361" s="68" t="str">
        <f t="shared" si="22"/>
        <v>Baja</v>
      </c>
      <c r="H361" s="16" t="s">
        <v>2424</v>
      </c>
      <c r="J361" s="16" t="s">
        <v>2294</v>
      </c>
      <c r="K361" s="16">
        <v>98000</v>
      </c>
      <c r="L361" s="16" t="s">
        <v>2265</v>
      </c>
      <c r="M361" s="17">
        <v>41992</v>
      </c>
      <c r="N361" s="15">
        <v>34988401286</v>
      </c>
      <c r="P361" s="16">
        <v>0</v>
      </c>
      <c r="Q361" s="16" t="str">
        <f t="shared" si="21"/>
        <v>//</v>
      </c>
      <c r="R361" s="16"/>
      <c r="S361" s="108" t="e">
        <v>#N/A</v>
      </c>
      <c r="T361" s="108"/>
    </row>
    <row r="362" spans="1:20" hidden="1" x14ac:dyDescent="0.2">
      <c r="A362" s="23">
        <v>2734</v>
      </c>
      <c r="B362" s="16" t="s">
        <v>5765</v>
      </c>
      <c r="C362" s="23"/>
      <c r="D362" s="70" t="str">
        <f>IF(C362="","",LOOKUP(C362,Bases!A:A,Bases!B:B))</f>
        <v/>
      </c>
      <c r="E362" s="70" t="str">
        <f>IF(C362="","",LOOKUP(C362,Bases!A:A,Bases!C:C))</f>
        <v/>
      </c>
      <c r="F362" s="19" t="s">
        <v>5102</v>
      </c>
      <c r="G362" s="68" t="str">
        <f t="shared" si="22"/>
        <v>Baja</v>
      </c>
      <c r="H362" s="16" t="s">
        <v>5766</v>
      </c>
      <c r="I362" s="16" t="s">
        <v>2283</v>
      </c>
      <c r="J362" s="16" t="s">
        <v>2283</v>
      </c>
      <c r="K362" s="16">
        <v>98640</v>
      </c>
      <c r="L362" s="16" t="s">
        <v>2265</v>
      </c>
      <c r="M362" s="17">
        <v>43837</v>
      </c>
      <c r="N362" s="15">
        <v>55160027235</v>
      </c>
      <c r="O362" s="16" t="s">
        <v>5767</v>
      </c>
      <c r="P362" s="16" t="s">
        <v>6289</v>
      </c>
      <c r="Q362" s="16" t="str">
        <f t="shared" si="21"/>
        <v>16/04/00</v>
      </c>
      <c r="R362" s="27" t="s">
        <v>3910</v>
      </c>
      <c r="S362" s="108" t="s">
        <v>2283</v>
      </c>
      <c r="T362" s="108"/>
    </row>
    <row r="363" spans="1:20" x14ac:dyDescent="0.2">
      <c r="A363" s="16">
        <v>8283</v>
      </c>
      <c r="B363" s="16" t="s">
        <v>7048</v>
      </c>
      <c r="C363" s="16" t="s">
        <v>6809</v>
      </c>
      <c r="D363" s="70" t="str">
        <f>IF(C363="","",LOOKUP(C363,Bases!A:A,Bases!B:B))</f>
        <v>Invernaderos</v>
      </c>
      <c r="E363" s="70" t="str">
        <f>IF(C363="","",LOOKUP(C363,Bases!A:A,Bases!C:C))</f>
        <v>Operativo Arriba</v>
      </c>
      <c r="F363" s="18" t="s">
        <v>3659</v>
      </c>
      <c r="G363" s="68" t="str">
        <f t="shared" si="22"/>
        <v>Activo</v>
      </c>
      <c r="H363" s="16" t="s">
        <v>7050</v>
      </c>
      <c r="I363" s="16" t="s">
        <v>3676</v>
      </c>
      <c r="J363" s="16" t="s">
        <v>2285</v>
      </c>
      <c r="K363" s="16">
        <v>98730</v>
      </c>
      <c r="L363" s="16" t="s">
        <v>144</v>
      </c>
      <c r="M363" s="17">
        <v>44089</v>
      </c>
      <c r="N363" s="15">
        <v>14129527629</v>
      </c>
      <c r="O363" s="16" t="s">
        <v>7051</v>
      </c>
      <c r="Q363" s="16" t="str">
        <f t="shared" si="21"/>
        <v>22/05/95</v>
      </c>
      <c r="R363" s="27" t="s">
        <v>3904</v>
      </c>
      <c r="S363" s="12" t="s">
        <v>3185</v>
      </c>
    </row>
    <row r="364" spans="1:20" hidden="1" x14ac:dyDescent="0.2">
      <c r="A364" s="23">
        <v>2325</v>
      </c>
      <c r="B364" s="23" t="s">
        <v>4178</v>
      </c>
      <c r="D364" s="70" t="str">
        <f>IF(C364="","",LOOKUP(C364,Bases!A:A,Bases!B:B))</f>
        <v/>
      </c>
      <c r="E364" s="70" t="str">
        <f>IF(C364="","",LOOKUP(C364,Bases!A:A,Bases!C:C))</f>
        <v/>
      </c>
      <c r="F364" s="24" t="s">
        <v>9</v>
      </c>
      <c r="G364" s="68" t="str">
        <f t="shared" si="22"/>
        <v>Baja</v>
      </c>
      <c r="H364" s="16" t="s">
        <v>4179</v>
      </c>
      <c r="J364" s="16" t="s">
        <v>2272</v>
      </c>
      <c r="K364" s="16">
        <v>98710</v>
      </c>
      <c r="L364" s="16" t="s">
        <v>2265</v>
      </c>
      <c r="M364" s="17">
        <v>43374</v>
      </c>
      <c r="N364" s="15">
        <v>8148915435</v>
      </c>
      <c r="O364" s="16" t="s">
        <v>4180</v>
      </c>
      <c r="P364" s="16">
        <v>0</v>
      </c>
      <c r="Q364" s="16" t="str">
        <f t="shared" si="21"/>
        <v>22/02/89</v>
      </c>
      <c r="R364" s="27" t="s">
        <v>3910</v>
      </c>
      <c r="S364" s="108" t="e">
        <v>#N/A</v>
      </c>
      <c r="T364" s="108"/>
    </row>
    <row r="365" spans="1:20" hidden="1" x14ac:dyDescent="0.2">
      <c r="A365" s="16">
        <v>2802</v>
      </c>
      <c r="B365" s="16" t="s">
        <v>5993</v>
      </c>
      <c r="C365" s="19"/>
      <c r="D365" s="70" t="str">
        <f>IF(C365="","",LOOKUP(C365,Bases!A:A,Bases!B:B))</f>
        <v/>
      </c>
      <c r="E365" s="70" t="str">
        <f>IF(C365="","",LOOKUP(C365,Bases!A:A,Bases!C:C))</f>
        <v/>
      </c>
      <c r="F365" s="12" t="s">
        <v>6043</v>
      </c>
      <c r="G365" s="68" t="str">
        <f t="shared" si="22"/>
        <v>Baja</v>
      </c>
      <c r="H365" s="16" t="s">
        <v>5994</v>
      </c>
      <c r="I365" s="16" t="s">
        <v>5532</v>
      </c>
      <c r="J365" s="16" t="s">
        <v>2285</v>
      </c>
      <c r="K365" s="16">
        <v>98740</v>
      </c>
      <c r="L365" s="16" t="s">
        <v>2265</v>
      </c>
      <c r="M365" s="17">
        <v>43888</v>
      </c>
      <c r="N365" s="15">
        <v>91160009808</v>
      </c>
      <c r="O365" s="16" t="s">
        <v>5995</v>
      </c>
      <c r="P365" s="16">
        <v>0</v>
      </c>
      <c r="Q365" s="16" t="str">
        <f t="shared" si="21"/>
        <v>22/11/00</v>
      </c>
      <c r="R365" s="27" t="s">
        <v>3910</v>
      </c>
      <c r="S365" s="108" t="s">
        <v>6215</v>
      </c>
      <c r="T365" s="108"/>
    </row>
    <row r="366" spans="1:20" hidden="1" x14ac:dyDescent="0.2">
      <c r="A366" s="16">
        <v>1692</v>
      </c>
      <c r="B366" s="16" t="s">
        <v>365</v>
      </c>
      <c r="D366" s="70" t="str">
        <f>IF(C366="","",LOOKUP(C366,Bases!A:A,Bases!B:B))</f>
        <v/>
      </c>
      <c r="E366" s="70" t="str">
        <f>IF(C366="","",LOOKUP(C366,Bases!A:A,Bases!C:C))</f>
        <v/>
      </c>
      <c r="G366" s="68" t="str">
        <f t="shared" si="22"/>
        <v>Baja</v>
      </c>
      <c r="H366" s="16" t="s">
        <v>2425</v>
      </c>
      <c r="J366" s="16" t="s">
        <v>2268</v>
      </c>
      <c r="K366" s="16">
        <v>98740</v>
      </c>
      <c r="L366" s="16" t="s">
        <v>2265</v>
      </c>
      <c r="M366" s="17">
        <v>42583</v>
      </c>
      <c r="N366" s="15">
        <v>62149478042</v>
      </c>
      <c r="P366" s="16">
        <v>0</v>
      </c>
      <c r="Q366" s="16" t="str">
        <f t="shared" si="21"/>
        <v>//</v>
      </c>
      <c r="R366" s="16"/>
      <c r="S366" s="108" t="e">
        <v>#N/A</v>
      </c>
      <c r="T366" s="108"/>
    </row>
    <row r="367" spans="1:20" x14ac:dyDescent="0.2">
      <c r="A367" s="23">
        <v>8132</v>
      </c>
      <c r="B367" s="31" t="s">
        <v>340</v>
      </c>
      <c r="C367" s="16" t="s">
        <v>6724</v>
      </c>
      <c r="D367" s="70" t="str">
        <f>IF(C367="","",LOOKUP(C367,Bases!A:A,Bases!B:B))</f>
        <v>Invernaderos</v>
      </c>
      <c r="E367" s="70" t="str">
        <f>IF(C367="","",LOOKUP(C367,Bases!A:A,Bases!C:C))</f>
        <v>Acarreador</v>
      </c>
      <c r="F367" s="18" t="s">
        <v>3660</v>
      </c>
      <c r="G367" s="68" t="str">
        <f t="shared" si="22"/>
        <v>Activo</v>
      </c>
      <c r="H367" s="35" t="s">
        <v>2408</v>
      </c>
      <c r="I367" s="35" t="s">
        <v>5533</v>
      </c>
      <c r="J367" s="16" t="s">
        <v>2285</v>
      </c>
      <c r="K367" s="16">
        <v>98760</v>
      </c>
      <c r="L367" s="16" t="s">
        <v>2266</v>
      </c>
      <c r="M367" s="17">
        <v>43257</v>
      </c>
      <c r="N367" s="15">
        <v>34028603362</v>
      </c>
      <c r="O367" s="35" t="s">
        <v>4056</v>
      </c>
      <c r="P367" s="16" t="s">
        <v>6285</v>
      </c>
      <c r="Q367" s="16" t="str">
        <f t="shared" si="21"/>
        <v>26/01/86</v>
      </c>
      <c r="R367" s="27" t="s">
        <v>3904</v>
      </c>
      <c r="S367" s="12" t="s">
        <v>3185</v>
      </c>
    </row>
    <row r="368" spans="1:20" hidden="1" x14ac:dyDescent="0.2">
      <c r="A368" s="16">
        <v>51</v>
      </c>
      <c r="B368" s="16" t="s">
        <v>366</v>
      </c>
      <c r="D368" s="70" t="str">
        <f>IF(C368="","",LOOKUP(C368,Bases!A:A,Bases!B:B))</f>
        <v/>
      </c>
      <c r="E368" s="70" t="str">
        <f>IF(C368="","",LOOKUP(C368,Bases!A:A,Bases!C:C))</f>
        <v/>
      </c>
      <c r="G368" s="68" t="str">
        <f t="shared" si="22"/>
        <v>Baja</v>
      </c>
      <c r="K368" s="16">
        <v>0</v>
      </c>
      <c r="L368" s="16" t="s">
        <v>2265</v>
      </c>
      <c r="M368" s="17">
        <v>36920</v>
      </c>
      <c r="N368" s="15">
        <v>34018501035</v>
      </c>
      <c r="P368" s="16">
        <v>0</v>
      </c>
      <c r="Q368" s="16" t="str">
        <f t="shared" si="21"/>
        <v>//</v>
      </c>
      <c r="R368" s="16"/>
      <c r="S368" s="108" t="e">
        <v>#N/A</v>
      </c>
      <c r="T368" s="108"/>
    </row>
    <row r="369" spans="1:20" hidden="1" x14ac:dyDescent="0.2">
      <c r="A369" s="16">
        <v>822</v>
      </c>
      <c r="B369" s="16" t="s">
        <v>367</v>
      </c>
      <c r="D369" s="70" t="str">
        <f>IF(C369="","",LOOKUP(C369,Bases!A:A,Bases!B:B))</f>
        <v/>
      </c>
      <c r="E369" s="70" t="str">
        <f>IF(C369="","",LOOKUP(C369,Bases!A:A,Bases!C:C))</f>
        <v/>
      </c>
      <c r="G369" s="68" t="str">
        <f t="shared" si="22"/>
        <v>Baja</v>
      </c>
      <c r="K369" s="16">
        <v>0</v>
      </c>
      <c r="L369" s="16" t="s">
        <v>2265</v>
      </c>
      <c r="M369" s="17">
        <v>38691</v>
      </c>
      <c r="N369" s="15">
        <v>34058907600</v>
      </c>
      <c r="P369" s="16">
        <v>0</v>
      </c>
      <c r="Q369" s="16" t="str">
        <f t="shared" si="21"/>
        <v>//</v>
      </c>
      <c r="R369" s="16"/>
      <c r="S369" s="108" t="e">
        <v>#N/A</v>
      </c>
      <c r="T369" s="108"/>
    </row>
    <row r="370" spans="1:20" hidden="1" x14ac:dyDescent="0.2">
      <c r="A370" s="16">
        <v>694</v>
      </c>
      <c r="B370" s="16" t="s">
        <v>368</v>
      </c>
      <c r="D370" s="70" t="str">
        <f>IF(C370="","",LOOKUP(C370,Bases!A:A,Bases!B:B))</f>
        <v/>
      </c>
      <c r="E370" s="70" t="str">
        <f>IF(C370="","",LOOKUP(C370,Bases!A:A,Bases!C:C))</f>
        <v/>
      </c>
      <c r="G370" s="68" t="str">
        <f t="shared" si="22"/>
        <v>Baja</v>
      </c>
      <c r="K370" s="16">
        <v>0</v>
      </c>
      <c r="L370" s="16" t="s">
        <v>2265</v>
      </c>
      <c r="M370" s="17">
        <v>38460</v>
      </c>
      <c r="N370" s="15">
        <v>34058001313</v>
      </c>
      <c r="P370" s="16">
        <v>0</v>
      </c>
      <c r="Q370" s="16" t="str">
        <f t="shared" si="21"/>
        <v>//</v>
      </c>
      <c r="R370" s="16"/>
      <c r="S370" s="108" t="e">
        <v>#N/A</v>
      </c>
      <c r="T370" s="108"/>
    </row>
    <row r="371" spans="1:20" hidden="1" x14ac:dyDescent="0.2">
      <c r="A371" s="29">
        <v>50246</v>
      </c>
      <c r="B371" s="16" t="s">
        <v>4473</v>
      </c>
      <c r="D371" s="70" t="str">
        <f>IF(C371="","",LOOKUP(C371,Bases!A:A,Bases!B:B))</f>
        <v/>
      </c>
      <c r="E371" s="70" t="str">
        <f>IF(C371="","",LOOKUP(C371,Bases!A:A,Bases!C:C))</f>
        <v/>
      </c>
      <c r="F371" s="24" t="s">
        <v>3662</v>
      </c>
      <c r="G371" s="68" t="str">
        <f t="shared" si="22"/>
        <v>Baja</v>
      </c>
      <c r="H371" s="16" t="s">
        <v>4476</v>
      </c>
      <c r="J371" s="16" t="s">
        <v>2285</v>
      </c>
      <c r="K371" s="16">
        <v>98760</v>
      </c>
      <c r="L371" s="16" t="s">
        <v>2265</v>
      </c>
      <c r="M371" s="17">
        <v>43416</v>
      </c>
      <c r="N371" s="15">
        <v>34118203149</v>
      </c>
      <c r="O371" s="16" t="s">
        <v>4477</v>
      </c>
      <c r="P371" s="16">
        <v>0</v>
      </c>
      <c r="Q371" s="16" t="str">
        <f t="shared" si="21"/>
        <v>04/11/82</v>
      </c>
      <c r="R371" s="27" t="s">
        <v>3910</v>
      </c>
      <c r="S371" s="108" t="e">
        <v>#N/A</v>
      </c>
      <c r="T371" s="108"/>
    </row>
    <row r="372" spans="1:20" hidden="1" x14ac:dyDescent="0.2">
      <c r="A372" s="23">
        <v>2452</v>
      </c>
      <c r="B372" s="16" t="s">
        <v>4818</v>
      </c>
      <c r="D372" s="70" t="str">
        <f>IF(C372="","",LOOKUP(C372,Bases!A:A,Bases!B:B))</f>
        <v/>
      </c>
      <c r="E372" s="70" t="str">
        <f>IF(C372="","",LOOKUP(C372,Bases!A:A,Bases!C:C))</f>
        <v/>
      </c>
      <c r="F372" s="24" t="s">
        <v>3662</v>
      </c>
      <c r="G372" s="68" t="str">
        <f t="shared" si="22"/>
        <v>Baja</v>
      </c>
      <c r="H372" s="16" t="s">
        <v>4490</v>
      </c>
      <c r="J372" s="16" t="s">
        <v>2272</v>
      </c>
      <c r="K372" s="16">
        <v>98700</v>
      </c>
      <c r="L372" s="16" t="s">
        <v>2265</v>
      </c>
      <c r="M372" s="17">
        <v>43521</v>
      </c>
      <c r="O372" s="16" t="s">
        <v>4817</v>
      </c>
      <c r="P372" s="16">
        <v>0</v>
      </c>
      <c r="Q372" s="16" t="str">
        <f t="shared" si="21"/>
        <v>04/08/97</v>
      </c>
      <c r="R372" s="27" t="s">
        <v>3904</v>
      </c>
      <c r="S372" s="108" t="e">
        <v>#N/A</v>
      </c>
      <c r="T372" s="108"/>
    </row>
    <row r="373" spans="1:20" hidden="1" x14ac:dyDescent="0.2">
      <c r="A373" s="16">
        <v>1153</v>
      </c>
      <c r="B373" s="16" t="s">
        <v>369</v>
      </c>
      <c r="D373" s="70" t="str">
        <f>IF(C373="","",LOOKUP(C373,Bases!A:A,Bases!B:B))</f>
        <v/>
      </c>
      <c r="E373" s="70" t="str">
        <f>IF(C373="","",LOOKUP(C373,Bases!A:A,Bases!C:C))</f>
        <v/>
      </c>
      <c r="G373" s="68" t="str">
        <f t="shared" si="22"/>
        <v>Baja</v>
      </c>
      <c r="H373" s="16" t="s">
        <v>2420</v>
      </c>
      <c r="J373" s="16" t="s">
        <v>2283</v>
      </c>
      <c r="K373" s="16">
        <v>0</v>
      </c>
      <c r="L373" s="16" t="s">
        <v>2265</v>
      </c>
      <c r="M373" s="17">
        <v>41470</v>
      </c>
      <c r="N373" s="15">
        <v>34139507916</v>
      </c>
      <c r="P373" s="16">
        <v>0</v>
      </c>
      <c r="Q373" s="16" t="str">
        <f t="shared" ref="Q373:Q404" si="23">CONCATENATE(MID(O373,9,2),"/",MID(O373,7,2),"/",MID(O373,5,2))</f>
        <v>//</v>
      </c>
      <c r="R373" s="16"/>
      <c r="S373" s="108" t="e">
        <v>#N/A</v>
      </c>
      <c r="T373" s="108"/>
    </row>
    <row r="374" spans="1:20" hidden="1" x14ac:dyDescent="0.2">
      <c r="A374" s="16">
        <v>931</v>
      </c>
      <c r="B374" s="16" t="s">
        <v>370</v>
      </c>
      <c r="D374" s="70" t="str">
        <f>IF(C374="","",LOOKUP(C374,Bases!A:A,Bases!B:B))</f>
        <v/>
      </c>
      <c r="E374" s="70" t="str">
        <f>IF(C374="","",LOOKUP(C374,Bases!A:A,Bases!C:C))</f>
        <v/>
      </c>
      <c r="G374" s="68" t="str">
        <f t="shared" si="22"/>
        <v>Baja</v>
      </c>
      <c r="H374" s="16" t="s">
        <v>2426</v>
      </c>
      <c r="J374" s="16" t="s">
        <v>2283</v>
      </c>
      <c r="K374" s="16">
        <v>98640</v>
      </c>
      <c r="L374" s="16" t="s">
        <v>2265</v>
      </c>
      <c r="M374" s="17">
        <v>40529</v>
      </c>
      <c r="N374" s="15">
        <v>34109308618</v>
      </c>
      <c r="P374" s="16">
        <v>0</v>
      </c>
      <c r="Q374" s="16" t="str">
        <f t="shared" si="23"/>
        <v>//</v>
      </c>
      <c r="R374" s="16"/>
      <c r="S374" s="108" t="e">
        <v>#N/A</v>
      </c>
      <c r="T374" s="108"/>
    </row>
    <row r="375" spans="1:20" hidden="1" x14ac:dyDescent="0.2">
      <c r="A375" s="16">
        <v>8410</v>
      </c>
      <c r="B375" s="16" t="s">
        <v>7590</v>
      </c>
      <c r="C375" s="19" t="s">
        <v>7161</v>
      </c>
      <c r="D375" s="70" t="str">
        <f>IF(C375="","",LOOKUP(C375,[1]Bases!A:A,[1]Bases!B:B))</f>
        <v>Invernaderos</v>
      </c>
      <c r="E375" s="70" t="str">
        <f>IF(C375="","",LOOKUP(C375,[1]Bases!A:A,[1]Bases!C:C))</f>
        <v>Extra/entrenamiento</v>
      </c>
      <c r="F375" s="18" t="s">
        <v>7209</v>
      </c>
      <c r="G375" s="68" t="str">
        <f t="shared" si="22"/>
        <v>Baja</v>
      </c>
      <c r="H375" s="16" t="s">
        <v>7591</v>
      </c>
      <c r="I375" s="16" t="s">
        <v>7258</v>
      </c>
      <c r="J375" s="16" t="s">
        <v>2270</v>
      </c>
      <c r="K375" s="16">
        <v>98630</v>
      </c>
      <c r="L375" s="16" t="s">
        <v>2265</v>
      </c>
      <c r="M375" s="17">
        <v>44152</v>
      </c>
      <c r="O375" s="16" t="s">
        <v>7592</v>
      </c>
      <c r="Q375" s="16" t="str">
        <f t="shared" si="23"/>
        <v>15/03/76</v>
      </c>
      <c r="R375" s="27" t="s">
        <v>3910</v>
      </c>
      <c r="S375" s="108" t="s">
        <v>7258</v>
      </c>
      <c r="T375" s="108"/>
    </row>
    <row r="376" spans="1:20" hidden="1" x14ac:dyDescent="0.2">
      <c r="A376" s="16">
        <v>1238</v>
      </c>
      <c r="B376" s="16" t="s">
        <v>371</v>
      </c>
      <c r="D376" s="70" t="str">
        <f>IF(C376="","",LOOKUP(C376,Bases!A:A,Bases!B:B))</f>
        <v/>
      </c>
      <c r="E376" s="70" t="str">
        <f>IF(C376="","",LOOKUP(C376,Bases!A:A,Bases!C:C))</f>
        <v/>
      </c>
      <c r="G376" s="68" t="str">
        <f t="shared" si="22"/>
        <v>Baja</v>
      </c>
      <c r="H376" s="16" t="s">
        <v>2427</v>
      </c>
      <c r="J376" s="16" t="s">
        <v>2283</v>
      </c>
      <c r="K376" s="16">
        <v>98640</v>
      </c>
      <c r="L376" s="16" t="s">
        <v>2265</v>
      </c>
      <c r="M376" s="17">
        <v>41708</v>
      </c>
      <c r="N376" s="15">
        <v>3149809232</v>
      </c>
      <c r="P376" s="16">
        <v>0</v>
      </c>
      <c r="Q376" s="16" t="str">
        <f t="shared" si="23"/>
        <v>//</v>
      </c>
      <c r="R376" s="16"/>
      <c r="S376" s="108" t="e">
        <v>#N/A</v>
      </c>
      <c r="T376" s="108"/>
    </row>
    <row r="377" spans="1:20" hidden="1" x14ac:dyDescent="0.2">
      <c r="A377" s="16">
        <v>50309</v>
      </c>
      <c r="B377" s="16" t="s">
        <v>5156</v>
      </c>
      <c r="D377" s="70" t="str">
        <f>IF(C377="","",LOOKUP(C377,Bases!A:A,Bases!B:B))</f>
        <v/>
      </c>
      <c r="E377" s="70" t="str">
        <f>IF(C377="","",LOOKUP(C377,Bases!A:A,Bases!C:C))</f>
        <v/>
      </c>
      <c r="F377" s="24" t="s">
        <v>3639</v>
      </c>
      <c r="G377" s="68" t="str">
        <f t="shared" si="22"/>
        <v>Baja</v>
      </c>
      <c r="H377" s="16" t="s">
        <v>5157</v>
      </c>
      <c r="J377" s="16" t="s">
        <v>2283</v>
      </c>
      <c r="K377" s="16">
        <v>98640</v>
      </c>
      <c r="L377" s="16" t="s">
        <v>2265</v>
      </c>
      <c r="M377" s="17">
        <v>43655</v>
      </c>
      <c r="O377" s="16" t="s">
        <v>5158</v>
      </c>
      <c r="P377" s="16">
        <v>0</v>
      </c>
      <c r="Q377" s="16" t="str">
        <f t="shared" si="23"/>
        <v>10/10/96</v>
      </c>
      <c r="R377" s="27" t="s">
        <v>3904</v>
      </c>
      <c r="S377" s="108" t="e">
        <v>#N/A</v>
      </c>
      <c r="T377" s="108"/>
    </row>
    <row r="378" spans="1:20" hidden="1" x14ac:dyDescent="0.2">
      <c r="A378" s="16">
        <v>1095</v>
      </c>
      <c r="B378" s="16" t="s">
        <v>372</v>
      </c>
      <c r="D378" s="70" t="str">
        <f>IF(C378="","",LOOKUP(C378,Bases!A:A,Bases!B:B))</f>
        <v/>
      </c>
      <c r="E378" s="70" t="str">
        <f>IF(C378="","",LOOKUP(C378,Bases!A:A,Bases!C:C))</f>
        <v/>
      </c>
      <c r="G378" s="68" t="str">
        <f t="shared" si="22"/>
        <v>Baja</v>
      </c>
      <c r="H378" s="16" t="s">
        <v>2427</v>
      </c>
      <c r="J378" s="16" t="s">
        <v>2283</v>
      </c>
      <c r="K378" s="16">
        <v>98640</v>
      </c>
      <c r="L378" s="16" t="s">
        <v>2265</v>
      </c>
      <c r="M378" s="17">
        <v>41138</v>
      </c>
      <c r="N378" s="15">
        <v>34129602875</v>
      </c>
      <c r="P378" s="16">
        <v>0</v>
      </c>
      <c r="Q378" s="16" t="str">
        <f t="shared" si="23"/>
        <v>//</v>
      </c>
      <c r="R378" s="16"/>
      <c r="S378" s="108" t="e">
        <v>#N/A</v>
      </c>
      <c r="T378" s="108"/>
    </row>
    <row r="379" spans="1:20" hidden="1" x14ac:dyDescent="0.2">
      <c r="A379" s="16">
        <v>2739</v>
      </c>
      <c r="B379" s="31" t="s">
        <v>5786</v>
      </c>
      <c r="D379" s="70" t="str">
        <f>IF(C379="","",LOOKUP(C379,Bases!A:A,Bases!B:B))</f>
        <v/>
      </c>
      <c r="E379" s="70" t="str">
        <f>IF(C379="","",LOOKUP(C379,Bases!A:A,Bases!C:C))</f>
        <v/>
      </c>
      <c r="F379" s="18" t="s">
        <v>27</v>
      </c>
      <c r="G379" s="68" t="str">
        <f t="shared" si="22"/>
        <v>Baja</v>
      </c>
      <c r="H379" s="16" t="s">
        <v>5784</v>
      </c>
      <c r="I379" s="16" t="s">
        <v>5533</v>
      </c>
      <c r="J379" s="16" t="s">
        <v>2285</v>
      </c>
      <c r="K379" s="16">
        <v>98730</v>
      </c>
      <c r="L379" s="16" t="s">
        <v>2265</v>
      </c>
      <c r="M379" s="17">
        <v>43843</v>
      </c>
      <c r="N379" s="15">
        <v>21917514891</v>
      </c>
      <c r="O379" s="16" t="s">
        <v>5785</v>
      </c>
      <c r="P379" s="16">
        <v>0</v>
      </c>
      <c r="Q379" s="16" t="str">
        <f t="shared" si="23"/>
        <v>02/09/76</v>
      </c>
      <c r="R379" s="27" t="s">
        <v>3904</v>
      </c>
      <c r="S379" s="108" t="s">
        <v>3185</v>
      </c>
      <c r="T379" s="108"/>
    </row>
    <row r="380" spans="1:20" hidden="1" x14ac:dyDescent="0.2">
      <c r="A380" s="16">
        <v>1414</v>
      </c>
      <c r="B380" s="16" t="s">
        <v>373</v>
      </c>
      <c r="D380" s="70" t="str">
        <f>IF(C380="","",LOOKUP(C380,Bases!A:A,Bases!B:B))</f>
        <v/>
      </c>
      <c r="E380" s="70" t="str">
        <f>IF(C380="","",LOOKUP(C380,Bases!A:A,Bases!C:C))</f>
        <v/>
      </c>
      <c r="G380" s="68" t="str">
        <f t="shared" si="22"/>
        <v>Baja</v>
      </c>
      <c r="H380" s="16" t="s">
        <v>2428</v>
      </c>
      <c r="J380" s="16" t="s">
        <v>2328</v>
      </c>
      <c r="K380" s="16">
        <v>98730</v>
      </c>
      <c r="L380" s="16" t="s">
        <v>2265</v>
      </c>
      <c r="M380" s="17">
        <v>42039</v>
      </c>
      <c r="N380" s="15">
        <v>43118100429</v>
      </c>
      <c r="P380" s="16">
        <v>0</v>
      </c>
      <c r="Q380" s="16" t="str">
        <f t="shared" si="23"/>
        <v>//</v>
      </c>
      <c r="R380" s="16"/>
      <c r="S380" s="108" t="e">
        <v>#N/A</v>
      </c>
      <c r="T380" s="108"/>
    </row>
    <row r="381" spans="1:20" hidden="1" x14ac:dyDescent="0.2">
      <c r="A381" s="16">
        <v>262</v>
      </c>
      <c r="B381" s="16" t="s">
        <v>374</v>
      </c>
      <c r="D381" s="70" t="str">
        <f>IF(C381="","",LOOKUP(C381,Bases!A:A,Bases!B:B))</f>
        <v/>
      </c>
      <c r="E381" s="70" t="str">
        <f>IF(C381="","",LOOKUP(C381,Bases!A:A,Bases!C:C))</f>
        <v/>
      </c>
      <c r="G381" s="68" t="str">
        <f t="shared" si="22"/>
        <v>Baja</v>
      </c>
      <c r="K381" s="16">
        <v>0</v>
      </c>
      <c r="L381" s="16" t="s">
        <v>2265</v>
      </c>
      <c r="M381" s="17">
        <v>37438</v>
      </c>
      <c r="N381" s="15">
        <v>34028701661</v>
      </c>
      <c r="P381" s="16">
        <v>0</v>
      </c>
      <c r="Q381" s="16" t="str">
        <f t="shared" si="23"/>
        <v>//</v>
      </c>
      <c r="R381" s="16"/>
      <c r="S381" s="108" t="e">
        <v>#N/A</v>
      </c>
      <c r="T381" s="108"/>
    </row>
    <row r="382" spans="1:20" hidden="1" x14ac:dyDescent="0.2">
      <c r="A382" s="16">
        <v>8348</v>
      </c>
      <c r="B382" s="16" t="s">
        <v>7398</v>
      </c>
      <c r="C382" s="19" t="s">
        <v>7185</v>
      </c>
      <c r="D382" s="70" t="str">
        <f>IF(C382="","",LOOKUP(C382,Bases!A:A,Bases!B:B))</f>
        <v>Fitosanidad</v>
      </c>
      <c r="E382" s="70" t="str">
        <f>IF(C382="","",LOOKUP(C382,Bases!A:A,Bases!C:C))</f>
        <v>Saneacion nivel 3A</v>
      </c>
      <c r="F382" s="18" t="s">
        <v>9</v>
      </c>
      <c r="G382" s="68" t="str">
        <f t="shared" si="22"/>
        <v>Baja</v>
      </c>
      <c r="H382" s="16" t="s">
        <v>7399</v>
      </c>
      <c r="I382" s="16" t="s">
        <v>7258</v>
      </c>
      <c r="J382" s="16" t="s">
        <v>2270</v>
      </c>
      <c r="K382" s="16">
        <v>98630</v>
      </c>
      <c r="L382" s="16" t="s">
        <v>2265</v>
      </c>
      <c r="M382" s="17">
        <v>44120</v>
      </c>
      <c r="O382" s="16" t="s">
        <v>7401</v>
      </c>
      <c r="P382" s="15" t="s">
        <v>7400</v>
      </c>
      <c r="Q382" s="16" t="str">
        <f t="shared" si="23"/>
        <v>07/03/96</v>
      </c>
      <c r="R382" s="27" t="s">
        <v>3910</v>
      </c>
      <c r="S382" s="29" t="s">
        <v>7258</v>
      </c>
      <c r="T382" s="29"/>
    </row>
    <row r="383" spans="1:20" hidden="1" x14ac:dyDescent="0.2">
      <c r="A383" s="16">
        <v>2823</v>
      </c>
      <c r="B383" s="16" t="s">
        <v>6058</v>
      </c>
      <c r="D383" s="70" t="str">
        <f>IF(C383="","",LOOKUP(C383,Bases!A:A,Bases!B:B))</f>
        <v/>
      </c>
      <c r="E383" s="70" t="str">
        <f>IF(C383="","",LOOKUP(C383,Bases!A:A,Bases!C:C))</f>
        <v/>
      </c>
      <c r="F383" s="18" t="s">
        <v>5102</v>
      </c>
      <c r="G383" s="68" t="str">
        <f t="shared" si="22"/>
        <v>Baja</v>
      </c>
      <c r="H383" s="16" t="s">
        <v>6056</v>
      </c>
      <c r="I383" s="16" t="s">
        <v>5537</v>
      </c>
      <c r="J383" s="16" t="s">
        <v>2285</v>
      </c>
      <c r="K383" s="16">
        <v>98740</v>
      </c>
      <c r="L383" s="16" t="s">
        <v>2265</v>
      </c>
      <c r="M383" s="17">
        <v>43907</v>
      </c>
      <c r="N383" s="15">
        <v>51077802109</v>
      </c>
      <c r="O383" s="16" t="s">
        <v>6059</v>
      </c>
      <c r="P383" s="16" t="s">
        <v>6291</v>
      </c>
      <c r="Q383" s="16" t="str">
        <f t="shared" si="23"/>
        <v>19/03/78</v>
      </c>
      <c r="R383" s="27" t="s">
        <v>3904</v>
      </c>
      <c r="S383" s="108" t="s">
        <v>5537</v>
      </c>
      <c r="T383" s="108"/>
    </row>
    <row r="384" spans="1:20" hidden="1" x14ac:dyDescent="0.2">
      <c r="A384" s="16">
        <v>1531</v>
      </c>
      <c r="B384" s="16" t="s">
        <v>375</v>
      </c>
      <c r="D384" s="70" t="str">
        <f>IF(C384="","",LOOKUP(C384,Bases!A:A,Bases!B:B))</f>
        <v/>
      </c>
      <c r="E384" s="70" t="str">
        <f>IF(C384="","",LOOKUP(C384,Bases!A:A,Bases!C:C))</f>
        <v/>
      </c>
      <c r="G384" s="68" t="str">
        <f t="shared" si="22"/>
        <v>Baja</v>
      </c>
      <c r="H384" s="16" t="s">
        <v>2429</v>
      </c>
      <c r="J384" s="16" t="s">
        <v>2430</v>
      </c>
      <c r="K384" s="16">
        <v>98760</v>
      </c>
      <c r="L384" s="16" t="s">
        <v>2265</v>
      </c>
      <c r="M384" s="17">
        <v>42256</v>
      </c>
      <c r="N384" s="15">
        <v>51018206063</v>
      </c>
      <c r="P384" s="16">
        <v>0</v>
      </c>
      <c r="Q384" s="16" t="str">
        <f t="shared" si="23"/>
        <v>//</v>
      </c>
      <c r="R384" s="16"/>
      <c r="S384" s="108" t="e">
        <v>#N/A</v>
      </c>
      <c r="T384" s="108"/>
    </row>
    <row r="385" spans="1:20" hidden="1" x14ac:dyDescent="0.2">
      <c r="A385" s="16">
        <v>1463</v>
      </c>
      <c r="B385" s="16" t="s">
        <v>376</v>
      </c>
      <c r="D385" s="70" t="str">
        <f>IF(C385="","",LOOKUP(C385,Bases!A:A,Bases!B:B))</f>
        <v/>
      </c>
      <c r="E385" s="70" t="str">
        <f>IF(C385="","",LOOKUP(C385,Bases!A:A,Bases!C:C))</f>
        <v/>
      </c>
      <c r="G385" s="68" t="str">
        <f t="shared" si="22"/>
        <v>Baja</v>
      </c>
      <c r="H385" s="16" t="s">
        <v>2431</v>
      </c>
      <c r="J385" s="16" t="s">
        <v>2268</v>
      </c>
      <c r="K385" s="16">
        <v>98760</v>
      </c>
      <c r="L385" s="16" t="s">
        <v>2265</v>
      </c>
      <c r="M385" s="17">
        <v>42222</v>
      </c>
      <c r="N385" s="15">
        <v>4109120396</v>
      </c>
      <c r="P385" s="16">
        <v>0</v>
      </c>
      <c r="Q385" s="16" t="str">
        <f t="shared" si="23"/>
        <v>//</v>
      </c>
      <c r="R385" s="16"/>
      <c r="S385" s="108" t="e">
        <v>#N/A</v>
      </c>
      <c r="T385" s="108"/>
    </row>
    <row r="386" spans="1:20" hidden="1" x14ac:dyDescent="0.2">
      <c r="A386" s="16">
        <v>8216</v>
      </c>
      <c r="B386" s="23" t="s">
        <v>377</v>
      </c>
      <c r="D386" s="70" t="str">
        <f>IF(C386="","",LOOKUP(C386,Bases!A:A,Bases!B:B))</f>
        <v/>
      </c>
      <c r="E386" s="70" t="str">
        <f>IF(C386="","",LOOKUP(C386,Bases!A:A,Bases!C:C))</f>
        <v/>
      </c>
      <c r="F386" s="18" t="s">
        <v>3</v>
      </c>
      <c r="G386" s="68" t="str">
        <f t="shared" si="22"/>
        <v>Baja</v>
      </c>
      <c r="H386" s="16" t="s">
        <v>2432</v>
      </c>
      <c r="J386" s="16" t="s">
        <v>2285</v>
      </c>
      <c r="K386" s="16">
        <v>98760</v>
      </c>
      <c r="L386" s="16" t="s">
        <v>2265</v>
      </c>
      <c r="M386" s="17">
        <v>42754</v>
      </c>
      <c r="N386" s="15">
        <v>2178921314</v>
      </c>
      <c r="O386" s="35" t="s">
        <v>4058</v>
      </c>
      <c r="P386" s="16">
        <v>0</v>
      </c>
      <c r="Q386" s="16" t="str">
        <f t="shared" si="23"/>
        <v>08/12/89</v>
      </c>
      <c r="R386" s="27" t="s">
        <v>3904</v>
      </c>
      <c r="S386" s="108" t="e">
        <v>#N/A</v>
      </c>
      <c r="T386" s="108"/>
    </row>
    <row r="387" spans="1:20" hidden="1" x14ac:dyDescent="0.2">
      <c r="A387" s="16">
        <v>8096</v>
      </c>
      <c r="B387" s="16" t="s">
        <v>378</v>
      </c>
      <c r="D387" s="70" t="str">
        <f>IF(C387="","",LOOKUP(C387,Bases!A:A,Bases!B:B))</f>
        <v/>
      </c>
      <c r="E387" s="70" t="str">
        <f>IF(C387="","",LOOKUP(C387,Bases!A:A,Bases!C:C))</f>
        <v/>
      </c>
      <c r="G387" s="68" t="str">
        <f t="shared" si="22"/>
        <v>Baja</v>
      </c>
      <c r="H387" s="16" t="s">
        <v>2433</v>
      </c>
      <c r="J387" s="16" t="s">
        <v>2389</v>
      </c>
      <c r="K387" s="16">
        <v>98840</v>
      </c>
      <c r="L387" s="16" t="s">
        <v>2265</v>
      </c>
      <c r="M387" s="17">
        <v>42039</v>
      </c>
      <c r="N387" s="15">
        <v>34008500737</v>
      </c>
      <c r="P387" s="16">
        <v>0</v>
      </c>
      <c r="Q387" s="16" t="str">
        <f t="shared" si="23"/>
        <v>//</v>
      </c>
      <c r="R387" s="16"/>
      <c r="S387" s="108" t="e">
        <v>#N/A</v>
      </c>
      <c r="T387" s="108"/>
    </row>
    <row r="388" spans="1:20" hidden="1" x14ac:dyDescent="0.2">
      <c r="A388" s="16">
        <v>368</v>
      </c>
      <c r="B388" s="16" t="s">
        <v>379</v>
      </c>
      <c r="D388" s="70" t="str">
        <f>IF(C388="","",LOOKUP(C388,Bases!A:A,Bases!B:B))</f>
        <v/>
      </c>
      <c r="E388" s="70" t="str">
        <f>IF(C388="","",LOOKUP(C388,Bases!A:A,Bases!C:C))</f>
        <v/>
      </c>
      <c r="G388" s="68" t="str">
        <f t="shared" si="22"/>
        <v>Baja</v>
      </c>
      <c r="K388" s="16">
        <v>0</v>
      </c>
      <c r="L388" s="16" t="s">
        <v>2265</v>
      </c>
      <c r="M388" s="17">
        <v>37571</v>
      </c>
      <c r="N388" s="15">
        <v>34028613619</v>
      </c>
      <c r="P388" s="16">
        <v>0</v>
      </c>
      <c r="Q388" s="16" t="str">
        <f t="shared" si="23"/>
        <v>//</v>
      </c>
      <c r="R388" s="16"/>
      <c r="S388" s="108" t="e">
        <v>#N/A</v>
      </c>
      <c r="T388" s="108"/>
    </row>
    <row r="389" spans="1:20" hidden="1" x14ac:dyDescent="0.2">
      <c r="A389" s="16">
        <v>1234</v>
      </c>
      <c r="B389" s="16" t="s">
        <v>380</v>
      </c>
      <c r="D389" s="70" t="str">
        <f>IF(C389="","",LOOKUP(C389,Bases!A:A,Bases!B:B))</f>
        <v/>
      </c>
      <c r="E389" s="70" t="str">
        <f>IF(C389="","",LOOKUP(C389,Bases!A:A,Bases!C:C))</f>
        <v/>
      </c>
      <c r="G389" s="68" t="str">
        <f t="shared" si="22"/>
        <v>Baja</v>
      </c>
      <c r="H389" s="16" t="s">
        <v>2434</v>
      </c>
      <c r="J389" s="16" t="s">
        <v>2283</v>
      </c>
      <c r="K389" s="16">
        <v>98640</v>
      </c>
      <c r="L389" s="16" t="s">
        <v>2265</v>
      </c>
      <c r="M389" s="17">
        <v>41691</v>
      </c>
      <c r="N389" s="15">
        <v>19149159287</v>
      </c>
      <c r="P389" s="16">
        <v>0</v>
      </c>
      <c r="Q389" s="16" t="str">
        <f t="shared" si="23"/>
        <v>//</v>
      </c>
      <c r="R389" s="16"/>
      <c r="S389" s="108" t="e">
        <v>#N/A</v>
      </c>
      <c r="T389" s="108"/>
    </row>
    <row r="390" spans="1:20" hidden="1" x14ac:dyDescent="0.2">
      <c r="A390" s="16">
        <v>1051</v>
      </c>
      <c r="B390" s="16" t="s">
        <v>381</v>
      </c>
      <c r="D390" s="70" t="str">
        <f>IF(C390="","",LOOKUP(C390,Bases!A:A,Bases!B:B))</f>
        <v/>
      </c>
      <c r="E390" s="70" t="str">
        <f>IF(C390="","",LOOKUP(C390,Bases!A:A,Bases!C:C))</f>
        <v/>
      </c>
      <c r="G390" s="68" t="str">
        <f t="shared" si="22"/>
        <v>Baja</v>
      </c>
      <c r="H390" s="16" t="s">
        <v>2435</v>
      </c>
      <c r="J390" s="16" t="s">
        <v>2272</v>
      </c>
      <c r="K390" s="16">
        <v>98705</v>
      </c>
      <c r="L390" s="16" t="s">
        <v>2265</v>
      </c>
      <c r="M390" s="17">
        <v>40809</v>
      </c>
      <c r="N390" s="15">
        <v>34119504420</v>
      </c>
      <c r="P390" s="16">
        <v>0</v>
      </c>
      <c r="Q390" s="16" t="str">
        <f t="shared" si="23"/>
        <v>//</v>
      </c>
      <c r="R390" s="16"/>
      <c r="S390" s="108" t="e">
        <v>#N/A</v>
      </c>
      <c r="T390" s="108"/>
    </row>
    <row r="391" spans="1:20" x14ac:dyDescent="0.2">
      <c r="A391" s="16">
        <v>8011</v>
      </c>
      <c r="B391" s="31" t="s">
        <v>341</v>
      </c>
      <c r="C391" s="16" t="s">
        <v>7439</v>
      </c>
      <c r="D391" s="70" t="str">
        <f>IF(C391="","",LOOKUP(C391,Bases!A:A,Bases!B:B))</f>
        <v>Fitosanidad</v>
      </c>
      <c r="E391" s="70" t="s">
        <v>3680</v>
      </c>
      <c r="F391" s="18" t="s">
        <v>9</v>
      </c>
      <c r="G391" s="68" t="str">
        <f t="shared" si="22"/>
        <v>Activo</v>
      </c>
      <c r="H391" s="16" t="s">
        <v>2409</v>
      </c>
      <c r="I391" s="16" t="s">
        <v>5533</v>
      </c>
      <c r="J391" s="16" t="s">
        <v>2268</v>
      </c>
      <c r="K391" s="16">
        <v>98730</v>
      </c>
      <c r="L391" s="16" t="s">
        <v>2266</v>
      </c>
      <c r="M391" s="17">
        <v>42133</v>
      </c>
      <c r="N391" s="15">
        <v>34109001627</v>
      </c>
      <c r="O391" s="16" t="s">
        <v>4057</v>
      </c>
      <c r="P391" s="16" t="s">
        <v>6286</v>
      </c>
      <c r="Q391" s="16" t="str">
        <f t="shared" si="23"/>
        <v>22/07/90</v>
      </c>
      <c r="R391" s="27" t="s">
        <v>3904</v>
      </c>
      <c r="S391" s="12" t="s">
        <v>3185</v>
      </c>
    </row>
    <row r="392" spans="1:20" hidden="1" x14ac:dyDescent="0.2">
      <c r="A392" s="23">
        <v>8265</v>
      </c>
      <c r="B392" s="16" t="s">
        <v>4696</v>
      </c>
      <c r="D392" s="70" t="str">
        <f>IF(C392="","",LOOKUP(C392,Bases!A:A,Bases!B:B))</f>
        <v/>
      </c>
      <c r="E392" s="70" t="str">
        <f>IF(C392="","",LOOKUP(C392,Bases!A:A,Bases!C:C))</f>
        <v/>
      </c>
      <c r="F392" s="24" t="s">
        <v>3639</v>
      </c>
      <c r="G392" s="68" t="str">
        <f t="shared" si="22"/>
        <v>Baja</v>
      </c>
      <c r="H392" s="16" t="s">
        <v>4697</v>
      </c>
      <c r="J392" s="16" t="s">
        <v>2272</v>
      </c>
      <c r="K392" s="16">
        <v>98710</v>
      </c>
      <c r="L392" s="16" t="s">
        <v>2265</v>
      </c>
      <c r="M392" s="17">
        <v>43481</v>
      </c>
      <c r="N392" s="15">
        <v>51927557721</v>
      </c>
      <c r="O392" s="16" t="s">
        <v>4698</v>
      </c>
      <c r="P392" s="16">
        <v>0</v>
      </c>
      <c r="Q392" s="16" t="str">
        <f t="shared" si="23"/>
        <v>14/02/75</v>
      </c>
      <c r="R392" s="27" t="s">
        <v>3904</v>
      </c>
      <c r="S392" s="108" t="e">
        <v>#N/A</v>
      </c>
      <c r="T392" s="108"/>
    </row>
    <row r="393" spans="1:20" hidden="1" x14ac:dyDescent="0.2">
      <c r="A393" s="16">
        <v>203</v>
      </c>
      <c r="B393" s="16" t="s">
        <v>382</v>
      </c>
      <c r="D393" s="70" t="str">
        <f>IF(C393="","",LOOKUP(C393,Bases!A:A,Bases!B:B))</f>
        <v/>
      </c>
      <c r="E393" s="70" t="str">
        <f>IF(C393="","",LOOKUP(C393,Bases!A:A,Bases!C:C))</f>
        <v/>
      </c>
      <c r="G393" s="68" t="str">
        <f t="shared" si="22"/>
        <v>Baja</v>
      </c>
      <c r="K393" s="16">
        <v>0</v>
      </c>
      <c r="L393" s="16" t="s">
        <v>2265</v>
      </c>
      <c r="M393" s="17">
        <v>37274</v>
      </c>
      <c r="N393" s="15">
        <v>34846505963</v>
      </c>
      <c r="P393" s="16">
        <v>0</v>
      </c>
      <c r="Q393" s="16" t="str">
        <f t="shared" si="23"/>
        <v>//</v>
      </c>
      <c r="R393" s="16"/>
      <c r="S393" s="108" t="e">
        <v>#N/A</v>
      </c>
      <c r="T393" s="108"/>
    </row>
    <row r="394" spans="1:20" hidden="1" x14ac:dyDescent="0.2">
      <c r="A394" s="23">
        <v>2541</v>
      </c>
      <c r="B394" s="16" t="s">
        <v>5114</v>
      </c>
      <c r="D394" s="70" t="str">
        <f>IF(C394="","",LOOKUP(C394,Bases!A:A,Bases!B:B))</f>
        <v/>
      </c>
      <c r="E394" s="70" t="str">
        <f>IF(C394="","",LOOKUP(C394,Bases!A:A,Bases!C:C))</f>
        <v/>
      </c>
      <c r="F394" s="18" t="s">
        <v>24</v>
      </c>
      <c r="G394" s="68" t="str">
        <f t="shared" si="22"/>
        <v>Baja</v>
      </c>
      <c r="H394" s="16" t="s">
        <v>5118</v>
      </c>
      <c r="J394" s="16" t="s">
        <v>2272</v>
      </c>
      <c r="K394" s="16">
        <v>98713</v>
      </c>
      <c r="L394" s="16" t="s">
        <v>2265</v>
      </c>
      <c r="M394" s="17">
        <v>43622</v>
      </c>
      <c r="O394" s="16" t="s">
        <v>5119</v>
      </c>
      <c r="P394" s="16">
        <v>0</v>
      </c>
      <c r="Q394" s="16" t="str">
        <f t="shared" si="23"/>
        <v>19/05/00</v>
      </c>
      <c r="R394" s="16" t="s">
        <v>3904</v>
      </c>
      <c r="S394" s="108" t="e">
        <v>#N/A</v>
      </c>
      <c r="T394" s="108"/>
    </row>
    <row r="395" spans="1:20" hidden="1" x14ac:dyDescent="0.2">
      <c r="A395" s="16">
        <v>2724</v>
      </c>
      <c r="B395" s="16" t="s">
        <v>5726</v>
      </c>
      <c r="C395" s="16" t="s">
        <v>6861</v>
      </c>
      <c r="D395" s="70" t="str">
        <f>IF(C395="","",LOOKUP(C395,Bases!A:A,Bases!B:B))</f>
        <v>Invernaderos</v>
      </c>
      <c r="E395" s="70" t="str">
        <f>IF(C395="","",LOOKUP(C395,Bases!A:A,Bases!C:C))</f>
        <v>Operativo Abajo</v>
      </c>
      <c r="F395" s="18" t="s">
        <v>3778</v>
      </c>
      <c r="G395" s="68" t="str">
        <f t="shared" si="22"/>
        <v>Baja</v>
      </c>
      <c r="H395" s="16" t="s">
        <v>5727</v>
      </c>
      <c r="I395" s="16" t="s">
        <v>2572</v>
      </c>
      <c r="J395" s="16" t="s">
        <v>2272</v>
      </c>
      <c r="K395" s="16">
        <v>98700</v>
      </c>
      <c r="L395" s="16" t="s">
        <v>2265</v>
      </c>
      <c r="M395" s="17">
        <v>43825</v>
      </c>
      <c r="N395" s="15">
        <v>34128708681</v>
      </c>
      <c r="O395" s="16" t="s">
        <v>5728</v>
      </c>
      <c r="P395" s="16" t="s">
        <v>6287</v>
      </c>
      <c r="Q395" s="16" t="str">
        <f t="shared" si="23"/>
        <v>13/11/87</v>
      </c>
      <c r="R395" s="27" t="s">
        <v>3910</v>
      </c>
      <c r="S395" s="108" t="s">
        <v>3593</v>
      </c>
      <c r="T395" s="108"/>
    </row>
    <row r="396" spans="1:20" hidden="1" x14ac:dyDescent="0.2">
      <c r="A396" s="16">
        <v>1606</v>
      </c>
      <c r="B396" s="16" t="s">
        <v>383</v>
      </c>
      <c r="D396" s="70" t="str">
        <f>IF(C396="","",LOOKUP(C396,Bases!A:A,Bases!B:B))</f>
        <v/>
      </c>
      <c r="E396" s="70" t="str">
        <f>IF(C396="","",LOOKUP(C396,Bases!A:A,Bases!C:C))</f>
        <v/>
      </c>
      <c r="G396" s="68" t="str">
        <f t="shared" si="22"/>
        <v>Baja</v>
      </c>
      <c r="H396" s="16" t="s">
        <v>2436</v>
      </c>
      <c r="J396" s="16" t="s">
        <v>2283</v>
      </c>
      <c r="K396" s="16">
        <v>98640</v>
      </c>
      <c r="L396" s="16" t="s">
        <v>2265</v>
      </c>
      <c r="M396" s="17">
        <v>42416</v>
      </c>
      <c r="N396" s="15">
        <v>34119214020</v>
      </c>
      <c r="P396" s="16">
        <v>0</v>
      </c>
      <c r="Q396" s="16" t="str">
        <f t="shared" si="23"/>
        <v>//</v>
      </c>
      <c r="R396" s="16"/>
      <c r="S396" s="108" t="e">
        <v>#N/A</v>
      </c>
      <c r="T396" s="108"/>
    </row>
    <row r="397" spans="1:20" hidden="1" x14ac:dyDescent="0.2">
      <c r="A397" s="16">
        <v>310</v>
      </c>
      <c r="B397" s="16" t="s">
        <v>384</v>
      </c>
      <c r="D397" s="70" t="str">
        <f>IF(C397="","",LOOKUP(C397,Bases!A:A,Bases!B:B))</f>
        <v/>
      </c>
      <c r="E397" s="70" t="str">
        <f>IF(C397="","",LOOKUP(C397,Bases!A:A,Bases!C:C))</f>
        <v/>
      </c>
      <c r="G397" s="68" t="str">
        <f t="shared" si="22"/>
        <v>Baja</v>
      </c>
      <c r="K397" s="16">
        <v>0</v>
      </c>
      <c r="L397" s="16" t="s">
        <v>2265</v>
      </c>
      <c r="M397" s="17">
        <v>37566</v>
      </c>
      <c r="N397" s="15">
        <v>52794201104</v>
      </c>
      <c r="P397" s="16">
        <v>0</v>
      </c>
      <c r="Q397" s="16" t="str">
        <f t="shared" si="23"/>
        <v>//</v>
      </c>
      <c r="R397" s="16"/>
      <c r="S397" s="108" t="e">
        <v>#N/A</v>
      </c>
      <c r="T397" s="108"/>
    </row>
    <row r="398" spans="1:20" hidden="1" x14ac:dyDescent="0.2">
      <c r="A398" s="16">
        <v>8192</v>
      </c>
      <c r="B398" s="16" t="s">
        <v>385</v>
      </c>
      <c r="D398" s="70" t="str">
        <f>IF(C398="","",LOOKUP(C398,Bases!A:A,Bases!B:B))</f>
        <v/>
      </c>
      <c r="E398" s="70" t="str">
        <f>IF(C398="","",LOOKUP(C398,Bases!A:A,Bases!C:C))</f>
        <v/>
      </c>
      <c r="G398" s="68" t="str">
        <f t="shared" si="22"/>
        <v>Baja</v>
      </c>
      <c r="H398" s="16" t="s">
        <v>2437</v>
      </c>
      <c r="J398" s="16" t="s">
        <v>2438</v>
      </c>
      <c r="K398" s="16">
        <v>59375</v>
      </c>
      <c r="L398" s="16" t="s">
        <v>2265</v>
      </c>
      <c r="M398" s="17">
        <v>42736</v>
      </c>
      <c r="N398" s="15">
        <v>2179713710</v>
      </c>
      <c r="P398" s="16">
        <v>0</v>
      </c>
      <c r="Q398" s="16" t="str">
        <f t="shared" si="23"/>
        <v>//</v>
      </c>
      <c r="R398" s="16"/>
      <c r="S398" s="108" t="e">
        <v>#N/A</v>
      </c>
      <c r="T398" s="108"/>
    </row>
    <row r="399" spans="1:20" hidden="1" x14ac:dyDescent="0.2">
      <c r="A399" s="16">
        <v>1130</v>
      </c>
      <c r="B399" s="16" t="s">
        <v>386</v>
      </c>
      <c r="D399" s="70" t="str">
        <f>IF(C399="","",LOOKUP(C399,Bases!A:A,Bases!B:B))</f>
        <v/>
      </c>
      <c r="E399" s="70" t="str">
        <f>IF(C399="","",LOOKUP(C399,Bases!A:A,Bases!C:C))</f>
        <v/>
      </c>
      <c r="G399" s="68" t="str">
        <f t="shared" si="22"/>
        <v>Baja</v>
      </c>
      <c r="H399" s="16" t="s">
        <v>2439</v>
      </c>
      <c r="J399" s="16" t="s">
        <v>2283</v>
      </c>
      <c r="K399" s="16">
        <v>98640</v>
      </c>
      <c r="L399" s="16" t="s">
        <v>2265</v>
      </c>
      <c r="M399" s="17">
        <v>41425</v>
      </c>
      <c r="N399" s="15">
        <v>34038802608</v>
      </c>
      <c r="P399" s="16">
        <v>0</v>
      </c>
      <c r="Q399" s="16" t="str">
        <f t="shared" si="23"/>
        <v>//</v>
      </c>
      <c r="R399" s="16"/>
      <c r="S399" s="108" t="e">
        <v>#N/A</v>
      </c>
      <c r="T399" s="108"/>
    </row>
    <row r="400" spans="1:20" hidden="1" x14ac:dyDescent="0.2">
      <c r="A400" s="29">
        <v>50342</v>
      </c>
      <c r="B400" s="16" t="s">
        <v>5257</v>
      </c>
      <c r="D400" s="70" t="str">
        <f>IF(C400="","",LOOKUP(C400,Bases!A:A,Bases!B:B))</f>
        <v/>
      </c>
      <c r="E400" s="70" t="str">
        <f>IF(C400="","",LOOKUP(C400,Bases!A:A,Bases!C:C))</f>
        <v/>
      </c>
      <c r="F400" s="24" t="s">
        <v>3639</v>
      </c>
      <c r="G400" s="68" t="str">
        <f t="shared" si="22"/>
        <v>Baja</v>
      </c>
      <c r="H400" s="16" t="s">
        <v>5258</v>
      </c>
      <c r="J400" s="16" t="s">
        <v>2283</v>
      </c>
      <c r="K400" s="16">
        <v>98640</v>
      </c>
      <c r="L400" s="16" t="s">
        <v>2265</v>
      </c>
      <c r="M400" s="17">
        <v>43679</v>
      </c>
      <c r="O400" s="16" t="s">
        <v>5259</v>
      </c>
      <c r="P400" s="16">
        <v>0</v>
      </c>
      <c r="Q400" s="16" t="str">
        <f t="shared" si="23"/>
        <v>22/10/82</v>
      </c>
      <c r="R400" s="27" t="s">
        <v>3904</v>
      </c>
      <c r="S400" s="108" t="e">
        <v>#N/A</v>
      </c>
      <c r="T400" s="108"/>
    </row>
    <row r="401" spans="1:20" hidden="1" x14ac:dyDescent="0.2">
      <c r="A401" s="29">
        <v>50339</v>
      </c>
      <c r="B401" s="16" t="s">
        <v>5250</v>
      </c>
      <c r="D401" s="70" t="str">
        <f>IF(C401="","",LOOKUP(C401,Bases!A:A,Bases!B:B))</f>
        <v/>
      </c>
      <c r="E401" s="70" t="str">
        <f>IF(C401="","",LOOKUP(C401,Bases!A:A,Bases!C:C))</f>
        <v/>
      </c>
      <c r="F401" s="24" t="s">
        <v>3639</v>
      </c>
      <c r="G401" s="68" t="str">
        <f t="shared" si="22"/>
        <v>Baja</v>
      </c>
      <c r="H401" s="16" t="s">
        <v>5251</v>
      </c>
      <c r="J401" s="16" t="s">
        <v>2283</v>
      </c>
      <c r="K401" s="16">
        <v>98640</v>
      </c>
      <c r="L401" s="16" t="s">
        <v>2265</v>
      </c>
      <c r="M401" s="17">
        <v>43679</v>
      </c>
      <c r="N401" s="15">
        <v>2177714496</v>
      </c>
      <c r="O401" s="16" t="s">
        <v>5252</v>
      </c>
      <c r="P401" s="16">
        <v>0</v>
      </c>
      <c r="Q401" s="16" t="str">
        <f t="shared" si="23"/>
        <v>01/03/77</v>
      </c>
      <c r="R401" s="27" t="s">
        <v>3910</v>
      </c>
      <c r="S401" s="108" t="e">
        <v>#N/A</v>
      </c>
      <c r="T401" s="108"/>
    </row>
    <row r="402" spans="1:20" hidden="1" x14ac:dyDescent="0.2">
      <c r="A402" s="16">
        <v>561</v>
      </c>
      <c r="B402" s="16" t="s">
        <v>387</v>
      </c>
      <c r="D402" s="70" t="str">
        <f>IF(C402="","",LOOKUP(C402,Bases!A:A,Bases!B:B))</f>
        <v/>
      </c>
      <c r="E402" s="70" t="str">
        <f>IF(C402="","",LOOKUP(C402,Bases!A:A,Bases!C:C))</f>
        <v/>
      </c>
      <c r="G402" s="68" t="str">
        <f t="shared" si="22"/>
        <v>Baja</v>
      </c>
      <c r="K402" s="16">
        <v>0</v>
      </c>
      <c r="L402" s="16" t="s">
        <v>2265</v>
      </c>
      <c r="M402" s="17">
        <v>38321</v>
      </c>
      <c r="N402" s="15">
        <v>34038802608</v>
      </c>
      <c r="P402" s="16">
        <v>0</v>
      </c>
      <c r="Q402" s="16" t="str">
        <f t="shared" si="23"/>
        <v>//</v>
      </c>
      <c r="R402" s="16"/>
      <c r="S402" s="108" t="e">
        <v>#N/A</v>
      </c>
      <c r="T402" s="108"/>
    </row>
    <row r="403" spans="1:20" hidden="1" x14ac:dyDescent="0.2">
      <c r="A403" s="16">
        <v>746</v>
      </c>
      <c r="B403" s="16" t="s">
        <v>388</v>
      </c>
      <c r="D403" s="70" t="str">
        <f>IF(C403="","",LOOKUP(C403,Bases!A:A,Bases!B:B))</f>
        <v/>
      </c>
      <c r="E403" s="70" t="str">
        <f>IF(C403="","",LOOKUP(C403,Bases!A:A,Bases!C:C))</f>
        <v/>
      </c>
      <c r="G403" s="68" t="str">
        <f t="shared" si="22"/>
        <v>Baja</v>
      </c>
      <c r="H403" s="16" t="s">
        <v>2440</v>
      </c>
      <c r="J403" s="16" t="s">
        <v>2283</v>
      </c>
      <c r="K403" s="16">
        <v>98640</v>
      </c>
      <c r="L403" s="16" t="s">
        <v>2265</v>
      </c>
      <c r="M403" s="17">
        <v>38635</v>
      </c>
      <c r="N403" s="15">
        <v>34058712745</v>
      </c>
      <c r="P403" s="16">
        <v>0</v>
      </c>
      <c r="Q403" s="16" t="str">
        <f t="shared" si="23"/>
        <v>//</v>
      </c>
      <c r="R403" s="16"/>
      <c r="S403" s="108" t="e">
        <v>#N/A</v>
      </c>
      <c r="T403" s="108"/>
    </row>
    <row r="404" spans="1:20" hidden="1" x14ac:dyDescent="0.2">
      <c r="A404" s="23">
        <v>2292</v>
      </c>
      <c r="B404" s="16" t="s">
        <v>4069</v>
      </c>
      <c r="D404" s="70" t="str">
        <f>IF(C404="","",LOOKUP(C404,Bases!A:A,Bases!B:B))</f>
        <v/>
      </c>
      <c r="E404" s="70" t="str">
        <f>IF(C404="","",LOOKUP(C404,Bases!A:A,Bases!C:C))</f>
        <v/>
      </c>
      <c r="F404" s="18" t="s">
        <v>3639</v>
      </c>
      <c r="G404" s="68" t="str">
        <f t="shared" si="22"/>
        <v>Baja</v>
      </c>
      <c r="H404" s="16" t="s">
        <v>4070</v>
      </c>
      <c r="J404" s="16" t="s">
        <v>2268</v>
      </c>
      <c r="K404" s="16">
        <v>98740</v>
      </c>
      <c r="L404" s="16" t="s">
        <v>2265</v>
      </c>
      <c r="M404" s="17">
        <v>43354</v>
      </c>
      <c r="O404" s="16" t="s">
        <v>4071</v>
      </c>
      <c r="P404" s="16">
        <v>0</v>
      </c>
      <c r="Q404" s="16" t="str">
        <f t="shared" si="23"/>
        <v>27/08/79</v>
      </c>
      <c r="R404" s="16" t="s">
        <v>3904</v>
      </c>
      <c r="S404" s="108" t="e">
        <v>#N/A</v>
      </c>
      <c r="T404" s="108"/>
    </row>
    <row r="405" spans="1:20" hidden="1" x14ac:dyDescent="0.2">
      <c r="A405" s="16">
        <v>698</v>
      </c>
      <c r="B405" s="16" t="s">
        <v>389</v>
      </c>
      <c r="D405" s="70" t="str">
        <f>IF(C405="","",LOOKUP(C405,Bases!A:A,Bases!B:B))</f>
        <v/>
      </c>
      <c r="E405" s="70" t="str">
        <f>IF(C405="","",LOOKUP(C405,Bases!A:A,Bases!C:C))</f>
        <v/>
      </c>
      <c r="G405" s="68" t="str">
        <f t="shared" si="22"/>
        <v>Baja</v>
      </c>
      <c r="H405" s="16" t="s">
        <v>2441</v>
      </c>
      <c r="J405" s="16" t="s">
        <v>2283</v>
      </c>
      <c r="K405" s="16">
        <v>98640</v>
      </c>
      <c r="L405" s="16" t="s">
        <v>2265</v>
      </c>
      <c r="M405" s="17">
        <v>38467</v>
      </c>
      <c r="N405" s="15">
        <v>34058201939</v>
      </c>
      <c r="P405" s="16">
        <v>0</v>
      </c>
      <c r="Q405" s="16" t="str">
        <f t="shared" ref="Q405:Q436" si="24">CONCATENATE(MID(O405,9,2),"/",MID(O405,7,2),"/",MID(O405,5,2))</f>
        <v>//</v>
      </c>
      <c r="R405" s="16"/>
      <c r="S405" s="108" t="e">
        <v>#N/A</v>
      </c>
      <c r="T405" s="108"/>
    </row>
    <row r="406" spans="1:20" hidden="1" x14ac:dyDescent="0.2">
      <c r="A406" s="16">
        <v>704</v>
      </c>
      <c r="B406" s="16" t="s">
        <v>390</v>
      </c>
      <c r="D406" s="70" t="str">
        <f>IF(C406="","",LOOKUP(C406,Bases!A:A,Bases!B:B))</f>
        <v/>
      </c>
      <c r="E406" s="70" t="str">
        <f>IF(C406="","",LOOKUP(C406,Bases!A:A,Bases!C:C))</f>
        <v/>
      </c>
      <c r="G406" s="68" t="str">
        <f t="shared" si="22"/>
        <v>Baja</v>
      </c>
      <c r="K406" s="16">
        <v>0</v>
      </c>
      <c r="L406" s="16" t="s">
        <v>2265</v>
      </c>
      <c r="M406" s="17">
        <v>38474</v>
      </c>
      <c r="N406" s="15">
        <v>34058605956</v>
      </c>
      <c r="P406" s="16">
        <v>0</v>
      </c>
      <c r="Q406" s="16" t="str">
        <f t="shared" si="24"/>
        <v>//</v>
      </c>
      <c r="R406" s="16"/>
      <c r="S406" s="108" t="e">
        <v>#N/A</v>
      </c>
      <c r="T406" s="108"/>
    </row>
    <row r="407" spans="1:20" hidden="1" x14ac:dyDescent="0.2">
      <c r="A407" s="16">
        <v>8409</v>
      </c>
      <c r="B407" s="16" t="s">
        <v>7659</v>
      </c>
      <c r="C407" s="19" t="s">
        <v>6901</v>
      </c>
      <c r="D407" s="70" t="str">
        <f>IF(C407="","",LOOKUP(C407,[1]Bases!A:A,[1]Bases!B:B))</f>
        <v>Invernaderos</v>
      </c>
      <c r="E407" s="70" t="str">
        <f>IF(C407="","",LOOKUP(C407,[1]Bases!A:A,[1]Bases!C:C))</f>
        <v>Clip invernaderos</v>
      </c>
      <c r="F407" s="18" t="s">
        <v>5476</v>
      </c>
      <c r="G407" s="68" t="str">
        <f t="shared" si="22"/>
        <v>Baja</v>
      </c>
      <c r="H407" s="16" t="s">
        <v>7586</v>
      </c>
      <c r="I407" s="16" t="s">
        <v>7258</v>
      </c>
      <c r="J407" s="16" t="s">
        <v>2270</v>
      </c>
      <c r="K407" s="16">
        <v>98630</v>
      </c>
      <c r="L407" s="16" t="s">
        <v>2265</v>
      </c>
      <c r="M407" s="17">
        <v>44151</v>
      </c>
      <c r="O407" s="16" t="s">
        <v>7587</v>
      </c>
      <c r="Q407" s="16" t="str">
        <f t="shared" si="24"/>
        <v>30/11/90</v>
      </c>
      <c r="R407" s="27" t="s">
        <v>3910</v>
      </c>
      <c r="S407" s="108" t="s">
        <v>7258</v>
      </c>
      <c r="T407" s="108"/>
    </row>
    <row r="408" spans="1:20" hidden="1" x14ac:dyDescent="0.2">
      <c r="A408" s="16">
        <v>1655</v>
      </c>
      <c r="B408" s="23" t="s">
        <v>391</v>
      </c>
      <c r="D408" s="70" t="str">
        <f>IF(C408="","",LOOKUP(C408,Bases!A:A,Bases!B:B))</f>
        <v/>
      </c>
      <c r="E408" s="70" t="str">
        <f>IF(C408="","",LOOKUP(C408,Bases!A:A,Bases!C:C))</f>
        <v/>
      </c>
      <c r="F408" s="18" t="s">
        <v>9</v>
      </c>
      <c r="G408" s="68" t="str">
        <f t="shared" si="22"/>
        <v>Baja</v>
      </c>
      <c r="H408" s="16" t="s">
        <v>2460</v>
      </c>
      <c r="J408" s="16" t="s">
        <v>2283</v>
      </c>
      <c r="K408" s="16">
        <v>98640</v>
      </c>
      <c r="L408" s="16" t="s">
        <v>2265</v>
      </c>
      <c r="M408" s="17">
        <v>41908</v>
      </c>
      <c r="N408" s="15">
        <v>34119600756</v>
      </c>
      <c r="P408" s="16" t="s">
        <v>6292</v>
      </c>
      <c r="Q408" s="16" t="str">
        <f t="shared" si="24"/>
        <v>//</v>
      </c>
      <c r="R408" s="16"/>
      <c r="S408" s="108" t="s">
        <v>3593</v>
      </c>
      <c r="T408" s="108"/>
    </row>
    <row r="409" spans="1:20" x14ac:dyDescent="0.2">
      <c r="A409" s="16">
        <v>2725</v>
      </c>
      <c r="B409" s="16" t="s">
        <v>5731</v>
      </c>
      <c r="C409" s="16" t="s">
        <v>6744</v>
      </c>
      <c r="D409" s="70" t="str">
        <f>IF(C409="","",LOOKUP(C409,Bases!A:A,Bases!B:B))</f>
        <v>Periféricos</v>
      </c>
      <c r="E409" s="70" t="str">
        <f>IF(C409="","",LOOKUP(C409,Bases!A:A,Bases!C:C))</f>
        <v>Externo maquinaria</v>
      </c>
      <c r="F409" s="18" t="s">
        <v>11</v>
      </c>
      <c r="G409" s="68" t="str">
        <f t="shared" si="22"/>
        <v>Activo</v>
      </c>
      <c r="H409" s="16" t="s">
        <v>5732</v>
      </c>
      <c r="I409" s="16" t="s">
        <v>5733</v>
      </c>
      <c r="J409" s="16" t="s">
        <v>5734</v>
      </c>
      <c r="K409" s="16">
        <v>98615</v>
      </c>
      <c r="L409" s="16" t="s">
        <v>144</v>
      </c>
      <c r="M409" s="17">
        <v>43832</v>
      </c>
      <c r="N409" s="15">
        <v>34937714292</v>
      </c>
      <c r="O409" s="16" t="s">
        <v>5735</v>
      </c>
      <c r="P409" s="16" t="s">
        <v>6288</v>
      </c>
      <c r="Q409" s="16" t="str">
        <f t="shared" si="24"/>
        <v>31/05/77</v>
      </c>
      <c r="R409" s="27" t="s">
        <v>3904</v>
      </c>
      <c r="S409" s="12" t="s">
        <v>6214</v>
      </c>
    </row>
    <row r="410" spans="1:20" hidden="1" x14ac:dyDescent="0.2">
      <c r="A410" s="16">
        <v>1918</v>
      </c>
      <c r="B410" s="16" t="s">
        <v>393</v>
      </c>
      <c r="D410" s="70" t="str">
        <f>IF(C410="","",LOOKUP(C410,Bases!A:A,Bases!B:B))</f>
        <v/>
      </c>
      <c r="E410" s="70" t="str">
        <f>IF(C410="","",LOOKUP(C410,Bases!A:A,Bases!C:C))</f>
        <v/>
      </c>
      <c r="F410" s="18" t="s">
        <v>3662</v>
      </c>
      <c r="G410" s="68" t="str">
        <f t="shared" ref="G410:G424" si="25">IF(L410="B","Baja","Activo")</f>
        <v>Baja</v>
      </c>
      <c r="H410" s="16" t="s">
        <v>4565</v>
      </c>
      <c r="J410" s="16" t="s">
        <v>2272</v>
      </c>
      <c r="K410" s="16">
        <v>98700</v>
      </c>
      <c r="L410" s="16" t="s">
        <v>2265</v>
      </c>
      <c r="M410" s="17">
        <v>43446</v>
      </c>
      <c r="N410" s="15">
        <v>34119113396</v>
      </c>
      <c r="O410" s="16" t="s">
        <v>4566</v>
      </c>
      <c r="P410" s="16">
        <v>0</v>
      </c>
      <c r="Q410" s="16" t="str">
        <f t="shared" si="24"/>
        <v>26/08/91</v>
      </c>
      <c r="R410" s="16" t="s">
        <v>3910</v>
      </c>
      <c r="S410" s="108" t="e">
        <v>#N/A</v>
      </c>
      <c r="T410" s="108"/>
    </row>
    <row r="411" spans="1:20" hidden="1" x14ac:dyDescent="0.2">
      <c r="A411" s="16">
        <v>670</v>
      </c>
      <c r="B411" s="16" t="s">
        <v>394</v>
      </c>
      <c r="D411" s="70" t="str">
        <f>IF(C411="","",LOOKUP(C411,Bases!A:A,Bases!B:B))</f>
        <v/>
      </c>
      <c r="E411" s="70" t="str">
        <f>IF(C411="","",LOOKUP(C411,Bases!A:A,Bases!C:C))</f>
        <v/>
      </c>
      <c r="G411" s="68" t="str">
        <f t="shared" si="25"/>
        <v>Baja</v>
      </c>
      <c r="H411" s="16" t="s">
        <v>2442</v>
      </c>
      <c r="J411" s="16" t="s">
        <v>2283</v>
      </c>
      <c r="K411" s="16">
        <v>98640</v>
      </c>
      <c r="L411" s="16" t="s">
        <v>2265</v>
      </c>
      <c r="M411" s="17">
        <v>38446</v>
      </c>
      <c r="N411" s="15">
        <v>34059000355</v>
      </c>
      <c r="P411" s="16">
        <v>0</v>
      </c>
      <c r="Q411" s="16" t="str">
        <f t="shared" si="24"/>
        <v>//</v>
      </c>
      <c r="R411" s="16"/>
      <c r="S411" s="108" t="e">
        <v>#N/A</v>
      </c>
      <c r="T411" s="108"/>
    </row>
    <row r="412" spans="1:20" hidden="1" x14ac:dyDescent="0.2">
      <c r="A412" s="16">
        <v>630</v>
      </c>
      <c r="B412" s="16" t="s">
        <v>395</v>
      </c>
      <c r="D412" s="70" t="str">
        <f>IF(C412="","",LOOKUP(C412,Bases!A:A,Bases!B:B))</f>
        <v/>
      </c>
      <c r="E412" s="70" t="str">
        <f>IF(C412="","",LOOKUP(C412,Bases!A:A,Bases!C:C))</f>
        <v/>
      </c>
      <c r="G412" s="68" t="str">
        <f t="shared" si="25"/>
        <v>Baja</v>
      </c>
      <c r="K412" s="16">
        <v>0</v>
      </c>
      <c r="L412" s="16" t="s">
        <v>2265</v>
      </c>
      <c r="M412" s="17">
        <v>38404</v>
      </c>
      <c r="N412" s="15">
        <v>34058401414</v>
      </c>
      <c r="P412" s="16">
        <v>0</v>
      </c>
      <c r="Q412" s="16" t="str">
        <f t="shared" si="24"/>
        <v>//</v>
      </c>
      <c r="R412" s="16"/>
      <c r="S412" s="108" t="e">
        <v>#N/A</v>
      </c>
      <c r="T412" s="108"/>
    </row>
    <row r="413" spans="1:20" hidden="1" x14ac:dyDescent="0.2">
      <c r="A413" s="23">
        <v>2615</v>
      </c>
      <c r="B413" s="16" t="s">
        <v>5361</v>
      </c>
      <c r="C413" s="16" t="s">
        <v>6749</v>
      </c>
      <c r="D413" s="70" t="str">
        <f>IF(C413="","",LOOKUP(C413,Bases!A:A,Bases!B:B))</f>
        <v>Invernaderos</v>
      </c>
      <c r="E413" s="70" t="str">
        <f>IF(C413="","",LOOKUP(C413,Bases!A:A,Bases!C:C))</f>
        <v>Operativo Abajo</v>
      </c>
      <c r="F413" s="12" t="s">
        <v>3662</v>
      </c>
      <c r="G413" s="68" t="str">
        <f t="shared" si="25"/>
        <v>Baja</v>
      </c>
      <c r="H413" s="16" t="s">
        <v>5362</v>
      </c>
      <c r="I413" s="16" t="s">
        <v>5532</v>
      </c>
      <c r="J413" s="16" t="s">
        <v>2285</v>
      </c>
      <c r="K413" s="16">
        <v>98740</v>
      </c>
      <c r="L413" s="16" t="s">
        <v>2265</v>
      </c>
      <c r="M413" s="17">
        <v>43920</v>
      </c>
      <c r="N413" s="15">
        <v>38149734758</v>
      </c>
      <c r="O413" s="16" t="s">
        <v>5363</v>
      </c>
      <c r="P413" s="16" t="s">
        <v>6294</v>
      </c>
      <c r="Q413" s="16" t="str">
        <f t="shared" si="24"/>
        <v>22/11/97</v>
      </c>
      <c r="R413" s="27" t="s">
        <v>3904</v>
      </c>
      <c r="S413" s="108" t="s">
        <v>6215</v>
      </c>
      <c r="T413" s="108"/>
    </row>
    <row r="414" spans="1:20" hidden="1" x14ac:dyDescent="0.2">
      <c r="A414" s="23">
        <v>2290</v>
      </c>
      <c r="B414" s="16" t="s">
        <v>4073</v>
      </c>
      <c r="D414" s="70" t="str">
        <f>IF(C414="","",LOOKUP(C414,Bases!A:A,Bases!B:B))</f>
        <v/>
      </c>
      <c r="E414" s="70" t="str">
        <f>IF(C414="","",LOOKUP(C414,Bases!A:A,Bases!C:C))</f>
        <v/>
      </c>
      <c r="F414" s="18" t="s">
        <v>3639</v>
      </c>
      <c r="G414" s="68" t="str">
        <f t="shared" si="25"/>
        <v>Baja</v>
      </c>
      <c r="H414" s="16" t="s">
        <v>4070</v>
      </c>
      <c r="J414" s="16" t="s">
        <v>2268</v>
      </c>
      <c r="K414" s="16">
        <v>98740</v>
      </c>
      <c r="L414" s="16" t="s">
        <v>2265</v>
      </c>
      <c r="M414" s="17">
        <v>43354</v>
      </c>
      <c r="O414" s="16" t="s">
        <v>4075</v>
      </c>
      <c r="P414" s="16">
        <v>0</v>
      </c>
      <c r="Q414" s="16" t="str">
        <f t="shared" si="24"/>
        <v>22/07/00</v>
      </c>
      <c r="R414" s="16" t="s">
        <v>3904</v>
      </c>
      <c r="S414" s="108" t="e">
        <v>#N/A</v>
      </c>
      <c r="T414" s="108"/>
    </row>
    <row r="415" spans="1:20" hidden="1" x14ac:dyDescent="0.2">
      <c r="A415" s="23">
        <v>2291</v>
      </c>
      <c r="B415" s="16" t="s">
        <v>4072</v>
      </c>
      <c r="D415" s="70" t="str">
        <f>IF(C415="","",LOOKUP(C415,Bases!A:A,Bases!B:B))</f>
        <v/>
      </c>
      <c r="E415" s="70" t="str">
        <f>IF(C415="","",LOOKUP(C415,Bases!A:A,Bases!C:C))</f>
        <v/>
      </c>
      <c r="F415" s="18" t="s">
        <v>3639</v>
      </c>
      <c r="G415" s="68" t="str">
        <f t="shared" si="25"/>
        <v>Baja</v>
      </c>
      <c r="H415" s="16" t="s">
        <v>4070</v>
      </c>
      <c r="J415" s="16" t="s">
        <v>2268</v>
      </c>
      <c r="K415" s="16">
        <v>98740</v>
      </c>
      <c r="L415" s="16" t="s">
        <v>2265</v>
      </c>
      <c r="M415" s="17">
        <v>43354</v>
      </c>
      <c r="O415" s="16" t="s">
        <v>4074</v>
      </c>
      <c r="P415" s="16">
        <v>0</v>
      </c>
      <c r="Q415" s="16" t="str">
        <f t="shared" si="24"/>
        <v>22/07/00</v>
      </c>
      <c r="R415" s="16" t="s">
        <v>3904</v>
      </c>
      <c r="S415" s="108" t="e">
        <v>#N/A</v>
      </c>
      <c r="T415" s="108"/>
    </row>
    <row r="416" spans="1:20" hidden="1" x14ac:dyDescent="0.2">
      <c r="A416" s="29">
        <v>50199</v>
      </c>
      <c r="B416" s="16" t="s">
        <v>4152</v>
      </c>
      <c r="D416" s="70" t="str">
        <f>IF(C416="","",LOOKUP(C416,Bases!A:A,Bases!B:B))</f>
        <v/>
      </c>
      <c r="E416" s="70" t="str">
        <f>IF(C416="","",LOOKUP(C416,Bases!A:A,Bases!C:C))</f>
        <v/>
      </c>
      <c r="F416" s="18" t="s">
        <v>3639</v>
      </c>
      <c r="G416" s="68" t="str">
        <f t="shared" si="25"/>
        <v>Baja</v>
      </c>
      <c r="H416" s="16" t="s">
        <v>4153</v>
      </c>
      <c r="J416" s="16" t="s">
        <v>2268</v>
      </c>
      <c r="K416" s="16">
        <v>98740</v>
      </c>
      <c r="L416" s="16" t="s">
        <v>2265</v>
      </c>
      <c r="M416" s="17">
        <v>43364</v>
      </c>
      <c r="O416" s="16" t="s">
        <v>4154</v>
      </c>
      <c r="P416" s="16">
        <v>0</v>
      </c>
      <c r="Q416" s="16" t="str">
        <f t="shared" si="24"/>
        <v>06/09/99</v>
      </c>
      <c r="R416" s="27" t="s">
        <v>3904</v>
      </c>
      <c r="S416" s="108" t="e">
        <v>#N/A</v>
      </c>
      <c r="T416" s="108"/>
    </row>
    <row r="417" spans="1:20" hidden="1" x14ac:dyDescent="0.2">
      <c r="A417" s="16">
        <v>50093</v>
      </c>
      <c r="B417" s="16" t="s">
        <v>3873</v>
      </c>
      <c r="D417" s="70" t="str">
        <f>IF(C417="","",LOOKUP(C417,Bases!A:A,Bases!B:B))</f>
        <v/>
      </c>
      <c r="E417" s="70" t="str">
        <f>IF(C417="","",LOOKUP(C417,Bases!A:A,Bases!C:C))</f>
        <v/>
      </c>
      <c r="G417" s="68" t="str">
        <f t="shared" si="25"/>
        <v>Baja</v>
      </c>
      <c r="H417" s="16" t="s">
        <v>3874</v>
      </c>
      <c r="J417" s="16" t="s">
        <v>2268</v>
      </c>
      <c r="K417" s="16">
        <v>98740</v>
      </c>
      <c r="L417" s="16" t="s">
        <v>2265</v>
      </c>
      <c r="M417" s="17">
        <v>43333</v>
      </c>
      <c r="N417" s="15">
        <v>56149625875</v>
      </c>
      <c r="P417" s="16">
        <v>0</v>
      </c>
      <c r="Q417" s="16" t="str">
        <f t="shared" si="24"/>
        <v>//</v>
      </c>
      <c r="R417" s="16"/>
      <c r="S417" s="108" t="e">
        <v>#N/A</v>
      </c>
      <c r="T417" s="108"/>
    </row>
    <row r="418" spans="1:20" hidden="1" x14ac:dyDescent="0.2">
      <c r="A418" s="23">
        <v>2289</v>
      </c>
      <c r="B418" s="16" t="s">
        <v>4078</v>
      </c>
      <c r="D418" s="70" t="str">
        <f>IF(C418="","",LOOKUP(C418,Bases!A:A,Bases!B:B))</f>
        <v/>
      </c>
      <c r="E418" s="70" t="str">
        <f>IF(C418="","",LOOKUP(C418,Bases!A:A,Bases!C:C))</f>
        <v/>
      </c>
      <c r="F418" s="18" t="s">
        <v>3662</v>
      </c>
      <c r="G418" s="68" t="str">
        <f t="shared" si="25"/>
        <v>Baja</v>
      </c>
      <c r="H418" s="16" t="s">
        <v>3854</v>
      </c>
      <c r="J418" s="16" t="s">
        <v>2283</v>
      </c>
      <c r="K418" s="16">
        <v>98640</v>
      </c>
      <c r="L418" s="16" t="s">
        <v>2265</v>
      </c>
      <c r="M418" s="17">
        <v>43355</v>
      </c>
      <c r="N418" s="15">
        <v>55160036699</v>
      </c>
      <c r="O418" s="16" t="s">
        <v>4079</v>
      </c>
      <c r="P418" s="16">
        <v>0</v>
      </c>
      <c r="Q418" s="16" t="str">
        <f t="shared" si="24"/>
        <v>01/02/00</v>
      </c>
      <c r="R418" s="27" t="s">
        <v>3904</v>
      </c>
      <c r="S418" s="108" t="e">
        <v>#N/A</v>
      </c>
      <c r="T418" s="108"/>
    </row>
    <row r="419" spans="1:20" hidden="1" x14ac:dyDescent="0.2">
      <c r="A419" s="16">
        <v>1572</v>
      </c>
      <c r="B419" s="16" t="s">
        <v>396</v>
      </c>
      <c r="D419" s="70" t="str">
        <f>IF(C419="","",LOOKUP(C419,Bases!A:A,Bases!B:B))</f>
        <v/>
      </c>
      <c r="E419" s="70" t="str">
        <f>IF(C419="","",LOOKUP(C419,Bases!A:A,Bases!C:C))</f>
        <v/>
      </c>
      <c r="G419" s="68" t="str">
        <f t="shared" si="25"/>
        <v>Baja</v>
      </c>
      <c r="H419" s="16" t="s">
        <v>2443</v>
      </c>
      <c r="J419" s="16" t="s">
        <v>2283</v>
      </c>
      <c r="K419" s="16">
        <v>98640</v>
      </c>
      <c r="L419" s="16" t="s">
        <v>2265</v>
      </c>
      <c r="M419" s="17">
        <v>42312</v>
      </c>
      <c r="N419" s="15">
        <v>34038500897</v>
      </c>
      <c r="P419" s="16">
        <v>0</v>
      </c>
      <c r="Q419" s="16" t="str">
        <f t="shared" si="24"/>
        <v>//</v>
      </c>
      <c r="R419" s="16"/>
      <c r="S419" s="108" t="e">
        <v>#N/A</v>
      </c>
      <c r="T419" s="108"/>
    </row>
    <row r="420" spans="1:20" hidden="1" x14ac:dyDescent="0.2">
      <c r="A420" s="16">
        <v>1709</v>
      </c>
      <c r="B420" s="16" t="s">
        <v>397</v>
      </c>
      <c r="D420" s="70" t="str">
        <f>IF(C420="","",LOOKUP(C420,Bases!A:A,Bases!B:B))</f>
        <v/>
      </c>
      <c r="E420" s="70" t="str">
        <f>IF(C420="","",LOOKUP(C420,Bases!A:A,Bases!C:C))</f>
        <v/>
      </c>
      <c r="G420" s="68" t="str">
        <f t="shared" si="25"/>
        <v>Baja</v>
      </c>
      <c r="H420" s="16" t="s">
        <v>2444</v>
      </c>
      <c r="J420" s="16" t="s">
        <v>2268</v>
      </c>
      <c r="K420" s="16">
        <v>98740</v>
      </c>
      <c r="L420" s="16" t="s">
        <v>2265</v>
      </c>
      <c r="M420" s="17">
        <v>42591</v>
      </c>
      <c r="N420" s="15">
        <v>34109214774</v>
      </c>
      <c r="P420" s="16">
        <v>0</v>
      </c>
      <c r="Q420" s="16" t="str">
        <f t="shared" si="24"/>
        <v>//</v>
      </c>
      <c r="R420" s="16"/>
      <c r="S420" s="108" t="e">
        <v>#N/A</v>
      </c>
      <c r="T420" s="108"/>
    </row>
    <row r="421" spans="1:20" hidden="1" x14ac:dyDescent="0.2">
      <c r="A421" s="16">
        <v>1392</v>
      </c>
      <c r="B421" s="16" t="s">
        <v>398</v>
      </c>
      <c r="D421" s="70" t="str">
        <f>IF(C421="","",LOOKUP(C421,Bases!A:A,Bases!B:B))</f>
        <v/>
      </c>
      <c r="E421" s="70" t="str">
        <f>IF(C421="","",LOOKUP(C421,Bases!A:A,Bases!C:C))</f>
        <v/>
      </c>
      <c r="G421" s="68" t="str">
        <f t="shared" si="25"/>
        <v>Baja</v>
      </c>
      <c r="H421" s="16" t="s">
        <v>2445</v>
      </c>
      <c r="J421" s="16" t="s">
        <v>2283</v>
      </c>
      <c r="K421" s="16">
        <v>98640</v>
      </c>
      <c r="L421" s="16" t="s">
        <v>2265</v>
      </c>
      <c r="M421" s="17">
        <v>41978</v>
      </c>
      <c r="N421" s="15">
        <v>34119109303</v>
      </c>
      <c r="P421" s="16">
        <v>0</v>
      </c>
      <c r="Q421" s="16" t="str">
        <f t="shared" si="24"/>
        <v>//</v>
      </c>
      <c r="R421" s="16"/>
      <c r="S421" s="108" t="e">
        <v>#N/A</v>
      </c>
      <c r="T421" s="108"/>
    </row>
    <row r="422" spans="1:20" hidden="1" x14ac:dyDescent="0.2">
      <c r="A422" s="23">
        <v>544</v>
      </c>
      <c r="B422" s="16" t="s">
        <v>4892</v>
      </c>
      <c r="D422" s="70" t="str">
        <f>IF(C422="","",LOOKUP(C422,Bases!A:A,Bases!B:B))</f>
        <v/>
      </c>
      <c r="E422" s="70" t="str">
        <f>IF(C422="","",LOOKUP(C422,Bases!A:A,Bases!C:C))</f>
        <v/>
      </c>
      <c r="F422" s="18" t="s">
        <v>3659</v>
      </c>
      <c r="G422" s="68" t="str">
        <f t="shared" si="25"/>
        <v>Baja</v>
      </c>
      <c r="H422" s="16" t="s">
        <v>4893</v>
      </c>
      <c r="J422" s="16" t="s">
        <v>2283</v>
      </c>
      <c r="K422" s="16">
        <v>98640</v>
      </c>
      <c r="L422" s="16" t="s">
        <v>2265</v>
      </c>
      <c r="M422" s="17">
        <v>43542</v>
      </c>
      <c r="N422" s="15">
        <v>3168884934</v>
      </c>
      <c r="O422" s="16" t="s">
        <v>4894</v>
      </c>
      <c r="P422" s="16">
        <v>0</v>
      </c>
      <c r="Q422" s="16" t="str">
        <f t="shared" si="24"/>
        <v>29/07/88</v>
      </c>
      <c r="R422" s="27" t="s">
        <v>3910</v>
      </c>
      <c r="S422" s="108" t="e">
        <v>#N/A</v>
      </c>
      <c r="T422" s="108"/>
    </row>
    <row r="423" spans="1:20" hidden="1" x14ac:dyDescent="0.2">
      <c r="A423" s="16">
        <v>544</v>
      </c>
      <c r="B423" s="16" t="s">
        <v>399</v>
      </c>
      <c r="D423" s="70" t="str">
        <f>IF(C423="","",LOOKUP(C423,Bases!A:A,Bases!B:B))</f>
        <v/>
      </c>
      <c r="E423" s="70" t="str">
        <f>IF(C423="","",LOOKUP(C423,Bases!A:A,Bases!C:C))</f>
        <v/>
      </c>
      <c r="G423" s="68" t="str">
        <f t="shared" si="25"/>
        <v>Baja</v>
      </c>
      <c r="K423" s="16">
        <v>0</v>
      </c>
      <c r="L423" s="16" t="s">
        <v>2265</v>
      </c>
      <c r="M423" s="17">
        <v>38293</v>
      </c>
      <c r="N423" s="15">
        <v>34048614928</v>
      </c>
      <c r="P423" s="16">
        <v>0</v>
      </c>
      <c r="Q423" s="16" t="str">
        <f t="shared" si="24"/>
        <v>//</v>
      </c>
      <c r="R423" s="16"/>
      <c r="S423" s="108" t="e">
        <v>#N/A</v>
      </c>
      <c r="T423" s="108"/>
    </row>
    <row r="424" spans="1:20" hidden="1" x14ac:dyDescent="0.2">
      <c r="A424" s="16">
        <v>534</v>
      </c>
      <c r="B424" s="16" t="s">
        <v>400</v>
      </c>
      <c r="D424" s="70" t="str">
        <f>IF(C424="","",LOOKUP(C424,Bases!A:A,Bases!B:B))</f>
        <v/>
      </c>
      <c r="E424" s="70" t="str">
        <f>IF(C424="","",LOOKUP(C424,Bases!A:A,Bases!C:C))</f>
        <v/>
      </c>
      <c r="G424" s="68" t="str">
        <f t="shared" si="25"/>
        <v>Baja</v>
      </c>
      <c r="H424" s="16" t="s">
        <v>2446</v>
      </c>
      <c r="J424" s="16" t="s">
        <v>2283</v>
      </c>
      <c r="K424" s="16">
        <v>0</v>
      </c>
      <c r="L424" s="16" t="s">
        <v>2265</v>
      </c>
      <c r="M424" s="17">
        <v>38285</v>
      </c>
      <c r="N424" s="15">
        <v>34048710858</v>
      </c>
      <c r="P424" s="16">
        <v>0</v>
      </c>
      <c r="Q424" s="16" t="str">
        <f t="shared" si="24"/>
        <v>//</v>
      </c>
      <c r="R424" s="16"/>
      <c r="S424" s="108" t="e">
        <v>#N/A</v>
      </c>
      <c r="T424" s="108"/>
    </row>
    <row r="425" spans="1:20" hidden="1" x14ac:dyDescent="0.2">
      <c r="A425" s="23">
        <v>2631</v>
      </c>
      <c r="B425" s="16" t="s">
        <v>5401</v>
      </c>
      <c r="C425" s="19" t="s">
        <v>6923</v>
      </c>
      <c r="D425" s="70" t="str">
        <f>IF(C425="","",LOOKUP(C425,Bases!A:A,Bases!B:B))</f>
        <v>Invernaderos</v>
      </c>
      <c r="E425" s="70" t="str">
        <f>IF(C425="","",LOOKUP(C425,Bases!A:A,Bases!C:C))</f>
        <v>Acarreador</v>
      </c>
      <c r="F425" s="18" t="s">
        <v>3778</v>
      </c>
      <c r="G425" s="68" t="str">
        <f>IF(L425="B","Baja",IF(L425="A","Activo",IF(L425="R","Activo","")))</f>
        <v>Baja</v>
      </c>
      <c r="H425" s="16" t="s">
        <v>5402</v>
      </c>
      <c r="I425" s="16" t="s">
        <v>5537</v>
      </c>
      <c r="J425" s="16" t="s">
        <v>2285</v>
      </c>
      <c r="K425" s="16">
        <v>98740</v>
      </c>
      <c r="L425" s="16" t="s">
        <v>2265</v>
      </c>
      <c r="M425" s="17">
        <v>44061</v>
      </c>
      <c r="O425" s="16" t="s">
        <v>5403</v>
      </c>
      <c r="P425" s="92"/>
      <c r="Q425" s="16" t="str">
        <f t="shared" si="24"/>
        <v>24/12/98</v>
      </c>
      <c r="R425" s="27" t="s">
        <v>3904</v>
      </c>
      <c r="S425" s="108" t="s">
        <v>5537</v>
      </c>
      <c r="T425" s="108"/>
    </row>
    <row r="426" spans="1:20" hidden="1" x14ac:dyDescent="0.2">
      <c r="A426" s="16">
        <v>169</v>
      </c>
      <c r="B426" s="16" t="s">
        <v>401</v>
      </c>
      <c r="D426" s="70" t="str">
        <f>IF(C426="","",LOOKUP(C426,Bases!A:A,Bases!B:B))</f>
        <v/>
      </c>
      <c r="E426" s="70" t="str">
        <f>IF(C426="","",LOOKUP(C426,Bases!A:A,Bases!C:C))</f>
        <v/>
      </c>
      <c r="G426" s="68" t="str">
        <f t="shared" ref="G426:G457" si="26">IF(L426="B","Baja","Activo")</f>
        <v>Baja</v>
      </c>
      <c r="K426" s="16">
        <v>0</v>
      </c>
      <c r="L426" s="16" t="s">
        <v>2265</v>
      </c>
      <c r="M426" s="17">
        <v>37208</v>
      </c>
      <c r="N426" s="15">
        <v>34947970320</v>
      </c>
      <c r="P426" s="16">
        <v>0</v>
      </c>
      <c r="Q426" s="16" t="str">
        <f t="shared" si="24"/>
        <v>//</v>
      </c>
      <c r="R426" s="16"/>
      <c r="S426" s="108" t="e">
        <v>#N/A</v>
      </c>
      <c r="T426" s="108"/>
    </row>
    <row r="427" spans="1:20" hidden="1" x14ac:dyDescent="0.2">
      <c r="A427" s="16">
        <v>50062</v>
      </c>
      <c r="B427" s="19" t="s">
        <v>3816</v>
      </c>
      <c r="C427" s="19"/>
      <c r="D427" s="70" t="str">
        <f>IF(C427="","",LOOKUP(C427,Bases!A:A,Bases!B:B))</f>
        <v/>
      </c>
      <c r="E427" s="70" t="str">
        <f>IF(C427="","",LOOKUP(C427,Bases!A:A,Bases!C:C))</f>
        <v/>
      </c>
      <c r="F427" s="19"/>
      <c r="G427" s="68" t="str">
        <f t="shared" si="26"/>
        <v>Baja</v>
      </c>
      <c r="H427" s="19" t="s">
        <v>3817</v>
      </c>
      <c r="I427" s="19"/>
      <c r="J427" s="19" t="s">
        <v>2268</v>
      </c>
      <c r="K427" s="19">
        <v>98740</v>
      </c>
      <c r="L427" s="19" t="s">
        <v>2265</v>
      </c>
      <c r="M427" s="25">
        <v>43332</v>
      </c>
      <c r="N427" s="16">
        <v>22169873753</v>
      </c>
      <c r="P427" s="16">
        <v>0</v>
      </c>
      <c r="Q427" s="16" t="str">
        <f t="shared" si="24"/>
        <v>//</v>
      </c>
      <c r="R427" s="16"/>
      <c r="S427" s="108" t="s">
        <v>6215</v>
      </c>
      <c r="T427" s="108"/>
    </row>
    <row r="428" spans="1:20" hidden="1" x14ac:dyDescent="0.2">
      <c r="A428" s="16">
        <v>8354</v>
      </c>
      <c r="B428" s="16" t="s">
        <v>7418</v>
      </c>
      <c r="C428" s="19" t="s">
        <v>7168</v>
      </c>
      <c r="D428" s="70" t="str">
        <f>IF(C428="","",LOOKUP(C428,Bases!A:A,Bases!B:B))</f>
        <v>Invernaderos</v>
      </c>
      <c r="E428" s="70" t="str">
        <f>IF(C428="","",LOOKUP(C428,Bases!A:A,Bases!C:C))</f>
        <v>Extra/entrenamiento</v>
      </c>
      <c r="F428" s="18" t="s">
        <v>7209</v>
      </c>
      <c r="G428" s="68" t="str">
        <f t="shared" si="26"/>
        <v>Baja</v>
      </c>
      <c r="H428" s="16" t="s">
        <v>7419</v>
      </c>
      <c r="I428" s="16" t="s">
        <v>7258</v>
      </c>
      <c r="J428" s="16" t="s">
        <v>2270</v>
      </c>
      <c r="K428" s="16">
        <v>98630</v>
      </c>
      <c r="L428" s="16" t="s">
        <v>2265</v>
      </c>
      <c r="M428" s="17">
        <v>44123</v>
      </c>
      <c r="N428" s="15">
        <v>34078902805</v>
      </c>
      <c r="O428" s="16" t="s">
        <v>7420</v>
      </c>
      <c r="P428" s="16" t="s">
        <v>7421</v>
      </c>
      <c r="Q428" s="16" t="str">
        <f t="shared" si="24"/>
        <v>13/07/74</v>
      </c>
      <c r="R428" s="27" t="s">
        <v>3910</v>
      </c>
      <c r="S428" s="29" t="s">
        <v>7258</v>
      </c>
      <c r="T428" s="29"/>
    </row>
    <row r="429" spans="1:20" hidden="1" x14ac:dyDescent="0.2">
      <c r="A429" s="23">
        <v>2553</v>
      </c>
      <c r="B429" s="16" t="s">
        <v>5184</v>
      </c>
      <c r="D429" s="70" t="str">
        <f>IF(C429="","",LOOKUP(C429,Bases!A:A,Bases!B:B))</f>
        <v/>
      </c>
      <c r="E429" s="70" t="str">
        <f>IF(C429="","",LOOKUP(C429,Bases!A:A,Bases!C:C))</f>
        <v/>
      </c>
      <c r="F429" s="18" t="s">
        <v>24</v>
      </c>
      <c r="G429" s="68" t="str">
        <f t="shared" si="26"/>
        <v>Baja</v>
      </c>
      <c r="H429" s="16" t="s">
        <v>5185</v>
      </c>
      <c r="J429" s="16" t="s">
        <v>2285</v>
      </c>
      <c r="K429" s="16">
        <v>98740</v>
      </c>
      <c r="L429" s="16" t="s">
        <v>2265</v>
      </c>
      <c r="M429" s="17">
        <v>43661</v>
      </c>
      <c r="N429" s="15">
        <v>3146358209</v>
      </c>
      <c r="O429" s="16" t="s">
        <v>5186</v>
      </c>
      <c r="P429" s="16">
        <v>0</v>
      </c>
      <c r="Q429" s="16" t="str">
        <f t="shared" si="24"/>
        <v>10/12/63</v>
      </c>
      <c r="R429" s="27" t="s">
        <v>3904</v>
      </c>
      <c r="S429" s="108" t="e">
        <v>#N/A</v>
      </c>
      <c r="T429" s="108"/>
    </row>
    <row r="430" spans="1:20" hidden="1" x14ac:dyDescent="0.2">
      <c r="A430" s="16">
        <v>2204</v>
      </c>
      <c r="B430" s="16" t="s">
        <v>3796</v>
      </c>
      <c r="D430" s="70" t="str">
        <f>IF(C430="","",LOOKUP(C430,Bases!A:A,Bases!B:B))</f>
        <v/>
      </c>
      <c r="E430" s="70" t="str">
        <f>IF(C430="","",LOOKUP(C430,Bases!A:A,Bases!C:C))</f>
        <v/>
      </c>
      <c r="F430" s="24" t="s">
        <v>4077</v>
      </c>
      <c r="G430" s="68" t="str">
        <f t="shared" si="26"/>
        <v>Baja</v>
      </c>
      <c r="H430" s="16" t="s">
        <v>2449</v>
      </c>
      <c r="J430" s="16" t="s">
        <v>2285</v>
      </c>
      <c r="K430" s="16">
        <v>98740</v>
      </c>
      <c r="L430" s="16" t="s">
        <v>2265</v>
      </c>
      <c r="M430" s="17">
        <v>43333</v>
      </c>
      <c r="P430" s="16">
        <v>0</v>
      </c>
      <c r="Q430" s="16" t="str">
        <f t="shared" si="24"/>
        <v>//</v>
      </c>
      <c r="R430" s="27" t="s">
        <v>3904</v>
      </c>
      <c r="S430" s="108" t="e">
        <v>#N/A</v>
      </c>
      <c r="T430" s="108"/>
    </row>
    <row r="431" spans="1:20" hidden="1" x14ac:dyDescent="0.2">
      <c r="A431" s="16">
        <v>384</v>
      </c>
      <c r="B431" s="16" t="s">
        <v>402</v>
      </c>
      <c r="D431" s="70" t="str">
        <f>IF(C431="","",LOOKUP(C431,Bases!A:A,Bases!B:B))</f>
        <v/>
      </c>
      <c r="E431" s="70" t="str">
        <f>IF(C431="","",LOOKUP(C431,Bases!A:A,Bases!C:C))</f>
        <v/>
      </c>
      <c r="G431" s="68" t="str">
        <f t="shared" si="26"/>
        <v>Baja</v>
      </c>
      <c r="K431" s="16">
        <v>0</v>
      </c>
      <c r="L431" s="16" t="s">
        <v>2265</v>
      </c>
      <c r="M431" s="17">
        <v>37599</v>
      </c>
      <c r="N431" s="15">
        <v>34028419561</v>
      </c>
      <c r="P431" s="16">
        <v>0</v>
      </c>
      <c r="Q431" s="16" t="str">
        <f t="shared" si="24"/>
        <v>//</v>
      </c>
      <c r="R431" s="16"/>
      <c r="S431" s="108" t="e">
        <v>#N/A</v>
      </c>
      <c r="T431" s="108"/>
    </row>
    <row r="432" spans="1:20" hidden="1" x14ac:dyDescent="0.2">
      <c r="A432" s="16">
        <v>50107</v>
      </c>
      <c r="B432" s="23" t="s">
        <v>3907</v>
      </c>
      <c r="D432" s="70" t="str">
        <f>IF(C432="","",LOOKUP(C432,Bases!A:A,Bases!B:B))</f>
        <v/>
      </c>
      <c r="E432" s="70" t="str">
        <f>IF(C432="","",LOOKUP(C432,Bases!A:A,Bases!C:C))</f>
        <v/>
      </c>
      <c r="G432" s="68" t="str">
        <f t="shared" si="26"/>
        <v>Baja</v>
      </c>
      <c r="H432" s="16" t="s">
        <v>3908</v>
      </c>
      <c r="J432" s="16" t="s">
        <v>2268</v>
      </c>
      <c r="K432" s="16">
        <v>98740</v>
      </c>
      <c r="L432" s="16" t="s">
        <v>2265</v>
      </c>
      <c r="M432" s="17">
        <v>43339</v>
      </c>
      <c r="O432" s="16" t="s">
        <v>3909</v>
      </c>
      <c r="P432" s="16">
        <v>0</v>
      </c>
      <c r="Q432" s="16" t="str">
        <f t="shared" si="24"/>
        <v>16/11/92</v>
      </c>
      <c r="R432" s="26" t="s">
        <v>3910</v>
      </c>
      <c r="S432" s="108" t="e">
        <v>#N/A</v>
      </c>
      <c r="T432" s="108"/>
    </row>
    <row r="433" spans="1:20" hidden="1" x14ac:dyDescent="0.2">
      <c r="A433" s="16">
        <v>2741</v>
      </c>
      <c r="B433" s="16" t="s">
        <v>5792</v>
      </c>
      <c r="D433" s="70" t="str">
        <f>IF(C433="","",LOOKUP(C433,Bases!A:A,Bases!B:B))</f>
        <v/>
      </c>
      <c r="E433" s="70" t="str">
        <f>IF(C433="","",LOOKUP(C433,Bases!A:A,Bases!C:C))</f>
        <v/>
      </c>
      <c r="F433" s="24" t="s">
        <v>3639</v>
      </c>
      <c r="G433" s="68" t="str">
        <f t="shared" si="26"/>
        <v>Baja</v>
      </c>
      <c r="H433" s="16" t="s">
        <v>5793</v>
      </c>
      <c r="I433" s="16" t="s">
        <v>5794</v>
      </c>
      <c r="J433" s="16" t="s">
        <v>2285</v>
      </c>
      <c r="K433" s="16">
        <v>98740</v>
      </c>
      <c r="L433" s="16" t="s">
        <v>2265</v>
      </c>
      <c r="M433" s="17">
        <v>43844</v>
      </c>
      <c r="O433" s="16" t="s">
        <v>5795</v>
      </c>
      <c r="P433" s="16">
        <v>0</v>
      </c>
      <c r="Q433" s="16" t="str">
        <f t="shared" si="24"/>
        <v>06/10/01</v>
      </c>
      <c r="R433" s="27" t="s">
        <v>3904</v>
      </c>
      <c r="S433" s="108" t="s">
        <v>5537</v>
      </c>
      <c r="T433" s="108"/>
    </row>
    <row r="434" spans="1:20" hidden="1" x14ac:dyDescent="0.2">
      <c r="A434" s="16">
        <v>2812</v>
      </c>
      <c r="B434" s="16" t="s">
        <v>6024</v>
      </c>
      <c r="C434" s="19"/>
      <c r="D434" s="70" t="str">
        <f>IF(C434="","",LOOKUP(C434,Bases!A:A,Bases!B:B))</f>
        <v/>
      </c>
      <c r="E434" s="70" t="str">
        <f>IF(C434="","",LOOKUP(C434,Bases!A:A,Bases!C:C))</f>
        <v/>
      </c>
      <c r="F434" s="12" t="s">
        <v>6043</v>
      </c>
      <c r="G434" s="68" t="str">
        <f t="shared" si="26"/>
        <v>Baja</v>
      </c>
      <c r="H434" s="16" t="s">
        <v>6025</v>
      </c>
      <c r="I434" s="16" t="s">
        <v>5537</v>
      </c>
      <c r="J434" s="16" t="s">
        <v>2285</v>
      </c>
      <c r="K434" s="16">
        <v>98740</v>
      </c>
      <c r="L434" s="16" t="s">
        <v>2265</v>
      </c>
      <c r="M434" s="17">
        <v>43892</v>
      </c>
      <c r="N434" s="15">
        <v>34897020961</v>
      </c>
      <c r="O434" s="16" t="s">
        <v>6026</v>
      </c>
      <c r="P434" s="16" t="s">
        <v>6296</v>
      </c>
      <c r="Q434" s="16" t="str">
        <f t="shared" si="24"/>
        <v>20/08/70</v>
      </c>
      <c r="R434" s="27" t="s">
        <v>3904</v>
      </c>
      <c r="S434" s="108" t="s">
        <v>5537</v>
      </c>
      <c r="T434" s="108"/>
    </row>
    <row r="435" spans="1:20" hidden="1" x14ac:dyDescent="0.2">
      <c r="A435" s="16">
        <v>2893</v>
      </c>
      <c r="B435" s="16" t="s">
        <v>6573</v>
      </c>
      <c r="C435" s="16" t="s">
        <v>7076</v>
      </c>
      <c r="D435" s="70" t="str">
        <f>IF(C435="","",LOOKUP(C435,Bases!A:A,Bases!B:B))</f>
        <v>Fitosanidad</v>
      </c>
      <c r="E435" s="70" t="str">
        <f>IF(C435="","",LOOKUP(C435,Bases!A:A,Bases!C:C))</f>
        <v>Desinfección nivel 2B</v>
      </c>
      <c r="F435" s="12" t="s">
        <v>9</v>
      </c>
      <c r="G435" s="68" t="str">
        <f t="shared" si="26"/>
        <v>Baja</v>
      </c>
      <c r="H435" s="16" t="s">
        <v>6574</v>
      </c>
      <c r="I435" s="16" t="s">
        <v>5531</v>
      </c>
      <c r="J435" s="16" t="s">
        <v>2285</v>
      </c>
      <c r="K435" s="16">
        <v>98740</v>
      </c>
      <c r="L435" s="16" t="s">
        <v>2265</v>
      </c>
      <c r="M435" s="17">
        <v>44026</v>
      </c>
      <c r="N435" s="15">
        <v>4906401924</v>
      </c>
      <c r="O435" s="16" t="s">
        <v>6575</v>
      </c>
      <c r="P435" s="16" t="s">
        <v>6576</v>
      </c>
      <c r="Q435" s="16" t="str">
        <f t="shared" si="24"/>
        <v>06/06/74</v>
      </c>
      <c r="R435" s="27" t="s">
        <v>3904</v>
      </c>
      <c r="S435" s="108" t="s">
        <v>6213</v>
      </c>
      <c r="T435" s="108"/>
    </row>
    <row r="436" spans="1:20" x14ac:dyDescent="0.2">
      <c r="A436" s="16">
        <v>8454</v>
      </c>
      <c r="B436" s="16" t="s">
        <v>7700</v>
      </c>
      <c r="C436" s="19" t="s">
        <v>6903</v>
      </c>
      <c r="D436" s="70" t="str">
        <f>IF(C436="","",LOOKUP(C436,Bases!A:A,Bases!B:B))</f>
        <v>Fitosanidad</v>
      </c>
      <c r="E436" s="70" t="str">
        <f>IF(C436="","",LOOKUP(C436,Bases!A:A,Bases!C:C))</f>
        <v>Desinfección nivel 2A</v>
      </c>
      <c r="F436" s="18" t="s">
        <v>9</v>
      </c>
      <c r="G436" s="68" t="str">
        <f t="shared" si="26"/>
        <v>Activo</v>
      </c>
      <c r="H436" s="16" t="s">
        <v>7701</v>
      </c>
      <c r="I436" s="16" t="s">
        <v>5537</v>
      </c>
      <c r="J436" s="16" t="s">
        <v>2285</v>
      </c>
      <c r="K436" s="16">
        <v>98740</v>
      </c>
      <c r="L436" s="16" t="s">
        <v>144</v>
      </c>
      <c r="M436" s="17">
        <v>44179</v>
      </c>
      <c r="N436" s="15">
        <v>1130214651</v>
      </c>
      <c r="O436" s="16" t="s">
        <v>7702</v>
      </c>
      <c r="Q436" s="16" t="str">
        <f t="shared" si="24"/>
        <v>19/08/02</v>
      </c>
      <c r="R436" s="27" t="s">
        <v>3904</v>
      </c>
      <c r="S436" s="12" t="s">
        <v>5537</v>
      </c>
    </row>
    <row r="437" spans="1:20" hidden="1" x14ac:dyDescent="0.2">
      <c r="A437" s="29">
        <v>50218</v>
      </c>
      <c r="B437" s="16" t="s">
        <v>4320</v>
      </c>
      <c r="D437" s="70" t="str">
        <f>IF(C437="","",LOOKUP(C437,Bases!A:A,Bases!B:B))</f>
        <v/>
      </c>
      <c r="E437" s="70" t="str">
        <f>IF(C437="","",LOOKUP(C437,Bases!A:A,Bases!C:C))</f>
        <v/>
      </c>
      <c r="F437" s="24" t="s">
        <v>3639</v>
      </c>
      <c r="G437" s="68" t="str">
        <f t="shared" si="26"/>
        <v>Baja</v>
      </c>
      <c r="H437" s="16" t="s">
        <v>4322</v>
      </c>
      <c r="J437" s="16" t="s">
        <v>2285</v>
      </c>
      <c r="K437" s="16">
        <v>98740</v>
      </c>
      <c r="L437" s="16" t="s">
        <v>2265</v>
      </c>
      <c r="M437" s="17">
        <v>43390</v>
      </c>
      <c r="O437" s="16" t="s">
        <v>4323</v>
      </c>
      <c r="P437" s="16">
        <v>0</v>
      </c>
      <c r="Q437" s="16" t="str">
        <f t="shared" ref="Q437:Q453" si="27">CONCATENATE(MID(O437,9,2),"/",MID(O437,7,2),"/",MID(O437,5,2))</f>
        <v>30/06/94</v>
      </c>
      <c r="R437" s="27" t="s">
        <v>3910</v>
      </c>
      <c r="S437" s="108" t="e">
        <v>#N/A</v>
      </c>
      <c r="T437" s="108"/>
    </row>
    <row r="438" spans="1:20" hidden="1" x14ac:dyDescent="0.2">
      <c r="A438" s="16">
        <v>50082</v>
      </c>
      <c r="B438" s="16" t="s">
        <v>3851</v>
      </c>
      <c r="D438" s="70" t="str">
        <f>IF(C438="","",LOOKUP(C438,Bases!A:A,Bases!B:B))</f>
        <v/>
      </c>
      <c r="E438" s="70" t="str">
        <f>IF(C438="","",LOOKUP(C438,Bases!A:A,Bases!C:C))</f>
        <v/>
      </c>
      <c r="G438" s="68" t="str">
        <f t="shared" si="26"/>
        <v>Baja</v>
      </c>
      <c r="H438" s="16" t="s">
        <v>3852</v>
      </c>
      <c r="J438" s="16" t="s">
        <v>2268</v>
      </c>
      <c r="K438" s="16">
        <v>98740</v>
      </c>
      <c r="L438" s="16" t="s">
        <v>2265</v>
      </c>
      <c r="M438" s="17">
        <v>43333</v>
      </c>
      <c r="P438" s="16">
        <v>0</v>
      </c>
      <c r="Q438" s="16" t="str">
        <f t="shared" si="27"/>
        <v>//</v>
      </c>
      <c r="R438" s="16"/>
      <c r="S438" s="108" t="e">
        <v>#N/A</v>
      </c>
      <c r="T438" s="108"/>
    </row>
    <row r="439" spans="1:20" hidden="1" x14ac:dyDescent="0.2">
      <c r="A439" s="16">
        <v>1574</v>
      </c>
      <c r="B439" s="16" t="s">
        <v>403</v>
      </c>
      <c r="D439" s="70" t="str">
        <f>IF(C439="","",LOOKUP(C439,Bases!A:A,Bases!B:B))</f>
        <v/>
      </c>
      <c r="E439" s="70" t="str">
        <f>IF(C439="","",LOOKUP(C439,Bases!A:A,Bases!C:C))</f>
        <v/>
      </c>
      <c r="G439" s="68" t="str">
        <f t="shared" si="26"/>
        <v>Baja</v>
      </c>
      <c r="H439" s="16" t="s">
        <v>2447</v>
      </c>
      <c r="J439" s="16" t="s">
        <v>2283</v>
      </c>
      <c r="K439" s="16">
        <v>98640</v>
      </c>
      <c r="L439" s="16" t="s">
        <v>2265</v>
      </c>
      <c r="M439" s="17">
        <v>42312</v>
      </c>
      <c r="N439" s="15">
        <v>38159301068</v>
      </c>
      <c r="P439" s="16">
        <v>0</v>
      </c>
      <c r="Q439" s="16" t="str">
        <f t="shared" si="27"/>
        <v>//</v>
      </c>
      <c r="R439" s="16"/>
      <c r="S439" s="108" t="e">
        <v>#N/A</v>
      </c>
      <c r="T439" s="108"/>
    </row>
    <row r="440" spans="1:20" hidden="1" x14ac:dyDescent="0.2">
      <c r="A440" s="16">
        <v>8342</v>
      </c>
      <c r="B440" s="16" t="s">
        <v>7368</v>
      </c>
      <c r="C440" s="19" t="s">
        <v>6877</v>
      </c>
      <c r="D440" s="70" t="str">
        <f>IF(C440="","",LOOKUP(C440,Bases!A:A,Bases!B:B))</f>
        <v>Invernaderos</v>
      </c>
      <c r="E440" s="70" t="str">
        <f>IF(C440="","",LOOKUP(C440,Bases!A:A,Bases!C:C))</f>
        <v>Operativo Abajo</v>
      </c>
      <c r="F440" s="18" t="s">
        <v>3660</v>
      </c>
      <c r="G440" s="68" t="str">
        <f t="shared" si="26"/>
        <v>Baja</v>
      </c>
      <c r="H440" s="16" t="s">
        <v>7369</v>
      </c>
      <c r="I440" s="16" t="s">
        <v>7258</v>
      </c>
      <c r="J440" s="16" t="s">
        <v>2270</v>
      </c>
      <c r="K440" s="16">
        <v>98630</v>
      </c>
      <c r="L440" s="16" t="s">
        <v>2265</v>
      </c>
      <c r="M440" s="17">
        <v>44118</v>
      </c>
      <c r="O440" s="15" t="s">
        <v>7370</v>
      </c>
      <c r="Q440" s="16" t="str">
        <f t="shared" si="27"/>
        <v>03/07/94</v>
      </c>
      <c r="R440" s="27" t="s">
        <v>3910</v>
      </c>
      <c r="S440" s="29" t="s">
        <v>7258</v>
      </c>
      <c r="T440" s="29"/>
    </row>
    <row r="441" spans="1:20" hidden="1" x14ac:dyDescent="0.2">
      <c r="A441" s="16">
        <v>2825</v>
      </c>
      <c r="B441" s="16" t="s">
        <v>6068</v>
      </c>
      <c r="D441" s="70" t="str">
        <f>IF(C441="","",LOOKUP(C441,Bases!A:A,Bases!B:B))</f>
        <v/>
      </c>
      <c r="E441" s="70" t="str">
        <f>IF(C441="","",LOOKUP(C441,Bases!A:A,Bases!C:C))</f>
        <v/>
      </c>
      <c r="F441" s="24" t="s">
        <v>3639</v>
      </c>
      <c r="G441" s="68" t="str">
        <f t="shared" si="26"/>
        <v>Baja</v>
      </c>
      <c r="H441" s="16" t="s">
        <v>6069</v>
      </c>
      <c r="I441" s="16" t="s">
        <v>5531</v>
      </c>
      <c r="J441" s="16" t="s">
        <v>2285</v>
      </c>
      <c r="K441" s="16">
        <v>98740</v>
      </c>
      <c r="L441" s="16" t="s">
        <v>2265</v>
      </c>
      <c r="M441" s="17">
        <v>43910</v>
      </c>
      <c r="N441" s="15">
        <v>34008407931</v>
      </c>
      <c r="O441" s="16" t="s">
        <v>6070</v>
      </c>
      <c r="P441" s="16">
        <v>0</v>
      </c>
      <c r="Q441" s="16" t="str">
        <f t="shared" si="27"/>
        <v>20/04/84</v>
      </c>
      <c r="R441" s="27" t="s">
        <v>3904</v>
      </c>
      <c r="S441" s="108" t="s">
        <v>5537</v>
      </c>
      <c r="T441" s="108"/>
    </row>
    <row r="442" spans="1:20" hidden="1" x14ac:dyDescent="0.2">
      <c r="A442" s="16">
        <v>7067</v>
      </c>
      <c r="B442" s="16" t="s">
        <v>404</v>
      </c>
      <c r="D442" s="70" t="str">
        <f>IF(C442="","",LOOKUP(C442,Bases!A:A,Bases!B:B))</f>
        <v/>
      </c>
      <c r="E442" s="70" t="str">
        <f>IF(C442="","",LOOKUP(C442,Bases!A:A,Bases!C:C))</f>
        <v/>
      </c>
      <c r="G442" s="68" t="str">
        <f t="shared" si="26"/>
        <v>Baja</v>
      </c>
      <c r="H442" s="16" t="s">
        <v>2448</v>
      </c>
      <c r="J442" s="16" t="s">
        <v>2285</v>
      </c>
      <c r="K442" s="16">
        <v>98740</v>
      </c>
      <c r="L442" s="16" t="s">
        <v>2265</v>
      </c>
      <c r="M442" s="17">
        <v>41386</v>
      </c>
      <c r="N442" s="15">
        <v>34109102607</v>
      </c>
      <c r="P442" s="16">
        <v>0</v>
      </c>
      <c r="Q442" s="16" t="str">
        <f t="shared" si="27"/>
        <v>//</v>
      </c>
      <c r="R442" s="16"/>
      <c r="S442" s="108" t="e">
        <v>#N/A</v>
      </c>
      <c r="T442" s="108"/>
    </row>
    <row r="443" spans="1:20" hidden="1" x14ac:dyDescent="0.2">
      <c r="A443" s="16">
        <v>2814</v>
      </c>
      <c r="B443" s="16" t="s">
        <v>6029</v>
      </c>
      <c r="D443" s="70" t="str">
        <f>IF(C443="","",LOOKUP(C443,Bases!A:A,Bases!B:B))</f>
        <v/>
      </c>
      <c r="E443" s="70" t="str">
        <f>IF(C443="","",LOOKUP(C443,Bases!A:A,Bases!C:C))</f>
        <v/>
      </c>
      <c r="F443" s="18" t="s">
        <v>24</v>
      </c>
      <c r="G443" s="68" t="str">
        <f t="shared" si="26"/>
        <v>Baja</v>
      </c>
      <c r="H443" s="16" t="s">
        <v>6030</v>
      </c>
      <c r="I443" s="16" t="s">
        <v>5532</v>
      </c>
      <c r="J443" s="16" t="s">
        <v>2285</v>
      </c>
      <c r="K443" s="16">
        <v>98740</v>
      </c>
      <c r="L443" s="16" t="s">
        <v>2265</v>
      </c>
      <c r="M443" s="17">
        <v>43892</v>
      </c>
      <c r="N443" s="15">
        <v>34987902508</v>
      </c>
      <c r="O443" s="16" t="s">
        <v>6031</v>
      </c>
      <c r="P443" s="16" t="s">
        <v>6297</v>
      </c>
      <c r="Q443" s="16" t="str">
        <f t="shared" si="27"/>
        <v>20/01/79</v>
      </c>
      <c r="R443" s="27" t="s">
        <v>3904</v>
      </c>
      <c r="S443" s="108" t="s">
        <v>6215</v>
      </c>
      <c r="T443" s="108"/>
    </row>
    <row r="444" spans="1:20" hidden="1" x14ac:dyDescent="0.2">
      <c r="A444" s="16">
        <v>2693</v>
      </c>
      <c r="B444" s="16" t="s">
        <v>5621</v>
      </c>
      <c r="D444" s="70" t="str">
        <f>IF(C444="","",LOOKUP(C444,Bases!A:A,Bases!B:B))</f>
        <v/>
      </c>
      <c r="E444" s="70" t="str">
        <f>IF(C444="","",LOOKUP(C444,Bases!A:A,Bases!C:C))</f>
        <v/>
      </c>
      <c r="F444" s="18" t="s">
        <v>5801</v>
      </c>
      <c r="G444" s="68" t="str">
        <f t="shared" si="26"/>
        <v>Baja</v>
      </c>
      <c r="H444" s="16" t="s">
        <v>5622</v>
      </c>
      <c r="I444" s="16" t="s">
        <v>5531</v>
      </c>
      <c r="J444" s="16" t="s">
        <v>2285</v>
      </c>
      <c r="K444" s="16">
        <v>98740</v>
      </c>
      <c r="L444" s="16" t="s">
        <v>2265</v>
      </c>
      <c r="M444" s="17">
        <v>43843</v>
      </c>
      <c r="N444" s="15">
        <v>17199711213</v>
      </c>
      <c r="O444" s="16" t="s">
        <v>5623</v>
      </c>
      <c r="P444" s="16">
        <v>0</v>
      </c>
      <c r="Q444" s="16" t="str">
        <f t="shared" si="27"/>
        <v>09/06/97</v>
      </c>
      <c r="R444" s="27" t="s">
        <v>3910</v>
      </c>
      <c r="S444" s="108" t="e">
        <v>#N/A</v>
      </c>
      <c r="T444" s="108"/>
    </row>
    <row r="445" spans="1:20" hidden="1" x14ac:dyDescent="0.2">
      <c r="A445" s="16">
        <v>2697</v>
      </c>
      <c r="B445" s="16" t="s">
        <v>5633</v>
      </c>
      <c r="C445" s="23"/>
      <c r="D445" s="70" t="str">
        <f>IF(C445="","",LOOKUP(C445,Bases!A:A,Bases!B:B))</f>
        <v/>
      </c>
      <c r="E445" s="70" t="str">
        <f>IF(C445="","",LOOKUP(C445,Bases!A:A,Bases!C:C))</f>
        <v/>
      </c>
      <c r="F445" s="19" t="s">
        <v>3639</v>
      </c>
      <c r="G445" s="68" t="str">
        <f t="shared" si="26"/>
        <v>Baja</v>
      </c>
      <c r="H445" s="16" t="s">
        <v>5622</v>
      </c>
      <c r="I445" s="16" t="s">
        <v>5531</v>
      </c>
      <c r="J445" s="16" t="s">
        <v>2285</v>
      </c>
      <c r="K445" s="16">
        <v>98740</v>
      </c>
      <c r="L445" s="16" t="s">
        <v>2265</v>
      </c>
      <c r="M445" s="17">
        <v>43761</v>
      </c>
      <c r="N445" s="15">
        <v>44190092245</v>
      </c>
      <c r="O445" s="16" t="s">
        <v>5634</v>
      </c>
      <c r="P445" s="16">
        <v>0</v>
      </c>
      <c r="Q445" s="16" t="str">
        <f t="shared" si="27"/>
        <v>28/11/00</v>
      </c>
      <c r="R445" s="27" t="s">
        <v>3904</v>
      </c>
      <c r="S445" s="108" t="s">
        <v>6215</v>
      </c>
      <c r="T445" s="108"/>
    </row>
    <row r="446" spans="1:20" hidden="1" x14ac:dyDescent="0.2">
      <c r="A446" s="16">
        <v>7068</v>
      </c>
      <c r="B446" s="16" t="s">
        <v>405</v>
      </c>
      <c r="D446" s="70" t="str">
        <f>IF(C446="","",LOOKUP(C446,Bases!A:A,Bases!B:B))</f>
        <v/>
      </c>
      <c r="E446" s="70" t="str">
        <f>IF(C446="","",LOOKUP(C446,Bases!A:A,Bases!C:C))</f>
        <v/>
      </c>
      <c r="G446" s="68" t="str">
        <f t="shared" si="26"/>
        <v>Baja</v>
      </c>
      <c r="H446" s="16" t="s">
        <v>2449</v>
      </c>
      <c r="J446" s="16" t="s">
        <v>2285</v>
      </c>
      <c r="K446" s="16">
        <v>98740</v>
      </c>
      <c r="L446" s="16" t="s">
        <v>2265</v>
      </c>
      <c r="M446" s="17">
        <v>41386</v>
      </c>
      <c r="N446" s="15">
        <v>34129204938</v>
      </c>
      <c r="P446" s="16">
        <v>0</v>
      </c>
      <c r="Q446" s="16" t="str">
        <f t="shared" si="27"/>
        <v>//</v>
      </c>
      <c r="R446" s="16"/>
      <c r="S446" s="108" t="e">
        <v>#N/A</v>
      </c>
      <c r="T446" s="108"/>
    </row>
    <row r="447" spans="1:20" hidden="1" x14ac:dyDescent="0.2">
      <c r="A447" s="29">
        <v>50301</v>
      </c>
      <c r="B447" s="16" t="s">
        <v>5129</v>
      </c>
      <c r="D447" s="70" t="str">
        <f>IF(C447="","",LOOKUP(C447,Bases!A:A,Bases!B:B))</f>
        <v/>
      </c>
      <c r="E447" s="70" t="str">
        <f>IF(C447="","",LOOKUP(C447,Bases!A:A,Bases!C:C))</f>
        <v/>
      </c>
      <c r="F447" s="18" t="s">
        <v>5014</v>
      </c>
      <c r="G447" s="68" t="str">
        <f t="shared" si="26"/>
        <v>Baja</v>
      </c>
      <c r="H447" s="16" t="s">
        <v>5130</v>
      </c>
      <c r="J447" s="16" t="s">
        <v>2285</v>
      </c>
      <c r="K447" s="16">
        <v>98740</v>
      </c>
      <c r="L447" s="16" t="s">
        <v>2265</v>
      </c>
      <c r="M447" s="17">
        <v>43634</v>
      </c>
      <c r="N447" s="15">
        <v>34139419401</v>
      </c>
      <c r="O447" s="16" t="s">
        <v>5132</v>
      </c>
      <c r="P447" s="16">
        <v>0</v>
      </c>
      <c r="Q447" s="16" t="str">
        <f t="shared" si="27"/>
        <v>09/02/94</v>
      </c>
      <c r="R447" s="16" t="s">
        <v>3910</v>
      </c>
      <c r="S447" s="108" t="e">
        <v>#N/A</v>
      </c>
      <c r="T447" s="108"/>
    </row>
    <row r="448" spans="1:20" hidden="1" x14ac:dyDescent="0.2">
      <c r="A448" s="23">
        <v>8170</v>
      </c>
      <c r="B448" s="16" t="s">
        <v>406</v>
      </c>
      <c r="D448" s="70" t="str">
        <f>IF(C448="","",LOOKUP(C448,Bases!A:A,Bases!B:B))</f>
        <v/>
      </c>
      <c r="E448" s="70" t="str">
        <f>IF(C448="","",LOOKUP(C448,Bases!A:A,Bases!C:C))</f>
        <v/>
      </c>
      <c r="F448" s="18" t="s">
        <v>5102</v>
      </c>
      <c r="G448" s="68" t="str">
        <f t="shared" si="26"/>
        <v>Baja</v>
      </c>
      <c r="H448" s="16" t="s">
        <v>2450</v>
      </c>
      <c r="I448" s="16" t="s">
        <v>3185</v>
      </c>
      <c r="J448" s="16" t="s">
        <v>2268</v>
      </c>
      <c r="K448" s="16">
        <v>98730</v>
      </c>
      <c r="L448" s="16" t="s">
        <v>2265</v>
      </c>
      <c r="M448" s="17">
        <v>43885</v>
      </c>
      <c r="N448" s="15">
        <v>34119305877</v>
      </c>
      <c r="O448" s="16" t="s">
        <v>5952</v>
      </c>
      <c r="P448" s="16">
        <v>0</v>
      </c>
      <c r="Q448" s="16" t="str">
        <f t="shared" si="27"/>
        <v>30/01/93</v>
      </c>
      <c r="R448" s="16" t="s">
        <v>3904</v>
      </c>
      <c r="S448" s="108" t="e">
        <v>#N/A</v>
      </c>
      <c r="T448" s="108"/>
    </row>
    <row r="449" spans="1:20" hidden="1" x14ac:dyDescent="0.2">
      <c r="A449" s="16">
        <v>2164</v>
      </c>
      <c r="B449" s="19" t="s">
        <v>17</v>
      </c>
      <c r="C449" s="44"/>
      <c r="D449" s="70" t="str">
        <f>IF(C449="","",LOOKUP(C449,Bases!A:A,Bases!B:B))</f>
        <v/>
      </c>
      <c r="E449" s="70" t="str">
        <f>IF(C449="","",LOOKUP(C449,Bases!A:A,Bases!C:C))</f>
        <v/>
      </c>
      <c r="G449" s="68" t="str">
        <f t="shared" si="26"/>
        <v>Baja</v>
      </c>
      <c r="H449" s="16" t="s">
        <v>3750</v>
      </c>
      <c r="J449" s="16" t="s">
        <v>2283</v>
      </c>
      <c r="K449" s="16">
        <v>98640</v>
      </c>
      <c r="L449" s="16" t="s">
        <v>2265</v>
      </c>
      <c r="M449" s="17">
        <v>43318</v>
      </c>
      <c r="P449" s="16">
        <v>0</v>
      </c>
      <c r="Q449" s="16" t="str">
        <f t="shared" si="27"/>
        <v>//</v>
      </c>
      <c r="R449" s="16"/>
      <c r="S449" s="108" t="e">
        <v>#N/A</v>
      </c>
      <c r="T449" s="108"/>
    </row>
    <row r="450" spans="1:20" hidden="1" x14ac:dyDescent="0.2">
      <c r="A450" s="16">
        <v>1885</v>
      </c>
      <c r="B450" s="16" t="s">
        <v>407</v>
      </c>
      <c r="D450" s="70" t="str">
        <f>IF(C450="","",LOOKUP(C450,Bases!A:A,Bases!B:B))</f>
        <v/>
      </c>
      <c r="E450" s="70" t="str">
        <f>IF(C450="","",LOOKUP(C450,Bases!A:A,Bases!C:C))</f>
        <v/>
      </c>
      <c r="G450" s="68" t="str">
        <f t="shared" si="26"/>
        <v>Baja</v>
      </c>
      <c r="H450" s="16" t="s">
        <v>2451</v>
      </c>
      <c r="J450" s="16" t="s">
        <v>2270</v>
      </c>
      <c r="K450" s="16">
        <v>98506</v>
      </c>
      <c r="L450" s="16" t="s">
        <v>2265</v>
      </c>
      <c r="M450" s="17">
        <v>42898</v>
      </c>
      <c r="N450" s="15">
        <v>8149247291</v>
      </c>
      <c r="P450" s="16">
        <v>0</v>
      </c>
      <c r="Q450" s="16" t="str">
        <f t="shared" si="27"/>
        <v>//</v>
      </c>
      <c r="R450" s="16"/>
      <c r="S450" s="108" t="e">
        <v>#N/A</v>
      </c>
      <c r="T450" s="108"/>
    </row>
    <row r="451" spans="1:20" hidden="1" x14ac:dyDescent="0.2">
      <c r="A451" s="16">
        <v>1514</v>
      </c>
      <c r="B451" s="16" t="s">
        <v>408</v>
      </c>
      <c r="D451" s="70" t="str">
        <f>IF(C451="","",LOOKUP(C451,Bases!A:A,Bases!B:B))</f>
        <v/>
      </c>
      <c r="E451" s="70" t="str">
        <f>IF(C451="","",LOOKUP(C451,Bases!A:A,Bases!C:C))</f>
        <v/>
      </c>
      <c r="G451" s="68" t="str">
        <f t="shared" si="26"/>
        <v>Baja</v>
      </c>
      <c r="K451" s="16">
        <v>0</v>
      </c>
      <c r="L451" s="16" t="s">
        <v>2265</v>
      </c>
      <c r="M451" s="17">
        <v>42240</v>
      </c>
      <c r="N451" s="15">
        <v>25159606877</v>
      </c>
      <c r="P451" s="16">
        <v>0</v>
      </c>
      <c r="Q451" s="16" t="str">
        <f t="shared" si="27"/>
        <v>//</v>
      </c>
      <c r="R451" s="16"/>
      <c r="S451" s="108" t="e">
        <v>#N/A</v>
      </c>
      <c r="T451" s="108"/>
    </row>
    <row r="452" spans="1:20" x14ac:dyDescent="0.2">
      <c r="A452" s="16">
        <v>2824</v>
      </c>
      <c r="B452" s="16" t="s">
        <v>6075</v>
      </c>
      <c r="C452" s="19" t="s">
        <v>6745</v>
      </c>
      <c r="D452" s="70" t="str">
        <f>IF(C452="","",LOOKUP(C452,Bases!A:A,Bases!B:B))</f>
        <v>Mantenimiento</v>
      </c>
      <c r="E452" s="70" t="str">
        <f>IF(C452="","",LOOKUP(C452,Bases!A:A,Bases!C:C))</f>
        <v>Apoyo de Mantenimiento</v>
      </c>
      <c r="F452" s="18" t="s">
        <v>3</v>
      </c>
      <c r="G452" s="68" t="str">
        <f t="shared" si="26"/>
        <v>Activo</v>
      </c>
      <c r="H452" s="16" t="s">
        <v>6076</v>
      </c>
      <c r="I452" s="16" t="s">
        <v>2472</v>
      </c>
      <c r="J452" s="16" t="s">
        <v>2283</v>
      </c>
      <c r="K452" s="16">
        <v>98640</v>
      </c>
      <c r="L452" s="16" t="s">
        <v>144</v>
      </c>
      <c r="M452" s="17">
        <v>43913</v>
      </c>
      <c r="N452" s="15">
        <v>91160014147</v>
      </c>
      <c r="O452" s="16" t="s">
        <v>6077</v>
      </c>
      <c r="P452" s="16" t="s">
        <v>6290</v>
      </c>
      <c r="Q452" s="16" t="str">
        <f t="shared" si="27"/>
        <v>29/12/00</v>
      </c>
      <c r="R452" s="27" t="s">
        <v>3904</v>
      </c>
      <c r="S452" s="12" t="s">
        <v>3951</v>
      </c>
    </row>
    <row r="453" spans="1:20" hidden="1" x14ac:dyDescent="0.2">
      <c r="A453" s="16">
        <v>1467</v>
      </c>
      <c r="B453" s="16" t="s">
        <v>409</v>
      </c>
      <c r="D453" s="70" t="str">
        <f>IF(C453="","",LOOKUP(C453,Bases!A:A,Bases!B:B))</f>
        <v/>
      </c>
      <c r="E453" s="70" t="str">
        <f>IF(C453="","",LOOKUP(C453,Bases!A:A,Bases!C:C))</f>
        <v/>
      </c>
      <c r="G453" s="68" t="str">
        <f t="shared" si="26"/>
        <v>Baja</v>
      </c>
      <c r="K453" s="16">
        <v>0</v>
      </c>
      <c r="L453" s="16" t="s">
        <v>2265</v>
      </c>
      <c r="M453" s="17">
        <v>42226</v>
      </c>
      <c r="N453" s="15">
        <v>57159694777</v>
      </c>
      <c r="P453" s="16">
        <v>0</v>
      </c>
      <c r="Q453" s="16" t="str">
        <f t="shared" si="27"/>
        <v>//</v>
      </c>
      <c r="R453" s="16"/>
      <c r="S453" s="108" t="e">
        <v>#N/A</v>
      </c>
      <c r="T453" s="108"/>
    </row>
    <row r="454" spans="1:20" hidden="1" x14ac:dyDescent="0.2">
      <c r="A454" s="16">
        <v>2151</v>
      </c>
      <c r="B454" s="16" t="s">
        <v>3741</v>
      </c>
      <c r="C454" s="16" t="s">
        <v>6752</v>
      </c>
      <c r="D454" s="70" t="str">
        <f>IF(C454="","",LOOKUP(C454,Bases!A:A,Bases!B:B))</f>
        <v>Invernaderos</v>
      </c>
      <c r="E454" s="70" t="str">
        <f>IF(C454="","",LOOKUP(C454,Bases!A:A,Bases!C:C))</f>
        <v>Clip invernaderos</v>
      </c>
      <c r="F454" s="12" t="s">
        <v>7005</v>
      </c>
      <c r="G454" s="68" t="str">
        <f t="shared" si="26"/>
        <v>Baja</v>
      </c>
      <c r="H454" s="16" t="s">
        <v>6532</v>
      </c>
      <c r="I454" s="16" t="s">
        <v>3185</v>
      </c>
      <c r="J454" s="16" t="s">
        <v>2285</v>
      </c>
      <c r="K454" s="16">
        <v>98760</v>
      </c>
      <c r="L454" s="16" t="s">
        <v>2265</v>
      </c>
      <c r="M454" s="17">
        <v>44019</v>
      </c>
      <c r="N454" s="15">
        <v>34150003340</v>
      </c>
      <c r="O454" s="16" t="s">
        <v>6533</v>
      </c>
      <c r="R454" s="16" t="s">
        <v>3904</v>
      </c>
      <c r="S454" s="108"/>
      <c r="T454" s="108"/>
    </row>
    <row r="455" spans="1:20" hidden="1" x14ac:dyDescent="0.2">
      <c r="A455" s="23">
        <v>2400</v>
      </c>
      <c r="B455" s="16" t="s">
        <v>4541</v>
      </c>
      <c r="D455" s="70" t="str">
        <f>IF(C455="","",LOOKUP(C455,Bases!A:A,Bases!B:B))</f>
        <v/>
      </c>
      <c r="E455" s="70" t="str">
        <f>IF(C455="","",LOOKUP(C455,Bases!A:A,Bases!C:C))</f>
        <v/>
      </c>
      <c r="F455" s="24" t="s">
        <v>3662</v>
      </c>
      <c r="G455" s="68" t="str">
        <f t="shared" si="26"/>
        <v>Baja</v>
      </c>
      <c r="H455" s="16" t="s">
        <v>4542</v>
      </c>
      <c r="J455" s="16" t="s">
        <v>2285</v>
      </c>
      <c r="K455" s="16">
        <v>98760</v>
      </c>
      <c r="L455" s="16" t="s">
        <v>2265</v>
      </c>
      <c r="M455" s="17">
        <v>43430</v>
      </c>
      <c r="N455" s="15">
        <v>34896120085</v>
      </c>
      <c r="O455" s="16" t="s">
        <v>4543</v>
      </c>
      <c r="P455" s="16">
        <v>0</v>
      </c>
      <c r="Q455" s="16" t="str">
        <f>CONCATENATE(MID(O455,9,2),"/",MID(O455,7,2),"/",MID(O455,5,2))</f>
        <v>02/11/61</v>
      </c>
      <c r="R455" s="27" t="s">
        <v>3904</v>
      </c>
      <c r="S455" s="108" t="e">
        <v>#N/A</v>
      </c>
      <c r="T455" s="108"/>
    </row>
    <row r="456" spans="1:20" hidden="1" x14ac:dyDescent="0.2">
      <c r="A456" s="16">
        <v>1438</v>
      </c>
      <c r="B456" s="16" t="s">
        <v>410</v>
      </c>
      <c r="D456" s="70" t="str">
        <f>IF(C456="","",LOOKUP(C456,Bases!A:A,Bases!B:B))</f>
        <v/>
      </c>
      <c r="E456" s="70" t="str">
        <f>IF(C456="","",LOOKUP(C456,Bases!A:A,Bases!C:C))</f>
        <v/>
      </c>
      <c r="G456" s="68" t="str">
        <f t="shared" si="26"/>
        <v>Baja</v>
      </c>
      <c r="K456" s="16">
        <v>0</v>
      </c>
      <c r="L456" s="16" t="s">
        <v>2265</v>
      </c>
      <c r="M456" s="17">
        <v>42226</v>
      </c>
      <c r="N456" s="15">
        <v>43087806915</v>
      </c>
      <c r="P456" s="16">
        <v>0</v>
      </c>
      <c r="Q456" s="16" t="str">
        <f>CONCATENATE(MID(O456,9,2),"/",MID(O456,7,2),"/",MID(O456,5,2))</f>
        <v>//</v>
      </c>
      <c r="R456" s="16"/>
      <c r="S456" s="108" t="e">
        <v>#N/A</v>
      </c>
      <c r="T456" s="108"/>
    </row>
    <row r="457" spans="1:20" hidden="1" x14ac:dyDescent="0.2">
      <c r="A457" s="16">
        <v>1408</v>
      </c>
      <c r="B457" s="16" t="s">
        <v>411</v>
      </c>
      <c r="D457" s="70" t="str">
        <f>IF(C457="","",LOOKUP(C457,Bases!A:A,Bases!B:B))</f>
        <v/>
      </c>
      <c r="E457" s="70" t="str">
        <f>IF(C457="","",LOOKUP(C457,Bases!A:A,Bases!C:C))</f>
        <v/>
      </c>
      <c r="G457" s="68" t="str">
        <f t="shared" si="26"/>
        <v>Baja</v>
      </c>
      <c r="H457" s="16" t="s">
        <v>2452</v>
      </c>
      <c r="J457" s="16" t="s">
        <v>2328</v>
      </c>
      <c r="K457" s="16">
        <v>98730</v>
      </c>
      <c r="L457" s="16" t="s">
        <v>2265</v>
      </c>
      <c r="M457" s="17">
        <v>42031</v>
      </c>
      <c r="N457" s="15">
        <v>43089298954</v>
      </c>
      <c r="P457" s="16">
        <v>0</v>
      </c>
      <c r="Q457" s="16" t="str">
        <f>CONCATENATE(MID(O457,9,2),"/",MID(O457,7,2),"/",MID(O457,5,2))</f>
        <v>//</v>
      </c>
      <c r="R457" s="16"/>
      <c r="S457" s="108" t="e">
        <v>#N/A</v>
      </c>
      <c r="T457" s="108"/>
    </row>
    <row r="458" spans="1:20" hidden="1" x14ac:dyDescent="0.2">
      <c r="A458" s="16">
        <v>8316</v>
      </c>
      <c r="B458" s="16" t="s">
        <v>7261</v>
      </c>
      <c r="C458" s="19" t="s">
        <v>7092</v>
      </c>
      <c r="D458" s="70" t="str">
        <f>IF(C458="","",LOOKUP(C458,Bases!A:A,Bases!B:B))</f>
        <v>Invernaderos</v>
      </c>
      <c r="E458" s="70" t="str">
        <f>IF(C458="","",LOOKUP(C458,Bases!A:A,Bases!C:C))</f>
        <v>Extra/entrenamiento</v>
      </c>
      <c r="F458" s="18" t="s">
        <v>7209</v>
      </c>
      <c r="G458" s="68" t="str">
        <f>IF(L458="B","Baja",IF(L458="A","Activo",IF(L458="R","Activo","")))</f>
        <v>Baja</v>
      </c>
      <c r="H458" s="16" t="s">
        <v>7270</v>
      </c>
      <c r="I458" s="16" t="s">
        <v>7258</v>
      </c>
      <c r="J458" s="16" t="s">
        <v>2270</v>
      </c>
      <c r="K458" s="16">
        <v>98630</v>
      </c>
      <c r="L458" s="16" t="s">
        <v>2265</v>
      </c>
      <c r="M458" s="17">
        <v>44117</v>
      </c>
      <c r="N458" s="15">
        <v>34159405314</v>
      </c>
      <c r="O458" s="16" t="s">
        <v>7262</v>
      </c>
      <c r="Q458" s="16" t="str">
        <f>CONCATENATE(MID(O458,9,2),"/",MID(O458,7,2),"/",MID(O458,5,2))</f>
        <v>25/11/94</v>
      </c>
      <c r="R458" s="27" t="s">
        <v>3904</v>
      </c>
      <c r="S458" s="29" t="s">
        <v>7258</v>
      </c>
      <c r="T458" s="29"/>
    </row>
    <row r="459" spans="1:20" hidden="1" x14ac:dyDescent="0.2">
      <c r="A459" s="16">
        <v>2887</v>
      </c>
      <c r="B459" s="16" t="s">
        <v>6559</v>
      </c>
      <c r="D459" s="70" t="str">
        <f>IF(C459="","",LOOKUP(C459,Bases!A:A,Bases!B:B))</f>
        <v/>
      </c>
      <c r="E459" s="70" t="str">
        <f>IF(C459="","",LOOKUP(C459,Bases!A:A,Bases!C:C))</f>
        <v/>
      </c>
      <c r="F459" s="12" t="s">
        <v>3639</v>
      </c>
      <c r="G459" s="68" t="str">
        <f>IF(L459="B","Baja","Activo")</f>
        <v>Baja</v>
      </c>
      <c r="H459" s="16" t="s">
        <v>6560</v>
      </c>
      <c r="I459" s="16" t="s">
        <v>6561</v>
      </c>
      <c r="J459" s="16" t="s">
        <v>2272</v>
      </c>
      <c r="K459" s="16">
        <v>98700</v>
      </c>
      <c r="L459" s="16" t="s">
        <v>2265</v>
      </c>
      <c r="M459" s="17">
        <v>44025</v>
      </c>
      <c r="N459" s="15">
        <v>34118506020</v>
      </c>
      <c r="O459" s="16" t="s">
        <v>6562</v>
      </c>
      <c r="R459" s="27" t="s">
        <v>3904</v>
      </c>
      <c r="S459" s="108"/>
      <c r="T459" s="108"/>
    </row>
    <row r="460" spans="1:20" hidden="1" x14ac:dyDescent="0.2">
      <c r="A460" s="23">
        <v>2237</v>
      </c>
      <c r="B460" s="23" t="s">
        <v>3886</v>
      </c>
      <c r="D460" s="70" t="str">
        <f>IF(C460="","",LOOKUP(C460,Bases!A:A,Bases!B:B))</f>
        <v/>
      </c>
      <c r="E460" s="70" t="str">
        <f>IF(C460="","",LOOKUP(C460,Bases!A:A,Bases!C:C))</f>
        <v/>
      </c>
      <c r="F460" s="18" t="s">
        <v>24</v>
      </c>
      <c r="G460" s="68" t="str">
        <f>IF(L460="B","Baja","Activo")</f>
        <v>Baja</v>
      </c>
      <c r="H460" s="16" t="s">
        <v>5088</v>
      </c>
      <c r="J460" s="16" t="s">
        <v>2268</v>
      </c>
      <c r="K460" s="16">
        <v>98760</v>
      </c>
      <c r="L460" s="16" t="s">
        <v>2265</v>
      </c>
      <c r="M460" s="17">
        <v>43612</v>
      </c>
      <c r="N460" s="15">
        <v>17189630670</v>
      </c>
      <c r="O460" s="16" t="s">
        <v>5089</v>
      </c>
      <c r="P460" s="16">
        <v>0</v>
      </c>
      <c r="Q460" s="16" t="str">
        <f t="shared" ref="Q460:Q491" si="28">CONCATENATE(MID(O460,9,2),"/",MID(O460,7,2),"/",MID(O460,5,2))</f>
        <v>04/09/96</v>
      </c>
      <c r="R460" s="27" t="s">
        <v>3910</v>
      </c>
      <c r="S460" s="108" t="e">
        <v>#N/A</v>
      </c>
      <c r="T460" s="108"/>
    </row>
    <row r="461" spans="1:20" hidden="1" x14ac:dyDescent="0.2">
      <c r="A461" s="16">
        <v>2152</v>
      </c>
      <c r="B461" s="23" t="s">
        <v>3740</v>
      </c>
      <c r="D461" s="70" t="str">
        <f>IF(C461="","",LOOKUP(C461,Bases!A:A,Bases!B:B))</f>
        <v/>
      </c>
      <c r="E461" s="70" t="str">
        <f>IF(C461="","",LOOKUP(C461,Bases!A:A,Bases!C:C))</f>
        <v/>
      </c>
      <c r="F461" s="18" t="s">
        <v>24</v>
      </c>
      <c r="G461" s="68" t="str">
        <f>IF(L461="B","Baja","Activo")</f>
        <v>Baja</v>
      </c>
      <c r="H461" s="16" t="s">
        <v>3739</v>
      </c>
      <c r="J461" s="16" t="s">
        <v>2272</v>
      </c>
      <c r="K461" s="16">
        <v>98760</v>
      </c>
      <c r="L461" s="16" t="s">
        <v>2265</v>
      </c>
      <c r="M461" s="17">
        <v>43599</v>
      </c>
      <c r="O461" s="16" t="s">
        <v>5020</v>
      </c>
      <c r="P461" s="16">
        <v>0</v>
      </c>
      <c r="Q461" s="16" t="str">
        <f t="shared" si="28"/>
        <v>28/07/00</v>
      </c>
      <c r="R461" s="27" t="s">
        <v>3910</v>
      </c>
      <c r="S461" s="108" t="e">
        <v>#N/A</v>
      </c>
      <c r="T461" s="108"/>
    </row>
    <row r="462" spans="1:20" hidden="1" x14ac:dyDescent="0.2">
      <c r="A462" s="16">
        <v>8332</v>
      </c>
      <c r="B462" s="16" t="s">
        <v>7322</v>
      </c>
      <c r="C462" s="19" t="s">
        <v>7171</v>
      </c>
      <c r="D462" s="70" t="str">
        <f>IF(C462="","",LOOKUP(C462,Bases!A:A,Bases!B:B))</f>
        <v>Invernaderos</v>
      </c>
      <c r="E462" s="70" t="str">
        <f>IF(C462="","",LOOKUP(C462,Bases!A:A,Bases!C:C))</f>
        <v>Extra/entrenamiento</v>
      </c>
      <c r="F462" s="18" t="s">
        <v>7209</v>
      </c>
      <c r="G462" s="68" t="str">
        <f>IF(L462="B","Baja",IF(L462="A","Activo",IF(L462="R","Activo","")))</f>
        <v>Baja</v>
      </c>
      <c r="H462" s="16" t="s">
        <v>7323</v>
      </c>
      <c r="I462" s="16" t="s">
        <v>7258</v>
      </c>
      <c r="J462" s="16" t="s">
        <v>2270</v>
      </c>
      <c r="K462" s="16">
        <v>98630</v>
      </c>
      <c r="L462" s="16" t="s">
        <v>2265</v>
      </c>
      <c r="M462" s="17">
        <v>44117</v>
      </c>
      <c r="N462" s="15">
        <v>34957001257</v>
      </c>
      <c r="O462" s="16" t="s">
        <v>7325</v>
      </c>
      <c r="P462" s="16" t="s">
        <v>7324</v>
      </c>
      <c r="Q462" s="16" t="str">
        <f t="shared" si="28"/>
        <v>06/04/70</v>
      </c>
      <c r="R462" s="27" t="s">
        <v>3910</v>
      </c>
      <c r="S462" s="29" t="s">
        <v>7258</v>
      </c>
      <c r="T462" s="29"/>
    </row>
    <row r="463" spans="1:20" hidden="1" x14ac:dyDescent="0.2">
      <c r="A463" s="16">
        <v>7060</v>
      </c>
      <c r="B463" s="16" t="s">
        <v>412</v>
      </c>
      <c r="D463" s="70" t="str">
        <f>IF(C463="","",LOOKUP(C463,Bases!A:A,Bases!B:B))</f>
        <v/>
      </c>
      <c r="E463" s="70" t="str">
        <f>IF(C463="","",LOOKUP(C463,Bases!A:A,Bases!C:C))</f>
        <v/>
      </c>
      <c r="G463" s="68" t="str">
        <f t="shared" ref="G463:G494" si="29">IF(L463="B","Baja","Activo")</f>
        <v>Baja</v>
      </c>
      <c r="K463" s="16">
        <v>0</v>
      </c>
      <c r="L463" s="16" t="s">
        <v>2265</v>
      </c>
      <c r="M463" s="17">
        <v>41344</v>
      </c>
      <c r="N463" s="15">
        <v>34119204344</v>
      </c>
      <c r="P463" s="16">
        <v>0</v>
      </c>
      <c r="Q463" s="16" t="str">
        <f t="shared" si="28"/>
        <v>//</v>
      </c>
      <c r="R463" s="16"/>
      <c r="S463" s="108" t="e">
        <v>#N/A</v>
      </c>
      <c r="T463" s="108"/>
    </row>
    <row r="464" spans="1:20" hidden="1" x14ac:dyDescent="0.2">
      <c r="A464" s="29">
        <v>2475</v>
      </c>
      <c r="B464" s="16" t="s">
        <v>4907</v>
      </c>
      <c r="D464" s="70" t="str">
        <f>IF(C464="","",LOOKUP(C464,Bases!A:A,Bases!B:B))</f>
        <v/>
      </c>
      <c r="E464" s="70" t="str">
        <f>IF(C464="","",LOOKUP(C464,Bases!A:A,Bases!C:C))</f>
        <v/>
      </c>
      <c r="F464" s="24" t="s">
        <v>3659</v>
      </c>
      <c r="G464" s="68" t="str">
        <f t="shared" si="29"/>
        <v>Baja</v>
      </c>
      <c r="H464" s="16" t="s">
        <v>4908</v>
      </c>
      <c r="J464" s="16" t="s">
        <v>2272</v>
      </c>
      <c r="K464" s="16">
        <v>98705</v>
      </c>
      <c r="L464" s="16" t="s">
        <v>2265</v>
      </c>
      <c r="M464" s="17">
        <v>43543</v>
      </c>
      <c r="N464" s="15">
        <v>63159877032</v>
      </c>
      <c r="O464" s="16" t="s">
        <v>4911</v>
      </c>
      <c r="P464" s="16">
        <v>0</v>
      </c>
      <c r="Q464" s="16" t="str">
        <f t="shared" si="28"/>
        <v>18/10/98</v>
      </c>
      <c r="R464" s="27" t="s">
        <v>3904</v>
      </c>
      <c r="S464" s="108" t="e">
        <v>#N/A</v>
      </c>
      <c r="T464" s="108"/>
    </row>
    <row r="465" spans="1:20" hidden="1" x14ac:dyDescent="0.2">
      <c r="A465" s="29">
        <v>50138</v>
      </c>
      <c r="B465" s="16" t="s">
        <v>4603</v>
      </c>
      <c r="D465" s="70" t="str">
        <f>IF(C465="","",LOOKUP(C465,Bases!A:A,Bases!B:B))</f>
        <v/>
      </c>
      <c r="E465" s="70" t="str">
        <f>IF(C465="","",LOOKUP(C465,Bases!A:A,Bases!C:C))</f>
        <v/>
      </c>
      <c r="F465" s="24" t="s">
        <v>3639</v>
      </c>
      <c r="G465" s="68" t="str">
        <f t="shared" si="29"/>
        <v>Baja</v>
      </c>
      <c r="H465" s="16" t="s">
        <v>4462</v>
      </c>
      <c r="J465" s="16" t="s">
        <v>2283</v>
      </c>
      <c r="K465" s="16">
        <v>98640</v>
      </c>
      <c r="L465" s="16" t="s">
        <v>2265</v>
      </c>
      <c r="M465" s="17">
        <v>43465</v>
      </c>
      <c r="N465" s="15">
        <v>5169673166</v>
      </c>
      <c r="O465" s="16" t="s">
        <v>4602</v>
      </c>
      <c r="P465" s="16">
        <v>0</v>
      </c>
      <c r="Q465" s="16" t="str">
        <f t="shared" si="28"/>
        <v>31/10/96</v>
      </c>
      <c r="R465" s="16" t="s">
        <v>3904</v>
      </c>
      <c r="S465" s="108" t="e">
        <v>#N/A</v>
      </c>
      <c r="T465" s="108"/>
    </row>
    <row r="466" spans="1:20" hidden="1" x14ac:dyDescent="0.2">
      <c r="A466" s="16">
        <v>1262</v>
      </c>
      <c r="B466" s="16" t="s">
        <v>413</v>
      </c>
      <c r="D466" s="70" t="str">
        <f>IF(C466="","",LOOKUP(C466,Bases!A:A,Bases!B:B))</f>
        <v/>
      </c>
      <c r="E466" s="70" t="str">
        <f>IF(C466="","",LOOKUP(C466,Bases!A:A,Bases!C:C))</f>
        <v/>
      </c>
      <c r="G466" s="68" t="str">
        <f t="shared" si="29"/>
        <v>Baja</v>
      </c>
      <c r="H466" s="16" t="s">
        <v>2453</v>
      </c>
      <c r="J466" s="16" t="s">
        <v>2272</v>
      </c>
      <c r="K466" s="16">
        <v>98700</v>
      </c>
      <c r="L466" s="16" t="s">
        <v>2265</v>
      </c>
      <c r="M466" s="17">
        <v>41758</v>
      </c>
      <c r="N466" s="15">
        <v>51947605484</v>
      </c>
      <c r="P466" s="16">
        <v>0</v>
      </c>
      <c r="Q466" s="16" t="str">
        <f t="shared" si="28"/>
        <v>//</v>
      </c>
      <c r="R466" s="16"/>
      <c r="S466" s="108" t="e">
        <v>#N/A</v>
      </c>
      <c r="T466" s="108"/>
    </row>
    <row r="467" spans="1:20" hidden="1" x14ac:dyDescent="0.2">
      <c r="A467" s="16">
        <v>1027</v>
      </c>
      <c r="B467" s="16" t="s">
        <v>414</v>
      </c>
      <c r="D467" s="70" t="str">
        <f>IF(C467="","",LOOKUP(C467,Bases!A:A,Bases!B:B))</f>
        <v/>
      </c>
      <c r="E467" s="70" t="str">
        <f>IF(C467="","",LOOKUP(C467,Bases!A:A,Bases!C:C))</f>
        <v/>
      </c>
      <c r="G467" s="68" t="str">
        <f t="shared" si="29"/>
        <v>Baja</v>
      </c>
      <c r="H467" s="16" t="s">
        <v>2454</v>
      </c>
      <c r="J467" s="16" t="s">
        <v>2272</v>
      </c>
      <c r="K467" s="16">
        <v>98700</v>
      </c>
      <c r="L467" s="16" t="s">
        <v>2265</v>
      </c>
      <c r="M467" s="17">
        <v>40773</v>
      </c>
      <c r="N467" s="15">
        <v>34118906873</v>
      </c>
      <c r="P467" s="16">
        <v>0</v>
      </c>
      <c r="Q467" s="16" t="str">
        <f t="shared" si="28"/>
        <v>//</v>
      </c>
      <c r="R467" s="16"/>
      <c r="S467" s="108" t="e">
        <v>#N/A</v>
      </c>
      <c r="T467" s="108"/>
    </row>
    <row r="468" spans="1:20" hidden="1" x14ac:dyDescent="0.2">
      <c r="A468" s="16">
        <v>597</v>
      </c>
      <c r="B468" s="16" t="s">
        <v>415</v>
      </c>
      <c r="D468" s="70" t="str">
        <f>IF(C468="","",LOOKUP(C468,Bases!A:A,Bases!B:B))</f>
        <v/>
      </c>
      <c r="E468" s="70" t="str">
        <f>IF(C468="","",LOOKUP(C468,Bases!A:A,Bases!C:C))</f>
        <v/>
      </c>
      <c r="G468" s="68" t="str">
        <f t="shared" si="29"/>
        <v>Baja</v>
      </c>
      <c r="K468" s="16">
        <v>0</v>
      </c>
      <c r="L468" s="16" t="s">
        <v>2265</v>
      </c>
      <c r="M468" s="17">
        <v>38355</v>
      </c>
      <c r="N468" s="15">
        <v>34987760452</v>
      </c>
      <c r="P468" s="16">
        <v>0</v>
      </c>
      <c r="Q468" s="16" t="str">
        <f t="shared" si="28"/>
        <v>//</v>
      </c>
      <c r="R468" s="16"/>
      <c r="S468" s="108" t="e">
        <v>#N/A</v>
      </c>
      <c r="T468" s="108"/>
    </row>
    <row r="469" spans="1:20" hidden="1" x14ac:dyDescent="0.2">
      <c r="A469" s="23">
        <v>1984</v>
      </c>
      <c r="B469" s="23" t="s">
        <v>416</v>
      </c>
      <c r="C469" s="16" t="s">
        <v>6753</v>
      </c>
      <c r="D469" s="70" t="str">
        <f>IF(C469="","",LOOKUP(C469,Bases!A:A,Bases!B:B))</f>
        <v>Invernaderos</v>
      </c>
      <c r="E469" s="70" t="str">
        <f>IF(C469="","",LOOKUP(C469,Bases!A:A,Bases!C:C))</f>
        <v>Operativo Abajo</v>
      </c>
      <c r="F469" s="18" t="s">
        <v>3659</v>
      </c>
      <c r="G469" s="68" t="str">
        <f t="shared" si="29"/>
        <v>Baja</v>
      </c>
      <c r="H469" s="35" t="s">
        <v>2455</v>
      </c>
      <c r="I469" s="35" t="s">
        <v>2336</v>
      </c>
      <c r="J469" s="16" t="s">
        <v>2272</v>
      </c>
      <c r="K469" s="16">
        <v>98705</v>
      </c>
      <c r="L469" s="16" t="s">
        <v>2265</v>
      </c>
      <c r="M469" s="17">
        <v>43934</v>
      </c>
      <c r="N469" s="15">
        <v>17179367150</v>
      </c>
      <c r="O469" s="35" t="s">
        <v>4059</v>
      </c>
      <c r="P469" s="16" t="s">
        <v>6298</v>
      </c>
      <c r="Q469" s="16" t="str">
        <f t="shared" si="28"/>
        <v>07/09/12</v>
      </c>
      <c r="R469" s="27" t="s">
        <v>3910</v>
      </c>
      <c r="S469" s="108" t="s">
        <v>2336</v>
      </c>
      <c r="T469" s="108"/>
    </row>
    <row r="470" spans="1:20" hidden="1" x14ac:dyDescent="0.2">
      <c r="A470" s="16">
        <v>599</v>
      </c>
      <c r="B470" s="16" t="s">
        <v>417</v>
      </c>
      <c r="D470" s="70" t="str">
        <f>IF(C470="","",LOOKUP(C470,Bases!A:A,Bases!B:B))</f>
        <v/>
      </c>
      <c r="E470" s="70" t="str">
        <f>IF(C470="","",LOOKUP(C470,Bases!A:A,Bases!C:C))</f>
        <v/>
      </c>
      <c r="G470" s="68" t="str">
        <f t="shared" si="29"/>
        <v>Baja</v>
      </c>
      <c r="K470" s="16">
        <v>0</v>
      </c>
      <c r="L470" s="16" t="s">
        <v>2265</v>
      </c>
      <c r="M470" s="17">
        <v>38355</v>
      </c>
      <c r="N470" s="15">
        <v>34058200014</v>
      </c>
      <c r="P470" s="16">
        <v>0</v>
      </c>
      <c r="Q470" s="16" t="str">
        <f t="shared" si="28"/>
        <v>//</v>
      </c>
      <c r="R470" s="16"/>
      <c r="S470" s="108" t="e">
        <v>#N/A</v>
      </c>
      <c r="T470" s="108"/>
    </row>
    <row r="471" spans="1:20" x14ac:dyDescent="0.2">
      <c r="A471" s="16">
        <v>8439</v>
      </c>
      <c r="B471" s="16" t="s">
        <v>7669</v>
      </c>
      <c r="C471" s="19" t="s">
        <v>6875</v>
      </c>
      <c r="D471" s="70" t="str">
        <f>IF(C471="","",LOOKUP(C471,Bases!A:A,Bases!B:B))</f>
        <v>Invernaderos</v>
      </c>
      <c r="E471" s="70" t="str">
        <f>IF(C471="","",LOOKUP(C471,Bases!A:A,Bases!C:C))</f>
        <v>Operativo Abajo</v>
      </c>
      <c r="F471" s="18" t="s">
        <v>3662</v>
      </c>
      <c r="G471" s="68" t="str">
        <f t="shared" si="29"/>
        <v>Activo</v>
      </c>
      <c r="H471" s="16" t="s">
        <v>7670</v>
      </c>
      <c r="I471" s="16" t="s">
        <v>3185</v>
      </c>
      <c r="J471" s="16" t="s">
        <v>2285</v>
      </c>
      <c r="K471" s="16">
        <v>98760</v>
      </c>
      <c r="L471" s="16" t="s">
        <v>144</v>
      </c>
      <c r="M471" s="17">
        <v>44172</v>
      </c>
      <c r="O471" s="16" t="s">
        <v>7671</v>
      </c>
      <c r="Q471" s="16" t="str">
        <f t="shared" si="28"/>
        <v>20/04/86</v>
      </c>
      <c r="R471" s="27" t="s">
        <v>3910</v>
      </c>
      <c r="S471" s="12" t="s">
        <v>3185</v>
      </c>
    </row>
    <row r="472" spans="1:20" hidden="1" x14ac:dyDescent="0.2">
      <c r="A472" s="16">
        <v>1981</v>
      </c>
      <c r="B472" s="16" t="s">
        <v>419</v>
      </c>
      <c r="D472" s="70" t="str">
        <f>IF(C472="","",LOOKUP(C472,Bases!A:A,Bases!B:B))</f>
        <v/>
      </c>
      <c r="E472" s="70" t="str">
        <f>IF(C472="","",LOOKUP(C472,Bases!A:A,Bases!C:C))</f>
        <v/>
      </c>
      <c r="F472" s="18" t="s">
        <v>3643</v>
      </c>
      <c r="G472" s="68" t="str">
        <f t="shared" si="29"/>
        <v>Baja</v>
      </c>
      <c r="H472" s="16" t="s">
        <v>4471</v>
      </c>
      <c r="J472" s="16" t="s">
        <v>2272</v>
      </c>
      <c r="K472" s="16">
        <v>98700</v>
      </c>
      <c r="L472" s="16" t="s">
        <v>2265</v>
      </c>
      <c r="M472" s="17">
        <v>43479</v>
      </c>
      <c r="N472" s="15">
        <v>49159409140</v>
      </c>
      <c r="O472" s="16" t="s">
        <v>4472</v>
      </c>
      <c r="P472" s="16">
        <v>0</v>
      </c>
      <c r="Q472" s="16" t="str">
        <f t="shared" si="28"/>
        <v>22/06/94</v>
      </c>
      <c r="R472" s="16" t="s">
        <v>3904</v>
      </c>
      <c r="S472" s="108" t="e">
        <v>#N/A</v>
      </c>
      <c r="T472" s="108"/>
    </row>
    <row r="473" spans="1:20" hidden="1" x14ac:dyDescent="0.2">
      <c r="A473" s="16">
        <v>8004</v>
      </c>
      <c r="B473" s="16" t="s">
        <v>420</v>
      </c>
      <c r="D473" s="70" t="str">
        <f>IF(C473="","",LOOKUP(C473,Bases!A:A,Bases!B:B))</f>
        <v/>
      </c>
      <c r="E473" s="70" t="str">
        <f>IF(C473="","",LOOKUP(C473,Bases!A:A,Bases!C:C))</f>
        <v/>
      </c>
      <c r="G473" s="68" t="str">
        <f t="shared" si="29"/>
        <v>Baja</v>
      </c>
      <c r="K473" s="16">
        <v>0</v>
      </c>
      <c r="L473" s="16" t="s">
        <v>2265</v>
      </c>
      <c r="M473" s="17">
        <v>41922</v>
      </c>
      <c r="N473" s="15">
        <v>35149790475</v>
      </c>
      <c r="P473" s="16">
        <v>0</v>
      </c>
      <c r="Q473" s="16" t="str">
        <f t="shared" si="28"/>
        <v>//</v>
      </c>
      <c r="R473" s="16"/>
      <c r="S473" s="108" t="e">
        <v>#N/A</v>
      </c>
      <c r="T473" s="108"/>
    </row>
    <row r="474" spans="1:20" hidden="1" x14ac:dyDescent="0.2">
      <c r="A474" s="23">
        <v>2535</v>
      </c>
      <c r="B474" s="16" t="s">
        <v>5099</v>
      </c>
      <c r="D474" s="70" t="str">
        <f>IF(C474="","",LOOKUP(C474,Bases!A:A,Bases!B:B))</f>
        <v/>
      </c>
      <c r="E474" s="70" t="str">
        <f>IF(C474="","",LOOKUP(C474,Bases!A:A,Bases!C:C))</f>
        <v/>
      </c>
      <c r="F474" s="18" t="s">
        <v>24</v>
      </c>
      <c r="G474" s="68" t="str">
        <f t="shared" si="29"/>
        <v>Baja</v>
      </c>
      <c r="H474" s="16" t="s">
        <v>5100</v>
      </c>
      <c r="J474" s="16" t="s">
        <v>2285</v>
      </c>
      <c r="K474" s="16">
        <v>98730</v>
      </c>
      <c r="L474" s="16" t="s">
        <v>2265</v>
      </c>
      <c r="M474" s="17">
        <v>43614</v>
      </c>
      <c r="N474" s="15">
        <v>18190175283</v>
      </c>
      <c r="O474" s="16" t="s">
        <v>5101</v>
      </c>
      <c r="P474" s="16">
        <v>0</v>
      </c>
      <c r="Q474" s="16" t="str">
        <f t="shared" si="28"/>
        <v>19/03/01</v>
      </c>
      <c r="R474" s="16" t="s">
        <v>3904</v>
      </c>
      <c r="S474" s="108" t="e">
        <v>#N/A</v>
      </c>
      <c r="T474" s="108"/>
    </row>
    <row r="475" spans="1:20" hidden="1" x14ac:dyDescent="0.2">
      <c r="A475" s="16">
        <v>365</v>
      </c>
      <c r="B475" s="16" t="s">
        <v>421</v>
      </c>
      <c r="D475" s="70" t="str">
        <f>IF(C475="","",LOOKUP(C475,Bases!A:A,Bases!B:B))</f>
        <v/>
      </c>
      <c r="E475" s="70" t="str">
        <f>IF(C475="","",LOOKUP(C475,Bases!A:A,Bases!C:C))</f>
        <v/>
      </c>
      <c r="G475" s="68" t="str">
        <f t="shared" si="29"/>
        <v>Baja</v>
      </c>
      <c r="K475" s="16">
        <v>0</v>
      </c>
      <c r="L475" s="16" t="s">
        <v>2265</v>
      </c>
      <c r="M475" s="17">
        <v>37571</v>
      </c>
      <c r="N475" s="15">
        <v>34007501264</v>
      </c>
      <c r="P475" s="16">
        <v>0</v>
      </c>
      <c r="Q475" s="16" t="str">
        <f t="shared" si="28"/>
        <v>//</v>
      </c>
      <c r="R475" s="16"/>
      <c r="S475" s="108" t="e">
        <v>#N/A</v>
      </c>
      <c r="T475" s="108"/>
    </row>
    <row r="476" spans="1:20" hidden="1" x14ac:dyDescent="0.2">
      <c r="A476" s="29">
        <v>50226</v>
      </c>
      <c r="B476" s="16" t="s">
        <v>4360</v>
      </c>
      <c r="D476" s="70" t="str">
        <f>IF(C476="","",LOOKUP(C476,Bases!A:A,Bases!B:B))</f>
        <v/>
      </c>
      <c r="E476" s="70" t="str">
        <f>IF(C476="","",LOOKUP(C476,Bases!A:A,Bases!C:C))</f>
        <v/>
      </c>
      <c r="F476" s="24" t="s">
        <v>3639</v>
      </c>
      <c r="G476" s="68" t="str">
        <f t="shared" si="29"/>
        <v>Baja</v>
      </c>
      <c r="H476" s="16" t="s">
        <v>4361</v>
      </c>
      <c r="J476" s="16" t="s">
        <v>2283</v>
      </c>
      <c r="K476" s="16">
        <v>98640</v>
      </c>
      <c r="L476" s="16" t="s">
        <v>2265</v>
      </c>
      <c r="M476" s="17">
        <v>43398</v>
      </c>
      <c r="O476" s="16" t="s">
        <v>4362</v>
      </c>
      <c r="P476" s="16">
        <v>0</v>
      </c>
      <c r="Q476" s="16" t="str">
        <f t="shared" si="28"/>
        <v>03/04/98</v>
      </c>
      <c r="R476" s="27" t="s">
        <v>3910</v>
      </c>
      <c r="S476" s="108" t="e">
        <v>#N/A</v>
      </c>
      <c r="T476" s="108"/>
    </row>
    <row r="477" spans="1:20" hidden="1" x14ac:dyDescent="0.2">
      <c r="A477" s="16">
        <v>1205</v>
      </c>
      <c r="B477" s="16" t="s">
        <v>422</v>
      </c>
      <c r="D477" s="70" t="str">
        <f>IF(C477="","",LOOKUP(C477,Bases!A:A,Bases!B:B))</f>
        <v/>
      </c>
      <c r="E477" s="70" t="str">
        <f>IF(C477="","",LOOKUP(C477,Bases!A:A,Bases!C:C))</f>
        <v/>
      </c>
      <c r="F477" s="24" t="s">
        <v>3639</v>
      </c>
      <c r="G477" s="68" t="str">
        <f t="shared" si="29"/>
        <v>Baja</v>
      </c>
      <c r="H477" s="16" t="s">
        <v>2461</v>
      </c>
      <c r="J477" s="16" t="s">
        <v>2283</v>
      </c>
      <c r="K477" s="16">
        <v>98640</v>
      </c>
      <c r="L477" s="16" t="s">
        <v>2265</v>
      </c>
      <c r="M477" s="17">
        <v>43669</v>
      </c>
      <c r="N477" s="15">
        <v>34048712607</v>
      </c>
      <c r="O477" s="16" t="s">
        <v>5229</v>
      </c>
      <c r="P477" s="16">
        <v>0</v>
      </c>
      <c r="Q477" s="16" t="str">
        <f t="shared" si="28"/>
        <v>14/05/87</v>
      </c>
      <c r="R477" s="16" t="s">
        <v>3904</v>
      </c>
      <c r="S477" s="108" t="s">
        <v>3951</v>
      </c>
      <c r="T477" s="108"/>
    </row>
    <row r="478" spans="1:20" hidden="1" x14ac:dyDescent="0.2">
      <c r="A478" s="16">
        <v>1015</v>
      </c>
      <c r="B478" s="16" t="s">
        <v>423</v>
      </c>
      <c r="D478" s="70" t="str">
        <f>IF(C478="","",LOOKUP(C478,Bases!A:A,Bases!B:B))</f>
        <v/>
      </c>
      <c r="E478" s="70" t="str">
        <f>IF(C478="","",LOOKUP(C478,Bases!A:A,Bases!C:C))</f>
        <v/>
      </c>
      <c r="G478" s="68" t="str">
        <f t="shared" si="29"/>
        <v>Baja</v>
      </c>
      <c r="H478" s="16" t="s">
        <v>2462</v>
      </c>
      <c r="J478" s="16" t="s">
        <v>2283</v>
      </c>
      <c r="K478" s="16">
        <v>98640</v>
      </c>
      <c r="L478" s="16" t="s">
        <v>2265</v>
      </c>
      <c r="M478" s="17">
        <v>40606</v>
      </c>
      <c r="N478" s="15">
        <v>34119402443</v>
      </c>
      <c r="P478" s="16">
        <v>0</v>
      </c>
      <c r="Q478" s="16" t="str">
        <f t="shared" si="28"/>
        <v>//</v>
      </c>
      <c r="R478" s="16"/>
      <c r="S478" s="108" t="e">
        <v>#N/A</v>
      </c>
      <c r="T478" s="108"/>
    </row>
    <row r="479" spans="1:20" hidden="1" x14ac:dyDescent="0.2">
      <c r="A479" s="23">
        <v>2591</v>
      </c>
      <c r="B479" s="16" t="s">
        <v>5295</v>
      </c>
      <c r="D479" s="70" t="str">
        <f>IF(C479="","",LOOKUP(C479,Bases!A:A,Bases!B:B))</f>
        <v/>
      </c>
      <c r="E479" s="70" t="str">
        <f>IF(C479="","",LOOKUP(C479,Bases!A:A,Bases!C:C))</f>
        <v/>
      </c>
      <c r="F479" s="18" t="s">
        <v>5615</v>
      </c>
      <c r="G479" s="68" t="str">
        <f t="shared" si="29"/>
        <v>Baja</v>
      </c>
      <c r="H479" s="16" t="s">
        <v>5296</v>
      </c>
      <c r="I479" s="16" t="s">
        <v>2283</v>
      </c>
      <c r="J479" s="16" t="s">
        <v>2283</v>
      </c>
      <c r="K479" s="16">
        <v>98940</v>
      </c>
      <c r="L479" s="16" t="s">
        <v>2265</v>
      </c>
      <c r="M479" s="17">
        <v>43683</v>
      </c>
      <c r="N479" s="15">
        <v>85169798841</v>
      </c>
      <c r="O479" s="16" t="s">
        <v>5297</v>
      </c>
      <c r="P479" s="16">
        <v>0</v>
      </c>
      <c r="Q479" s="16" t="str">
        <f t="shared" si="28"/>
        <v>06/12/97</v>
      </c>
      <c r="R479" s="27" t="s">
        <v>3910</v>
      </c>
      <c r="S479" s="108" t="e">
        <v>#N/A</v>
      </c>
      <c r="T479" s="108"/>
    </row>
    <row r="480" spans="1:20" hidden="1" x14ac:dyDescent="0.2">
      <c r="A480" s="16">
        <v>1767</v>
      </c>
      <c r="B480" s="16" t="s">
        <v>424</v>
      </c>
      <c r="D480" s="70" t="str">
        <f>IF(C480="","",LOOKUP(C480,Bases!A:A,Bases!B:B))</f>
        <v/>
      </c>
      <c r="E480" s="70" t="str">
        <f>IF(C480="","",LOOKUP(C480,Bases!A:A,Bases!C:C))</f>
        <v/>
      </c>
      <c r="G480" s="68" t="str">
        <f t="shared" si="29"/>
        <v>Baja</v>
      </c>
      <c r="H480" s="16" t="s">
        <v>2463</v>
      </c>
      <c r="J480" s="16" t="s">
        <v>2283</v>
      </c>
      <c r="K480" s="16">
        <v>98640</v>
      </c>
      <c r="L480" s="16" t="s">
        <v>2265</v>
      </c>
      <c r="M480" s="17">
        <v>42634</v>
      </c>
      <c r="N480" s="15">
        <v>35159680384</v>
      </c>
      <c r="P480" s="16">
        <v>0</v>
      </c>
      <c r="Q480" s="16" t="str">
        <f t="shared" si="28"/>
        <v>//</v>
      </c>
      <c r="R480" s="16"/>
      <c r="S480" s="108" t="e">
        <v>#N/A</v>
      </c>
      <c r="T480" s="108"/>
    </row>
    <row r="481" spans="1:20" hidden="1" x14ac:dyDescent="0.2">
      <c r="A481" s="23">
        <v>1046</v>
      </c>
      <c r="B481" s="23" t="s">
        <v>4062</v>
      </c>
      <c r="D481" s="70" t="str">
        <f>IF(C481="","",LOOKUP(C481,Bases!A:A,Bases!B:B))</f>
        <v/>
      </c>
      <c r="E481" s="70" t="str">
        <f>IF(C481="","",LOOKUP(C481,Bases!A:A,Bases!C:C))</f>
        <v/>
      </c>
      <c r="F481" s="18" t="s">
        <v>3662</v>
      </c>
      <c r="G481" s="68" t="str">
        <f t="shared" si="29"/>
        <v>Baja</v>
      </c>
      <c r="H481" s="16" t="s">
        <v>2602</v>
      </c>
      <c r="J481" s="16" t="s">
        <v>2283</v>
      </c>
      <c r="K481" s="16">
        <v>98640</v>
      </c>
      <c r="L481" s="16" t="s">
        <v>2265</v>
      </c>
      <c r="M481" s="17">
        <v>43354</v>
      </c>
      <c r="O481" s="16" t="s">
        <v>4063</v>
      </c>
      <c r="P481" s="16">
        <v>0</v>
      </c>
      <c r="Q481" s="16" t="str">
        <f t="shared" si="28"/>
        <v>08/08/96</v>
      </c>
      <c r="R481" s="16" t="s">
        <v>3904</v>
      </c>
      <c r="S481" s="108" t="e">
        <v>#N/A</v>
      </c>
      <c r="T481" s="108"/>
    </row>
    <row r="482" spans="1:20" hidden="1" x14ac:dyDescent="0.2">
      <c r="A482" s="16">
        <v>1096</v>
      </c>
      <c r="B482" s="16" t="s">
        <v>425</v>
      </c>
      <c r="D482" s="70" t="str">
        <f>IF(C482="","",LOOKUP(C482,Bases!A:A,Bases!B:B))</f>
        <v/>
      </c>
      <c r="E482" s="70" t="str">
        <f>IF(C482="","",LOOKUP(C482,Bases!A:A,Bases!C:C))</f>
        <v/>
      </c>
      <c r="G482" s="68" t="str">
        <f t="shared" si="29"/>
        <v>Baja</v>
      </c>
      <c r="H482" s="16" t="s">
        <v>2464</v>
      </c>
      <c r="J482" s="16" t="s">
        <v>2283</v>
      </c>
      <c r="K482" s="16">
        <v>98640</v>
      </c>
      <c r="L482" s="16" t="s">
        <v>2265</v>
      </c>
      <c r="M482" s="17">
        <v>41145</v>
      </c>
      <c r="N482" s="15">
        <v>34129410923</v>
      </c>
      <c r="P482" s="16">
        <v>0</v>
      </c>
      <c r="Q482" s="16" t="str">
        <f t="shared" si="28"/>
        <v>//</v>
      </c>
      <c r="R482" s="16"/>
      <c r="S482" s="108" t="e">
        <v>#N/A</v>
      </c>
      <c r="T482" s="108"/>
    </row>
    <row r="483" spans="1:20" hidden="1" x14ac:dyDescent="0.2">
      <c r="A483" s="23">
        <v>2543</v>
      </c>
      <c r="B483" s="16" t="s">
        <v>5115</v>
      </c>
      <c r="D483" s="70" t="str">
        <f>IF(C483="","",LOOKUP(C483,Bases!A:A,Bases!B:B))</f>
        <v/>
      </c>
      <c r="E483" s="70" t="str">
        <f>IF(C483="","",LOOKUP(C483,Bases!A:A,Bases!C:C))</f>
        <v/>
      </c>
      <c r="F483" s="18" t="s">
        <v>6043</v>
      </c>
      <c r="G483" s="68" t="str">
        <f t="shared" si="29"/>
        <v>Baja</v>
      </c>
      <c r="H483" s="16" t="s">
        <v>5124</v>
      </c>
      <c r="I483" s="16" t="s">
        <v>2283</v>
      </c>
      <c r="J483" s="16" t="s">
        <v>2283</v>
      </c>
      <c r="K483" s="16">
        <v>98640</v>
      </c>
      <c r="L483" s="16" t="s">
        <v>2265</v>
      </c>
      <c r="M483" s="17">
        <v>44025</v>
      </c>
      <c r="N483" s="15">
        <v>34149903378</v>
      </c>
      <c r="O483" s="16" t="s">
        <v>5125</v>
      </c>
      <c r="Q483" s="16" t="str">
        <f t="shared" si="28"/>
        <v>13/07/99</v>
      </c>
      <c r="R483" s="16" t="s">
        <v>3904</v>
      </c>
      <c r="S483" s="108" t="s">
        <v>2283</v>
      </c>
      <c r="T483" s="108"/>
    </row>
    <row r="484" spans="1:20" hidden="1" x14ac:dyDescent="0.2">
      <c r="A484" s="16">
        <v>541</v>
      </c>
      <c r="B484" s="16" t="s">
        <v>426</v>
      </c>
      <c r="D484" s="70" t="str">
        <f>IF(C484="","",LOOKUP(C484,Bases!A:A,Bases!B:B))</f>
        <v/>
      </c>
      <c r="E484" s="70" t="str">
        <f>IF(C484="","",LOOKUP(C484,Bases!A:A,Bases!C:C))</f>
        <v/>
      </c>
      <c r="G484" s="68" t="str">
        <f t="shared" si="29"/>
        <v>Baja</v>
      </c>
      <c r="H484" s="16" t="s">
        <v>2465</v>
      </c>
      <c r="J484" s="16" t="s">
        <v>2283</v>
      </c>
      <c r="K484" s="16">
        <v>0</v>
      </c>
      <c r="L484" s="16" t="s">
        <v>2265</v>
      </c>
      <c r="M484" s="17">
        <v>38285</v>
      </c>
      <c r="N484" s="15">
        <v>51886907750</v>
      </c>
      <c r="P484" s="16">
        <v>0</v>
      </c>
      <c r="Q484" s="16" t="str">
        <f t="shared" si="28"/>
        <v>//</v>
      </c>
      <c r="R484" s="16"/>
      <c r="S484" s="108" t="e">
        <v>#N/A</v>
      </c>
      <c r="T484" s="108"/>
    </row>
    <row r="485" spans="1:20" hidden="1" x14ac:dyDescent="0.2">
      <c r="A485" s="16">
        <v>8019</v>
      </c>
      <c r="B485" s="16" t="s">
        <v>427</v>
      </c>
      <c r="D485" s="70" t="str">
        <f>IF(C485="","",LOOKUP(C485,Bases!A:A,Bases!B:B))</f>
        <v/>
      </c>
      <c r="E485" s="70" t="str">
        <f>IF(C485="","",LOOKUP(C485,Bases!A:A,Bases!C:C))</f>
        <v/>
      </c>
      <c r="G485" s="68" t="str">
        <f t="shared" si="29"/>
        <v>Baja</v>
      </c>
      <c r="H485" s="16" t="s">
        <v>2466</v>
      </c>
      <c r="J485" s="16" t="s">
        <v>2285</v>
      </c>
      <c r="K485" s="16">
        <v>98730</v>
      </c>
      <c r="L485" s="16" t="s">
        <v>2265</v>
      </c>
      <c r="M485" s="17">
        <v>41953</v>
      </c>
      <c r="N485" s="15">
        <v>3146251867</v>
      </c>
      <c r="P485" s="16">
        <v>0</v>
      </c>
      <c r="Q485" s="16" t="str">
        <f t="shared" si="28"/>
        <v>//</v>
      </c>
      <c r="R485" s="16"/>
      <c r="S485" s="108" t="e">
        <v>#N/A</v>
      </c>
      <c r="T485" s="108"/>
    </row>
    <row r="486" spans="1:20" hidden="1" x14ac:dyDescent="0.2">
      <c r="A486" s="16">
        <v>8307</v>
      </c>
      <c r="B486" s="16" t="s">
        <v>7216</v>
      </c>
      <c r="C486" s="19" t="s">
        <v>6798</v>
      </c>
      <c r="D486" s="70" t="str">
        <f>IF(C486="","",LOOKUP(C486,Bases!A:A,Bases!B:B))</f>
        <v>Invernaderos</v>
      </c>
      <c r="E486" s="70" t="str">
        <f>IF(C486="","",LOOKUP(C486,Bases!A:A,Bases!C:C))</f>
        <v>Operativo Abajo</v>
      </c>
      <c r="F486" s="18" t="s">
        <v>6242</v>
      </c>
      <c r="G486" s="68" t="str">
        <f t="shared" si="29"/>
        <v>Baja</v>
      </c>
      <c r="H486" s="16" t="s">
        <v>7217</v>
      </c>
      <c r="I486" s="16" t="s">
        <v>3676</v>
      </c>
      <c r="J486" s="16" t="s">
        <v>2285</v>
      </c>
      <c r="K486" s="16">
        <v>98730</v>
      </c>
      <c r="L486" s="16" t="s">
        <v>2265</v>
      </c>
      <c r="M486" s="17">
        <v>44106</v>
      </c>
      <c r="N486" s="15">
        <v>54180081777</v>
      </c>
      <c r="O486" s="16" t="s">
        <v>7218</v>
      </c>
      <c r="P486" s="16" t="s">
        <v>7219</v>
      </c>
      <c r="Q486" s="16" t="str">
        <f t="shared" si="28"/>
        <v>16/10/00</v>
      </c>
      <c r="R486" s="27" t="s">
        <v>3910</v>
      </c>
      <c r="S486" s="29" t="s">
        <v>3185</v>
      </c>
      <c r="T486" s="29"/>
    </row>
    <row r="487" spans="1:20" hidden="1" x14ac:dyDescent="0.2">
      <c r="A487" s="16">
        <v>8295</v>
      </c>
      <c r="B487" s="16" t="s">
        <v>7139</v>
      </c>
      <c r="C487" s="16" t="s">
        <v>6952</v>
      </c>
      <c r="D487" s="70" t="s">
        <v>2</v>
      </c>
      <c r="E487" s="70" t="s">
        <v>1</v>
      </c>
      <c r="F487" s="18" t="s">
        <v>7209</v>
      </c>
      <c r="G487" s="68" t="str">
        <f t="shared" si="29"/>
        <v>Baja</v>
      </c>
      <c r="H487" s="16" t="s">
        <v>7140</v>
      </c>
      <c r="I487" s="16" t="s">
        <v>2283</v>
      </c>
      <c r="J487" s="16" t="s">
        <v>2283</v>
      </c>
      <c r="K487" s="16">
        <v>98640</v>
      </c>
      <c r="L487" s="16" t="s">
        <v>2265</v>
      </c>
      <c r="M487" s="17">
        <v>44099</v>
      </c>
      <c r="O487" s="16" t="s">
        <v>7141</v>
      </c>
      <c r="P487" s="16" t="s">
        <v>7142</v>
      </c>
      <c r="Q487" s="16" t="str">
        <f t="shared" si="28"/>
        <v>01/02/00</v>
      </c>
      <c r="R487" s="27" t="s">
        <v>3904</v>
      </c>
      <c r="S487" s="29" t="s">
        <v>2283</v>
      </c>
      <c r="T487" s="29"/>
    </row>
    <row r="488" spans="1:20" hidden="1" x14ac:dyDescent="0.2">
      <c r="A488" s="23">
        <v>2572</v>
      </c>
      <c r="B488" s="16" t="s">
        <v>5223</v>
      </c>
      <c r="D488" s="70" t="str">
        <f>IF(C488="","",LOOKUP(C488,Bases!A:A,Bases!B:B))</f>
        <v/>
      </c>
      <c r="E488" s="70" t="str">
        <f>IF(C488="","",LOOKUP(C488,Bases!A:A,Bases!C:C))</f>
        <v/>
      </c>
      <c r="F488" s="18" t="s">
        <v>24</v>
      </c>
      <c r="G488" s="68" t="str">
        <f t="shared" si="29"/>
        <v>Baja</v>
      </c>
      <c r="H488" s="16" t="s">
        <v>5224</v>
      </c>
      <c r="J488" s="16" t="s">
        <v>2285</v>
      </c>
      <c r="K488" s="16">
        <v>98740</v>
      </c>
      <c r="L488" s="16" t="s">
        <v>2265</v>
      </c>
      <c r="M488" s="17">
        <v>43668</v>
      </c>
      <c r="N488" s="15">
        <v>34048803216</v>
      </c>
      <c r="O488" s="16" t="s">
        <v>5225</v>
      </c>
      <c r="P488" s="16">
        <v>0</v>
      </c>
      <c r="Q488" s="16" t="str">
        <f t="shared" si="28"/>
        <v>03/05/88</v>
      </c>
      <c r="R488" s="27" t="s">
        <v>3910</v>
      </c>
      <c r="S488" s="108" t="e">
        <v>#N/A</v>
      </c>
      <c r="T488" s="108"/>
    </row>
    <row r="489" spans="1:20" hidden="1" x14ac:dyDescent="0.2">
      <c r="A489" s="16">
        <v>2917</v>
      </c>
      <c r="B489" s="16" t="s">
        <v>6621</v>
      </c>
      <c r="C489" s="19"/>
      <c r="D489" s="70" t="str">
        <f>IF(C489="","",LOOKUP(C489,Bases!A:A,Bases!B:B))</f>
        <v/>
      </c>
      <c r="E489" s="70" t="str">
        <f>IF(C489="","",LOOKUP(C489,Bases!A:A,Bases!C:C))</f>
        <v/>
      </c>
      <c r="F489" s="18" t="s">
        <v>5102</v>
      </c>
      <c r="G489" s="68" t="str">
        <f t="shared" si="29"/>
        <v>Baja</v>
      </c>
      <c r="H489" s="16" t="s">
        <v>6622</v>
      </c>
      <c r="I489" s="16" t="s">
        <v>5535</v>
      </c>
      <c r="J489" s="16" t="s">
        <v>2285</v>
      </c>
      <c r="K489" s="16">
        <v>98730</v>
      </c>
      <c r="L489" s="16" t="s">
        <v>2265</v>
      </c>
      <c r="M489" s="17">
        <v>44046</v>
      </c>
      <c r="O489" s="16" t="s">
        <v>6623</v>
      </c>
      <c r="Q489" s="16" t="str">
        <f t="shared" si="28"/>
        <v>28/10/89</v>
      </c>
      <c r="R489" s="27" t="s">
        <v>3910</v>
      </c>
      <c r="S489" s="108" t="s">
        <v>5535</v>
      </c>
      <c r="T489" s="108"/>
    </row>
    <row r="490" spans="1:20" hidden="1" x14ac:dyDescent="0.2">
      <c r="A490" s="16">
        <v>8294</v>
      </c>
      <c r="B490" s="16" t="s">
        <v>7135</v>
      </c>
      <c r="C490" s="16" t="s">
        <v>6945</v>
      </c>
      <c r="D490" s="70" t="s">
        <v>2</v>
      </c>
      <c r="E490" s="70" t="s">
        <v>1</v>
      </c>
      <c r="F490" s="18" t="s">
        <v>7209</v>
      </c>
      <c r="G490" s="68" t="str">
        <f t="shared" si="29"/>
        <v>Baja</v>
      </c>
      <c r="H490" s="16" t="s">
        <v>7136</v>
      </c>
      <c r="I490" s="16" t="s">
        <v>2283</v>
      </c>
      <c r="J490" s="16" t="s">
        <v>2283</v>
      </c>
      <c r="K490" s="16">
        <v>98640</v>
      </c>
      <c r="L490" s="16" t="s">
        <v>2265</v>
      </c>
      <c r="M490" s="17">
        <v>44099</v>
      </c>
      <c r="O490" s="16" t="s">
        <v>7137</v>
      </c>
      <c r="P490" s="16" t="s">
        <v>7138</v>
      </c>
      <c r="Q490" s="16" t="str">
        <f t="shared" si="28"/>
        <v>01/02/02</v>
      </c>
      <c r="R490" s="27" t="s">
        <v>3904</v>
      </c>
      <c r="S490" s="29" t="s">
        <v>2283</v>
      </c>
      <c r="T490" s="29"/>
    </row>
    <row r="491" spans="1:20" hidden="1" x14ac:dyDescent="0.2">
      <c r="A491" s="23">
        <v>2474</v>
      </c>
      <c r="B491" s="16" t="s">
        <v>4905</v>
      </c>
      <c r="D491" s="70" t="str">
        <f>IF(C491="","",LOOKUP(C491,Bases!A:A,Bases!B:B))</f>
        <v/>
      </c>
      <c r="E491" s="70" t="str">
        <f>IF(C491="","",LOOKUP(C491,Bases!A:A,Bases!C:C))</f>
        <v/>
      </c>
      <c r="F491" s="18" t="s">
        <v>24</v>
      </c>
      <c r="G491" s="68" t="str">
        <f t="shared" si="29"/>
        <v>Baja</v>
      </c>
      <c r="H491" s="16" t="s">
        <v>4903</v>
      </c>
      <c r="J491" s="16" t="s">
        <v>2285</v>
      </c>
      <c r="K491" s="16">
        <v>98740</v>
      </c>
      <c r="L491" s="16" t="s">
        <v>2265</v>
      </c>
      <c r="M491" s="17">
        <v>43543</v>
      </c>
      <c r="N491" s="15">
        <v>34139607385</v>
      </c>
      <c r="O491" s="16" t="s">
        <v>4906</v>
      </c>
      <c r="P491" s="16">
        <v>0</v>
      </c>
      <c r="Q491" s="16" t="str">
        <f t="shared" si="28"/>
        <v>23/07/96</v>
      </c>
      <c r="R491" s="27" t="s">
        <v>3904</v>
      </c>
      <c r="S491" s="108" t="e">
        <v>#N/A</v>
      </c>
      <c r="T491" s="108"/>
    </row>
    <row r="492" spans="1:20" hidden="1" x14ac:dyDescent="0.2">
      <c r="A492" s="23">
        <v>2473</v>
      </c>
      <c r="B492" s="16" t="s">
        <v>4902</v>
      </c>
      <c r="D492" s="70" t="str">
        <f>IF(C492="","",LOOKUP(C492,Bases!A:A,Bases!B:B))</f>
        <v/>
      </c>
      <c r="E492" s="70" t="str">
        <f>IF(C492="","",LOOKUP(C492,Bases!A:A,Bases!C:C))</f>
        <v/>
      </c>
      <c r="F492" s="18" t="s">
        <v>24</v>
      </c>
      <c r="G492" s="68" t="str">
        <f t="shared" si="29"/>
        <v>Baja</v>
      </c>
      <c r="H492" s="16" t="s">
        <v>4903</v>
      </c>
      <c r="J492" s="16" t="s">
        <v>2285</v>
      </c>
      <c r="K492" s="16">
        <v>98740</v>
      </c>
      <c r="L492" s="16" t="s">
        <v>2265</v>
      </c>
      <c r="M492" s="17">
        <v>43543</v>
      </c>
      <c r="N492" s="15">
        <v>3179895267</v>
      </c>
      <c r="O492" s="16" t="s">
        <v>4904</v>
      </c>
      <c r="P492" s="16">
        <v>0</v>
      </c>
      <c r="Q492" s="16" t="str">
        <f t="shared" ref="Q492:Q523" si="30">CONCATENATE(MID(O492,9,2),"/",MID(O492,7,2),"/",MID(O492,5,2))</f>
        <v>14/12/98</v>
      </c>
      <c r="R492" s="27" t="s">
        <v>3904</v>
      </c>
      <c r="S492" s="108" t="e">
        <v>#N/A</v>
      </c>
      <c r="T492" s="108"/>
    </row>
    <row r="493" spans="1:20" hidden="1" x14ac:dyDescent="0.2">
      <c r="A493" s="23">
        <v>2530</v>
      </c>
      <c r="B493" s="16" t="s">
        <v>5079</v>
      </c>
      <c r="D493" s="70" t="str">
        <f>IF(C493="","",LOOKUP(C493,Bases!A:A,Bases!B:B))</f>
        <v/>
      </c>
      <c r="E493" s="70" t="str">
        <f>IF(C493="","",LOOKUP(C493,Bases!A:A,Bases!C:C))</f>
        <v/>
      </c>
      <c r="F493" s="18" t="s">
        <v>24</v>
      </c>
      <c r="G493" s="68" t="str">
        <f t="shared" si="29"/>
        <v>Baja</v>
      </c>
      <c r="H493" s="16" t="s">
        <v>5080</v>
      </c>
      <c r="J493" s="16" t="s">
        <v>2285</v>
      </c>
      <c r="K493" s="16">
        <v>98730</v>
      </c>
      <c r="L493" s="16" t="s">
        <v>2265</v>
      </c>
      <c r="M493" s="17">
        <v>43608</v>
      </c>
      <c r="N493" s="15">
        <v>34098703159</v>
      </c>
      <c r="O493" s="16" t="s">
        <v>5081</v>
      </c>
      <c r="P493" s="16">
        <v>0</v>
      </c>
      <c r="Q493" s="16" t="str">
        <f t="shared" si="30"/>
        <v>11/11/87</v>
      </c>
      <c r="R493" s="16" t="s">
        <v>3910</v>
      </c>
      <c r="S493" s="108" t="e">
        <v>#N/A</v>
      </c>
      <c r="T493" s="108"/>
    </row>
    <row r="494" spans="1:20" hidden="1" x14ac:dyDescent="0.2">
      <c r="A494" s="16">
        <v>625</v>
      </c>
      <c r="B494" s="16" t="s">
        <v>429</v>
      </c>
      <c r="D494" s="70" t="str">
        <f>IF(C494="","",LOOKUP(C494,Bases!A:A,Bases!B:B))</f>
        <v/>
      </c>
      <c r="E494" s="70" t="str">
        <f>IF(C494="","",LOOKUP(C494,Bases!A:A,Bases!C:C))</f>
        <v/>
      </c>
      <c r="G494" s="68" t="str">
        <f t="shared" si="29"/>
        <v>Baja</v>
      </c>
      <c r="K494" s="16">
        <v>0</v>
      </c>
      <c r="L494" s="16" t="s">
        <v>2265</v>
      </c>
      <c r="M494" s="17">
        <v>38398</v>
      </c>
      <c r="N494" s="15">
        <v>34008406695</v>
      </c>
      <c r="P494" s="16">
        <v>0</v>
      </c>
      <c r="Q494" s="16" t="str">
        <f t="shared" si="30"/>
        <v>//</v>
      </c>
      <c r="R494" s="16"/>
      <c r="S494" s="108" t="e">
        <v>#N/A</v>
      </c>
      <c r="T494" s="108"/>
    </row>
    <row r="495" spans="1:20" hidden="1" x14ac:dyDescent="0.2">
      <c r="A495" s="16">
        <v>1579</v>
      </c>
      <c r="B495" s="16" t="s">
        <v>430</v>
      </c>
      <c r="D495" s="70" t="str">
        <f>IF(C495="","",LOOKUP(C495,Bases!A:A,Bases!B:B))</f>
        <v/>
      </c>
      <c r="E495" s="70" t="str">
        <f>IF(C495="","",LOOKUP(C495,Bases!A:A,Bases!C:C))</f>
        <v/>
      </c>
      <c r="G495" s="68" t="str">
        <f t="shared" ref="G495:G512" si="31">IF(L495="B","Baja","Activo")</f>
        <v>Baja</v>
      </c>
      <c r="H495" s="16" t="s">
        <v>2468</v>
      </c>
      <c r="J495" s="16" t="s">
        <v>2283</v>
      </c>
      <c r="K495" s="16">
        <v>98640</v>
      </c>
      <c r="L495" s="16" t="s">
        <v>2265</v>
      </c>
      <c r="M495" s="17">
        <v>42311</v>
      </c>
      <c r="N495" s="15">
        <v>62159736024</v>
      </c>
      <c r="P495" s="16">
        <v>0</v>
      </c>
      <c r="Q495" s="16" t="str">
        <f t="shared" si="30"/>
        <v>//</v>
      </c>
      <c r="R495" s="16"/>
      <c r="S495" s="108" t="e">
        <v>#N/A</v>
      </c>
      <c r="T495" s="108"/>
    </row>
    <row r="496" spans="1:20" hidden="1" x14ac:dyDescent="0.2">
      <c r="A496" s="16">
        <v>580</v>
      </c>
      <c r="B496" s="16" t="s">
        <v>431</v>
      </c>
      <c r="D496" s="70" t="str">
        <f>IF(C496="","",LOOKUP(C496,Bases!A:A,Bases!B:B))</f>
        <v/>
      </c>
      <c r="E496" s="70" t="str">
        <f>IF(C496="","",LOOKUP(C496,Bases!A:A,Bases!C:C))</f>
        <v/>
      </c>
      <c r="G496" s="68" t="str">
        <f t="shared" si="31"/>
        <v>Baja</v>
      </c>
      <c r="K496" s="16">
        <v>0</v>
      </c>
      <c r="L496" s="16" t="s">
        <v>2265</v>
      </c>
      <c r="M496" s="17">
        <v>38341</v>
      </c>
      <c r="N496" s="15">
        <v>34048500440</v>
      </c>
      <c r="P496" s="16">
        <v>0</v>
      </c>
      <c r="Q496" s="16" t="str">
        <f t="shared" si="30"/>
        <v>//</v>
      </c>
      <c r="R496" s="16"/>
      <c r="S496" s="108" t="e">
        <v>#N/A</v>
      </c>
      <c r="T496" s="108"/>
    </row>
    <row r="497" spans="1:20" hidden="1" x14ac:dyDescent="0.2">
      <c r="A497" s="16">
        <v>554</v>
      </c>
      <c r="B497" s="16" t="s">
        <v>432</v>
      </c>
      <c r="D497" s="70" t="str">
        <f>IF(C497="","",LOOKUP(C497,Bases!A:A,Bases!B:B))</f>
        <v/>
      </c>
      <c r="E497" s="70" t="str">
        <f>IF(C497="","",LOOKUP(C497,Bases!A:A,Bases!C:C))</f>
        <v/>
      </c>
      <c r="G497" s="68" t="str">
        <f t="shared" si="31"/>
        <v>Baja</v>
      </c>
      <c r="K497" s="16">
        <v>0</v>
      </c>
      <c r="L497" s="16" t="s">
        <v>2265</v>
      </c>
      <c r="M497" s="17">
        <v>38292</v>
      </c>
      <c r="N497" s="15">
        <v>34048902158</v>
      </c>
      <c r="P497" s="16">
        <v>0</v>
      </c>
      <c r="Q497" s="16" t="str">
        <f t="shared" si="30"/>
        <v>//</v>
      </c>
      <c r="R497" s="16"/>
      <c r="S497" s="108" t="e">
        <v>#N/A</v>
      </c>
      <c r="T497" s="108"/>
    </row>
    <row r="498" spans="1:20" hidden="1" x14ac:dyDescent="0.2">
      <c r="A498" s="16">
        <v>1282</v>
      </c>
      <c r="B498" s="16" t="s">
        <v>433</v>
      </c>
      <c r="D498" s="70" t="str">
        <f>IF(C498="","",LOOKUP(C498,Bases!A:A,Bases!B:B))</f>
        <v/>
      </c>
      <c r="E498" s="70" t="str">
        <f>IF(C498="","",LOOKUP(C498,Bases!A:A,Bases!C:C))</f>
        <v/>
      </c>
      <c r="G498" s="68" t="str">
        <f t="shared" si="31"/>
        <v>Baja</v>
      </c>
      <c r="H498" s="16" t="s">
        <v>2469</v>
      </c>
      <c r="J498" s="16" t="s">
        <v>2283</v>
      </c>
      <c r="K498" s="16">
        <v>98640</v>
      </c>
      <c r="L498" s="16" t="s">
        <v>2265</v>
      </c>
      <c r="M498" s="17">
        <v>41760</v>
      </c>
      <c r="N498" s="15">
        <v>34129311584</v>
      </c>
      <c r="P498" s="16">
        <v>0</v>
      </c>
      <c r="Q498" s="16" t="str">
        <f t="shared" si="30"/>
        <v>//</v>
      </c>
      <c r="R498" s="16"/>
      <c r="S498" s="108" t="e">
        <v>#N/A</v>
      </c>
      <c r="T498" s="108"/>
    </row>
    <row r="499" spans="1:20" hidden="1" x14ac:dyDescent="0.2">
      <c r="A499" s="16">
        <v>1187</v>
      </c>
      <c r="B499" s="16" t="s">
        <v>434</v>
      </c>
      <c r="D499" s="70" t="str">
        <f>IF(C499="","",LOOKUP(C499,Bases!A:A,Bases!B:B))</f>
        <v/>
      </c>
      <c r="E499" s="70" t="str">
        <f>IF(C499="","",LOOKUP(C499,Bases!A:A,Bases!C:C))</f>
        <v/>
      </c>
      <c r="G499" s="68" t="str">
        <f t="shared" si="31"/>
        <v>Baja</v>
      </c>
      <c r="H499" s="16" t="s">
        <v>2470</v>
      </c>
      <c r="J499" s="16" t="s">
        <v>2283</v>
      </c>
      <c r="K499" s="16">
        <v>98640</v>
      </c>
      <c r="L499" s="16" t="s">
        <v>2265</v>
      </c>
      <c r="M499" s="17">
        <v>41512</v>
      </c>
      <c r="N499" s="15">
        <v>34139500580</v>
      </c>
      <c r="P499" s="16">
        <v>0</v>
      </c>
      <c r="Q499" s="16" t="str">
        <f t="shared" si="30"/>
        <v>//</v>
      </c>
      <c r="R499" s="16"/>
      <c r="S499" s="108" t="e">
        <v>#N/A</v>
      </c>
      <c r="T499" s="108"/>
    </row>
    <row r="500" spans="1:20" hidden="1" x14ac:dyDescent="0.2">
      <c r="A500" s="16">
        <v>1188</v>
      </c>
      <c r="B500" s="16" t="s">
        <v>435</v>
      </c>
      <c r="D500" s="70" t="str">
        <f>IF(C500="","",LOOKUP(C500,Bases!A:A,Bases!B:B))</f>
        <v/>
      </c>
      <c r="E500" s="70" t="str">
        <f>IF(C500="","",LOOKUP(C500,Bases!A:A,Bases!C:C))</f>
        <v/>
      </c>
      <c r="G500" s="68" t="str">
        <f t="shared" si="31"/>
        <v>Baja</v>
      </c>
      <c r="H500" s="16" t="s">
        <v>2470</v>
      </c>
      <c r="J500" s="16" t="s">
        <v>2283</v>
      </c>
      <c r="K500" s="16">
        <v>98640</v>
      </c>
      <c r="L500" s="16" t="s">
        <v>2265</v>
      </c>
      <c r="M500" s="17">
        <v>41509</v>
      </c>
      <c r="N500" s="15">
        <v>34139705072</v>
      </c>
      <c r="P500" s="16">
        <v>0</v>
      </c>
      <c r="Q500" s="16" t="str">
        <f t="shared" si="30"/>
        <v>//</v>
      </c>
      <c r="R500" s="16"/>
      <c r="S500" s="108" t="e">
        <v>#N/A</v>
      </c>
      <c r="T500" s="108"/>
    </row>
    <row r="501" spans="1:20" hidden="1" x14ac:dyDescent="0.2">
      <c r="A501" s="16">
        <v>7028</v>
      </c>
      <c r="B501" s="16" t="s">
        <v>436</v>
      </c>
      <c r="D501" s="70" t="str">
        <f>IF(C501="","",LOOKUP(C501,Bases!A:A,Bases!B:B))</f>
        <v/>
      </c>
      <c r="E501" s="70" t="str">
        <f>IF(C501="","",LOOKUP(C501,Bases!A:A,Bases!C:C))</f>
        <v/>
      </c>
      <c r="G501" s="68" t="str">
        <f t="shared" si="31"/>
        <v>Baja</v>
      </c>
      <c r="H501" s="16" t="s">
        <v>2471</v>
      </c>
      <c r="J501" s="16" t="s">
        <v>2472</v>
      </c>
      <c r="K501" s="16">
        <v>0</v>
      </c>
      <c r="L501" s="16" t="s">
        <v>2265</v>
      </c>
      <c r="M501" s="17">
        <v>41302</v>
      </c>
      <c r="N501" s="15">
        <v>34139500580</v>
      </c>
      <c r="P501" s="16">
        <v>0</v>
      </c>
      <c r="Q501" s="16" t="str">
        <f t="shared" si="30"/>
        <v>//</v>
      </c>
      <c r="R501" s="16"/>
      <c r="S501" s="108" t="e">
        <v>#N/A</v>
      </c>
      <c r="T501" s="108"/>
    </row>
    <row r="502" spans="1:20" hidden="1" x14ac:dyDescent="0.2">
      <c r="A502" s="16">
        <v>2133</v>
      </c>
      <c r="B502" s="16" t="s">
        <v>3694</v>
      </c>
      <c r="D502" s="70" t="str">
        <f>IF(C502="","",LOOKUP(C502,Bases!A:A,Bases!B:B))</f>
        <v/>
      </c>
      <c r="E502" s="70" t="str">
        <f>IF(C502="","",LOOKUP(C502,Bases!A:A,Bases!C:C))</f>
        <v/>
      </c>
      <c r="G502" s="68" t="str">
        <f t="shared" si="31"/>
        <v>Baja</v>
      </c>
      <c r="L502" s="16" t="s">
        <v>2265</v>
      </c>
      <c r="M502" s="17">
        <v>43290</v>
      </c>
      <c r="P502" s="16">
        <v>0</v>
      </c>
      <c r="Q502" s="16" t="str">
        <f t="shared" si="30"/>
        <v>//</v>
      </c>
      <c r="R502" s="16"/>
      <c r="S502" s="108" t="s">
        <v>2283</v>
      </c>
      <c r="T502" s="108"/>
    </row>
    <row r="503" spans="1:20" hidden="1" x14ac:dyDescent="0.2">
      <c r="A503" s="29">
        <v>50311</v>
      </c>
      <c r="B503" s="16" t="s">
        <v>5275</v>
      </c>
      <c r="D503" s="70" t="str">
        <f>IF(C503="","",LOOKUP(C503,Bases!A:A,Bases!B:B))</f>
        <v/>
      </c>
      <c r="E503" s="70" t="str">
        <f>IF(C503="","",LOOKUP(C503,Bases!A:A,Bases!C:C))</f>
        <v/>
      </c>
      <c r="F503" s="18" t="s">
        <v>3639</v>
      </c>
      <c r="G503" s="68" t="str">
        <f t="shared" si="31"/>
        <v>Baja</v>
      </c>
      <c r="H503" s="16" t="s">
        <v>5276</v>
      </c>
      <c r="J503" s="16" t="s">
        <v>2283</v>
      </c>
      <c r="K503" s="16">
        <v>98640</v>
      </c>
      <c r="L503" s="16" t="s">
        <v>2265</v>
      </c>
      <c r="M503" s="17">
        <v>43682</v>
      </c>
      <c r="O503" s="59" t="s">
        <v>5277</v>
      </c>
      <c r="P503" s="16">
        <v>0</v>
      </c>
      <c r="Q503" s="16" t="str">
        <f t="shared" si="30"/>
        <v>01/04/96</v>
      </c>
      <c r="R503" s="16" t="s">
        <v>3910</v>
      </c>
      <c r="S503" s="108" t="e">
        <v>#N/A</v>
      </c>
      <c r="T503" s="108"/>
    </row>
    <row r="504" spans="1:20" hidden="1" x14ac:dyDescent="0.2">
      <c r="A504" s="29">
        <v>50285</v>
      </c>
      <c r="B504" s="16" t="s">
        <v>5085</v>
      </c>
      <c r="D504" s="70" t="str">
        <f>IF(C504="","",LOOKUP(C504,Bases!A:A,Bases!B:B))</f>
        <v/>
      </c>
      <c r="E504" s="70" t="str">
        <f>IF(C504="","",LOOKUP(C504,Bases!A:A,Bases!C:C))</f>
        <v/>
      </c>
      <c r="F504" s="18" t="s">
        <v>5014</v>
      </c>
      <c r="G504" s="68" t="str">
        <f t="shared" si="31"/>
        <v>Baja</v>
      </c>
      <c r="H504" s="16" t="s">
        <v>5086</v>
      </c>
      <c r="J504" s="16" t="s">
        <v>2285</v>
      </c>
      <c r="K504" s="16">
        <v>98730</v>
      </c>
      <c r="L504" s="16" t="s">
        <v>2265</v>
      </c>
      <c r="M504" s="17">
        <v>43608</v>
      </c>
      <c r="O504" s="16" t="s">
        <v>5087</v>
      </c>
      <c r="P504" s="16">
        <v>0</v>
      </c>
      <c r="Q504" s="16" t="str">
        <f t="shared" si="30"/>
        <v>01/02/97</v>
      </c>
      <c r="R504" s="16" t="s">
        <v>3910</v>
      </c>
      <c r="S504" s="108" t="e">
        <v>#N/A</v>
      </c>
      <c r="T504" s="108"/>
    </row>
    <row r="505" spans="1:20" hidden="1" x14ac:dyDescent="0.2">
      <c r="A505" s="29">
        <v>50140</v>
      </c>
      <c r="B505" s="16" t="s">
        <v>3985</v>
      </c>
      <c r="D505" s="70" t="str">
        <f>IF(C505="","",LOOKUP(C505,Bases!A:A,Bases!B:B))</f>
        <v/>
      </c>
      <c r="E505" s="70" t="str">
        <f>IF(C505="","",LOOKUP(C505,Bases!A:A,Bases!C:C))</f>
        <v/>
      </c>
      <c r="F505" s="18" t="s">
        <v>3639</v>
      </c>
      <c r="G505" s="68" t="str">
        <f t="shared" si="31"/>
        <v>Baja</v>
      </c>
      <c r="H505" s="16" t="s">
        <v>2461</v>
      </c>
      <c r="J505" s="16" t="s">
        <v>2283</v>
      </c>
      <c r="K505" s="16">
        <v>98640</v>
      </c>
      <c r="L505" s="16" t="s">
        <v>2265</v>
      </c>
      <c r="M505" s="17">
        <v>43347</v>
      </c>
      <c r="O505" s="16" t="s">
        <v>3986</v>
      </c>
      <c r="P505" s="16">
        <v>0</v>
      </c>
      <c r="Q505" s="16" t="str">
        <f t="shared" si="30"/>
        <v>11/05/97</v>
      </c>
      <c r="R505" s="16" t="s">
        <v>3910</v>
      </c>
      <c r="S505" s="108" t="s">
        <v>3951</v>
      </c>
      <c r="T505" s="108"/>
    </row>
    <row r="506" spans="1:20" hidden="1" x14ac:dyDescent="0.2">
      <c r="A506" s="16">
        <v>1323</v>
      </c>
      <c r="B506" s="16" t="s">
        <v>437</v>
      </c>
      <c r="D506" s="70" t="str">
        <f>IF(C506="","",LOOKUP(C506,Bases!A:A,Bases!B:B))</f>
        <v/>
      </c>
      <c r="E506" s="70" t="str">
        <f>IF(C506="","",LOOKUP(C506,Bases!A:A,Bases!C:C))</f>
        <v/>
      </c>
      <c r="G506" s="68" t="str">
        <f t="shared" si="31"/>
        <v>Baja</v>
      </c>
      <c r="H506" s="16" t="s">
        <v>2473</v>
      </c>
      <c r="J506" s="16" t="s">
        <v>2283</v>
      </c>
      <c r="K506" s="16">
        <v>98640</v>
      </c>
      <c r="L506" s="16" t="s">
        <v>2265</v>
      </c>
      <c r="M506" s="17">
        <v>41876</v>
      </c>
      <c r="N506" s="15">
        <v>18149800718</v>
      </c>
      <c r="P506" s="16">
        <v>0</v>
      </c>
      <c r="Q506" s="16" t="str">
        <f t="shared" si="30"/>
        <v>//</v>
      </c>
      <c r="R506" s="16"/>
      <c r="S506" s="108" t="e">
        <v>#N/A</v>
      </c>
      <c r="T506" s="108"/>
    </row>
    <row r="507" spans="1:20" hidden="1" x14ac:dyDescent="0.2">
      <c r="A507" s="16">
        <v>685</v>
      </c>
      <c r="B507" s="16" t="s">
        <v>438</v>
      </c>
      <c r="D507" s="70" t="str">
        <f>IF(C507="","",LOOKUP(C507,Bases!A:A,Bases!B:B))</f>
        <v/>
      </c>
      <c r="E507" s="70" t="str">
        <f>IF(C507="","",LOOKUP(C507,Bases!A:A,Bases!C:C))</f>
        <v/>
      </c>
      <c r="G507" s="68" t="str">
        <f t="shared" si="31"/>
        <v>Baja</v>
      </c>
      <c r="K507" s="16">
        <v>0</v>
      </c>
      <c r="L507" s="16" t="s">
        <v>2265</v>
      </c>
      <c r="M507" s="17">
        <v>38453</v>
      </c>
      <c r="N507" s="15">
        <v>34058803676</v>
      </c>
      <c r="P507" s="16">
        <v>0</v>
      </c>
      <c r="Q507" s="16" t="str">
        <f t="shared" si="30"/>
        <v>//</v>
      </c>
      <c r="R507" s="16"/>
      <c r="S507" s="108" t="e">
        <v>#N/A</v>
      </c>
      <c r="T507" s="108"/>
    </row>
    <row r="508" spans="1:20" hidden="1" x14ac:dyDescent="0.2">
      <c r="A508" s="23">
        <v>2578</v>
      </c>
      <c r="B508" s="16" t="s">
        <v>5235</v>
      </c>
      <c r="D508" s="70" t="str">
        <f>IF(C508="","",LOOKUP(C508,Bases!A:A,Bases!B:B))</f>
        <v/>
      </c>
      <c r="E508" s="70" t="str">
        <f>IF(C508="","",LOOKUP(C508,Bases!A:A,Bases!C:C))</f>
        <v/>
      </c>
      <c r="F508" s="24" t="s">
        <v>3639</v>
      </c>
      <c r="G508" s="68" t="str">
        <f t="shared" si="31"/>
        <v>Baja</v>
      </c>
      <c r="H508" s="16" t="s">
        <v>5231</v>
      </c>
      <c r="J508" s="16" t="s">
        <v>2283</v>
      </c>
      <c r="K508" s="16">
        <v>98640</v>
      </c>
      <c r="L508" s="16" t="s">
        <v>2265</v>
      </c>
      <c r="M508" s="17">
        <v>43669</v>
      </c>
      <c r="O508" s="16" t="s">
        <v>5236</v>
      </c>
      <c r="P508" s="16">
        <v>0</v>
      </c>
      <c r="Q508" s="16" t="str">
        <f t="shared" si="30"/>
        <v>12/11/70</v>
      </c>
      <c r="R508" s="27" t="s">
        <v>3910</v>
      </c>
      <c r="S508" s="108" t="e">
        <v>#N/A</v>
      </c>
      <c r="T508" s="108"/>
    </row>
    <row r="509" spans="1:20" hidden="1" x14ac:dyDescent="0.2">
      <c r="A509" s="16">
        <v>886</v>
      </c>
      <c r="B509" s="16" t="s">
        <v>439</v>
      </c>
      <c r="D509" s="70" t="str">
        <f>IF(C509="","",LOOKUP(C509,Bases!A:A,Bases!B:B))</f>
        <v/>
      </c>
      <c r="E509" s="70" t="str">
        <f>IF(C509="","",LOOKUP(C509,Bases!A:A,Bases!C:C))</f>
        <v/>
      </c>
      <c r="G509" s="68" t="str">
        <f t="shared" si="31"/>
        <v>Baja</v>
      </c>
      <c r="K509" s="16">
        <v>0</v>
      </c>
      <c r="L509" s="16" t="s">
        <v>2265</v>
      </c>
      <c r="M509" s="17">
        <v>38789</v>
      </c>
      <c r="N509" s="15">
        <v>34745900729</v>
      </c>
      <c r="P509" s="16">
        <v>0</v>
      </c>
      <c r="Q509" s="16" t="str">
        <f t="shared" si="30"/>
        <v>//</v>
      </c>
      <c r="R509" s="16"/>
      <c r="S509" s="108" t="e">
        <v>#N/A</v>
      </c>
      <c r="T509" s="108"/>
    </row>
    <row r="510" spans="1:20" hidden="1" x14ac:dyDescent="0.2">
      <c r="A510" s="16">
        <v>67</v>
      </c>
      <c r="B510" s="16" t="s">
        <v>440</v>
      </c>
      <c r="D510" s="70" t="str">
        <f>IF(C510="","",LOOKUP(C510,Bases!A:A,Bases!B:B))</f>
        <v/>
      </c>
      <c r="E510" s="70" t="str">
        <f>IF(C510="","",LOOKUP(C510,Bases!A:A,Bases!C:C))</f>
        <v/>
      </c>
      <c r="G510" s="68" t="str">
        <f t="shared" si="31"/>
        <v>Baja</v>
      </c>
      <c r="K510" s="16">
        <v>0</v>
      </c>
      <c r="L510" s="16" t="s">
        <v>2265</v>
      </c>
      <c r="M510" s="17">
        <v>36976</v>
      </c>
      <c r="N510" s="15">
        <v>34018405174</v>
      </c>
      <c r="P510" s="16">
        <v>0</v>
      </c>
      <c r="Q510" s="16" t="str">
        <f t="shared" si="30"/>
        <v>//</v>
      </c>
      <c r="R510" s="16"/>
      <c r="S510" s="108" t="e">
        <v>#N/A</v>
      </c>
      <c r="T510" s="108"/>
    </row>
    <row r="511" spans="1:20" hidden="1" x14ac:dyDescent="0.2">
      <c r="A511" s="23">
        <v>2353</v>
      </c>
      <c r="B511" s="16" t="s">
        <v>4346</v>
      </c>
      <c r="D511" s="70" t="str">
        <f>IF(C511="","",LOOKUP(C511,Bases!A:A,Bases!B:B))</f>
        <v/>
      </c>
      <c r="E511" s="70" t="str">
        <f>IF(C511="","",LOOKUP(C511,Bases!A:A,Bases!C:C))</f>
        <v/>
      </c>
      <c r="F511" s="24" t="s">
        <v>3662</v>
      </c>
      <c r="G511" s="68" t="str">
        <f t="shared" si="31"/>
        <v>Baja</v>
      </c>
      <c r="H511" s="16" t="s">
        <v>4347</v>
      </c>
      <c r="J511" s="16" t="s">
        <v>2272</v>
      </c>
      <c r="K511" s="16">
        <v>98713</v>
      </c>
      <c r="L511" s="16" t="s">
        <v>2265</v>
      </c>
      <c r="M511" s="17">
        <v>43396</v>
      </c>
      <c r="N511" s="15">
        <v>51058904924</v>
      </c>
      <c r="O511" s="16" t="s">
        <v>4348</v>
      </c>
      <c r="P511" s="16">
        <v>0</v>
      </c>
      <c r="Q511" s="16" t="str">
        <f t="shared" si="30"/>
        <v>26/04/89</v>
      </c>
      <c r="R511" s="27" t="s">
        <v>3910</v>
      </c>
      <c r="S511" s="108" t="e">
        <v>#N/A</v>
      </c>
      <c r="T511" s="108"/>
    </row>
    <row r="512" spans="1:20" hidden="1" x14ac:dyDescent="0.2">
      <c r="A512" s="16">
        <v>475</v>
      </c>
      <c r="B512" s="16" t="s">
        <v>441</v>
      </c>
      <c r="D512" s="70" t="str">
        <f>IF(C512="","",LOOKUP(C512,Bases!A:A,Bases!B:B))</f>
        <v/>
      </c>
      <c r="E512" s="70" t="str">
        <f>IF(C512="","",LOOKUP(C512,Bases!A:A,Bases!C:C))</f>
        <v/>
      </c>
      <c r="G512" s="68" t="str">
        <f t="shared" si="31"/>
        <v>Baja</v>
      </c>
      <c r="H512" s="16" t="s">
        <v>2474</v>
      </c>
      <c r="J512" s="16" t="s">
        <v>2294</v>
      </c>
      <c r="K512" s="16">
        <v>98160</v>
      </c>
      <c r="L512" s="16" t="s">
        <v>2265</v>
      </c>
      <c r="M512" s="17">
        <v>38216</v>
      </c>
      <c r="N512" s="15">
        <v>34048512395</v>
      </c>
      <c r="P512" s="16">
        <v>0</v>
      </c>
      <c r="Q512" s="16" t="str">
        <f t="shared" si="30"/>
        <v>//</v>
      </c>
      <c r="R512" s="16"/>
      <c r="S512" s="108" t="e">
        <v>#N/A</v>
      </c>
      <c r="T512" s="108"/>
    </row>
    <row r="513" spans="1:20" hidden="1" x14ac:dyDescent="0.2">
      <c r="A513" s="16">
        <v>8333</v>
      </c>
      <c r="B513" s="16" t="s">
        <v>7326</v>
      </c>
      <c r="C513" s="19" t="s">
        <v>7172</v>
      </c>
      <c r="D513" s="70" t="str">
        <f>IF(C513="","",LOOKUP(C513,Bases!A:A,Bases!B:B))</f>
        <v>Invernaderos</v>
      </c>
      <c r="E513" s="70" t="str">
        <f>IF(C513="","",LOOKUP(C513,Bases!A:A,Bases!C:C))</f>
        <v>Extra/entrenamiento</v>
      </c>
      <c r="F513" s="18" t="s">
        <v>7209</v>
      </c>
      <c r="G513" s="68" t="str">
        <f>IF(L513="B","Baja",IF(L513="A","Activo",IF(L513="R","Activo","")))</f>
        <v>Baja</v>
      </c>
      <c r="H513" s="16" t="s">
        <v>7327</v>
      </c>
      <c r="I513" s="16" t="s">
        <v>7258</v>
      </c>
      <c r="J513" s="16" t="s">
        <v>2270</v>
      </c>
      <c r="K513" s="16">
        <v>98630</v>
      </c>
      <c r="L513" s="16" t="s">
        <v>2265</v>
      </c>
      <c r="M513" s="17">
        <v>44117</v>
      </c>
      <c r="O513" s="16" t="s">
        <v>7328</v>
      </c>
      <c r="Q513" s="16" t="str">
        <f t="shared" si="30"/>
        <v>20/06/01</v>
      </c>
      <c r="R513" s="27" t="s">
        <v>3910</v>
      </c>
      <c r="S513" s="29" t="s">
        <v>7258</v>
      </c>
      <c r="T513" s="29"/>
    </row>
    <row r="514" spans="1:20" hidden="1" x14ac:dyDescent="0.2">
      <c r="A514" s="16">
        <v>1647</v>
      </c>
      <c r="B514" s="16" t="s">
        <v>442</v>
      </c>
      <c r="D514" s="70" t="str">
        <f>IF(C514="","",LOOKUP(C514,Bases!A:A,Bases!B:B))</f>
        <v/>
      </c>
      <c r="E514" s="70" t="str">
        <f>IF(C514="","",LOOKUP(C514,Bases!A:A,Bases!C:C))</f>
        <v/>
      </c>
      <c r="G514" s="68" t="str">
        <f t="shared" ref="G514:G544" si="32">IF(L514="B","Baja","Activo")</f>
        <v>Baja</v>
      </c>
      <c r="H514" s="16" t="s">
        <v>2475</v>
      </c>
      <c r="J514" s="16" t="s">
        <v>2272</v>
      </c>
      <c r="K514" s="16">
        <v>98700</v>
      </c>
      <c r="L514" s="16" t="s">
        <v>2265</v>
      </c>
      <c r="M514" s="17">
        <v>42487</v>
      </c>
      <c r="N514" s="15">
        <v>49149407956</v>
      </c>
      <c r="P514" s="16">
        <v>0</v>
      </c>
      <c r="Q514" s="16" t="str">
        <f t="shared" si="30"/>
        <v>//</v>
      </c>
      <c r="R514" s="16"/>
      <c r="S514" s="108" t="e">
        <v>#N/A</v>
      </c>
      <c r="T514" s="108"/>
    </row>
    <row r="515" spans="1:20" hidden="1" x14ac:dyDescent="0.2">
      <c r="A515" s="16">
        <v>1631</v>
      </c>
      <c r="B515" s="16" t="s">
        <v>443</v>
      </c>
      <c r="D515" s="70" t="str">
        <f>IF(C515="","",LOOKUP(C515,Bases!A:A,Bases!B:B))</f>
        <v/>
      </c>
      <c r="E515" s="70" t="str">
        <f>IF(C515="","",LOOKUP(C515,Bases!A:A,Bases!C:C))</f>
        <v/>
      </c>
      <c r="G515" s="68" t="str">
        <f t="shared" si="32"/>
        <v>Baja</v>
      </c>
      <c r="H515" s="16" t="s">
        <v>2476</v>
      </c>
      <c r="J515" s="16" t="s">
        <v>2272</v>
      </c>
      <c r="K515" s="16">
        <v>98700</v>
      </c>
      <c r="L515" s="16" t="s">
        <v>2265</v>
      </c>
      <c r="M515" s="17">
        <v>42485</v>
      </c>
      <c r="N515" s="15">
        <v>34107900549</v>
      </c>
      <c r="P515" s="16">
        <v>0</v>
      </c>
      <c r="Q515" s="16" t="str">
        <f t="shared" si="30"/>
        <v>//</v>
      </c>
      <c r="R515" s="16"/>
      <c r="S515" s="108" t="e">
        <v>#N/A</v>
      </c>
      <c r="T515" s="108"/>
    </row>
    <row r="516" spans="1:20" hidden="1" x14ac:dyDescent="0.2">
      <c r="A516" s="16">
        <v>249</v>
      </c>
      <c r="B516" s="16" t="s">
        <v>444</v>
      </c>
      <c r="D516" s="70" t="str">
        <f>IF(C516="","",LOOKUP(C516,Bases!A:A,Bases!B:B))</f>
        <v/>
      </c>
      <c r="E516" s="70" t="str">
        <f>IF(C516="","",LOOKUP(C516,Bases!A:A,Bases!C:C))</f>
        <v/>
      </c>
      <c r="G516" s="68" t="str">
        <f t="shared" si="32"/>
        <v>Baja</v>
      </c>
      <c r="K516" s="16">
        <v>0</v>
      </c>
      <c r="L516" s="16" t="s">
        <v>2265</v>
      </c>
      <c r="M516" s="17">
        <v>37375</v>
      </c>
      <c r="N516" s="15">
        <v>34998214521</v>
      </c>
      <c r="P516" s="16">
        <v>0</v>
      </c>
      <c r="Q516" s="16" t="str">
        <f t="shared" si="30"/>
        <v>//</v>
      </c>
      <c r="R516" s="16"/>
      <c r="S516" s="108" t="e">
        <v>#N/A</v>
      </c>
      <c r="T516" s="108"/>
    </row>
    <row r="517" spans="1:20" hidden="1" x14ac:dyDescent="0.2">
      <c r="A517" s="16">
        <v>251</v>
      </c>
      <c r="B517" s="16" t="s">
        <v>445</v>
      </c>
      <c r="D517" s="70" t="str">
        <f>IF(C517="","",LOOKUP(C517,Bases!A:A,Bases!B:B))</f>
        <v/>
      </c>
      <c r="E517" s="70" t="str">
        <f>IF(C517="","",LOOKUP(C517,Bases!A:A,Bases!C:C))</f>
        <v/>
      </c>
      <c r="G517" s="68" t="str">
        <f t="shared" si="32"/>
        <v>Baja</v>
      </c>
      <c r="K517" s="16">
        <v>0</v>
      </c>
      <c r="L517" s="16" t="s">
        <v>2265</v>
      </c>
      <c r="M517" s="17">
        <v>37375</v>
      </c>
      <c r="N517" s="15">
        <v>34017901611</v>
      </c>
      <c r="P517" s="16">
        <v>0</v>
      </c>
      <c r="Q517" s="16" t="str">
        <f t="shared" si="30"/>
        <v>//</v>
      </c>
      <c r="R517" s="16"/>
      <c r="S517" s="108" t="e">
        <v>#N/A</v>
      </c>
      <c r="T517" s="108"/>
    </row>
    <row r="518" spans="1:20" hidden="1" x14ac:dyDescent="0.2">
      <c r="A518" s="16">
        <v>131</v>
      </c>
      <c r="B518" s="16" t="s">
        <v>446</v>
      </c>
      <c r="D518" s="70" t="str">
        <f>IF(C518="","",LOOKUP(C518,Bases!A:A,Bases!B:B))</f>
        <v/>
      </c>
      <c r="E518" s="70" t="str">
        <f>IF(C518="","",LOOKUP(C518,Bases!A:A,Bases!C:C))</f>
        <v/>
      </c>
      <c r="G518" s="68" t="str">
        <f t="shared" si="32"/>
        <v>Baja</v>
      </c>
      <c r="K518" s="16">
        <v>0</v>
      </c>
      <c r="L518" s="16" t="s">
        <v>2265</v>
      </c>
      <c r="M518" s="17">
        <v>37174</v>
      </c>
      <c r="N518" s="15">
        <v>34988214823</v>
      </c>
      <c r="P518" s="16">
        <v>0</v>
      </c>
      <c r="Q518" s="16" t="str">
        <f t="shared" si="30"/>
        <v>//</v>
      </c>
      <c r="R518" s="16"/>
      <c r="S518" s="108" t="e">
        <v>#N/A</v>
      </c>
      <c r="T518" s="108"/>
    </row>
    <row r="519" spans="1:20" hidden="1" x14ac:dyDescent="0.2">
      <c r="A519" s="16">
        <v>201</v>
      </c>
      <c r="B519" s="16" t="s">
        <v>447</v>
      </c>
      <c r="D519" s="70" t="str">
        <f>IF(C519="","",LOOKUP(C519,Bases!A:A,Bases!B:B))</f>
        <v/>
      </c>
      <c r="E519" s="70" t="str">
        <f>IF(C519="","",LOOKUP(C519,Bases!A:A,Bases!C:C))</f>
        <v/>
      </c>
      <c r="G519" s="68" t="str">
        <f t="shared" si="32"/>
        <v>Baja</v>
      </c>
      <c r="K519" s="16">
        <v>0</v>
      </c>
      <c r="L519" s="16" t="s">
        <v>2265</v>
      </c>
      <c r="M519" s="17">
        <v>37274</v>
      </c>
      <c r="N519" s="15">
        <v>34816510384</v>
      </c>
      <c r="P519" s="16">
        <v>0</v>
      </c>
      <c r="Q519" s="16" t="str">
        <f t="shared" si="30"/>
        <v>//</v>
      </c>
      <c r="R519" s="16"/>
      <c r="S519" s="108" t="e">
        <v>#N/A</v>
      </c>
      <c r="T519" s="108"/>
    </row>
    <row r="520" spans="1:20" hidden="1" x14ac:dyDescent="0.2">
      <c r="A520" s="16">
        <v>287</v>
      </c>
      <c r="B520" s="16" t="s">
        <v>448</v>
      </c>
      <c r="D520" s="70" t="str">
        <f>IF(C520="","",LOOKUP(C520,Bases!A:A,Bases!B:B))</f>
        <v/>
      </c>
      <c r="E520" s="70" t="str">
        <f>IF(C520="","",LOOKUP(C520,Bases!A:A,Bases!C:C))</f>
        <v/>
      </c>
      <c r="G520" s="68" t="str">
        <f t="shared" si="32"/>
        <v>Baja</v>
      </c>
      <c r="K520" s="16">
        <v>0</v>
      </c>
      <c r="L520" s="16" t="s">
        <v>2265</v>
      </c>
      <c r="M520" s="17">
        <v>37558</v>
      </c>
      <c r="N520" s="15">
        <v>34795300168</v>
      </c>
      <c r="P520" s="16">
        <v>0</v>
      </c>
      <c r="Q520" s="16" t="str">
        <f t="shared" si="30"/>
        <v>//</v>
      </c>
      <c r="R520" s="16"/>
      <c r="S520" s="108" t="e">
        <v>#N/A</v>
      </c>
      <c r="T520" s="108"/>
    </row>
    <row r="521" spans="1:20" hidden="1" x14ac:dyDescent="0.2">
      <c r="A521" s="16">
        <v>1543</v>
      </c>
      <c r="B521" s="16" t="s">
        <v>449</v>
      </c>
      <c r="D521" s="70" t="str">
        <f>IF(C521="","",LOOKUP(C521,Bases!A:A,Bases!B:B))</f>
        <v/>
      </c>
      <c r="E521" s="70" t="str">
        <f>IF(C521="","",LOOKUP(C521,Bases!A:A,Bases!C:C))</f>
        <v/>
      </c>
      <c r="G521" s="68" t="str">
        <f t="shared" si="32"/>
        <v>Baja</v>
      </c>
      <c r="H521" s="16" t="s">
        <v>2477</v>
      </c>
      <c r="J521" s="16" t="s">
        <v>2478</v>
      </c>
      <c r="K521" s="16">
        <v>98750</v>
      </c>
      <c r="L521" s="16" t="s">
        <v>2265</v>
      </c>
      <c r="M521" s="17">
        <v>42268</v>
      </c>
      <c r="N521" s="15">
        <v>3157400445</v>
      </c>
      <c r="P521" s="16">
        <v>0</v>
      </c>
      <c r="Q521" s="16" t="str">
        <f t="shared" si="30"/>
        <v>//</v>
      </c>
      <c r="R521" s="16"/>
      <c r="S521" s="108" t="e">
        <v>#N/A</v>
      </c>
      <c r="T521" s="108"/>
    </row>
    <row r="522" spans="1:20" hidden="1" x14ac:dyDescent="0.2">
      <c r="A522" s="16">
        <v>8162</v>
      </c>
      <c r="B522" s="16" t="s">
        <v>450</v>
      </c>
      <c r="D522" s="70" t="str">
        <f>IF(C522="","",LOOKUP(C522,Bases!A:A,Bases!B:B))</f>
        <v/>
      </c>
      <c r="E522" s="70" t="str">
        <f>IF(C522="","",LOOKUP(C522,Bases!A:A,Bases!C:C))</f>
        <v/>
      </c>
      <c r="G522" s="68" t="str">
        <f t="shared" si="32"/>
        <v>Baja</v>
      </c>
      <c r="H522" s="16" t="s">
        <v>2479</v>
      </c>
      <c r="J522" s="16" t="s">
        <v>2389</v>
      </c>
      <c r="K522" s="16">
        <v>98730</v>
      </c>
      <c r="L522" s="16" t="s">
        <v>2265</v>
      </c>
      <c r="M522" s="17">
        <v>42142</v>
      </c>
      <c r="N522" s="15">
        <v>34917508870</v>
      </c>
      <c r="P522" s="16">
        <v>0</v>
      </c>
      <c r="Q522" s="16" t="str">
        <f t="shared" si="30"/>
        <v>//</v>
      </c>
      <c r="R522" s="16"/>
      <c r="S522" s="108" t="e">
        <v>#N/A</v>
      </c>
      <c r="T522" s="108"/>
    </row>
    <row r="523" spans="1:20" hidden="1" x14ac:dyDescent="0.2">
      <c r="A523" s="23">
        <v>2358</v>
      </c>
      <c r="B523" s="16" t="s">
        <v>4356</v>
      </c>
      <c r="D523" s="70" t="str">
        <f>IF(C523="","",LOOKUP(C523,Bases!A:A,Bases!B:B))</f>
        <v/>
      </c>
      <c r="E523" s="70" t="str">
        <f>IF(C523="","",LOOKUP(C523,Bases!A:A,Bases!C:C))</f>
        <v/>
      </c>
      <c r="F523" s="18" t="s">
        <v>3661</v>
      </c>
      <c r="G523" s="68" t="str">
        <f t="shared" si="32"/>
        <v>Baja</v>
      </c>
      <c r="H523" s="16" t="s">
        <v>4357</v>
      </c>
      <c r="J523" s="16" t="s">
        <v>4358</v>
      </c>
      <c r="K523" s="16">
        <v>98700</v>
      </c>
      <c r="L523" s="16" t="s">
        <v>2265</v>
      </c>
      <c r="M523" s="17">
        <v>43397</v>
      </c>
      <c r="N523" s="15">
        <v>34098805764</v>
      </c>
      <c r="O523" s="16" t="s">
        <v>4359</v>
      </c>
      <c r="P523" s="16">
        <v>0</v>
      </c>
      <c r="Q523" s="16" t="str">
        <f t="shared" si="30"/>
        <v>06/10/88</v>
      </c>
      <c r="R523" s="27" t="s">
        <v>3904</v>
      </c>
      <c r="S523" s="108" t="e">
        <v>#N/A</v>
      </c>
      <c r="T523" s="108"/>
    </row>
    <row r="524" spans="1:20" hidden="1" x14ac:dyDescent="0.2">
      <c r="A524" s="16">
        <v>2167</v>
      </c>
      <c r="B524" s="16" t="s">
        <v>3754</v>
      </c>
      <c r="D524" s="70" t="str">
        <f>IF(C524="","",LOOKUP(C524,Bases!A:A,Bases!B:B))</f>
        <v/>
      </c>
      <c r="E524" s="70" t="str">
        <f>IF(C524="","",LOOKUP(C524,Bases!A:A,Bases!C:C))</f>
        <v/>
      </c>
      <c r="G524" s="68" t="str">
        <f t="shared" si="32"/>
        <v>Baja</v>
      </c>
      <c r="H524" s="16" t="s">
        <v>3755</v>
      </c>
      <c r="J524" s="16" t="s">
        <v>2272</v>
      </c>
      <c r="K524" s="16">
        <v>98705</v>
      </c>
      <c r="L524" s="16" t="s">
        <v>2265</v>
      </c>
      <c r="M524" s="17">
        <v>43320</v>
      </c>
      <c r="P524" s="16">
        <v>0</v>
      </c>
      <c r="Q524" s="16" t="str">
        <f t="shared" ref="Q524:Q555" si="33">CONCATENATE(MID(O524,9,2),"/",MID(O524,7,2),"/",MID(O524,5,2))</f>
        <v>//</v>
      </c>
      <c r="R524" s="16"/>
      <c r="S524" s="108" t="e">
        <v>#N/A</v>
      </c>
      <c r="T524" s="108"/>
    </row>
    <row r="525" spans="1:20" hidden="1" x14ac:dyDescent="0.2">
      <c r="A525" s="16">
        <v>2201</v>
      </c>
      <c r="B525" s="23" t="s">
        <v>3792</v>
      </c>
      <c r="D525" s="70" t="str">
        <f>IF(C525="","",LOOKUP(C525,Bases!A:A,Bases!B:B))</f>
        <v/>
      </c>
      <c r="E525" s="70" t="str">
        <f>IF(C525="","",LOOKUP(C525,Bases!A:A,Bases!C:C))</f>
        <v/>
      </c>
      <c r="F525" s="24" t="s">
        <v>3778</v>
      </c>
      <c r="G525" s="68" t="str">
        <f t="shared" si="32"/>
        <v>Baja</v>
      </c>
      <c r="H525" s="16" t="s">
        <v>3793</v>
      </c>
      <c r="J525" s="16" t="s">
        <v>2272</v>
      </c>
      <c r="K525" s="16">
        <v>98713</v>
      </c>
      <c r="L525" s="16" t="s">
        <v>2265</v>
      </c>
      <c r="M525" s="17">
        <v>43402</v>
      </c>
      <c r="N525" s="15">
        <v>35149371599</v>
      </c>
      <c r="O525" s="16" t="s">
        <v>4416</v>
      </c>
      <c r="P525" s="16">
        <v>0</v>
      </c>
      <c r="Q525" s="16" t="str">
        <f t="shared" si="33"/>
        <v>18/06/93</v>
      </c>
      <c r="R525" s="27" t="s">
        <v>3904</v>
      </c>
      <c r="S525" s="108" t="e">
        <v>#N/A</v>
      </c>
      <c r="T525" s="108"/>
    </row>
    <row r="526" spans="1:20" hidden="1" x14ac:dyDescent="0.2">
      <c r="A526" s="16">
        <v>8233</v>
      </c>
      <c r="B526" s="16" t="s">
        <v>451</v>
      </c>
      <c r="D526" s="70" t="str">
        <f>IF(C526="","",LOOKUP(C526,Bases!A:A,Bases!B:B))</f>
        <v/>
      </c>
      <c r="E526" s="70" t="str">
        <f>IF(C526="","",LOOKUP(C526,Bases!A:A,Bases!C:C))</f>
        <v/>
      </c>
      <c r="G526" s="68" t="str">
        <f t="shared" si="32"/>
        <v>Baja</v>
      </c>
      <c r="H526" s="16" t="s">
        <v>2480</v>
      </c>
      <c r="J526" s="16" t="s">
        <v>2272</v>
      </c>
      <c r="K526" s="16">
        <v>98700</v>
      </c>
      <c r="L526" s="16" t="s">
        <v>2265</v>
      </c>
      <c r="M526" s="17">
        <v>42761</v>
      </c>
      <c r="N526" s="15">
        <v>34997705529</v>
      </c>
      <c r="P526" s="16">
        <v>0</v>
      </c>
      <c r="Q526" s="16" t="str">
        <f t="shared" si="33"/>
        <v>//</v>
      </c>
      <c r="R526" s="16"/>
      <c r="S526" s="108" t="e">
        <v>#N/A</v>
      </c>
      <c r="T526" s="108"/>
    </row>
    <row r="527" spans="1:20" hidden="1" x14ac:dyDescent="0.2">
      <c r="A527" s="16">
        <v>565</v>
      </c>
      <c r="B527" s="16" t="s">
        <v>452</v>
      </c>
      <c r="D527" s="70" t="str">
        <f>IF(C527="","",LOOKUP(C527,Bases!A:A,Bases!B:B))</f>
        <v/>
      </c>
      <c r="E527" s="70" t="str">
        <f>IF(C527="","",LOOKUP(C527,Bases!A:A,Bases!C:C))</f>
        <v/>
      </c>
      <c r="G527" s="68" t="str">
        <f t="shared" si="32"/>
        <v>Baja</v>
      </c>
      <c r="H527" s="16" t="s">
        <v>2481</v>
      </c>
      <c r="J527" s="16" t="s">
        <v>2294</v>
      </c>
      <c r="K527" s="16">
        <v>98640</v>
      </c>
      <c r="L527" s="16" t="s">
        <v>2265</v>
      </c>
      <c r="M527" s="17">
        <v>38320</v>
      </c>
      <c r="N527" s="15">
        <v>34048810641</v>
      </c>
      <c r="P527" s="16">
        <v>0</v>
      </c>
      <c r="Q527" s="16" t="str">
        <f t="shared" si="33"/>
        <v>//</v>
      </c>
      <c r="R527" s="16"/>
      <c r="S527" s="108" t="e">
        <v>#N/A</v>
      </c>
      <c r="T527" s="108"/>
    </row>
    <row r="528" spans="1:20" hidden="1" x14ac:dyDescent="0.2">
      <c r="A528" s="16">
        <v>797</v>
      </c>
      <c r="B528" s="16" t="s">
        <v>453</v>
      </c>
      <c r="D528" s="70" t="str">
        <f>IF(C528="","",LOOKUP(C528,Bases!A:A,Bases!B:B))</f>
        <v/>
      </c>
      <c r="E528" s="70" t="str">
        <f>IF(C528="","",LOOKUP(C528,Bases!A:A,Bases!C:C))</f>
        <v/>
      </c>
      <c r="G528" s="68" t="str">
        <f t="shared" si="32"/>
        <v>Baja</v>
      </c>
      <c r="K528" s="16">
        <v>0</v>
      </c>
      <c r="L528" s="16" t="s">
        <v>2265</v>
      </c>
      <c r="M528" s="17">
        <v>38677</v>
      </c>
      <c r="N528" s="15">
        <v>34048200769</v>
      </c>
      <c r="P528" s="16">
        <v>0</v>
      </c>
      <c r="Q528" s="16" t="str">
        <f t="shared" si="33"/>
        <v>//</v>
      </c>
      <c r="R528" s="16"/>
      <c r="S528" s="108" t="e">
        <v>#N/A</v>
      </c>
      <c r="T528" s="108"/>
    </row>
    <row r="529" spans="1:20" hidden="1" x14ac:dyDescent="0.2">
      <c r="A529" s="16">
        <v>820</v>
      </c>
      <c r="B529" s="16" t="s">
        <v>454</v>
      </c>
      <c r="D529" s="70" t="str">
        <f>IF(C529="","",LOOKUP(C529,Bases!A:A,Bases!B:B))</f>
        <v/>
      </c>
      <c r="E529" s="70" t="str">
        <f>IF(C529="","",LOOKUP(C529,Bases!A:A,Bases!C:C))</f>
        <v/>
      </c>
      <c r="G529" s="68" t="str">
        <f t="shared" si="32"/>
        <v>Baja</v>
      </c>
      <c r="K529" s="16">
        <v>0</v>
      </c>
      <c r="L529" s="16" t="s">
        <v>2265</v>
      </c>
      <c r="M529" s="17">
        <v>38691</v>
      </c>
      <c r="N529" s="15">
        <v>34058907618</v>
      </c>
      <c r="P529" s="16">
        <v>0</v>
      </c>
      <c r="Q529" s="16" t="str">
        <f t="shared" si="33"/>
        <v>//</v>
      </c>
      <c r="R529" s="16"/>
      <c r="S529" s="108" t="e">
        <v>#N/A</v>
      </c>
      <c r="T529" s="108"/>
    </row>
    <row r="530" spans="1:20" hidden="1" x14ac:dyDescent="0.2">
      <c r="A530" s="16">
        <v>560</v>
      </c>
      <c r="B530" s="16" t="s">
        <v>455</v>
      </c>
      <c r="D530" s="70" t="str">
        <f>IF(C530="","",LOOKUP(C530,Bases!A:A,Bases!B:B))</f>
        <v/>
      </c>
      <c r="E530" s="70" t="str">
        <f>IF(C530="","",LOOKUP(C530,Bases!A:A,Bases!C:C))</f>
        <v/>
      </c>
      <c r="G530" s="68" t="str">
        <f t="shared" si="32"/>
        <v>Baja</v>
      </c>
      <c r="K530" s="16">
        <v>0</v>
      </c>
      <c r="L530" s="16" t="s">
        <v>2265</v>
      </c>
      <c r="M530" s="17">
        <v>38321</v>
      </c>
      <c r="N530" s="15">
        <v>34038608858</v>
      </c>
      <c r="P530" s="16">
        <v>0</v>
      </c>
      <c r="Q530" s="16" t="str">
        <f t="shared" si="33"/>
        <v>//</v>
      </c>
      <c r="R530" s="16"/>
      <c r="S530" s="108" t="e">
        <v>#N/A</v>
      </c>
      <c r="T530" s="108"/>
    </row>
    <row r="531" spans="1:20" hidden="1" x14ac:dyDescent="0.2">
      <c r="A531" s="16">
        <v>496</v>
      </c>
      <c r="B531" s="16" t="s">
        <v>456</v>
      </c>
      <c r="D531" s="70" t="str">
        <f>IF(C531="","",LOOKUP(C531,Bases!A:A,Bases!B:B))</f>
        <v/>
      </c>
      <c r="E531" s="70" t="str">
        <f>IF(C531="","",LOOKUP(C531,Bases!A:A,Bases!C:C))</f>
        <v/>
      </c>
      <c r="G531" s="68" t="str">
        <f t="shared" si="32"/>
        <v>Baja</v>
      </c>
      <c r="H531" s="16" t="s">
        <v>2482</v>
      </c>
      <c r="J531" s="16" t="s">
        <v>2379</v>
      </c>
      <c r="K531" s="16">
        <v>0</v>
      </c>
      <c r="L531" s="16" t="s">
        <v>2265</v>
      </c>
      <c r="M531" s="17">
        <v>38285</v>
      </c>
      <c r="N531" s="15">
        <v>34008210857</v>
      </c>
      <c r="P531" s="16">
        <v>0</v>
      </c>
      <c r="Q531" s="16" t="str">
        <f t="shared" si="33"/>
        <v>//</v>
      </c>
      <c r="R531" s="16"/>
      <c r="S531" s="108" t="e">
        <v>#N/A</v>
      </c>
      <c r="T531" s="108"/>
    </row>
    <row r="532" spans="1:20" hidden="1" x14ac:dyDescent="0.2">
      <c r="A532" s="16">
        <v>571</v>
      </c>
      <c r="B532" s="16" t="s">
        <v>457</v>
      </c>
      <c r="D532" s="70" t="str">
        <f>IF(C532="","",LOOKUP(C532,Bases!A:A,Bases!B:B))</f>
        <v/>
      </c>
      <c r="E532" s="70" t="str">
        <f>IF(C532="","",LOOKUP(C532,Bases!A:A,Bases!C:C))</f>
        <v/>
      </c>
      <c r="G532" s="68" t="str">
        <f t="shared" si="32"/>
        <v>Baja</v>
      </c>
      <c r="K532" s="16">
        <v>0</v>
      </c>
      <c r="L532" s="16" t="s">
        <v>2265</v>
      </c>
      <c r="M532" s="17">
        <v>38297</v>
      </c>
      <c r="N532" s="15">
        <v>34048517246</v>
      </c>
      <c r="P532" s="16">
        <v>0</v>
      </c>
      <c r="Q532" s="16" t="str">
        <f t="shared" si="33"/>
        <v>//</v>
      </c>
      <c r="R532" s="16"/>
      <c r="S532" s="108" t="e">
        <v>#N/A</v>
      </c>
      <c r="T532" s="108"/>
    </row>
    <row r="533" spans="1:20" hidden="1" x14ac:dyDescent="0.2">
      <c r="A533" s="16">
        <v>504</v>
      </c>
      <c r="B533" s="16" t="s">
        <v>458</v>
      </c>
      <c r="D533" s="70" t="str">
        <f>IF(C533="","",LOOKUP(C533,Bases!A:A,Bases!B:B))</f>
        <v/>
      </c>
      <c r="E533" s="70" t="str">
        <f>IF(C533="","",LOOKUP(C533,Bases!A:A,Bases!C:C))</f>
        <v/>
      </c>
      <c r="G533" s="68" t="str">
        <f t="shared" si="32"/>
        <v>Baja</v>
      </c>
      <c r="H533" s="16" t="s">
        <v>2483</v>
      </c>
      <c r="J533" s="16" t="s">
        <v>2283</v>
      </c>
      <c r="K533" s="16">
        <v>0</v>
      </c>
      <c r="L533" s="16" t="s">
        <v>2265</v>
      </c>
      <c r="M533" s="17">
        <v>38285</v>
      </c>
      <c r="N533" s="15">
        <v>34049000432</v>
      </c>
      <c r="P533" s="16">
        <v>0</v>
      </c>
      <c r="Q533" s="16" t="str">
        <f t="shared" si="33"/>
        <v>//</v>
      </c>
      <c r="R533" s="16"/>
      <c r="S533" s="108" t="e">
        <v>#N/A</v>
      </c>
      <c r="T533" s="108"/>
    </row>
    <row r="534" spans="1:20" hidden="1" x14ac:dyDescent="0.2">
      <c r="A534" s="16">
        <v>569</v>
      </c>
      <c r="B534" s="16" t="s">
        <v>459</v>
      </c>
      <c r="D534" s="70" t="str">
        <f>IF(C534="","",LOOKUP(C534,Bases!A:A,Bases!B:B))</f>
        <v/>
      </c>
      <c r="E534" s="70" t="str">
        <f>IF(C534="","",LOOKUP(C534,Bases!A:A,Bases!C:C))</f>
        <v/>
      </c>
      <c r="G534" s="68" t="str">
        <f t="shared" si="32"/>
        <v>Baja</v>
      </c>
      <c r="K534" s="16">
        <v>0</v>
      </c>
      <c r="L534" s="16" t="s">
        <v>2265</v>
      </c>
      <c r="M534" s="17">
        <v>38320</v>
      </c>
      <c r="N534" s="15">
        <v>34048619448</v>
      </c>
      <c r="P534" s="16">
        <v>0</v>
      </c>
      <c r="Q534" s="16" t="str">
        <f t="shared" si="33"/>
        <v>//</v>
      </c>
      <c r="R534" s="16"/>
      <c r="S534" s="108" t="e">
        <v>#N/A</v>
      </c>
      <c r="T534" s="108"/>
    </row>
    <row r="535" spans="1:20" hidden="1" x14ac:dyDescent="0.2">
      <c r="A535" s="16">
        <v>128</v>
      </c>
      <c r="B535" s="16" t="s">
        <v>460</v>
      </c>
      <c r="D535" s="70" t="str">
        <f>IF(C535="","",LOOKUP(C535,Bases!A:A,Bases!B:B))</f>
        <v/>
      </c>
      <c r="E535" s="70" t="str">
        <f>IF(C535="","",LOOKUP(C535,Bases!A:A,Bases!C:C))</f>
        <v/>
      </c>
      <c r="G535" s="68" t="str">
        <f t="shared" si="32"/>
        <v>Baja</v>
      </c>
      <c r="K535" s="16">
        <v>0</v>
      </c>
      <c r="L535" s="16" t="s">
        <v>2265</v>
      </c>
      <c r="M535" s="17">
        <v>37166</v>
      </c>
      <c r="N535" s="15">
        <v>34816405541</v>
      </c>
      <c r="P535" s="16">
        <v>0</v>
      </c>
      <c r="Q535" s="16" t="str">
        <f t="shared" si="33"/>
        <v>//</v>
      </c>
      <c r="R535" s="16"/>
      <c r="S535" s="108" t="e">
        <v>#N/A</v>
      </c>
      <c r="T535" s="108"/>
    </row>
    <row r="536" spans="1:20" hidden="1" x14ac:dyDescent="0.2">
      <c r="A536" s="16">
        <v>767</v>
      </c>
      <c r="B536" s="16" t="s">
        <v>461</v>
      </c>
      <c r="D536" s="70" t="str">
        <f>IF(C536="","",LOOKUP(C536,Bases!A:A,Bases!B:B))</f>
        <v/>
      </c>
      <c r="E536" s="70" t="str">
        <f>IF(C536="","",LOOKUP(C536,Bases!A:A,Bases!C:C))</f>
        <v/>
      </c>
      <c r="G536" s="68" t="str">
        <f t="shared" si="32"/>
        <v>Baja</v>
      </c>
      <c r="K536" s="16">
        <v>0</v>
      </c>
      <c r="L536" s="16" t="s">
        <v>2265</v>
      </c>
      <c r="M536" s="17">
        <v>38649</v>
      </c>
      <c r="N536" s="15">
        <v>33977115808</v>
      </c>
      <c r="P536" s="16">
        <v>0</v>
      </c>
      <c r="Q536" s="16" t="str">
        <f t="shared" si="33"/>
        <v>//</v>
      </c>
      <c r="R536" s="16"/>
      <c r="S536" s="108" t="e">
        <v>#N/A</v>
      </c>
      <c r="T536" s="108"/>
    </row>
    <row r="537" spans="1:20" hidden="1" x14ac:dyDescent="0.2">
      <c r="A537" s="16">
        <v>8312</v>
      </c>
      <c r="B537" s="16" t="s">
        <v>7249</v>
      </c>
      <c r="C537" s="19" t="s">
        <v>7244</v>
      </c>
      <c r="D537" s="70" t="str">
        <f>IF(C537="","",LOOKUP(C537,Bases!A:A,Bases!B:B))</f>
        <v>Invernaderos</v>
      </c>
      <c r="E537" s="70" t="str">
        <f>IF(C537="","",LOOKUP(C537,Bases!A:A,Bases!C:C))</f>
        <v>Operativo Abajo</v>
      </c>
      <c r="F537" s="18" t="s">
        <v>7083</v>
      </c>
      <c r="G537" s="68" t="str">
        <f t="shared" si="32"/>
        <v>Baja</v>
      </c>
      <c r="H537" s="16" t="s">
        <v>7250</v>
      </c>
      <c r="I537" s="16" t="s">
        <v>2283</v>
      </c>
      <c r="J537" s="16" t="s">
        <v>2283</v>
      </c>
      <c r="K537" s="16">
        <v>98640</v>
      </c>
      <c r="L537" s="16" t="s">
        <v>2265</v>
      </c>
      <c r="M537" s="17">
        <v>44113</v>
      </c>
      <c r="O537" s="16" t="s">
        <v>7251</v>
      </c>
      <c r="Q537" s="16" t="str">
        <f t="shared" si="33"/>
        <v>08/09/76</v>
      </c>
      <c r="R537" s="27" t="s">
        <v>3910</v>
      </c>
      <c r="S537" s="108" t="s">
        <v>2283</v>
      </c>
      <c r="T537" s="108"/>
    </row>
    <row r="538" spans="1:20" hidden="1" x14ac:dyDescent="0.2">
      <c r="A538" s="16">
        <v>1752</v>
      </c>
      <c r="B538" s="16" t="s">
        <v>462</v>
      </c>
      <c r="D538" s="70" t="str">
        <f>IF(C538="","",LOOKUP(C538,Bases!A:A,Bases!B:B))</f>
        <v/>
      </c>
      <c r="E538" s="70" t="str">
        <f>IF(C538="","",LOOKUP(C538,Bases!A:A,Bases!C:C))</f>
        <v/>
      </c>
      <c r="G538" s="68" t="str">
        <f t="shared" si="32"/>
        <v>Baja</v>
      </c>
      <c r="H538" s="16" t="s">
        <v>2484</v>
      </c>
      <c r="J538" s="16" t="s">
        <v>2268</v>
      </c>
      <c r="K538" s="16">
        <v>98760</v>
      </c>
      <c r="L538" s="16" t="s">
        <v>2265</v>
      </c>
      <c r="M538" s="17">
        <v>42628</v>
      </c>
      <c r="N538" s="15">
        <v>4079051555</v>
      </c>
      <c r="P538" s="16">
        <v>0</v>
      </c>
      <c r="Q538" s="16" t="str">
        <f t="shared" si="33"/>
        <v>//</v>
      </c>
      <c r="R538" s="16"/>
      <c r="S538" s="108" t="e">
        <v>#N/A</v>
      </c>
      <c r="T538" s="108"/>
    </row>
    <row r="539" spans="1:20" x14ac:dyDescent="0.2">
      <c r="A539" s="16">
        <v>2979</v>
      </c>
      <c r="B539" s="31" t="s">
        <v>6702</v>
      </c>
      <c r="C539" s="16" t="s">
        <v>6900</v>
      </c>
      <c r="D539" s="70" t="str">
        <f>IF(C539="","",LOOKUP(C539,Bases!A:A,Bases!B:B))</f>
        <v>Inocuidad</v>
      </c>
      <c r="E539" s="70" t="str">
        <f>IF(C539="","",LOOKUP(C539,Bases!A:A,Bases!C:C))</f>
        <v>Inspector de Inocuidad C</v>
      </c>
      <c r="F539" s="18" t="s">
        <v>9</v>
      </c>
      <c r="G539" s="68" t="str">
        <f t="shared" si="32"/>
        <v>Activo</v>
      </c>
      <c r="H539" s="16" t="s">
        <v>6703</v>
      </c>
      <c r="I539" s="16" t="s">
        <v>2923</v>
      </c>
      <c r="J539" s="16" t="s">
        <v>2272</v>
      </c>
      <c r="K539" s="16">
        <v>98705</v>
      </c>
      <c r="L539" s="16" t="s">
        <v>144</v>
      </c>
      <c r="M539" s="17">
        <v>44076</v>
      </c>
      <c r="O539" s="16" t="s">
        <v>6704</v>
      </c>
      <c r="Q539" s="16" t="str">
        <f t="shared" si="33"/>
        <v>03/01/01</v>
      </c>
      <c r="R539" s="27" t="s">
        <v>3910</v>
      </c>
      <c r="S539" s="12" t="s">
        <v>2923</v>
      </c>
    </row>
    <row r="540" spans="1:20" hidden="1" x14ac:dyDescent="0.2">
      <c r="A540" s="16">
        <v>1922</v>
      </c>
      <c r="B540" s="16" t="s">
        <v>463</v>
      </c>
      <c r="D540" s="70" t="str">
        <f>IF(C540="","",LOOKUP(C540,Bases!A:A,Bases!B:B))</f>
        <v/>
      </c>
      <c r="E540" s="70" t="str">
        <f>IF(C540="","",LOOKUP(C540,Bases!A:A,Bases!C:C))</f>
        <v/>
      </c>
      <c r="G540" s="68" t="str">
        <f t="shared" si="32"/>
        <v>Baja</v>
      </c>
      <c r="H540" s="16" t="s">
        <v>2485</v>
      </c>
      <c r="J540" s="16" t="s">
        <v>2268</v>
      </c>
      <c r="K540" s="16">
        <v>98760</v>
      </c>
      <c r="L540" s="16" t="s">
        <v>2265</v>
      </c>
      <c r="M540" s="17">
        <v>42947</v>
      </c>
      <c r="N540" s="15">
        <v>2177065493</v>
      </c>
      <c r="P540" s="16">
        <v>0</v>
      </c>
      <c r="Q540" s="16" t="str">
        <f t="shared" si="33"/>
        <v>//</v>
      </c>
      <c r="R540" s="16"/>
      <c r="S540" s="108" t="e">
        <v>#N/A</v>
      </c>
      <c r="T540" s="108"/>
    </row>
    <row r="541" spans="1:20" hidden="1" x14ac:dyDescent="0.2">
      <c r="A541" s="16">
        <v>1969</v>
      </c>
      <c r="B541" s="16" t="s">
        <v>464</v>
      </c>
      <c r="D541" s="70" t="str">
        <f>IF(C541="","",LOOKUP(C541,Bases!A:A,Bases!B:B))</f>
        <v/>
      </c>
      <c r="E541" s="70" t="str">
        <f>IF(C541="","",LOOKUP(C541,Bases!A:A,Bases!C:C))</f>
        <v/>
      </c>
      <c r="G541" s="68" t="str">
        <f t="shared" si="32"/>
        <v>Baja</v>
      </c>
      <c r="H541" s="16" t="s">
        <v>2486</v>
      </c>
      <c r="J541" s="16" t="s">
        <v>2268</v>
      </c>
      <c r="K541" s="16">
        <v>98760</v>
      </c>
      <c r="L541" s="16" t="s">
        <v>2265</v>
      </c>
      <c r="M541" s="17">
        <v>42989</v>
      </c>
      <c r="N541" s="15">
        <v>4048409298</v>
      </c>
      <c r="P541" s="16">
        <v>0</v>
      </c>
      <c r="Q541" s="16" t="str">
        <f t="shared" si="33"/>
        <v>//</v>
      </c>
      <c r="R541" s="16"/>
      <c r="S541" s="108" t="e">
        <v>#N/A</v>
      </c>
      <c r="T541" s="108"/>
    </row>
    <row r="542" spans="1:20" hidden="1" x14ac:dyDescent="0.2">
      <c r="A542" s="16">
        <v>453</v>
      </c>
      <c r="B542" s="16" t="s">
        <v>465</v>
      </c>
      <c r="D542" s="70" t="str">
        <f>IF(C542="","",LOOKUP(C542,Bases!A:A,Bases!B:B))</f>
        <v/>
      </c>
      <c r="E542" s="70" t="str">
        <f>IF(C542="","",LOOKUP(C542,Bases!A:A,Bases!C:C))</f>
        <v/>
      </c>
      <c r="G542" s="68" t="str">
        <f t="shared" si="32"/>
        <v>Baja</v>
      </c>
      <c r="H542" s="16" t="s">
        <v>2487</v>
      </c>
      <c r="J542" s="16" t="s">
        <v>2294</v>
      </c>
      <c r="K542" s="16">
        <v>98000</v>
      </c>
      <c r="L542" s="16" t="s">
        <v>2265</v>
      </c>
      <c r="M542" s="17">
        <v>38096</v>
      </c>
      <c r="N542" s="15">
        <v>34018502798</v>
      </c>
      <c r="P542" s="16">
        <v>0</v>
      </c>
      <c r="Q542" s="16" t="str">
        <f t="shared" si="33"/>
        <v>//</v>
      </c>
      <c r="R542" s="16"/>
      <c r="S542" s="108" t="e">
        <v>#N/A</v>
      </c>
      <c r="T542" s="108"/>
    </row>
    <row r="543" spans="1:20" hidden="1" x14ac:dyDescent="0.2">
      <c r="A543" s="16">
        <v>363</v>
      </c>
      <c r="B543" s="16" t="s">
        <v>466</v>
      </c>
      <c r="D543" s="70" t="str">
        <f>IF(C543="","",LOOKUP(C543,Bases!A:A,Bases!B:B))</f>
        <v/>
      </c>
      <c r="E543" s="70" t="str">
        <f>IF(C543="","",LOOKUP(C543,Bases!A:A,Bases!C:C))</f>
        <v/>
      </c>
      <c r="G543" s="68" t="str">
        <f t="shared" si="32"/>
        <v>Baja</v>
      </c>
      <c r="K543" s="16">
        <v>0</v>
      </c>
      <c r="L543" s="16" t="s">
        <v>2265</v>
      </c>
      <c r="M543" s="17">
        <v>37572</v>
      </c>
      <c r="N543" s="15">
        <v>34027905149</v>
      </c>
      <c r="P543" s="16">
        <v>0</v>
      </c>
      <c r="Q543" s="16" t="str">
        <f t="shared" si="33"/>
        <v>//</v>
      </c>
      <c r="R543" s="16"/>
      <c r="S543" s="108" t="e">
        <v>#N/A</v>
      </c>
      <c r="T543" s="108"/>
    </row>
    <row r="544" spans="1:20" hidden="1" x14ac:dyDescent="0.2">
      <c r="A544" s="16">
        <v>110</v>
      </c>
      <c r="B544" s="16" t="s">
        <v>467</v>
      </c>
      <c r="D544" s="70" t="str">
        <f>IF(C544="","",LOOKUP(C544,Bases!A:A,Bases!B:B))</f>
        <v/>
      </c>
      <c r="E544" s="70" t="str">
        <f>IF(C544="","",LOOKUP(C544,Bases!A:A,Bases!C:C))</f>
        <v/>
      </c>
      <c r="G544" s="68" t="str">
        <f t="shared" si="32"/>
        <v>Baja</v>
      </c>
      <c r="K544" s="16">
        <v>0</v>
      </c>
      <c r="L544" s="16" t="s">
        <v>2265</v>
      </c>
      <c r="M544" s="17">
        <v>37152</v>
      </c>
      <c r="N544" s="15">
        <v>34927406220</v>
      </c>
      <c r="P544" s="16">
        <v>0</v>
      </c>
      <c r="Q544" s="16" t="str">
        <f t="shared" si="33"/>
        <v>//</v>
      </c>
      <c r="R544" s="16"/>
      <c r="S544" s="108" t="e">
        <v>#N/A</v>
      </c>
      <c r="T544" s="108"/>
    </row>
    <row r="545" spans="1:20" hidden="1" x14ac:dyDescent="0.2">
      <c r="A545" s="16">
        <v>8323</v>
      </c>
      <c r="B545" s="16" t="s">
        <v>7290</v>
      </c>
      <c r="C545" s="19" t="s">
        <v>6795</v>
      </c>
      <c r="D545" s="70" t="str">
        <f>IF(C545="","",LOOKUP(C545,Bases!A:A,Bases!B:B))</f>
        <v>Invernaderos</v>
      </c>
      <c r="E545" s="70" t="str">
        <f>IF(C545="","",LOOKUP(C545,Bases!A:A,Bases!C:C))</f>
        <v>Operativo Abajo</v>
      </c>
      <c r="F545" s="18" t="s">
        <v>3659</v>
      </c>
      <c r="G545" s="68" t="str">
        <f>IF(L545="B","Baja",IF(L545="A","Activo",IF(L545="R","Activo","")))</f>
        <v>Baja</v>
      </c>
      <c r="H545" s="16" t="s">
        <v>7286</v>
      </c>
      <c r="I545" s="16" t="s">
        <v>7287</v>
      </c>
      <c r="J545" s="16" t="s">
        <v>2270</v>
      </c>
      <c r="K545" s="16">
        <v>98636</v>
      </c>
      <c r="L545" s="16" t="s">
        <v>2265</v>
      </c>
      <c r="M545" s="17">
        <v>44117</v>
      </c>
      <c r="N545" s="15">
        <v>34048504111</v>
      </c>
      <c r="O545" s="16" t="s">
        <v>7288</v>
      </c>
      <c r="P545" s="16" t="s">
        <v>7289</v>
      </c>
      <c r="Q545" s="16" t="str">
        <f t="shared" si="33"/>
        <v>26/06/85</v>
      </c>
      <c r="R545" s="27" t="s">
        <v>3910</v>
      </c>
      <c r="S545" s="29" t="s">
        <v>7258</v>
      </c>
      <c r="T545" s="29"/>
    </row>
    <row r="546" spans="1:20" hidden="1" x14ac:dyDescent="0.2">
      <c r="A546" s="16">
        <v>1676</v>
      </c>
      <c r="B546" s="16" t="s">
        <v>468</v>
      </c>
      <c r="D546" s="70" t="str">
        <f>IF(C546="","",LOOKUP(C546,Bases!A:A,Bases!B:B))</f>
        <v/>
      </c>
      <c r="E546" s="70" t="str">
        <f>IF(C546="","",LOOKUP(C546,Bases!A:A,Bases!C:C))</f>
        <v/>
      </c>
      <c r="G546" s="68" t="str">
        <f t="shared" ref="G546:G577" si="34">IF(L546="B","Baja","Activo")</f>
        <v>Baja</v>
      </c>
      <c r="H546" s="16" t="s">
        <v>2488</v>
      </c>
      <c r="J546" s="16" t="s">
        <v>2272</v>
      </c>
      <c r="K546" s="16">
        <v>98700</v>
      </c>
      <c r="L546" s="16" t="s">
        <v>2265</v>
      </c>
      <c r="M546" s="17">
        <v>42509</v>
      </c>
      <c r="N546" s="15">
        <v>18169705250</v>
      </c>
      <c r="P546" s="16">
        <v>0</v>
      </c>
      <c r="Q546" s="16" t="str">
        <f t="shared" si="33"/>
        <v>//</v>
      </c>
      <c r="R546" s="16"/>
      <c r="S546" s="108" t="e">
        <v>#N/A</v>
      </c>
      <c r="T546" s="108"/>
    </row>
    <row r="547" spans="1:20" hidden="1" x14ac:dyDescent="0.2">
      <c r="A547" s="16">
        <v>434</v>
      </c>
      <c r="B547" s="16" t="s">
        <v>469</v>
      </c>
      <c r="D547" s="70" t="str">
        <f>IF(C547="","",LOOKUP(C547,Bases!A:A,Bases!B:B))</f>
        <v/>
      </c>
      <c r="E547" s="70" t="str">
        <f>IF(C547="","",LOOKUP(C547,Bases!A:A,Bases!C:C))</f>
        <v/>
      </c>
      <c r="G547" s="68" t="str">
        <f t="shared" si="34"/>
        <v>Baja</v>
      </c>
      <c r="K547" s="16">
        <v>0</v>
      </c>
      <c r="L547" s="16" t="s">
        <v>2265</v>
      </c>
      <c r="M547" s="17">
        <v>37956</v>
      </c>
      <c r="N547" s="15">
        <v>34998204837</v>
      </c>
      <c r="P547" s="16">
        <v>0</v>
      </c>
      <c r="Q547" s="16" t="str">
        <f t="shared" si="33"/>
        <v>//</v>
      </c>
      <c r="R547" s="16"/>
      <c r="S547" s="108" t="e">
        <v>#N/A</v>
      </c>
      <c r="T547" s="108"/>
    </row>
    <row r="548" spans="1:20" hidden="1" x14ac:dyDescent="0.2">
      <c r="A548" s="16">
        <v>1840</v>
      </c>
      <c r="B548" s="16" t="s">
        <v>470</v>
      </c>
      <c r="D548" s="70" t="str">
        <f>IF(C548="","",LOOKUP(C548,Bases!A:A,Bases!B:B))</f>
        <v/>
      </c>
      <c r="E548" s="70" t="str">
        <f>IF(C548="","",LOOKUP(C548,Bases!A:A,Bases!C:C))</f>
        <v/>
      </c>
      <c r="G548" s="68" t="str">
        <f t="shared" si="34"/>
        <v>Baja</v>
      </c>
      <c r="H548" s="16" t="s">
        <v>2489</v>
      </c>
      <c r="J548" s="16" t="s">
        <v>2283</v>
      </c>
      <c r="K548" s="16">
        <v>98640</v>
      </c>
      <c r="L548" s="16" t="s">
        <v>2265</v>
      </c>
      <c r="M548" s="17">
        <v>42802</v>
      </c>
      <c r="N548" s="15">
        <v>3179111764</v>
      </c>
      <c r="P548" s="16">
        <v>0</v>
      </c>
      <c r="Q548" s="16" t="str">
        <f t="shared" si="33"/>
        <v>//</v>
      </c>
      <c r="R548" s="16"/>
      <c r="S548" s="108" t="e">
        <v>#N/A</v>
      </c>
      <c r="T548" s="108"/>
    </row>
    <row r="549" spans="1:20" hidden="1" x14ac:dyDescent="0.2">
      <c r="A549" s="16">
        <v>406</v>
      </c>
      <c r="B549" s="16" t="s">
        <v>471</v>
      </c>
      <c r="D549" s="70" t="str">
        <f>IF(C549="","",LOOKUP(C549,Bases!A:A,Bases!B:B))</f>
        <v/>
      </c>
      <c r="E549" s="70" t="str">
        <f>IF(C549="","",LOOKUP(C549,Bases!A:A,Bases!C:C))</f>
        <v/>
      </c>
      <c r="G549" s="68" t="str">
        <f t="shared" si="34"/>
        <v>Baja</v>
      </c>
      <c r="K549" s="16">
        <v>0</v>
      </c>
      <c r="L549" s="16" t="s">
        <v>2265</v>
      </c>
      <c r="M549" s="17">
        <v>37809</v>
      </c>
      <c r="N549" s="15">
        <v>34978102670</v>
      </c>
      <c r="P549" s="16">
        <v>0</v>
      </c>
      <c r="Q549" s="16" t="str">
        <f t="shared" si="33"/>
        <v>//</v>
      </c>
      <c r="R549" s="16"/>
      <c r="S549" s="108" t="e">
        <v>#N/A</v>
      </c>
      <c r="T549" s="108"/>
    </row>
    <row r="550" spans="1:20" hidden="1" x14ac:dyDescent="0.2">
      <c r="A550" s="16">
        <v>153</v>
      </c>
      <c r="B550" s="16" t="s">
        <v>472</v>
      </c>
      <c r="D550" s="70" t="str">
        <f>IF(C550="","",LOOKUP(C550,Bases!A:A,Bases!B:B))</f>
        <v/>
      </c>
      <c r="E550" s="70" t="str">
        <f>IF(C550="","",LOOKUP(C550,Bases!A:A,Bases!C:C))</f>
        <v/>
      </c>
      <c r="G550" s="68" t="str">
        <f t="shared" si="34"/>
        <v>Baja</v>
      </c>
      <c r="K550" s="16">
        <v>0</v>
      </c>
      <c r="L550" s="16" t="s">
        <v>2265</v>
      </c>
      <c r="M550" s="17">
        <v>37187</v>
      </c>
      <c r="N550" s="15">
        <v>75957304241</v>
      </c>
      <c r="P550" s="16">
        <v>0</v>
      </c>
      <c r="Q550" s="16" t="str">
        <f t="shared" si="33"/>
        <v>//</v>
      </c>
      <c r="R550" s="16"/>
      <c r="S550" s="108" t="e">
        <v>#N/A</v>
      </c>
      <c r="T550" s="108"/>
    </row>
    <row r="551" spans="1:20" hidden="1" x14ac:dyDescent="0.2">
      <c r="A551" s="16">
        <v>274</v>
      </c>
      <c r="B551" s="16" t="s">
        <v>473</v>
      </c>
      <c r="D551" s="70" t="str">
        <f>IF(C551="","",LOOKUP(C551,Bases!A:A,Bases!B:B))</f>
        <v/>
      </c>
      <c r="E551" s="70" t="str">
        <f>IF(C551="","",LOOKUP(C551,Bases!A:A,Bases!C:C))</f>
        <v/>
      </c>
      <c r="G551" s="68" t="str">
        <f t="shared" si="34"/>
        <v>Baja</v>
      </c>
      <c r="K551" s="16">
        <v>0</v>
      </c>
      <c r="L551" s="16" t="s">
        <v>2265</v>
      </c>
      <c r="M551" s="17">
        <v>37501</v>
      </c>
      <c r="N551" s="15">
        <v>34028509072</v>
      </c>
      <c r="P551" s="16">
        <v>0</v>
      </c>
      <c r="Q551" s="16" t="str">
        <f t="shared" si="33"/>
        <v>//</v>
      </c>
      <c r="R551" s="16"/>
      <c r="S551" s="108" t="e">
        <v>#N/A</v>
      </c>
      <c r="T551" s="108"/>
    </row>
    <row r="552" spans="1:20" x14ac:dyDescent="0.2">
      <c r="A552" s="16">
        <v>2902</v>
      </c>
      <c r="B552" s="16" t="s">
        <v>6594</v>
      </c>
      <c r="C552" s="16" t="s">
        <v>6746</v>
      </c>
      <c r="D552" s="70" t="str">
        <f>IF(C552="","",LOOKUP(C552,Bases!A:A,Bases!B:B))</f>
        <v>Invernaderos</v>
      </c>
      <c r="E552" s="70" t="str">
        <f>IF(C552="","",LOOKUP(C552,Bases!A:A,Bases!C:C))</f>
        <v>Operativo Abajo</v>
      </c>
      <c r="F552" s="18" t="s">
        <v>6242</v>
      </c>
      <c r="G552" s="68" t="str">
        <f t="shared" si="34"/>
        <v>Activo</v>
      </c>
      <c r="H552" s="16" t="s">
        <v>5580</v>
      </c>
      <c r="I552" s="16" t="s">
        <v>5537</v>
      </c>
      <c r="J552" s="16" t="s">
        <v>2285</v>
      </c>
      <c r="K552" s="16">
        <v>98740</v>
      </c>
      <c r="L552" s="16" t="s">
        <v>144</v>
      </c>
      <c r="M552" s="17">
        <v>44032</v>
      </c>
      <c r="N552" s="15">
        <v>16046902173</v>
      </c>
      <c r="O552" s="16" t="s">
        <v>6597</v>
      </c>
      <c r="Q552" s="16" t="str">
        <f t="shared" si="33"/>
        <v>10/07/69</v>
      </c>
      <c r="R552" s="27" t="s">
        <v>3904</v>
      </c>
      <c r="S552" s="12" t="s">
        <v>5537</v>
      </c>
    </row>
    <row r="553" spans="1:20" hidden="1" x14ac:dyDescent="0.2">
      <c r="A553" s="16">
        <v>1573</v>
      </c>
      <c r="B553" s="16" t="s">
        <v>474</v>
      </c>
      <c r="D553" s="70" t="str">
        <f>IF(C553="","",LOOKUP(C553,Bases!A:A,Bases!B:B))</f>
        <v/>
      </c>
      <c r="E553" s="70" t="str">
        <f>IF(C553="","",LOOKUP(C553,Bases!A:A,Bases!C:C))</f>
        <v/>
      </c>
      <c r="G553" s="68" t="str">
        <f t="shared" si="34"/>
        <v>Baja</v>
      </c>
      <c r="H553" s="16" t="s">
        <v>2490</v>
      </c>
      <c r="J553" s="16" t="s">
        <v>2283</v>
      </c>
      <c r="K553" s="16">
        <v>98640</v>
      </c>
      <c r="L553" s="16" t="s">
        <v>2265</v>
      </c>
      <c r="M553" s="17">
        <v>42312</v>
      </c>
      <c r="N553" s="15">
        <v>34129205497</v>
      </c>
      <c r="P553" s="16">
        <v>0</v>
      </c>
      <c r="Q553" s="16" t="str">
        <f t="shared" si="33"/>
        <v>//</v>
      </c>
      <c r="R553" s="16"/>
      <c r="S553" s="108" t="e">
        <v>#N/A</v>
      </c>
      <c r="T553" s="108"/>
    </row>
    <row r="554" spans="1:20" hidden="1" x14ac:dyDescent="0.2">
      <c r="A554" s="16">
        <v>179</v>
      </c>
      <c r="B554" s="16" t="s">
        <v>475</v>
      </c>
      <c r="D554" s="70" t="str">
        <f>IF(C554="","",LOOKUP(C554,Bases!A:A,Bases!B:B))</f>
        <v/>
      </c>
      <c r="E554" s="70" t="str">
        <f>IF(C554="","",LOOKUP(C554,Bases!A:A,Bases!C:C))</f>
        <v/>
      </c>
      <c r="G554" s="68" t="str">
        <f t="shared" si="34"/>
        <v>Baja</v>
      </c>
      <c r="K554" s="16">
        <v>0</v>
      </c>
      <c r="L554" s="16" t="s">
        <v>2265</v>
      </c>
      <c r="M554" s="17">
        <v>37242</v>
      </c>
      <c r="N554" s="15">
        <v>4886869827</v>
      </c>
      <c r="P554" s="16">
        <v>0</v>
      </c>
      <c r="Q554" s="16" t="str">
        <f t="shared" si="33"/>
        <v>//</v>
      </c>
      <c r="R554" s="16"/>
      <c r="S554" s="108" t="e">
        <v>#N/A</v>
      </c>
      <c r="T554" s="108"/>
    </row>
    <row r="555" spans="1:20" hidden="1" x14ac:dyDescent="0.2">
      <c r="A555" s="16">
        <v>178</v>
      </c>
      <c r="B555" s="16" t="s">
        <v>476</v>
      </c>
      <c r="D555" s="70" t="str">
        <f>IF(C555="","",LOOKUP(C555,Bases!A:A,Bases!B:B))</f>
        <v/>
      </c>
      <c r="E555" s="70" t="str">
        <f>IF(C555="","",LOOKUP(C555,Bases!A:A,Bases!C:C))</f>
        <v/>
      </c>
      <c r="G555" s="68" t="str">
        <f t="shared" si="34"/>
        <v>Baja</v>
      </c>
      <c r="K555" s="16">
        <v>0</v>
      </c>
      <c r="L555" s="16" t="s">
        <v>2265</v>
      </c>
      <c r="M555" s="17">
        <v>37242</v>
      </c>
      <c r="N555" s="15">
        <v>51937611088</v>
      </c>
      <c r="P555" s="16">
        <v>0</v>
      </c>
      <c r="Q555" s="16" t="str">
        <f t="shared" si="33"/>
        <v>//</v>
      </c>
      <c r="R555" s="16"/>
      <c r="S555" s="108" t="e">
        <v>#N/A</v>
      </c>
      <c r="T555" s="108"/>
    </row>
    <row r="556" spans="1:20" hidden="1" x14ac:dyDescent="0.2">
      <c r="A556" s="16">
        <v>411</v>
      </c>
      <c r="B556" s="16" t="s">
        <v>477</v>
      </c>
      <c r="D556" s="70" t="str">
        <f>IF(C556="","",LOOKUP(C556,Bases!A:A,Bases!B:B))</f>
        <v/>
      </c>
      <c r="E556" s="70" t="str">
        <f>IF(C556="","",LOOKUP(C556,Bases!A:A,Bases!C:C))</f>
        <v/>
      </c>
      <c r="G556" s="68" t="str">
        <f t="shared" si="34"/>
        <v>Baja</v>
      </c>
      <c r="K556" s="16">
        <v>0</v>
      </c>
      <c r="L556" s="16" t="s">
        <v>2265</v>
      </c>
      <c r="M556" s="17">
        <v>37816</v>
      </c>
      <c r="N556" s="15">
        <v>34038509518</v>
      </c>
      <c r="P556" s="16">
        <v>0</v>
      </c>
      <c r="Q556" s="16" t="str">
        <f t="shared" ref="Q556:Q579" si="35">CONCATENATE(MID(O556,9,2),"/",MID(O556,7,2),"/",MID(O556,5,2))</f>
        <v>//</v>
      </c>
      <c r="R556" s="16"/>
      <c r="S556" s="108" t="e">
        <v>#N/A</v>
      </c>
      <c r="T556" s="108"/>
    </row>
    <row r="557" spans="1:20" hidden="1" x14ac:dyDescent="0.2">
      <c r="A557" s="16">
        <v>238</v>
      </c>
      <c r="B557" s="16" t="s">
        <v>478</v>
      </c>
      <c r="D557" s="70" t="str">
        <f>IF(C557="","",LOOKUP(C557,Bases!A:A,Bases!B:B))</f>
        <v/>
      </c>
      <c r="E557" s="70" t="str">
        <f>IF(C557="","",LOOKUP(C557,Bases!A:A,Bases!C:C))</f>
        <v/>
      </c>
      <c r="G557" s="68" t="str">
        <f t="shared" si="34"/>
        <v>Baja</v>
      </c>
      <c r="K557" s="16">
        <v>0</v>
      </c>
      <c r="L557" s="16" t="s">
        <v>2265</v>
      </c>
      <c r="M557" s="17">
        <v>37375</v>
      </c>
      <c r="N557" s="15">
        <v>34745900414</v>
      </c>
      <c r="P557" s="16">
        <v>0</v>
      </c>
      <c r="Q557" s="16" t="str">
        <f t="shared" si="35"/>
        <v>//</v>
      </c>
      <c r="R557" s="16"/>
      <c r="S557" s="108" t="e">
        <v>#N/A</v>
      </c>
      <c r="T557" s="108"/>
    </row>
    <row r="558" spans="1:20" hidden="1" x14ac:dyDescent="0.2">
      <c r="A558" s="16">
        <v>1395</v>
      </c>
      <c r="B558" s="16" t="s">
        <v>479</v>
      </c>
      <c r="D558" s="70" t="str">
        <f>IF(C558="","",LOOKUP(C558,Bases!A:A,Bases!B:B))</f>
        <v/>
      </c>
      <c r="E558" s="70" t="str">
        <f>IF(C558="","",LOOKUP(C558,Bases!A:A,Bases!C:C))</f>
        <v/>
      </c>
      <c r="G558" s="68" t="str">
        <f t="shared" si="34"/>
        <v>Baja</v>
      </c>
      <c r="K558" s="16">
        <v>0</v>
      </c>
      <c r="L558" s="16" t="s">
        <v>2265</v>
      </c>
      <c r="M558" s="17">
        <v>42003</v>
      </c>
      <c r="N558" s="15">
        <v>10149879305</v>
      </c>
      <c r="P558" s="16">
        <v>0</v>
      </c>
      <c r="Q558" s="16" t="str">
        <f t="shared" si="35"/>
        <v>//</v>
      </c>
      <c r="R558" s="16"/>
      <c r="S558" s="108" t="e">
        <v>#N/A</v>
      </c>
      <c r="T558" s="108"/>
    </row>
    <row r="559" spans="1:20" x14ac:dyDescent="0.2">
      <c r="A559" s="16">
        <v>1655</v>
      </c>
      <c r="B559" s="23" t="s">
        <v>391</v>
      </c>
      <c r="C559" s="16" t="s">
        <v>6747</v>
      </c>
      <c r="D559" s="70" t="str">
        <f>IF(C559="","",LOOKUP(C559,Bases!A:A,Bases!B:B))</f>
        <v>Fitosanidad</v>
      </c>
      <c r="E559" s="70" t="str">
        <f>IF(C559="","",LOOKUP(C559,Bases!A:A,Bases!C:C))</f>
        <v>Monitoreo nivel 1C</v>
      </c>
      <c r="F559" s="18" t="s">
        <v>9</v>
      </c>
      <c r="G559" s="68" t="str">
        <f t="shared" si="34"/>
        <v>Activo</v>
      </c>
      <c r="H559" s="16" t="s">
        <v>5291</v>
      </c>
      <c r="I559" s="16" t="s">
        <v>2283</v>
      </c>
      <c r="J559" s="16" t="s">
        <v>2283</v>
      </c>
      <c r="K559" s="16">
        <v>98640</v>
      </c>
      <c r="L559" s="16" t="s">
        <v>144</v>
      </c>
      <c r="M559" s="17">
        <v>43157</v>
      </c>
      <c r="N559" s="15">
        <v>31169609596</v>
      </c>
      <c r="O559" s="16" t="s">
        <v>5292</v>
      </c>
      <c r="P559" s="16" t="s">
        <v>6292</v>
      </c>
      <c r="Q559" s="16" t="str">
        <f t="shared" si="35"/>
        <v>23/05/00</v>
      </c>
      <c r="R559" s="27" t="s">
        <v>3904</v>
      </c>
      <c r="S559" s="12" t="s">
        <v>2283</v>
      </c>
    </row>
    <row r="560" spans="1:20" hidden="1" x14ac:dyDescent="0.2">
      <c r="A560" s="29">
        <v>50212</v>
      </c>
      <c r="B560" s="16" t="s">
        <v>4288</v>
      </c>
      <c r="D560" s="70" t="str">
        <f>IF(C560="","",LOOKUP(C560,Bases!A:A,Bases!B:B))</f>
        <v/>
      </c>
      <c r="E560" s="70" t="str">
        <f>IF(C560="","",LOOKUP(C560,Bases!A:A,Bases!C:C))</f>
        <v/>
      </c>
      <c r="F560" s="18" t="s">
        <v>3639</v>
      </c>
      <c r="G560" s="68" t="str">
        <f t="shared" si="34"/>
        <v>Baja</v>
      </c>
      <c r="H560" s="16" t="s">
        <v>4289</v>
      </c>
      <c r="J560" s="16" t="s">
        <v>2272</v>
      </c>
      <c r="K560" s="16">
        <v>98712</v>
      </c>
      <c r="L560" s="16" t="s">
        <v>2265</v>
      </c>
      <c r="M560" s="17">
        <v>43384</v>
      </c>
      <c r="O560" s="16" t="s">
        <v>4290</v>
      </c>
      <c r="P560" s="16">
        <v>0</v>
      </c>
      <c r="Q560" s="16" t="str">
        <f t="shared" si="35"/>
        <v>07/05/94</v>
      </c>
      <c r="R560" s="27" t="s">
        <v>3910</v>
      </c>
      <c r="S560" s="108" t="e">
        <v>#N/A</v>
      </c>
      <c r="T560" s="108"/>
    </row>
    <row r="561" spans="1:20" hidden="1" x14ac:dyDescent="0.2">
      <c r="A561" s="16">
        <v>180</v>
      </c>
      <c r="B561" s="16" t="s">
        <v>481</v>
      </c>
      <c r="D561" s="70" t="str">
        <f>IF(C561="","",LOOKUP(C561,Bases!A:A,Bases!B:B))</f>
        <v/>
      </c>
      <c r="E561" s="70" t="str">
        <f>IF(C561="","",LOOKUP(C561,Bases!A:A,Bases!C:C))</f>
        <v/>
      </c>
      <c r="G561" s="68" t="str">
        <f t="shared" si="34"/>
        <v>Baja</v>
      </c>
      <c r="K561" s="16">
        <v>0</v>
      </c>
      <c r="L561" s="16" t="s">
        <v>2265</v>
      </c>
      <c r="M561" s="17">
        <v>37242</v>
      </c>
      <c r="N561" s="15">
        <v>34966600636</v>
      </c>
      <c r="P561" s="16">
        <v>0</v>
      </c>
      <c r="Q561" s="16" t="str">
        <f t="shared" si="35"/>
        <v>//</v>
      </c>
      <c r="R561" s="16"/>
      <c r="S561" s="108" t="e">
        <v>#N/A</v>
      </c>
      <c r="T561" s="108"/>
    </row>
    <row r="562" spans="1:20" hidden="1" x14ac:dyDescent="0.2">
      <c r="A562" s="16">
        <v>8094</v>
      </c>
      <c r="B562" s="16" t="s">
        <v>482</v>
      </c>
      <c r="D562" s="70" t="str">
        <f>IF(C562="","",LOOKUP(C562,Bases!A:A,Bases!B:B))</f>
        <v/>
      </c>
      <c r="E562" s="70" t="str">
        <f>IF(C562="","",LOOKUP(C562,Bases!A:A,Bases!C:C))</f>
        <v/>
      </c>
      <c r="G562" s="68" t="str">
        <f t="shared" si="34"/>
        <v>Baja</v>
      </c>
      <c r="H562" s="16" t="s">
        <v>2492</v>
      </c>
      <c r="J562" s="16" t="s">
        <v>2294</v>
      </c>
      <c r="K562" s="16">
        <v>98050</v>
      </c>
      <c r="L562" s="16" t="s">
        <v>2265</v>
      </c>
      <c r="M562" s="17">
        <v>42031</v>
      </c>
      <c r="N562" s="15">
        <v>34967904136</v>
      </c>
      <c r="P562" s="16">
        <v>0</v>
      </c>
      <c r="Q562" s="16" t="str">
        <f t="shared" si="35"/>
        <v>//</v>
      </c>
      <c r="R562" s="16"/>
      <c r="S562" s="108" t="e">
        <v>#N/A</v>
      </c>
      <c r="T562" s="108"/>
    </row>
    <row r="563" spans="1:20" hidden="1" x14ac:dyDescent="0.2">
      <c r="A563" s="16">
        <v>464</v>
      </c>
      <c r="B563" s="16" t="s">
        <v>483</v>
      </c>
      <c r="D563" s="70" t="str">
        <f>IF(C563="","",LOOKUP(C563,Bases!A:A,Bases!B:B))</f>
        <v/>
      </c>
      <c r="E563" s="70" t="str">
        <f>IF(C563="","",LOOKUP(C563,Bases!A:A,Bases!C:C))</f>
        <v/>
      </c>
      <c r="G563" s="68" t="str">
        <f t="shared" si="34"/>
        <v>Baja</v>
      </c>
      <c r="K563" s="16">
        <v>0</v>
      </c>
      <c r="L563" s="16" t="s">
        <v>2265</v>
      </c>
      <c r="M563" s="17">
        <v>38180</v>
      </c>
      <c r="N563" s="15">
        <v>34048710197</v>
      </c>
      <c r="P563" s="16">
        <v>0</v>
      </c>
      <c r="Q563" s="16" t="str">
        <f t="shared" si="35"/>
        <v>//</v>
      </c>
      <c r="R563" s="16"/>
      <c r="S563" s="108" t="e">
        <v>#N/A</v>
      </c>
      <c r="T563" s="108"/>
    </row>
    <row r="564" spans="1:20" hidden="1" x14ac:dyDescent="0.2">
      <c r="A564" s="16">
        <v>674</v>
      </c>
      <c r="B564" s="16" t="s">
        <v>484</v>
      </c>
      <c r="D564" s="70" t="str">
        <f>IF(C564="","",LOOKUP(C564,Bases!A:A,Bases!B:B))</f>
        <v/>
      </c>
      <c r="E564" s="70" t="str">
        <f>IF(C564="","",LOOKUP(C564,Bases!A:A,Bases!C:C))</f>
        <v/>
      </c>
      <c r="G564" s="68" t="str">
        <f t="shared" si="34"/>
        <v>Baja</v>
      </c>
      <c r="H564" s="16" t="s">
        <v>2493</v>
      </c>
      <c r="J564" s="16" t="s">
        <v>2270</v>
      </c>
      <c r="K564" s="16">
        <v>0</v>
      </c>
      <c r="L564" s="16" t="s">
        <v>2265</v>
      </c>
      <c r="M564" s="17">
        <v>38446</v>
      </c>
      <c r="N564" s="15">
        <v>34058604157</v>
      </c>
      <c r="P564" s="16">
        <v>0</v>
      </c>
      <c r="Q564" s="16" t="str">
        <f t="shared" si="35"/>
        <v>//</v>
      </c>
      <c r="R564" s="16"/>
      <c r="S564" s="108" t="e">
        <v>#N/A</v>
      </c>
      <c r="T564" s="108"/>
    </row>
    <row r="565" spans="1:20" hidden="1" x14ac:dyDescent="0.2">
      <c r="A565" s="16">
        <v>325</v>
      </c>
      <c r="B565" s="16" t="s">
        <v>485</v>
      </c>
      <c r="D565" s="70" t="str">
        <f>IF(C565="","",LOOKUP(C565,Bases!A:A,Bases!B:B))</f>
        <v/>
      </c>
      <c r="E565" s="70" t="str">
        <f>IF(C565="","",LOOKUP(C565,Bases!A:A,Bases!C:C))</f>
        <v/>
      </c>
      <c r="G565" s="68" t="str">
        <f t="shared" si="34"/>
        <v>Baja</v>
      </c>
      <c r="K565" s="16">
        <v>0</v>
      </c>
      <c r="L565" s="16" t="s">
        <v>2265</v>
      </c>
      <c r="M565" s="17">
        <v>37564</v>
      </c>
      <c r="N565" s="15">
        <v>34775500118</v>
      </c>
      <c r="P565" s="16">
        <v>0</v>
      </c>
      <c r="Q565" s="16" t="str">
        <f t="shared" si="35"/>
        <v>//</v>
      </c>
      <c r="R565" s="16"/>
      <c r="S565" s="108" t="e">
        <v>#N/A</v>
      </c>
      <c r="T565" s="108"/>
    </row>
    <row r="566" spans="1:20" hidden="1" x14ac:dyDescent="0.2">
      <c r="A566" s="16">
        <v>595</v>
      </c>
      <c r="B566" s="16" t="s">
        <v>486</v>
      </c>
      <c r="D566" s="70" t="str">
        <f>IF(C566="","",LOOKUP(C566,Bases!A:A,Bases!B:B))</f>
        <v/>
      </c>
      <c r="E566" s="70" t="str">
        <f>IF(C566="","",LOOKUP(C566,Bases!A:A,Bases!C:C))</f>
        <v/>
      </c>
      <c r="G566" s="68" t="str">
        <f t="shared" si="34"/>
        <v>Baja</v>
      </c>
      <c r="J566" s="16" t="s">
        <v>2270</v>
      </c>
      <c r="K566" s="16">
        <v>98600</v>
      </c>
      <c r="L566" s="16" t="s">
        <v>2265</v>
      </c>
      <c r="M566" s="17">
        <v>38348</v>
      </c>
      <c r="N566" s="15">
        <v>34048902687</v>
      </c>
      <c r="P566" s="16">
        <v>0</v>
      </c>
      <c r="Q566" s="16" t="str">
        <f t="shared" si="35"/>
        <v>//</v>
      </c>
      <c r="R566" s="16"/>
      <c r="S566" s="108" t="e">
        <v>#N/A</v>
      </c>
      <c r="T566" s="108"/>
    </row>
    <row r="567" spans="1:20" hidden="1" x14ac:dyDescent="0.2">
      <c r="A567" s="23">
        <v>2046</v>
      </c>
      <c r="B567" s="16" t="s">
        <v>392</v>
      </c>
      <c r="C567" s="16" t="s">
        <v>6748</v>
      </c>
      <c r="D567" s="70" t="str">
        <f>IF(C567="","",LOOKUP(C567,Bases!A:A,Bases!B:B))</f>
        <v>Invernaderos</v>
      </c>
      <c r="E567" s="70" t="str">
        <f>IF(C567="","",LOOKUP(C567,Bases!A:A,Bases!C:C))</f>
        <v>Operativo Abajo</v>
      </c>
      <c r="F567" s="18" t="s">
        <v>3663</v>
      </c>
      <c r="G567" s="68" t="str">
        <f t="shared" si="34"/>
        <v>Baja</v>
      </c>
      <c r="H567" s="16" t="s">
        <v>6592</v>
      </c>
      <c r="I567" s="16" t="s">
        <v>3593</v>
      </c>
      <c r="J567" s="16" t="s">
        <v>2272</v>
      </c>
      <c r="K567" s="16">
        <v>98730</v>
      </c>
      <c r="L567" s="16" t="s">
        <v>2265</v>
      </c>
      <c r="M567" s="17">
        <v>44032</v>
      </c>
      <c r="N567" s="15">
        <v>10149148727</v>
      </c>
      <c r="O567" s="16" t="s">
        <v>4586</v>
      </c>
      <c r="P567" s="16" t="s">
        <v>6293</v>
      </c>
      <c r="Q567" s="16" t="str">
        <f t="shared" si="35"/>
        <v>09/01/95</v>
      </c>
      <c r="R567" s="16" t="s">
        <v>3910</v>
      </c>
      <c r="S567" s="108" t="s">
        <v>3593</v>
      </c>
      <c r="T567" s="108"/>
    </row>
    <row r="568" spans="1:20" hidden="1" x14ac:dyDescent="0.2">
      <c r="A568" s="16">
        <v>1462</v>
      </c>
      <c r="B568" s="16" t="s">
        <v>488</v>
      </c>
      <c r="D568" s="70" t="str">
        <f>IF(C568="","",LOOKUP(C568,Bases!A:A,Bases!B:B))</f>
        <v/>
      </c>
      <c r="E568" s="70" t="str">
        <f>IF(C568="","",LOOKUP(C568,Bases!A:A,Bases!C:C))</f>
        <v/>
      </c>
      <c r="G568" s="68" t="str">
        <f t="shared" si="34"/>
        <v>Baja</v>
      </c>
      <c r="H568" s="16" t="s">
        <v>2495</v>
      </c>
      <c r="J568" s="16" t="s">
        <v>2283</v>
      </c>
      <c r="K568" s="16">
        <v>98640</v>
      </c>
      <c r="L568" s="16" t="s">
        <v>2265</v>
      </c>
      <c r="M568" s="17">
        <v>42214</v>
      </c>
      <c r="N568" s="15">
        <v>34977605624</v>
      </c>
      <c r="P568" s="16">
        <v>0</v>
      </c>
      <c r="Q568" s="16" t="str">
        <f t="shared" si="35"/>
        <v>//</v>
      </c>
      <c r="R568" s="16"/>
      <c r="S568" s="108" t="e">
        <v>#N/A</v>
      </c>
      <c r="T568" s="108"/>
    </row>
    <row r="569" spans="1:20" hidden="1" x14ac:dyDescent="0.2">
      <c r="A569" s="16">
        <v>1586</v>
      </c>
      <c r="B569" s="16" t="s">
        <v>489</v>
      </c>
      <c r="D569" s="70" t="str">
        <f>IF(C569="","",LOOKUP(C569,Bases!A:A,Bases!B:B))</f>
        <v/>
      </c>
      <c r="E569" s="70" t="str">
        <f>IF(C569="","",LOOKUP(C569,Bases!A:A,Bases!C:C))</f>
        <v/>
      </c>
      <c r="G569" s="68" t="str">
        <f t="shared" si="34"/>
        <v>Baja</v>
      </c>
      <c r="H569" s="16" t="s">
        <v>2496</v>
      </c>
      <c r="J569" s="16" t="s">
        <v>2283</v>
      </c>
      <c r="K569" s="16">
        <v>98640</v>
      </c>
      <c r="L569" s="16" t="s">
        <v>2265</v>
      </c>
      <c r="M569" s="17">
        <v>42324</v>
      </c>
      <c r="N569" s="15">
        <v>38159709898</v>
      </c>
      <c r="P569" s="16">
        <v>0</v>
      </c>
      <c r="Q569" s="16" t="str">
        <f t="shared" si="35"/>
        <v>//</v>
      </c>
      <c r="R569" s="16"/>
      <c r="S569" s="108" t="e">
        <v>#N/A</v>
      </c>
      <c r="T569" s="108"/>
    </row>
    <row r="570" spans="1:20" hidden="1" x14ac:dyDescent="0.2">
      <c r="A570" s="16">
        <v>1994</v>
      </c>
      <c r="B570" s="16" t="s">
        <v>490</v>
      </c>
      <c r="D570" s="70" t="str">
        <f>IF(C570="","",LOOKUP(C570,Bases!A:A,Bases!B:B))</f>
        <v/>
      </c>
      <c r="E570" s="70" t="str">
        <f>IF(C570="","",LOOKUP(C570,Bases!A:A,Bases!C:C))</f>
        <v/>
      </c>
      <c r="G570" s="68" t="str">
        <f t="shared" si="34"/>
        <v>Baja</v>
      </c>
      <c r="H570" s="16" t="s">
        <v>2497</v>
      </c>
      <c r="J570" s="16" t="s">
        <v>2272</v>
      </c>
      <c r="K570" s="16">
        <v>98710</v>
      </c>
      <c r="L570" s="16" t="s">
        <v>2265</v>
      </c>
      <c r="M570" s="17">
        <v>43031</v>
      </c>
      <c r="N570" s="15">
        <v>8139659620</v>
      </c>
      <c r="P570" s="16">
        <v>0</v>
      </c>
      <c r="Q570" s="16" t="str">
        <f t="shared" si="35"/>
        <v>//</v>
      </c>
      <c r="R570" s="16"/>
      <c r="S570" s="108" t="e">
        <v>#N/A</v>
      </c>
      <c r="T570" s="108"/>
    </row>
    <row r="571" spans="1:20" hidden="1" x14ac:dyDescent="0.2">
      <c r="A571" s="16">
        <v>488</v>
      </c>
      <c r="B571" s="16" t="s">
        <v>491</v>
      </c>
      <c r="D571" s="70" t="str">
        <f>IF(C571="","",LOOKUP(C571,Bases!A:A,Bases!B:B))</f>
        <v/>
      </c>
      <c r="E571" s="70" t="str">
        <f>IF(C571="","",LOOKUP(C571,Bases!A:A,Bases!C:C))</f>
        <v/>
      </c>
      <c r="G571" s="68" t="str">
        <f t="shared" si="34"/>
        <v>Baja</v>
      </c>
      <c r="H571" s="16" t="s">
        <v>2498</v>
      </c>
      <c r="J571" s="16" t="s">
        <v>2283</v>
      </c>
      <c r="K571" s="16">
        <v>98640</v>
      </c>
      <c r="L571" s="16" t="s">
        <v>2265</v>
      </c>
      <c r="M571" s="17">
        <v>38271</v>
      </c>
      <c r="N571" s="15">
        <v>34008311408</v>
      </c>
      <c r="P571" s="16">
        <v>0</v>
      </c>
      <c r="Q571" s="16" t="str">
        <f t="shared" si="35"/>
        <v>//</v>
      </c>
      <c r="R571" s="16"/>
      <c r="S571" s="108" t="e">
        <v>#N/A</v>
      </c>
      <c r="T571" s="108"/>
    </row>
    <row r="572" spans="1:20" hidden="1" x14ac:dyDescent="0.2">
      <c r="A572" s="16">
        <v>8461</v>
      </c>
      <c r="B572" s="16" t="s">
        <v>7714</v>
      </c>
      <c r="C572" s="19" t="s">
        <v>7003</v>
      </c>
      <c r="D572" s="70" t="str">
        <f>IF(C572="","",LOOKUP(C572,Bases!A:A,Bases!B:B))</f>
        <v>Invernaderos</v>
      </c>
      <c r="E572" s="70" t="str">
        <f>IF(C572="","",LOOKUP(C572,Bases!A:A,Bases!C:C))</f>
        <v>Extra/entrenamiento</v>
      </c>
      <c r="F572" s="18" t="s">
        <v>7209</v>
      </c>
      <c r="G572" s="68" t="str">
        <f t="shared" si="34"/>
        <v>Baja</v>
      </c>
      <c r="H572" s="16" t="s">
        <v>7715</v>
      </c>
      <c r="I572" s="16" t="s">
        <v>2283</v>
      </c>
      <c r="J572" s="16" t="s">
        <v>2283</v>
      </c>
      <c r="K572" s="16">
        <v>98640</v>
      </c>
      <c r="L572" s="16" t="s">
        <v>2265</v>
      </c>
      <c r="M572" s="17">
        <v>44183</v>
      </c>
      <c r="O572" s="16" t="s">
        <v>7716</v>
      </c>
      <c r="Q572" s="16" t="str">
        <f t="shared" si="35"/>
        <v>25/05/00</v>
      </c>
      <c r="R572" s="27" t="s">
        <v>3904</v>
      </c>
      <c r="S572" s="12" t="s">
        <v>2283</v>
      </c>
    </row>
    <row r="573" spans="1:20" hidden="1" x14ac:dyDescent="0.2">
      <c r="A573" s="16">
        <v>489</v>
      </c>
      <c r="B573" s="16" t="s">
        <v>493</v>
      </c>
      <c r="D573" s="70" t="str">
        <f>IF(C573="","",LOOKUP(C573,Bases!A:A,Bases!B:B))</f>
        <v/>
      </c>
      <c r="E573" s="70" t="str">
        <f>IF(C573="","",LOOKUP(C573,Bases!A:A,Bases!C:C))</f>
        <v/>
      </c>
      <c r="G573" s="68" t="str">
        <f t="shared" si="34"/>
        <v>Baja</v>
      </c>
      <c r="H573" s="16" t="s">
        <v>2498</v>
      </c>
      <c r="J573" s="16" t="s">
        <v>2283</v>
      </c>
      <c r="K573" s="16">
        <v>98640</v>
      </c>
      <c r="L573" s="16" t="s">
        <v>2265</v>
      </c>
      <c r="M573" s="17">
        <v>43536</v>
      </c>
      <c r="N573" s="15">
        <v>34027903615</v>
      </c>
      <c r="P573" s="16">
        <v>0</v>
      </c>
      <c r="Q573" s="16" t="str">
        <f t="shared" si="35"/>
        <v>//</v>
      </c>
      <c r="R573" s="16"/>
      <c r="S573" s="108" t="e">
        <v>#N/A</v>
      </c>
      <c r="T573" s="108"/>
    </row>
    <row r="574" spans="1:20" hidden="1" x14ac:dyDescent="0.2">
      <c r="A574" s="23">
        <v>8027</v>
      </c>
      <c r="B574" s="23" t="s">
        <v>428</v>
      </c>
      <c r="C574" s="16" t="s">
        <v>6982</v>
      </c>
      <c r="D574" s="70" t="str">
        <f>IF(C574="","",LOOKUP(C574,Bases!A:A,Bases!B:B))</f>
        <v>Invernaderos</v>
      </c>
      <c r="E574" s="70" t="str">
        <f>IF(C574="","",LOOKUP(C574,Bases!A:A,Bases!C:C))</f>
        <v>Operativo Arriba</v>
      </c>
      <c r="F574" s="18" t="s">
        <v>3663</v>
      </c>
      <c r="G574" s="68" t="str">
        <f t="shared" si="34"/>
        <v>Baja</v>
      </c>
      <c r="H574" s="16" t="s">
        <v>2467</v>
      </c>
      <c r="I574" s="16" t="s">
        <v>5533</v>
      </c>
      <c r="J574" s="16" t="s">
        <v>2285</v>
      </c>
      <c r="K574" s="16">
        <v>98730</v>
      </c>
      <c r="L574" s="16" t="s">
        <v>2265</v>
      </c>
      <c r="M574" s="25">
        <v>44075</v>
      </c>
      <c r="N574" s="15">
        <v>34129300769</v>
      </c>
      <c r="O574" s="35" t="s">
        <v>4061</v>
      </c>
      <c r="P574" s="16" t="s">
        <v>6300</v>
      </c>
      <c r="Q574" s="16" t="str">
        <f t="shared" si="35"/>
        <v>14/05/93</v>
      </c>
      <c r="R574" s="27" t="s">
        <v>3904</v>
      </c>
      <c r="S574" s="108" t="s">
        <v>3185</v>
      </c>
      <c r="T574" s="108"/>
    </row>
    <row r="575" spans="1:20" hidden="1" x14ac:dyDescent="0.2">
      <c r="A575" s="16">
        <v>573</v>
      </c>
      <c r="B575" s="16" t="s">
        <v>495</v>
      </c>
      <c r="D575" s="70" t="str">
        <f>IF(C575="","",LOOKUP(C575,Bases!A:A,Bases!B:B))</f>
        <v/>
      </c>
      <c r="E575" s="70" t="str">
        <f>IF(C575="","",LOOKUP(C575,Bases!A:A,Bases!C:C))</f>
        <v/>
      </c>
      <c r="F575" s="18" t="s">
        <v>3662</v>
      </c>
      <c r="G575" s="68" t="str">
        <f t="shared" si="34"/>
        <v>Baja</v>
      </c>
      <c r="H575" s="16" t="s">
        <v>2499</v>
      </c>
      <c r="J575" s="16" t="s">
        <v>2283</v>
      </c>
      <c r="K575" s="16">
        <v>98640</v>
      </c>
      <c r="L575" s="16" t="s">
        <v>2265</v>
      </c>
      <c r="M575" s="17">
        <v>43521</v>
      </c>
      <c r="N575" s="15">
        <v>34866604019</v>
      </c>
      <c r="O575" s="16" t="s">
        <v>4806</v>
      </c>
      <c r="P575" s="16">
        <v>0</v>
      </c>
      <c r="Q575" s="16" t="str">
        <f t="shared" si="35"/>
        <v>23/07/66</v>
      </c>
      <c r="R575" s="16" t="s">
        <v>3904</v>
      </c>
      <c r="S575" s="108" t="e">
        <v>#N/A</v>
      </c>
      <c r="T575" s="108"/>
    </row>
    <row r="576" spans="1:20" x14ac:dyDescent="0.2">
      <c r="A576" s="23">
        <v>2352</v>
      </c>
      <c r="B576" s="16" t="s">
        <v>4343</v>
      </c>
      <c r="C576" s="16" t="s">
        <v>6750</v>
      </c>
      <c r="D576" s="70" t="str">
        <f>IF(C576="","",LOOKUP(C576,Bases!A:A,Bases!B:B))</f>
        <v>Invernaderos</v>
      </c>
      <c r="E576" s="70" t="str">
        <f>IF(C576="","",LOOKUP(C576,Bases!A:A,Bases!C:C))</f>
        <v>Supervisor titular</v>
      </c>
      <c r="F576" s="18" t="s">
        <v>3662</v>
      </c>
      <c r="G576" s="68" t="str">
        <f t="shared" si="34"/>
        <v>Activo</v>
      </c>
      <c r="H576" s="16" t="s">
        <v>4344</v>
      </c>
      <c r="I576" s="16" t="s">
        <v>5531</v>
      </c>
      <c r="J576" s="16" t="s">
        <v>2285</v>
      </c>
      <c r="K576" s="16">
        <v>98740</v>
      </c>
      <c r="L576" s="16" t="s">
        <v>144</v>
      </c>
      <c r="M576" s="17">
        <v>43396</v>
      </c>
      <c r="N576" s="15">
        <v>5158706068</v>
      </c>
      <c r="O576" s="16" t="s">
        <v>4345</v>
      </c>
      <c r="P576" s="16" t="s">
        <v>6295</v>
      </c>
      <c r="Q576" s="16" t="str">
        <f t="shared" si="35"/>
        <v>05/09/87</v>
      </c>
      <c r="R576" s="27" t="s">
        <v>3910</v>
      </c>
      <c r="S576" s="12" t="s">
        <v>6213</v>
      </c>
    </row>
    <row r="577" spans="1:20" x14ac:dyDescent="0.2">
      <c r="A577" s="16">
        <v>2713</v>
      </c>
      <c r="B577" s="16" t="s">
        <v>5688</v>
      </c>
      <c r="C577" s="16" t="s">
        <v>7103</v>
      </c>
      <c r="D577" s="70" t="str">
        <f>IF(C577="","",LOOKUP(C577,Bases!A:A,Bases!B:B))</f>
        <v>Invernaderos</v>
      </c>
      <c r="E577" s="70" t="str">
        <f>IF(C577="","",LOOKUP(C577,Bases!A:A,Bases!C:C))</f>
        <v>Operativo Abajo</v>
      </c>
      <c r="F577" s="18" t="s">
        <v>7083</v>
      </c>
      <c r="G577" s="68" t="str">
        <f t="shared" si="34"/>
        <v>Activo</v>
      </c>
      <c r="H577" s="16" t="s">
        <v>5686</v>
      </c>
      <c r="I577" s="16" t="s">
        <v>5532</v>
      </c>
      <c r="J577" s="16" t="s">
        <v>2285</v>
      </c>
      <c r="K577" s="16">
        <v>98740</v>
      </c>
      <c r="L577" s="16" t="s">
        <v>2266</v>
      </c>
      <c r="M577" s="17">
        <v>44173</v>
      </c>
      <c r="N577" s="15">
        <v>4109192510</v>
      </c>
      <c r="O577" s="16" t="s">
        <v>5687</v>
      </c>
      <c r="P577" s="16">
        <v>0</v>
      </c>
      <c r="Q577" s="16" t="str">
        <f t="shared" si="35"/>
        <v>05/04/91</v>
      </c>
      <c r="R577" s="27" t="s">
        <v>3904</v>
      </c>
      <c r="S577" s="12" t="s">
        <v>6215</v>
      </c>
    </row>
    <row r="578" spans="1:20" hidden="1" x14ac:dyDescent="0.2">
      <c r="A578" s="23">
        <v>513</v>
      </c>
      <c r="B578" s="16" t="s">
        <v>497</v>
      </c>
      <c r="D578" s="70" t="str">
        <f>IF(C578="","",LOOKUP(C578,Bases!A:A,Bases!B:B))</f>
        <v/>
      </c>
      <c r="E578" s="70" t="str">
        <f>IF(C578="","",LOOKUP(C578,Bases!A:A,Bases!C:C))</f>
        <v/>
      </c>
      <c r="F578" s="18" t="s">
        <v>3662</v>
      </c>
      <c r="G578" s="68" t="str">
        <f t="shared" ref="G578:G609" si="36">IF(L578="B","Baja","Activo")</f>
        <v>Baja</v>
      </c>
      <c r="H578" s="16" t="s">
        <v>4559</v>
      </c>
      <c r="J578" s="16" t="s">
        <v>2283</v>
      </c>
      <c r="K578" s="16">
        <v>98640</v>
      </c>
      <c r="L578" s="16" t="s">
        <v>2265</v>
      </c>
      <c r="M578" s="17">
        <v>43557</v>
      </c>
      <c r="N578" s="15">
        <v>34048613110</v>
      </c>
      <c r="O578" s="16" t="s">
        <v>4560</v>
      </c>
      <c r="P578" s="16">
        <v>0</v>
      </c>
      <c r="Q578" s="16" t="str">
        <f t="shared" si="35"/>
        <v>20/03/86</v>
      </c>
      <c r="R578" s="16" t="s">
        <v>3904</v>
      </c>
      <c r="S578" s="108" t="e">
        <v>#N/A</v>
      </c>
      <c r="T578" s="108"/>
    </row>
    <row r="579" spans="1:20" hidden="1" x14ac:dyDescent="0.2">
      <c r="A579" s="23">
        <v>2279</v>
      </c>
      <c r="B579" s="46" t="s">
        <v>4032</v>
      </c>
      <c r="C579" s="16" t="s">
        <v>6761</v>
      </c>
      <c r="D579" s="70" t="str">
        <f>IF(C579="","",LOOKUP(C579,Bases!A:A,Bases!B:B))</f>
        <v>Riego</v>
      </c>
      <c r="E579" s="70" t="str">
        <f>IF(C579="","",LOOKUP(C579,Bases!A:A,Bases!C:C))</f>
        <v>Riego nivel D</v>
      </c>
      <c r="F579" s="18" t="s">
        <v>3643</v>
      </c>
      <c r="G579" s="68" t="str">
        <f t="shared" si="36"/>
        <v>Baja</v>
      </c>
      <c r="H579" s="16" t="s">
        <v>4033</v>
      </c>
      <c r="I579" s="16" t="s">
        <v>2283</v>
      </c>
      <c r="J579" s="16" t="s">
        <v>2283</v>
      </c>
      <c r="K579" s="16">
        <v>98640</v>
      </c>
      <c r="L579" s="16" t="s">
        <v>2265</v>
      </c>
      <c r="M579" s="17">
        <v>43353</v>
      </c>
      <c r="N579" s="15">
        <v>341291111414</v>
      </c>
      <c r="O579" s="16" t="s">
        <v>4034</v>
      </c>
      <c r="P579" s="16" t="s">
        <v>6306</v>
      </c>
      <c r="Q579" s="16" t="str">
        <f t="shared" si="35"/>
        <v>20/01/91</v>
      </c>
      <c r="R579" s="16" t="s">
        <v>3904</v>
      </c>
      <c r="S579" s="108" t="s">
        <v>2283</v>
      </c>
      <c r="T579" s="108"/>
    </row>
    <row r="580" spans="1:20" hidden="1" x14ac:dyDescent="0.2">
      <c r="A580" s="16">
        <v>8421</v>
      </c>
      <c r="B580" s="16" t="s">
        <v>7606</v>
      </c>
      <c r="C580" s="19" t="s">
        <v>7122</v>
      </c>
      <c r="D580" s="70" t="str">
        <f>IF(C580="","",LOOKUP(C580,Bases!A:A,Bases!B:B))</f>
        <v>Invernaderos</v>
      </c>
      <c r="E580" s="70" t="str">
        <f>IF(C580="","",LOOKUP(C580,Bases!A:A,Bases!C:C))</f>
        <v>Extra/entrenamiento</v>
      </c>
      <c r="F580" s="18" t="s">
        <v>7209</v>
      </c>
      <c r="G580" s="68" t="str">
        <f t="shared" si="36"/>
        <v>Baja</v>
      </c>
      <c r="H580" s="16" t="s">
        <v>7607</v>
      </c>
      <c r="I580" s="16" t="s">
        <v>3185</v>
      </c>
      <c r="J580" s="16" t="s">
        <v>2285</v>
      </c>
      <c r="K580" s="16">
        <v>98760</v>
      </c>
      <c r="L580" s="16" t="s">
        <v>2265</v>
      </c>
      <c r="M580" s="17">
        <v>44159</v>
      </c>
      <c r="N580" s="15">
        <v>35200112882</v>
      </c>
      <c r="O580" s="16" t="s">
        <v>7608</v>
      </c>
      <c r="P580" s="16" t="s">
        <v>7609</v>
      </c>
      <c r="Q580" s="17">
        <v>44159</v>
      </c>
      <c r="R580" s="27" t="s">
        <v>3910</v>
      </c>
      <c r="S580" s="108" t="s">
        <v>3185</v>
      </c>
      <c r="T580" s="108"/>
    </row>
    <row r="581" spans="1:20" x14ac:dyDescent="0.2">
      <c r="A581" s="16">
        <v>8519</v>
      </c>
      <c r="B581" s="16" t="s">
        <v>7843</v>
      </c>
      <c r="C581" s="19" t="s">
        <v>7003</v>
      </c>
      <c r="D581" s="70" t="str">
        <f>IF(C581="","",LOOKUP(C581,Bases!A:A,Bases!B:B))</f>
        <v>Invernaderos</v>
      </c>
      <c r="E581" s="70" t="str">
        <f>IF(C581="","",LOOKUP(C581,Bases!A:A,Bases!C:C))</f>
        <v>Extra/entrenamiento</v>
      </c>
      <c r="F581" s="18" t="s">
        <v>7209</v>
      </c>
      <c r="G581" s="68" t="str">
        <f t="shared" si="36"/>
        <v>Activo</v>
      </c>
      <c r="H581" s="16" t="s">
        <v>7844</v>
      </c>
      <c r="I581" s="16" t="s">
        <v>7388</v>
      </c>
      <c r="J581" s="16" t="s">
        <v>2270</v>
      </c>
      <c r="K581" s="16">
        <v>98631</v>
      </c>
      <c r="L581" s="16" t="s">
        <v>144</v>
      </c>
      <c r="M581" s="17">
        <v>44218</v>
      </c>
      <c r="O581" s="16" t="s">
        <v>7845</v>
      </c>
      <c r="Q581" s="16" t="str">
        <f t="shared" ref="Q581:Q600" si="37">CONCATENATE(MID(O581,9,2),"/",MID(O581,7,2),"/",MID(O581,5,2))</f>
        <v>27/11/96</v>
      </c>
      <c r="R581" s="27" t="s">
        <v>3910</v>
      </c>
      <c r="S581" s="12" t="s">
        <v>7258</v>
      </c>
    </row>
    <row r="582" spans="1:20" hidden="1" x14ac:dyDescent="0.2">
      <c r="A582" s="16">
        <v>2867</v>
      </c>
      <c r="B582" s="16" t="s">
        <v>6224</v>
      </c>
      <c r="D582" s="70" t="str">
        <f>IF(C582="","",LOOKUP(C582,Bases!A:A,Bases!B:B))</f>
        <v/>
      </c>
      <c r="E582" s="70" t="str">
        <f>IF(C582="","",LOOKUP(C582,Bases!A:A,Bases!C:C))</f>
        <v/>
      </c>
      <c r="F582" s="18" t="s">
        <v>3856</v>
      </c>
      <c r="G582" s="68" t="str">
        <f t="shared" si="36"/>
        <v>Baja</v>
      </c>
      <c r="H582" s="16" t="s">
        <v>6225</v>
      </c>
      <c r="I582" s="16" t="s">
        <v>5537</v>
      </c>
      <c r="J582" s="16" t="s">
        <v>2285</v>
      </c>
      <c r="K582" s="16">
        <v>98740</v>
      </c>
      <c r="L582" s="16" t="s">
        <v>2265</v>
      </c>
      <c r="M582" s="17">
        <v>43969</v>
      </c>
      <c r="N582" s="15">
        <v>2206842649</v>
      </c>
      <c r="O582" s="16" t="s">
        <v>6226</v>
      </c>
      <c r="P582" s="16" t="s">
        <v>6308</v>
      </c>
      <c r="Q582" s="16" t="str">
        <f t="shared" si="37"/>
        <v>12/05/68</v>
      </c>
      <c r="R582" s="16" t="s">
        <v>3910</v>
      </c>
      <c r="S582" s="29" t="s">
        <v>5537</v>
      </c>
      <c r="T582" s="29"/>
    </row>
    <row r="583" spans="1:20" hidden="1" x14ac:dyDescent="0.2">
      <c r="A583" s="16">
        <v>1033</v>
      </c>
      <c r="B583" s="16" t="s">
        <v>499</v>
      </c>
      <c r="D583" s="70" t="str">
        <f>IF(C583="","",LOOKUP(C583,Bases!A:A,Bases!B:B))</f>
        <v/>
      </c>
      <c r="E583" s="70" t="str">
        <f>IF(C583="","",LOOKUP(C583,Bases!A:A,Bases!C:C))</f>
        <v/>
      </c>
      <c r="G583" s="68" t="str">
        <f t="shared" si="36"/>
        <v>Baja</v>
      </c>
      <c r="H583" s="16" t="s">
        <v>2515</v>
      </c>
      <c r="J583" s="16" t="s">
        <v>2272</v>
      </c>
      <c r="K583" s="16">
        <v>98670</v>
      </c>
      <c r="L583" s="16" t="s">
        <v>2265</v>
      </c>
      <c r="M583" s="17">
        <v>40781</v>
      </c>
      <c r="N583" s="15">
        <v>34119600574</v>
      </c>
      <c r="P583" s="16">
        <v>0</v>
      </c>
      <c r="Q583" s="16" t="str">
        <f t="shared" si="37"/>
        <v>//</v>
      </c>
      <c r="R583" s="16"/>
      <c r="S583" s="108" t="e">
        <v>#N/A</v>
      </c>
      <c r="T583" s="108"/>
    </row>
    <row r="584" spans="1:20" hidden="1" x14ac:dyDescent="0.2">
      <c r="A584" s="16">
        <v>1696</v>
      </c>
      <c r="B584" s="16" t="s">
        <v>500</v>
      </c>
      <c r="D584" s="70" t="str">
        <f>IF(C584="","",LOOKUP(C584,Bases!A:A,Bases!B:B))</f>
        <v/>
      </c>
      <c r="E584" s="70" t="str">
        <f>IF(C584="","",LOOKUP(C584,Bases!A:A,Bases!C:C))</f>
        <v/>
      </c>
      <c r="G584" s="68" t="str">
        <f t="shared" si="36"/>
        <v>Baja</v>
      </c>
      <c r="H584" s="16" t="s">
        <v>2516</v>
      </c>
      <c r="J584" s="16" t="s">
        <v>2272</v>
      </c>
      <c r="K584" s="16">
        <v>98705</v>
      </c>
      <c r="L584" s="16" t="s">
        <v>2265</v>
      </c>
      <c r="M584" s="17">
        <v>42585</v>
      </c>
      <c r="N584" s="15">
        <v>51078909887</v>
      </c>
      <c r="P584" s="16">
        <v>0</v>
      </c>
      <c r="Q584" s="16" t="str">
        <f t="shared" si="37"/>
        <v>//</v>
      </c>
      <c r="R584" s="16"/>
      <c r="S584" s="108" t="e">
        <v>#N/A</v>
      </c>
      <c r="T584" s="108"/>
    </row>
    <row r="585" spans="1:20" hidden="1" x14ac:dyDescent="0.2">
      <c r="A585" s="16">
        <v>1063</v>
      </c>
      <c r="B585" s="16" t="s">
        <v>501</v>
      </c>
      <c r="D585" s="70" t="str">
        <f>IF(C585="","",LOOKUP(C585,Bases!A:A,Bases!B:B))</f>
        <v/>
      </c>
      <c r="E585" s="70" t="str">
        <f>IF(C585="","",LOOKUP(C585,Bases!A:A,Bases!C:C))</f>
        <v/>
      </c>
      <c r="G585" s="68" t="str">
        <f t="shared" si="36"/>
        <v>Baja</v>
      </c>
      <c r="H585" s="16" t="s">
        <v>2517</v>
      </c>
      <c r="J585" s="16" t="s">
        <v>2272</v>
      </c>
      <c r="K585" s="16">
        <v>98700</v>
      </c>
      <c r="L585" s="16" t="s">
        <v>2265</v>
      </c>
      <c r="M585" s="17">
        <v>40984</v>
      </c>
      <c r="N585" s="15">
        <v>34129501408</v>
      </c>
      <c r="P585" s="16">
        <v>0</v>
      </c>
      <c r="Q585" s="16" t="str">
        <f t="shared" si="37"/>
        <v>//</v>
      </c>
      <c r="R585" s="16"/>
      <c r="S585" s="108" t="e">
        <v>#N/A</v>
      </c>
      <c r="T585" s="108"/>
    </row>
    <row r="586" spans="1:20" x14ac:dyDescent="0.2">
      <c r="A586" s="16">
        <v>8372</v>
      </c>
      <c r="B586" s="16" t="s">
        <v>7484</v>
      </c>
      <c r="C586" s="19" t="s">
        <v>6989</v>
      </c>
      <c r="D586" s="70" t="str">
        <f>IF(C586="","",LOOKUP(C586,Bases!A:A,Bases!B:B))</f>
        <v>Inocuidad</v>
      </c>
      <c r="E586" s="70" t="str">
        <f>IF(C586="","",LOOKUP(C586,Bases!A:A,Bases!C:C))</f>
        <v>Inspector de Inocuidad B</v>
      </c>
      <c r="F586" s="18" t="s">
        <v>9</v>
      </c>
      <c r="G586" s="68" t="str">
        <f t="shared" si="36"/>
        <v>Activo</v>
      </c>
      <c r="H586" s="16" t="s">
        <v>7485</v>
      </c>
      <c r="I586" s="16" t="s">
        <v>3185</v>
      </c>
      <c r="J586" s="16" t="s">
        <v>2285</v>
      </c>
      <c r="K586" s="16">
        <v>98760</v>
      </c>
      <c r="L586" s="16" t="s">
        <v>144</v>
      </c>
      <c r="M586" s="17">
        <v>44132</v>
      </c>
      <c r="N586" s="15">
        <v>57160245361</v>
      </c>
      <c r="O586" s="16" t="s">
        <v>7486</v>
      </c>
      <c r="P586" s="16" t="s">
        <v>7487</v>
      </c>
      <c r="Q586" s="16" t="str">
        <f t="shared" si="37"/>
        <v>04/10/02</v>
      </c>
      <c r="R586" s="27" t="s">
        <v>3910</v>
      </c>
      <c r="S586" s="31" t="s">
        <v>3185</v>
      </c>
      <c r="T586" s="31"/>
    </row>
    <row r="587" spans="1:20" hidden="1" x14ac:dyDescent="0.2">
      <c r="A587" s="16">
        <v>1688</v>
      </c>
      <c r="B587" s="16" t="s">
        <v>503</v>
      </c>
      <c r="D587" s="70" t="str">
        <f>IF(C587="","",LOOKUP(C587,Bases!A:A,Bases!B:B))</f>
        <v/>
      </c>
      <c r="E587" s="70" t="str">
        <f>IF(C587="","",LOOKUP(C587,Bases!A:A,Bases!C:C))</f>
        <v/>
      </c>
      <c r="G587" s="68" t="str">
        <f t="shared" si="36"/>
        <v>Baja</v>
      </c>
      <c r="H587" s="16" t="s">
        <v>2518</v>
      </c>
      <c r="J587" s="16" t="s">
        <v>2272</v>
      </c>
      <c r="K587" s="16">
        <v>98700</v>
      </c>
      <c r="L587" s="16" t="s">
        <v>2265</v>
      </c>
      <c r="M587" s="17">
        <v>42579</v>
      </c>
      <c r="N587" s="15">
        <v>7168765662</v>
      </c>
      <c r="P587" s="16">
        <v>0</v>
      </c>
      <c r="Q587" s="16" t="str">
        <f t="shared" si="37"/>
        <v>//</v>
      </c>
      <c r="R587" s="16"/>
      <c r="S587" s="108" t="e">
        <v>#N/A</v>
      </c>
      <c r="T587" s="108"/>
    </row>
    <row r="588" spans="1:20" hidden="1" x14ac:dyDescent="0.2">
      <c r="A588" s="16">
        <v>283</v>
      </c>
      <c r="B588" s="16" t="s">
        <v>504</v>
      </c>
      <c r="D588" s="70" t="str">
        <f>IF(C588="","",LOOKUP(C588,Bases!A:A,Bases!B:B))</f>
        <v/>
      </c>
      <c r="E588" s="70" t="str">
        <f>IF(C588="","",LOOKUP(C588,Bases!A:A,Bases!C:C))</f>
        <v/>
      </c>
      <c r="G588" s="68" t="str">
        <f t="shared" si="36"/>
        <v>Baja</v>
      </c>
      <c r="K588" s="16">
        <v>0</v>
      </c>
      <c r="L588" s="16" t="s">
        <v>2265</v>
      </c>
      <c r="M588" s="17">
        <v>37558</v>
      </c>
      <c r="N588" s="15">
        <v>34008501370</v>
      </c>
      <c r="P588" s="16">
        <v>0</v>
      </c>
      <c r="Q588" s="16" t="str">
        <f t="shared" si="37"/>
        <v>//</v>
      </c>
      <c r="R588" s="16"/>
      <c r="S588" s="108" t="e">
        <v>#N/A</v>
      </c>
      <c r="T588" s="108"/>
    </row>
    <row r="589" spans="1:20" hidden="1" x14ac:dyDescent="0.2">
      <c r="A589" s="16">
        <v>1557</v>
      </c>
      <c r="B589" s="16" t="s">
        <v>505</v>
      </c>
      <c r="D589" s="70" t="str">
        <f>IF(C589="","",LOOKUP(C589,Bases!A:A,Bases!B:B))</f>
        <v/>
      </c>
      <c r="E589" s="70" t="str">
        <f>IF(C589="","",LOOKUP(C589,Bases!A:A,Bases!C:C))</f>
        <v/>
      </c>
      <c r="G589" s="68" t="str">
        <f t="shared" si="36"/>
        <v>Baja</v>
      </c>
      <c r="H589" s="16" t="s">
        <v>2519</v>
      </c>
      <c r="J589" s="16" t="s">
        <v>2283</v>
      </c>
      <c r="K589" s="16">
        <v>98640</v>
      </c>
      <c r="L589" s="16" t="s">
        <v>2265</v>
      </c>
      <c r="M589" s="17">
        <v>42299</v>
      </c>
      <c r="N589" s="15">
        <v>54988203938</v>
      </c>
      <c r="P589" s="16">
        <v>0</v>
      </c>
      <c r="Q589" s="16" t="str">
        <f t="shared" si="37"/>
        <v>//</v>
      </c>
      <c r="R589" s="16"/>
      <c r="S589" s="108" t="e">
        <v>#N/A</v>
      </c>
      <c r="T589" s="108"/>
    </row>
    <row r="590" spans="1:20" hidden="1" x14ac:dyDescent="0.2">
      <c r="A590" s="23">
        <v>8262</v>
      </c>
      <c r="B590" s="16" t="s">
        <v>4684</v>
      </c>
      <c r="D590" s="70" t="str">
        <f>IF(C590="","",LOOKUP(C590,Bases!A:A,Bases!B:B))</f>
        <v/>
      </c>
      <c r="E590" s="70" t="str">
        <f>IF(C590="","",LOOKUP(C590,Bases!A:A,Bases!C:C))</f>
        <v/>
      </c>
      <c r="F590" s="18" t="s">
        <v>3662</v>
      </c>
      <c r="G590" s="68" t="str">
        <f t="shared" si="36"/>
        <v>Baja</v>
      </c>
      <c r="H590" s="16" t="s">
        <v>4685</v>
      </c>
      <c r="J590" s="16" t="s">
        <v>2272</v>
      </c>
      <c r="K590" s="16">
        <v>98715</v>
      </c>
      <c r="L590" s="16" t="s">
        <v>2265</v>
      </c>
      <c r="M590" s="17">
        <v>43480</v>
      </c>
      <c r="O590" s="16" t="s">
        <v>4686</v>
      </c>
      <c r="P590" s="16">
        <v>0</v>
      </c>
      <c r="Q590" s="16" t="str">
        <f t="shared" si="37"/>
        <v>16/03/90</v>
      </c>
      <c r="R590" s="27" t="s">
        <v>3904</v>
      </c>
      <c r="S590" s="108" t="e">
        <v>#N/A</v>
      </c>
      <c r="T590" s="108"/>
    </row>
    <row r="591" spans="1:20" hidden="1" x14ac:dyDescent="0.2">
      <c r="A591" s="23">
        <v>2409</v>
      </c>
      <c r="B591" s="16" t="s">
        <v>4577</v>
      </c>
      <c r="D591" s="70" t="str">
        <f>IF(C591="","",LOOKUP(C591,Bases!A:A,Bases!B:B))</f>
        <v/>
      </c>
      <c r="E591" s="70" t="str">
        <f>IF(C591="","",LOOKUP(C591,Bases!A:A,Bases!C:C))</f>
        <v/>
      </c>
      <c r="F591" s="18" t="s">
        <v>3662</v>
      </c>
      <c r="G591" s="68" t="str">
        <f t="shared" si="36"/>
        <v>Baja</v>
      </c>
      <c r="H591" s="16" t="s">
        <v>4578</v>
      </c>
      <c r="J591" s="16" t="s">
        <v>2272</v>
      </c>
      <c r="K591" s="16">
        <v>98710</v>
      </c>
      <c r="L591" s="16" t="s">
        <v>2265</v>
      </c>
      <c r="M591" s="17">
        <v>43461</v>
      </c>
      <c r="O591" s="16" t="s">
        <v>4579</v>
      </c>
      <c r="P591" s="16">
        <v>0</v>
      </c>
      <c r="Q591" s="16" t="str">
        <f t="shared" si="37"/>
        <v>09/06/99</v>
      </c>
      <c r="R591" s="16" t="s">
        <v>3904</v>
      </c>
      <c r="S591" s="108" t="e">
        <v>#N/A</v>
      </c>
      <c r="T591" s="108"/>
    </row>
    <row r="592" spans="1:20" hidden="1" x14ac:dyDescent="0.2">
      <c r="A592" s="16">
        <v>974</v>
      </c>
      <c r="B592" s="16" t="s">
        <v>506</v>
      </c>
      <c r="D592" s="70" t="str">
        <f>IF(C592="","",LOOKUP(C592,Bases!A:A,Bases!B:B))</f>
        <v/>
      </c>
      <c r="E592" s="70" t="str">
        <f>IF(C592="","",LOOKUP(C592,Bases!A:A,Bases!C:C))</f>
        <v/>
      </c>
      <c r="G592" s="68" t="str">
        <f t="shared" si="36"/>
        <v>Baja</v>
      </c>
      <c r="H592" s="16" t="s">
        <v>2520</v>
      </c>
      <c r="J592" s="16" t="s">
        <v>2272</v>
      </c>
      <c r="K592" s="16">
        <v>98700</v>
      </c>
      <c r="L592" s="16" t="s">
        <v>2265</v>
      </c>
      <c r="M592" s="17">
        <v>40564</v>
      </c>
      <c r="N592" s="15">
        <v>34117900224</v>
      </c>
      <c r="P592" s="16">
        <v>0</v>
      </c>
      <c r="Q592" s="16" t="str">
        <f t="shared" si="37"/>
        <v>//</v>
      </c>
      <c r="R592" s="16"/>
      <c r="S592" s="108" t="e">
        <v>#N/A</v>
      </c>
      <c r="T592" s="108"/>
    </row>
    <row r="593" spans="1:20" hidden="1" x14ac:dyDescent="0.2">
      <c r="A593" s="16">
        <v>424</v>
      </c>
      <c r="B593" s="16" t="s">
        <v>507</v>
      </c>
      <c r="D593" s="70" t="str">
        <f>IF(C593="","",LOOKUP(C593,Bases!A:A,Bases!B:B))</f>
        <v/>
      </c>
      <c r="E593" s="70" t="str">
        <f>IF(C593="","",LOOKUP(C593,Bases!A:A,Bases!C:C))</f>
        <v/>
      </c>
      <c r="G593" s="68" t="str">
        <f t="shared" si="36"/>
        <v>Baja</v>
      </c>
      <c r="H593" s="16" t="s">
        <v>2521</v>
      </c>
      <c r="J593" s="16" t="s">
        <v>2270</v>
      </c>
      <c r="K593" s="16">
        <v>0</v>
      </c>
      <c r="L593" s="16" t="s">
        <v>2265</v>
      </c>
      <c r="M593" s="17">
        <v>37895</v>
      </c>
      <c r="N593" s="15">
        <v>34038514815</v>
      </c>
      <c r="P593" s="16">
        <v>0</v>
      </c>
      <c r="Q593" s="16" t="str">
        <f t="shared" si="37"/>
        <v>//</v>
      </c>
      <c r="R593" s="16"/>
      <c r="S593" s="108" t="e">
        <v>#N/A</v>
      </c>
      <c r="T593" s="108"/>
    </row>
    <row r="594" spans="1:20" hidden="1" x14ac:dyDescent="0.2">
      <c r="A594" s="16">
        <v>8177</v>
      </c>
      <c r="B594" s="16" t="s">
        <v>508</v>
      </c>
      <c r="D594" s="70" t="str">
        <f>IF(C594="","",LOOKUP(C594,Bases!A:A,Bases!B:B))</f>
        <v/>
      </c>
      <c r="E594" s="70" t="str">
        <f>IF(C594="","",LOOKUP(C594,Bases!A:A,Bases!C:C))</f>
        <v/>
      </c>
      <c r="G594" s="68" t="str">
        <f t="shared" si="36"/>
        <v>Baja</v>
      </c>
      <c r="H594" s="16" t="s">
        <v>2522</v>
      </c>
      <c r="J594" s="16" t="s">
        <v>2373</v>
      </c>
      <c r="K594" s="16">
        <v>98840</v>
      </c>
      <c r="L594" s="16" t="s">
        <v>2265</v>
      </c>
      <c r="M594" s="17">
        <v>42215</v>
      </c>
      <c r="N594" s="15">
        <v>34107601360</v>
      </c>
      <c r="P594" s="16">
        <v>0</v>
      </c>
      <c r="Q594" s="16" t="str">
        <f t="shared" si="37"/>
        <v>//</v>
      </c>
      <c r="R594" s="16"/>
      <c r="S594" s="108" t="e">
        <v>#N/A</v>
      </c>
      <c r="T594" s="108"/>
    </row>
    <row r="595" spans="1:20" hidden="1" x14ac:dyDescent="0.2">
      <c r="A595" s="16">
        <v>2131</v>
      </c>
      <c r="B595" s="19" t="s">
        <v>3680</v>
      </c>
      <c r="C595" s="40"/>
      <c r="D595" s="70" t="str">
        <f>IF(C595="","",LOOKUP(C595,Bases!A:A,Bases!B:B))</f>
        <v/>
      </c>
      <c r="E595" s="70" t="str">
        <f>IF(C595="","",LOOKUP(C595,Bases!A:A,Bases!C:C))</f>
        <v/>
      </c>
      <c r="G595" s="68" t="str">
        <f t="shared" si="36"/>
        <v>Baja</v>
      </c>
      <c r="H595" s="16" t="s">
        <v>3690</v>
      </c>
      <c r="J595" s="16" t="s">
        <v>3691</v>
      </c>
      <c r="K595" s="16">
        <v>98085</v>
      </c>
      <c r="L595" s="16" t="s">
        <v>2265</v>
      </c>
      <c r="M595" s="17">
        <v>43290</v>
      </c>
      <c r="N595" s="15">
        <v>26169978058</v>
      </c>
      <c r="P595" s="16">
        <v>0</v>
      </c>
      <c r="Q595" s="16" t="str">
        <f t="shared" si="37"/>
        <v>//</v>
      </c>
      <c r="R595" s="16"/>
      <c r="S595" s="108" t="e">
        <v>#N/A</v>
      </c>
      <c r="T595" s="108"/>
    </row>
    <row r="596" spans="1:20" hidden="1" x14ac:dyDescent="0.2">
      <c r="A596" s="16">
        <v>1172</v>
      </c>
      <c r="B596" s="16" t="s">
        <v>509</v>
      </c>
      <c r="D596" s="70" t="str">
        <f>IF(C596="","",LOOKUP(C596,Bases!A:A,Bases!B:B))</f>
        <v/>
      </c>
      <c r="E596" s="70" t="str">
        <f>IF(C596="","",LOOKUP(C596,Bases!A:A,Bases!C:C))</f>
        <v/>
      </c>
      <c r="G596" s="68" t="str">
        <f t="shared" si="36"/>
        <v>Baja</v>
      </c>
      <c r="H596" s="16" t="s">
        <v>2523</v>
      </c>
      <c r="J596" s="16" t="s">
        <v>2272</v>
      </c>
      <c r="K596" s="16">
        <v>98723</v>
      </c>
      <c r="L596" s="16" t="s">
        <v>2265</v>
      </c>
      <c r="M596" s="17">
        <v>41474</v>
      </c>
      <c r="N596" s="15">
        <v>34038507272</v>
      </c>
      <c r="P596" s="16">
        <v>0</v>
      </c>
      <c r="Q596" s="16" t="str">
        <f t="shared" si="37"/>
        <v>//</v>
      </c>
      <c r="R596" s="16"/>
      <c r="S596" s="108" t="e">
        <v>#N/A</v>
      </c>
      <c r="T596" s="108"/>
    </row>
    <row r="597" spans="1:20" hidden="1" x14ac:dyDescent="0.2">
      <c r="A597" s="16">
        <v>1265</v>
      </c>
      <c r="B597" s="16" t="s">
        <v>510</v>
      </c>
      <c r="D597" s="70" t="str">
        <f>IF(C597="","",LOOKUP(C597,Bases!A:A,Bases!B:B))</f>
        <v/>
      </c>
      <c r="E597" s="70" t="str">
        <f>IF(C597="","",LOOKUP(C597,Bases!A:A,Bases!C:C))</f>
        <v/>
      </c>
      <c r="G597" s="68" t="str">
        <f t="shared" si="36"/>
        <v>Baja</v>
      </c>
      <c r="H597" s="16" t="s">
        <v>2524</v>
      </c>
      <c r="J597" s="16" t="s">
        <v>2272</v>
      </c>
      <c r="K597" s="16">
        <v>98700</v>
      </c>
      <c r="L597" s="16" t="s">
        <v>2265</v>
      </c>
      <c r="M597" s="17">
        <v>41758</v>
      </c>
      <c r="N597" s="15">
        <v>38149609406</v>
      </c>
      <c r="P597" s="16">
        <v>0</v>
      </c>
      <c r="Q597" s="16" t="str">
        <f t="shared" si="37"/>
        <v>//</v>
      </c>
      <c r="R597" s="16"/>
      <c r="S597" s="108" t="e">
        <v>#N/A</v>
      </c>
      <c r="T597" s="108"/>
    </row>
    <row r="598" spans="1:20" hidden="1" x14ac:dyDescent="0.2">
      <c r="A598" s="16">
        <v>1422</v>
      </c>
      <c r="B598" s="16" t="s">
        <v>511</v>
      </c>
      <c r="D598" s="70" t="str">
        <f>IF(C598="","",LOOKUP(C598,Bases!A:A,Bases!B:B))</f>
        <v/>
      </c>
      <c r="E598" s="70" t="str">
        <f>IF(C598="","",LOOKUP(C598,Bases!A:A,Bases!C:C))</f>
        <v/>
      </c>
      <c r="G598" s="68" t="str">
        <f t="shared" si="36"/>
        <v>Baja</v>
      </c>
      <c r="H598" s="16" t="s">
        <v>2525</v>
      </c>
      <c r="J598" s="16" t="s">
        <v>2283</v>
      </c>
      <c r="K598" s="16">
        <v>98640</v>
      </c>
      <c r="L598" s="16" t="s">
        <v>2265</v>
      </c>
      <c r="M598" s="17">
        <v>42053</v>
      </c>
      <c r="N598" s="15">
        <v>3159483126</v>
      </c>
      <c r="P598" s="16">
        <v>0</v>
      </c>
      <c r="Q598" s="16" t="str">
        <f t="shared" si="37"/>
        <v>//</v>
      </c>
      <c r="R598" s="16"/>
      <c r="S598" s="108" t="e">
        <v>#N/A</v>
      </c>
      <c r="T598" s="108"/>
    </row>
    <row r="599" spans="1:20" hidden="1" x14ac:dyDescent="0.2">
      <c r="A599" s="23">
        <v>2297</v>
      </c>
      <c r="B599" s="16" t="s">
        <v>4113</v>
      </c>
      <c r="D599" s="70" t="str">
        <f>IF(C599="","",LOOKUP(C599,Bases!A:A,Bases!B:B))</f>
        <v/>
      </c>
      <c r="E599" s="70" t="str">
        <f>IF(C599="","",LOOKUP(C599,Bases!A:A,Bases!C:C))</f>
        <v/>
      </c>
      <c r="F599" s="18" t="s">
        <v>3662</v>
      </c>
      <c r="G599" s="68" t="str">
        <f t="shared" si="36"/>
        <v>Baja</v>
      </c>
      <c r="H599" s="16" t="s">
        <v>4114</v>
      </c>
      <c r="J599" s="16" t="s">
        <v>2272</v>
      </c>
      <c r="K599" s="16">
        <v>98707</v>
      </c>
      <c r="L599" s="16" t="s">
        <v>2265</v>
      </c>
      <c r="M599" s="17">
        <v>43360</v>
      </c>
      <c r="O599" s="16" t="s">
        <v>4115</v>
      </c>
      <c r="P599" s="16">
        <v>0</v>
      </c>
      <c r="Q599" s="16" t="str">
        <f t="shared" si="37"/>
        <v>25/44/98</v>
      </c>
      <c r="R599" s="27" t="s">
        <v>3910</v>
      </c>
      <c r="S599" s="108" t="e">
        <v>#N/A</v>
      </c>
      <c r="T599" s="108"/>
    </row>
    <row r="600" spans="1:20" hidden="1" x14ac:dyDescent="0.2">
      <c r="A600" s="23">
        <v>2520</v>
      </c>
      <c r="B600" s="16" t="s">
        <v>5056</v>
      </c>
      <c r="C600" s="16" t="s">
        <v>6764</v>
      </c>
      <c r="D600" s="70" t="str">
        <f>IF(C600="","",LOOKUP(C600,Bases!A:A,Bases!B:B))</f>
        <v>Invernaderos</v>
      </c>
      <c r="E600" s="70" t="str">
        <f>IF(C600="","",LOOKUP(C600,Bases!A:A,Bases!C:C))</f>
        <v>Clip invernaderos</v>
      </c>
      <c r="F600" s="18" t="s">
        <v>6222</v>
      </c>
      <c r="G600" s="68" t="str">
        <f t="shared" si="36"/>
        <v>Baja</v>
      </c>
      <c r="H600" s="16" t="s">
        <v>5057</v>
      </c>
      <c r="I600" s="16" t="s">
        <v>5535</v>
      </c>
      <c r="J600" s="16" t="s">
        <v>2285</v>
      </c>
      <c r="K600" s="16">
        <v>98730</v>
      </c>
      <c r="L600" s="16" t="s">
        <v>2265</v>
      </c>
      <c r="M600" s="17">
        <v>44025</v>
      </c>
      <c r="N600" s="15">
        <v>2198613032</v>
      </c>
      <c r="O600" s="16" t="s">
        <v>5058</v>
      </c>
      <c r="P600" s="16">
        <v>0</v>
      </c>
      <c r="Q600" s="16" t="str">
        <f t="shared" si="37"/>
        <v>20/04/86</v>
      </c>
      <c r="R600" s="16" t="s">
        <v>3910</v>
      </c>
      <c r="S600" s="108" t="s">
        <v>5535</v>
      </c>
      <c r="T600" s="108"/>
    </row>
    <row r="601" spans="1:20" hidden="1" x14ac:dyDescent="0.2">
      <c r="A601" s="16">
        <v>2890</v>
      </c>
      <c r="B601" s="16" t="s">
        <v>6566</v>
      </c>
      <c r="D601" s="70" t="str">
        <f>IF(C601="","",LOOKUP(C601,Bases!A:A,Bases!B:B))</f>
        <v/>
      </c>
      <c r="E601" s="70" t="str">
        <f>IF(C601="","",LOOKUP(C601,Bases!A:A,Bases!C:C))</f>
        <v/>
      </c>
      <c r="F601" s="12" t="s">
        <v>3778</v>
      </c>
      <c r="G601" s="68" t="str">
        <f t="shared" si="36"/>
        <v>Baja</v>
      </c>
      <c r="H601" s="16" t="s">
        <v>6567</v>
      </c>
      <c r="I601" s="16" t="s">
        <v>5535</v>
      </c>
      <c r="J601" s="16" t="s">
        <v>2285</v>
      </c>
      <c r="K601" s="16">
        <v>98740</v>
      </c>
      <c r="L601" s="16" t="s">
        <v>2265</v>
      </c>
      <c r="M601" s="17">
        <v>44025</v>
      </c>
      <c r="N601" s="15">
        <v>5189105843</v>
      </c>
      <c r="O601" s="16" t="s">
        <v>6568</v>
      </c>
      <c r="R601" s="27" t="s">
        <v>3910</v>
      </c>
      <c r="S601" s="108"/>
      <c r="T601" s="108"/>
    </row>
    <row r="602" spans="1:20" hidden="1" x14ac:dyDescent="0.2">
      <c r="A602" s="23">
        <v>2298</v>
      </c>
      <c r="B602" s="16" t="s">
        <v>4091</v>
      </c>
      <c r="D602" s="70" t="str">
        <f>IF(C602="","",LOOKUP(C602,Bases!A:A,Bases!B:B))</f>
        <v/>
      </c>
      <c r="E602" s="70" t="str">
        <f>IF(C602="","",LOOKUP(C602,Bases!A:A,Bases!C:C))</f>
        <v/>
      </c>
      <c r="F602" s="18" t="s">
        <v>3662</v>
      </c>
      <c r="G602" s="68" t="str">
        <f t="shared" si="36"/>
        <v>Baja</v>
      </c>
      <c r="H602" s="16" t="s">
        <v>4092</v>
      </c>
      <c r="J602" s="16" t="s">
        <v>2272</v>
      </c>
      <c r="K602" s="16">
        <v>98707</v>
      </c>
      <c r="L602" s="16" t="s">
        <v>2265</v>
      </c>
      <c r="M602" s="17">
        <v>43354</v>
      </c>
      <c r="O602" s="16" t="s">
        <v>4093</v>
      </c>
      <c r="P602" s="16">
        <v>0</v>
      </c>
      <c r="Q602" s="16" t="str">
        <f t="shared" ref="Q602:Q633" si="38">CONCATENATE(MID(O602,9,2),"/",MID(O602,7,2),"/",MID(O602,5,2))</f>
        <v>08/05/99</v>
      </c>
      <c r="R602" s="27" t="s">
        <v>3910</v>
      </c>
      <c r="S602" s="108" t="e">
        <v>#N/A</v>
      </c>
      <c r="T602" s="108"/>
    </row>
    <row r="603" spans="1:20" hidden="1" x14ac:dyDescent="0.2">
      <c r="A603" s="23">
        <v>2299</v>
      </c>
      <c r="B603" s="16" t="s">
        <v>4105</v>
      </c>
      <c r="D603" s="70" t="str">
        <f>IF(C603="","",LOOKUP(C603,Bases!A:A,Bases!B:B))</f>
        <v/>
      </c>
      <c r="E603" s="70" t="str">
        <f>IF(C603="","",LOOKUP(C603,Bases!A:A,Bases!C:C))</f>
        <v/>
      </c>
      <c r="F603" s="18" t="s">
        <v>3662</v>
      </c>
      <c r="G603" s="68" t="str">
        <f t="shared" si="36"/>
        <v>Baja</v>
      </c>
      <c r="H603" s="16" t="s">
        <v>4106</v>
      </c>
      <c r="J603" s="16" t="s">
        <v>2272</v>
      </c>
      <c r="K603" s="16">
        <v>98707</v>
      </c>
      <c r="L603" s="16" t="s">
        <v>2265</v>
      </c>
      <c r="M603" s="17">
        <v>43360</v>
      </c>
      <c r="O603" s="16" t="s">
        <v>4107</v>
      </c>
      <c r="P603" s="16">
        <v>0</v>
      </c>
      <c r="Q603" s="16" t="str">
        <f t="shared" si="38"/>
        <v>12/09/00</v>
      </c>
      <c r="R603" s="27" t="s">
        <v>3910</v>
      </c>
      <c r="S603" s="108" t="e">
        <v>#N/A</v>
      </c>
      <c r="T603" s="108"/>
    </row>
    <row r="604" spans="1:20" hidden="1" x14ac:dyDescent="0.2">
      <c r="A604" s="16">
        <v>8173</v>
      </c>
      <c r="B604" s="16" t="s">
        <v>512</v>
      </c>
      <c r="D604" s="70" t="str">
        <f>IF(C604="","",LOOKUP(C604,Bases!A:A,Bases!B:B))</f>
        <v/>
      </c>
      <c r="E604" s="70" t="str">
        <f>IF(C604="","",LOOKUP(C604,Bases!A:A,Bases!C:C))</f>
        <v/>
      </c>
      <c r="G604" s="68" t="str">
        <f t="shared" si="36"/>
        <v>Baja</v>
      </c>
      <c r="K604" s="16">
        <v>0</v>
      </c>
      <c r="L604" s="16" t="s">
        <v>2265</v>
      </c>
      <c r="M604" s="17">
        <v>42191</v>
      </c>
      <c r="N604" s="15">
        <v>34069200144</v>
      </c>
      <c r="P604" s="16">
        <v>0</v>
      </c>
      <c r="Q604" s="16" t="str">
        <f t="shared" si="38"/>
        <v>//</v>
      </c>
      <c r="R604" s="16"/>
      <c r="S604" s="108" t="e">
        <v>#N/A</v>
      </c>
      <c r="T604" s="108"/>
    </row>
    <row r="605" spans="1:20" hidden="1" x14ac:dyDescent="0.2">
      <c r="A605" s="16">
        <v>722</v>
      </c>
      <c r="B605" s="16" t="s">
        <v>513</v>
      </c>
      <c r="D605" s="70" t="str">
        <f>IF(C605="","",LOOKUP(C605,Bases!A:A,Bases!B:B))</f>
        <v/>
      </c>
      <c r="E605" s="70" t="str">
        <f>IF(C605="","",LOOKUP(C605,Bases!A:A,Bases!C:C))</f>
        <v/>
      </c>
      <c r="G605" s="68" t="str">
        <f t="shared" si="36"/>
        <v>Baja</v>
      </c>
      <c r="K605" s="16">
        <v>0</v>
      </c>
      <c r="L605" s="16" t="s">
        <v>2265</v>
      </c>
      <c r="M605" s="17">
        <v>38534</v>
      </c>
      <c r="N605" s="15">
        <v>34968128214</v>
      </c>
      <c r="P605" s="16">
        <v>0</v>
      </c>
      <c r="Q605" s="16" t="str">
        <f t="shared" si="38"/>
        <v>//</v>
      </c>
      <c r="R605" s="16"/>
      <c r="S605" s="108" t="e">
        <v>#N/A</v>
      </c>
      <c r="T605" s="108"/>
    </row>
    <row r="606" spans="1:20" hidden="1" x14ac:dyDescent="0.2">
      <c r="A606" s="16">
        <v>427</v>
      </c>
      <c r="B606" s="16" t="s">
        <v>514</v>
      </c>
      <c r="D606" s="70" t="str">
        <f>IF(C606="","",LOOKUP(C606,Bases!A:A,Bases!B:B))</f>
        <v/>
      </c>
      <c r="E606" s="70" t="str">
        <f>IF(C606="","",LOOKUP(C606,Bases!A:A,Bases!C:C))</f>
        <v/>
      </c>
      <c r="G606" s="68" t="str">
        <f t="shared" si="36"/>
        <v>Baja</v>
      </c>
      <c r="K606" s="16">
        <v>0</v>
      </c>
      <c r="L606" s="16" t="s">
        <v>2265</v>
      </c>
      <c r="M606" s="17">
        <v>37910</v>
      </c>
      <c r="N606" s="15">
        <v>34926602110</v>
      </c>
      <c r="P606" s="16">
        <v>0</v>
      </c>
      <c r="Q606" s="16" t="str">
        <f t="shared" si="38"/>
        <v>//</v>
      </c>
      <c r="R606" s="16"/>
      <c r="S606" s="108" t="e">
        <v>#N/A</v>
      </c>
      <c r="T606" s="108"/>
    </row>
    <row r="607" spans="1:20" hidden="1" x14ac:dyDescent="0.2">
      <c r="A607" s="16">
        <v>8214</v>
      </c>
      <c r="B607" s="16" t="s">
        <v>515</v>
      </c>
      <c r="D607" s="70" t="str">
        <f>IF(C607="","",LOOKUP(C607,Bases!A:A,Bases!B:B))</f>
        <v/>
      </c>
      <c r="E607" s="70" t="str">
        <f>IF(C607="","",LOOKUP(C607,Bases!A:A,Bases!C:C))</f>
        <v/>
      </c>
      <c r="G607" s="68" t="str">
        <f t="shared" si="36"/>
        <v>Baja</v>
      </c>
      <c r="H607" s="16" t="s">
        <v>2526</v>
      </c>
      <c r="J607" s="16" t="s">
        <v>2283</v>
      </c>
      <c r="K607" s="16">
        <v>98640</v>
      </c>
      <c r="L607" s="16" t="s">
        <v>2265</v>
      </c>
      <c r="M607" s="17">
        <v>42752</v>
      </c>
      <c r="N607" s="15">
        <v>19149588683</v>
      </c>
      <c r="P607" s="16">
        <v>0</v>
      </c>
      <c r="Q607" s="16" t="str">
        <f t="shared" si="38"/>
        <v>//</v>
      </c>
      <c r="R607" s="16"/>
      <c r="S607" s="108" t="e">
        <v>#N/A</v>
      </c>
      <c r="T607" s="108"/>
    </row>
    <row r="608" spans="1:20" hidden="1" x14ac:dyDescent="0.2">
      <c r="A608" s="16">
        <v>1931</v>
      </c>
      <c r="B608" s="16" t="s">
        <v>516</v>
      </c>
      <c r="D608" s="70" t="str">
        <f>IF(C608="","",LOOKUP(C608,Bases!A:A,Bases!B:B))</f>
        <v/>
      </c>
      <c r="E608" s="70" t="str">
        <f>IF(C608="","",LOOKUP(C608,Bases!A:A,Bases!C:C))</f>
        <v/>
      </c>
      <c r="G608" s="68" t="str">
        <f t="shared" si="36"/>
        <v>Baja</v>
      </c>
      <c r="H608" s="16" t="s">
        <v>2527</v>
      </c>
      <c r="J608" s="16" t="s">
        <v>2283</v>
      </c>
      <c r="K608" s="16">
        <v>98640</v>
      </c>
      <c r="L608" s="16" t="s">
        <v>2265</v>
      </c>
      <c r="M608" s="17">
        <v>42958</v>
      </c>
      <c r="N608" s="15">
        <v>34078703021</v>
      </c>
      <c r="P608" s="16">
        <v>0</v>
      </c>
      <c r="Q608" s="16" t="str">
        <f t="shared" si="38"/>
        <v>//</v>
      </c>
      <c r="R608" s="16"/>
      <c r="S608" s="108" t="e">
        <v>#N/A</v>
      </c>
      <c r="T608" s="108"/>
    </row>
    <row r="609" spans="1:20" hidden="1" x14ac:dyDescent="0.2">
      <c r="A609" s="16">
        <v>8053</v>
      </c>
      <c r="B609" s="16" t="s">
        <v>517</v>
      </c>
      <c r="D609" s="70" t="str">
        <f>IF(C609="","",LOOKUP(C609,Bases!A:A,Bases!B:B))</f>
        <v/>
      </c>
      <c r="E609" s="70" t="str">
        <f>IF(C609="","",LOOKUP(C609,Bases!A:A,Bases!C:C))</f>
        <v/>
      </c>
      <c r="G609" s="68" t="str">
        <f t="shared" si="36"/>
        <v>Baja</v>
      </c>
      <c r="H609" s="16" t="s">
        <v>2528</v>
      </c>
      <c r="J609" s="16" t="s">
        <v>2294</v>
      </c>
      <c r="K609" s="16">
        <v>98660</v>
      </c>
      <c r="L609" s="16" t="s">
        <v>2265</v>
      </c>
      <c r="M609" s="17">
        <v>41992</v>
      </c>
      <c r="N609" s="15">
        <v>34079015995</v>
      </c>
      <c r="P609" s="16">
        <v>0</v>
      </c>
      <c r="Q609" s="16" t="str">
        <f t="shared" si="38"/>
        <v>//</v>
      </c>
      <c r="R609" s="16"/>
      <c r="S609" s="108" t="e">
        <v>#N/A</v>
      </c>
      <c r="T609" s="108"/>
    </row>
    <row r="610" spans="1:20" hidden="1" x14ac:dyDescent="0.2">
      <c r="A610" s="16">
        <v>301</v>
      </c>
      <c r="B610" s="16" t="s">
        <v>518</v>
      </c>
      <c r="D610" s="70" t="str">
        <f>IF(C610="","",LOOKUP(C610,Bases!A:A,Bases!B:B))</f>
        <v/>
      </c>
      <c r="E610" s="70" t="str">
        <f>IF(C610="","",LOOKUP(C610,Bases!A:A,Bases!C:C))</f>
        <v/>
      </c>
      <c r="G610" s="68" t="str">
        <f t="shared" ref="G610:G617" si="39">IF(L610="B","Baja","Activo")</f>
        <v>Baja</v>
      </c>
      <c r="K610" s="16">
        <v>0</v>
      </c>
      <c r="L610" s="16" t="s">
        <v>2265</v>
      </c>
      <c r="M610" s="17">
        <v>37558</v>
      </c>
      <c r="N610" s="15">
        <v>34008502154</v>
      </c>
      <c r="P610" s="16">
        <v>0</v>
      </c>
      <c r="Q610" s="16" t="str">
        <f t="shared" si="38"/>
        <v>//</v>
      </c>
      <c r="R610" s="16"/>
      <c r="S610" s="108" t="e">
        <v>#N/A</v>
      </c>
      <c r="T610" s="108"/>
    </row>
    <row r="611" spans="1:20" hidden="1" x14ac:dyDescent="0.2">
      <c r="A611" s="16">
        <v>282</v>
      </c>
      <c r="B611" s="16" t="s">
        <v>519</v>
      </c>
      <c r="D611" s="70" t="str">
        <f>IF(C611="","",LOOKUP(C611,Bases!A:A,Bases!B:B))</f>
        <v/>
      </c>
      <c r="E611" s="70" t="str">
        <f>IF(C611="","",LOOKUP(C611,Bases!A:A,Bases!C:C))</f>
        <v/>
      </c>
      <c r="G611" s="68" t="str">
        <f t="shared" si="39"/>
        <v>Baja</v>
      </c>
      <c r="K611" s="16">
        <v>0</v>
      </c>
      <c r="L611" s="16" t="s">
        <v>2265</v>
      </c>
      <c r="M611" s="17">
        <v>37550</v>
      </c>
      <c r="N611" s="15">
        <v>34028702891</v>
      </c>
      <c r="P611" s="16">
        <v>0</v>
      </c>
      <c r="Q611" s="16" t="str">
        <f t="shared" si="38"/>
        <v>//</v>
      </c>
      <c r="R611" s="16"/>
      <c r="S611" s="108" t="e">
        <v>#N/A</v>
      </c>
      <c r="T611" s="108"/>
    </row>
    <row r="612" spans="1:20" hidden="1" x14ac:dyDescent="0.2">
      <c r="A612" s="16">
        <v>302</v>
      </c>
      <c r="B612" s="16" t="s">
        <v>520</v>
      </c>
      <c r="D612" s="70" t="str">
        <f>IF(C612="","",LOOKUP(C612,Bases!A:A,Bases!B:B))</f>
        <v/>
      </c>
      <c r="E612" s="70" t="str">
        <f>IF(C612="","",LOOKUP(C612,Bases!A:A,Bases!C:C))</f>
        <v/>
      </c>
      <c r="G612" s="68" t="str">
        <f t="shared" si="39"/>
        <v>Baja</v>
      </c>
      <c r="K612" s="16">
        <v>0</v>
      </c>
      <c r="L612" s="16" t="s">
        <v>2265</v>
      </c>
      <c r="M612" s="17">
        <v>37558</v>
      </c>
      <c r="N612" s="15">
        <v>34025400887</v>
      </c>
      <c r="P612" s="16">
        <v>0</v>
      </c>
      <c r="Q612" s="16" t="str">
        <f t="shared" si="38"/>
        <v>//</v>
      </c>
      <c r="R612" s="16"/>
      <c r="S612" s="108" t="e">
        <v>#N/A</v>
      </c>
      <c r="T612" s="108"/>
    </row>
    <row r="613" spans="1:20" hidden="1" x14ac:dyDescent="0.2">
      <c r="A613" s="16">
        <v>115</v>
      </c>
      <c r="B613" s="16" t="s">
        <v>521</v>
      </c>
      <c r="D613" s="70" t="str">
        <f>IF(C613="","",LOOKUP(C613,Bases!A:A,Bases!B:B))</f>
        <v/>
      </c>
      <c r="E613" s="70" t="str">
        <f>IF(C613="","",LOOKUP(C613,Bases!A:A,Bases!C:C))</f>
        <v/>
      </c>
      <c r="G613" s="68" t="str">
        <f t="shared" si="39"/>
        <v>Baja</v>
      </c>
      <c r="K613" s="16">
        <v>0</v>
      </c>
      <c r="L613" s="16" t="s">
        <v>2265</v>
      </c>
      <c r="M613" s="17">
        <v>37158</v>
      </c>
      <c r="N613" s="15">
        <v>34967904979</v>
      </c>
      <c r="P613" s="16">
        <v>0</v>
      </c>
      <c r="Q613" s="16" t="str">
        <f t="shared" si="38"/>
        <v>//</v>
      </c>
      <c r="R613" s="16"/>
      <c r="S613" s="108" t="e">
        <v>#N/A</v>
      </c>
      <c r="T613" s="108"/>
    </row>
    <row r="614" spans="1:20" hidden="1" x14ac:dyDescent="0.2">
      <c r="A614" s="16">
        <v>1632</v>
      </c>
      <c r="B614" s="16" t="s">
        <v>522</v>
      </c>
      <c r="D614" s="70" t="str">
        <f>IF(C614="","",LOOKUP(C614,Bases!A:A,Bases!B:B))</f>
        <v/>
      </c>
      <c r="E614" s="70" t="str">
        <f>IF(C614="","",LOOKUP(C614,Bases!A:A,Bases!C:C))</f>
        <v/>
      </c>
      <c r="G614" s="68" t="str">
        <f t="shared" si="39"/>
        <v>Baja</v>
      </c>
      <c r="H614" s="16" t="s">
        <v>2529</v>
      </c>
      <c r="J614" s="16" t="s">
        <v>2334</v>
      </c>
      <c r="K614" s="16">
        <v>98700</v>
      </c>
      <c r="L614" s="16" t="s">
        <v>2265</v>
      </c>
      <c r="M614" s="17">
        <v>42485</v>
      </c>
      <c r="N614" s="15">
        <v>51048518495</v>
      </c>
      <c r="P614" s="16">
        <v>0</v>
      </c>
      <c r="Q614" s="16" t="str">
        <f t="shared" si="38"/>
        <v>//</v>
      </c>
      <c r="R614" s="16"/>
      <c r="S614" s="108" t="e">
        <v>#N/A</v>
      </c>
      <c r="T614" s="108"/>
    </row>
    <row r="615" spans="1:20" hidden="1" x14ac:dyDescent="0.2">
      <c r="A615" s="23">
        <v>2628</v>
      </c>
      <c r="B615" s="16" t="s">
        <v>5393</v>
      </c>
      <c r="D615" s="70" t="str">
        <f>IF(C615="","",LOOKUP(C615,Bases!A:A,Bases!B:B))</f>
        <v/>
      </c>
      <c r="E615" s="70" t="str">
        <f>IF(C615="","",LOOKUP(C615,Bases!A:A,Bases!C:C))</f>
        <v/>
      </c>
      <c r="F615" s="18" t="s">
        <v>3778</v>
      </c>
      <c r="G615" s="68" t="str">
        <f t="shared" si="39"/>
        <v>Baja</v>
      </c>
      <c r="H615" s="35" t="s">
        <v>5394</v>
      </c>
      <c r="I615" s="35" t="s">
        <v>5531</v>
      </c>
      <c r="J615" s="35" t="s">
        <v>2285</v>
      </c>
      <c r="K615" s="16">
        <v>98740</v>
      </c>
      <c r="L615" s="16" t="s">
        <v>2265</v>
      </c>
      <c r="M615" s="17">
        <v>43697</v>
      </c>
      <c r="N615" s="15">
        <v>74907226208</v>
      </c>
      <c r="O615" s="35" t="s">
        <v>5395</v>
      </c>
      <c r="P615" s="16" t="s">
        <v>6310</v>
      </c>
      <c r="Q615" s="16" t="str">
        <f t="shared" si="38"/>
        <v>07/01/72</v>
      </c>
      <c r="R615" s="27" t="s">
        <v>3904</v>
      </c>
      <c r="S615" s="108" t="s">
        <v>6215</v>
      </c>
      <c r="T615" s="108"/>
    </row>
    <row r="616" spans="1:20" hidden="1" x14ac:dyDescent="0.2">
      <c r="A616" s="23">
        <v>2629</v>
      </c>
      <c r="B616" s="16" t="s">
        <v>5396</v>
      </c>
      <c r="D616" s="70" t="str">
        <f>IF(C616="","",LOOKUP(C616,Bases!A:A,Bases!B:B))</f>
        <v/>
      </c>
      <c r="E616" s="70" t="str">
        <f>IF(C616="","",LOOKUP(C616,Bases!A:A,Bases!C:C))</f>
        <v/>
      </c>
      <c r="F616" s="18" t="s">
        <v>9</v>
      </c>
      <c r="G616" s="68" t="str">
        <f t="shared" si="39"/>
        <v>Baja</v>
      </c>
      <c r="H616" s="16" t="s">
        <v>3590</v>
      </c>
      <c r="I616" s="16" t="s">
        <v>5533</v>
      </c>
      <c r="J616" s="16" t="s">
        <v>2285</v>
      </c>
      <c r="K616" s="16">
        <v>98740</v>
      </c>
      <c r="L616" s="16" t="s">
        <v>2265</v>
      </c>
      <c r="M616" s="17">
        <v>43697</v>
      </c>
      <c r="N616" s="15">
        <v>4109601064</v>
      </c>
      <c r="O616" s="16" t="s">
        <v>5397</v>
      </c>
      <c r="P616" s="16" t="s">
        <v>6311</v>
      </c>
      <c r="Q616" s="16" t="str">
        <f t="shared" si="38"/>
        <v>03/04/96</v>
      </c>
      <c r="R616" s="27" t="s">
        <v>3904</v>
      </c>
      <c r="S616" s="108" t="s">
        <v>5537</v>
      </c>
      <c r="T616" s="108"/>
    </row>
    <row r="617" spans="1:20" hidden="1" x14ac:dyDescent="0.2">
      <c r="A617" s="16">
        <v>2727</v>
      </c>
      <c r="B617" s="16" t="s">
        <v>5741</v>
      </c>
      <c r="D617" s="70" t="str">
        <f>IF(C617="","",LOOKUP(C617,Bases!A:A,Bases!B:B))</f>
        <v/>
      </c>
      <c r="E617" s="70" t="str">
        <f>IF(C617="","",LOOKUP(C617,Bases!A:A,Bases!C:C))</f>
        <v/>
      </c>
      <c r="F617" s="18" t="s">
        <v>9</v>
      </c>
      <c r="G617" s="68" t="str">
        <f t="shared" si="39"/>
        <v>Baja</v>
      </c>
      <c r="H617" s="16" t="s">
        <v>5742</v>
      </c>
      <c r="I617" s="16" t="s">
        <v>5531</v>
      </c>
      <c r="J617" s="16" t="s">
        <v>2285</v>
      </c>
      <c r="K617" s="16">
        <v>98740</v>
      </c>
      <c r="L617" s="16" t="s">
        <v>2265</v>
      </c>
      <c r="M617" s="17">
        <v>43836</v>
      </c>
      <c r="N617" s="15">
        <v>75119337295</v>
      </c>
      <c r="O617" s="16" t="s">
        <v>5743</v>
      </c>
      <c r="P617" s="16" t="s">
        <v>6312</v>
      </c>
      <c r="Q617" s="16" t="str">
        <f t="shared" si="38"/>
        <v>16/06/93</v>
      </c>
      <c r="R617" s="27" t="s">
        <v>3904</v>
      </c>
      <c r="S617" s="108" t="s">
        <v>5537</v>
      </c>
      <c r="T617" s="108"/>
    </row>
    <row r="618" spans="1:20" hidden="1" x14ac:dyDescent="0.2">
      <c r="A618" s="16">
        <v>25</v>
      </c>
      <c r="B618" s="16" t="s">
        <v>523</v>
      </c>
      <c r="D618" s="14" t="str">
        <f>IF(C618="","",LOOKUP(C618,Bases!A:A,Bases!B:B))</f>
        <v/>
      </c>
      <c r="E618" s="14" t="str">
        <f>IF(C618="","",LOOKUP(C618,Bases!A:A,Bases!C:C))</f>
        <v/>
      </c>
      <c r="G618" s="68" t="str">
        <f>IF(L618="B","Baja",IF(L618="A","Activo",IF(L618="R","Activo","")))</f>
        <v>Baja</v>
      </c>
      <c r="K618" s="16">
        <v>0</v>
      </c>
      <c r="L618" s="16" t="s">
        <v>2265</v>
      </c>
      <c r="M618" s="17">
        <v>36906</v>
      </c>
      <c r="N618" s="15">
        <v>34846401122</v>
      </c>
      <c r="P618" s="16">
        <v>0</v>
      </c>
      <c r="Q618" s="16" t="str">
        <f t="shared" si="38"/>
        <v>//</v>
      </c>
      <c r="R618" s="16"/>
      <c r="S618" s="108" t="e">
        <v>#N/A</v>
      </c>
      <c r="T618" s="108"/>
    </row>
    <row r="619" spans="1:20" hidden="1" x14ac:dyDescent="0.2">
      <c r="A619" s="16">
        <v>107</v>
      </c>
      <c r="B619" s="16" t="s">
        <v>524</v>
      </c>
      <c r="D619" s="70" t="str">
        <f>IF(C619="","",LOOKUP(C619,Bases!A:A,Bases!B:B))</f>
        <v/>
      </c>
      <c r="E619" s="70" t="str">
        <f>IF(C619="","",LOOKUP(C619,Bases!A:A,Bases!C:C))</f>
        <v/>
      </c>
      <c r="G619" s="68" t="str">
        <f t="shared" ref="G619:G650" si="40">IF(L619="B","Baja","Activo")</f>
        <v>Baja</v>
      </c>
      <c r="K619" s="16">
        <v>0</v>
      </c>
      <c r="L619" s="16" t="s">
        <v>2265</v>
      </c>
      <c r="M619" s="17">
        <v>37151</v>
      </c>
      <c r="N619" s="15">
        <v>54805723845</v>
      </c>
      <c r="P619" s="16">
        <v>0</v>
      </c>
      <c r="Q619" s="16" t="str">
        <f t="shared" si="38"/>
        <v>//</v>
      </c>
      <c r="R619" s="16"/>
      <c r="S619" s="108" t="e">
        <v>#N/A</v>
      </c>
      <c r="T619" s="108"/>
    </row>
    <row r="620" spans="1:20" hidden="1" x14ac:dyDescent="0.2">
      <c r="A620" s="16">
        <v>55</v>
      </c>
      <c r="B620" s="16" t="s">
        <v>525</v>
      </c>
      <c r="D620" s="70" t="str">
        <f>IF(C620="","",LOOKUP(C620,Bases!A:A,Bases!B:B))</f>
        <v/>
      </c>
      <c r="E620" s="70" t="str">
        <f>IF(C620="","",LOOKUP(C620,Bases!A:A,Bases!C:C))</f>
        <v/>
      </c>
      <c r="G620" s="68" t="str">
        <f t="shared" si="40"/>
        <v>Baja</v>
      </c>
      <c r="K620" s="16">
        <v>0</v>
      </c>
      <c r="L620" s="16" t="s">
        <v>2265</v>
      </c>
      <c r="M620" s="17">
        <v>36941</v>
      </c>
      <c r="N620" s="15">
        <v>54816100397</v>
      </c>
      <c r="P620" s="16">
        <v>0</v>
      </c>
      <c r="Q620" s="16" t="str">
        <f t="shared" si="38"/>
        <v>//</v>
      </c>
      <c r="R620" s="16"/>
      <c r="S620" s="108" t="e">
        <v>#N/A</v>
      </c>
      <c r="T620" s="108"/>
    </row>
    <row r="621" spans="1:20" hidden="1" x14ac:dyDescent="0.2">
      <c r="A621" s="16">
        <v>1664</v>
      </c>
      <c r="B621" s="16" t="s">
        <v>526</v>
      </c>
      <c r="D621" s="70" t="str">
        <f>IF(C621="","",LOOKUP(C621,Bases!A:A,Bases!B:B))</f>
        <v/>
      </c>
      <c r="E621" s="70" t="str">
        <f>IF(C621="","",LOOKUP(C621,Bases!A:A,Bases!C:C))</f>
        <v/>
      </c>
      <c r="G621" s="68" t="str">
        <f t="shared" si="40"/>
        <v>Baja</v>
      </c>
      <c r="H621" s="16" t="s">
        <v>2530</v>
      </c>
      <c r="J621" s="16" t="s">
        <v>2272</v>
      </c>
      <c r="K621" s="16">
        <v>98700</v>
      </c>
      <c r="L621" s="16" t="s">
        <v>2265</v>
      </c>
      <c r="M621" s="17">
        <v>42501</v>
      </c>
      <c r="N621" s="15">
        <v>4165855604</v>
      </c>
      <c r="P621" s="16">
        <v>0</v>
      </c>
      <c r="Q621" s="16" t="str">
        <f t="shared" si="38"/>
        <v>//</v>
      </c>
      <c r="R621" s="16"/>
      <c r="S621" s="108" t="e">
        <v>#N/A</v>
      </c>
      <c r="T621" s="108"/>
    </row>
    <row r="622" spans="1:20" hidden="1" x14ac:dyDescent="0.2">
      <c r="A622" s="16">
        <v>480</v>
      </c>
      <c r="B622" s="16" t="s">
        <v>527</v>
      </c>
      <c r="D622" s="70" t="str">
        <f>IF(C622="","",LOOKUP(C622,Bases!A:A,Bases!B:B))</f>
        <v/>
      </c>
      <c r="E622" s="70" t="str">
        <f>IF(C622="","",LOOKUP(C622,Bases!A:A,Bases!C:C))</f>
        <v/>
      </c>
      <c r="G622" s="68" t="str">
        <f t="shared" si="40"/>
        <v>Baja</v>
      </c>
      <c r="H622" s="16" t="s">
        <v>2531</v>
      </c>
      <c r="J622" s="16" t="s">
        <v>2294</v>
      </c>
      <c r="K622" s="16">
        <v>0</v>
      </c>
      <c r="L622" s="16" t="s">
        <v>2265</v>
      </c>
      <c r="M622" s="17">
        <v>38229</v>
      </c>
      <c r="N622" s="15">
        <v>34048003700</v>
      </c>
      <c r="P622" s="16">
        <v>0</v>
      </c>
      <c r="Q622" s="16" t="str">
        <f t="shared" si="38"/>
        <v>//</v>
      </c>
      <c r="R622" s="16"/>
      <c r="S622" s="108" t="e">
        <v>#N/A</v>
      </c>
      <c r="T622" s="108"/>
    </row>
    <row r="623" spans="1:20" hidden="1" x14ac:dyDescent="0.2">
      <c r="A623" s="16">
        <v>89</v>
      </c>
      <c r="B623" s="16" t="s">
        <v>528</v>
      </c>
      <c r="D623" s="70" t="str">
        <f>IF(C623="","",LOOKUP(C623,Bases!A:A,Bases!B:B))</f>
        <v/>
      </c>
      <c r="E623" s="70" t="str">
        <f>IF(C623="","",LOOKUP(C623,Bases!A:A,Bases!C:C))</f>
        <v/>
      </c>
      <c r="G623" s="68" t="str">
        <f t="shared" si="40"/>
        <v>Baja</v>
      </c>
      <c r="H623" s="16" t="s">
        <v>2532</v>
      </c>
      <c r="J623" s="16" t="s">
        <v>2270</v>
      </c>
      <c r="K623" s="16">
        <v>98600</v>
      </c>
      <c r="L623" s="16" t="s">
        <v>2265</v>
      </c>
      <c r="M623" s="17">
        <v>37102</v>
      </c>
      <c r="N623" s="15">
        <v>34856801179</v>
      </c>
      <c r="P623" s="16">
        <v>0</v>
      </c>
      <c r="Q623" s="16" t="str">
        <f t="shared" si="38"/>
        <v>//</v>
      </c>
      <c r="R623" s="16"/>
      <c r="S623" s="108" t="e">
        <v>#N/A</v>
      </c>
      <c r="T623" s="108"/>
    </row>
    <row r="624" spans="1:20" hidden="1" x14ac:dyDescent="0.2">
      <c r="A624" s="16">
        <v>557</v>
      </c>
      <c r="B624" s="16" t="s">
        <v>529</v>
      </c>
      <c r="D624" s="70" t="str">
        <f>IF(C624="","",LOOKUP(C624,Bases!A:A,Bases!B:B))</f>
        <v/>
      </c>
      <c r="E624" s="70" t="str">
        <f>IF(C624="","",LOOKUP(C624,Bases!A:A,Bases!C:C))</f>
        <v/>
      </c>
      <c r="G624" s="68" t="str">
        <f t="shared" si="40"/>
        <v>Baja</v>
      </c>
      <c r="H624" s="16" t="s">
        <v>2533</v>
      </c>
      <c r="J624" s="16" t="s">
        <v>2294</v>
      </c>
      <c r="K624" s="16">
        <v>98085</v>
      </c>
      <c r="L624" s="16" t="s">
        <v>2265</v>
      </c>
      <c r="M624" s="17">
        <v>38313</v>
      </c>
      <c r="N624" s="15">
        <v>78877108676</v>
      </c>
      <c r="P624" s="16">
        <v>0</v>
      </c>
      <c r="Q624" s="16" t="str">
        <f t="shared" si="38"/>
        <v>//</v>
      </c>
      <c r="R624" s="16"/>
      <c r="S624" s="108" t="e">
        <v>#N/A</v>
      </c>
      <c r="T624" s="108"/>
    </row>
    <row r="625" spans="1:20" hidden="1" x14ac:dyDescent="0.2">
      <c r="A625" s="16">
        <v>1040</v>
      </c>
      <c r="B625" s="16" t="s">
        <v>530</v>
      </c>
      <c r="D625" s="70" t="str">
        <f>IF(C625="","",LOOKUP(C625,Bases!A:A,Bases!B:B))</f>
        <v/>
      </c>
      <c r="E625" s="70" t="str">
        <f>IF(C625="","",LOOKUP(C625,Bases!A:A,Bases!C:C))</f>
        <v/>
      </c>
      <c r="G625" s="68" t="str">
        <f t="shared" si="40"/>
        <v>Baja</v>
      </c>
      <c r="H625" s="16" t="s">
        <v>2534</v>
      </c>
      <c r="J625" s="16" t="s">
        <v>2272</v>
      </c>
      <c r="K625" s="16">
        <v>98705</v>
      </c>
      <c r="L625" s="16" t="s">
        <v>2265</v>
      </c>
      <c r="M625" s="17">
        <v>40809</v>
      </c>
      <c r="N625" s="15">
        <v>34109106574</v>
      </c>
      <c r="P625" s="16">
        <v>0</v>
      </c>
      <c r="Q625" s="16" t="str">
        <f t="shared" si="38"/>
        <v>//</v>
      </c>
      <c r="R625" s="16"/>
      <c r="S625" s="108" t="e">
        <v>#N/A</v>
      </c>
      <c r="T625" s="108"/>
    </row>
    <row r="626" spans="1:20" hidden="1" x14ac:dyDescent="0.2">
      <c r="A626" s="23">
        <v>2049</v>
      </c>
      <c r="B626" s="16" t="s">
        <v>531</v>
      </c>
      <c r="C626" s="16" t="s">
        <v>6920</v>
      </c>
      <c r="D626" s="70" t="str">
        <f>IF(C626="","",LOOKUP(C626,Bases!A:A,Bases!B:B))</f>
        <v>Invernaderos</v>
      </c>
      <c r="E626" s="70" t="str">
        <f>IF(C626="","",LOOKUP(C626,Bases!A:A,Bases!C:C))</f>
        <v>Tiempo de limpieza sin experiencia</v>
      </c>
      <c r="F626" s="18" t="s">
        <v>6060</v>
      </c>
      <c r="G626" s="68" t="str">
        <f t="shared" si="40"/>
        <v>Baja</v>
      </c>
      <c r="H626" s="16" t="s">
        <v>2534</v>
      </c>
      <c r="I626" s="16" t="s">
        <v>5855</v>
      </c>
      <c r="J626" s="16" t="s">
        <v>2272</v>
      </c>
      <c r="K626" s="16">
        <v>98700</v>
      </c>
      <c r="L626" s="16" t="s">
        <v>2265</v>
      </c>
      <c r="M626" s="17">
        <v>43872</v>
      </c>
      <c r="N626" s="15">
        <v>2189999622</v>
      </c>
      <c r="O626" s="16" t="s">
        <v>5890</v>
      </c>
      <c r="P626" s="16" t="s">
        <v>6313</v>
      </c>
      <c r="Q626" s="16" t="str">
        <f t="shared" si="38"/>
        <v>31/12/99</v>
      </c>
      <c r="R626" s="16" t="s">
        <v>3904</v>
      </c>
      <c r="S626" s="108" t="s">
        <v>2336</v>
      </c>
      <c r="T626" s="108"/>
    </row>
    <row r="627" spans="1:20" hidden="1" x14ac:dyDescent="0.2">
      <c r="A627" s="16">
        <v>1049</v>
      </c>
      <c r="B627" s="16" t="s">
        <v>4309</v>
      </c>
      <c r="D627" s="70" t="str">
        <f>IF(C627="","",LOOKUP(C627,Bases!A:A,Bases!B:B))</f>
        <v/>
      </c>
      <c r="E627" s="70" t="str">
        <f>IF(C627="","",LOOKUP(C627,Bases!A:A,Bases!C:C))</f>
        <v/>
      </c>
      <c r="F627" s="18" t="s">
        <v>3662</v>
      </c>
      <c r="G627" s="68" t="str">
        <f t="shared" si="40"/>
        <v>Baja</v>
      </c>
      <c r="H627" s="16" t="s">
        <v>2535</v>
      </c>
      <c r="J627" s="16" t="s">
        <v>2272</v>
      </c>
      <c r="K627" s="16">
        <v>98705</v>
      </c>
      <c r="L627" s="16" t="s">
        <v>2265</v>
      </c>
      <c r="M627" s="17">
        <v>43389</v>
      </c>
      <c r="N627" s="15">
        <v>33119246818</v>
      </c>
      <c r="O627" s="16" t="s">
        <v>4310</v>
      </c>
      <c r="P627" s="16">
        <v>0</v>
      </c>
      <c r="Q627" s="16" t="str">
        <f t="shared" si="38"/>
        <v>15/12/92</v>
      </c>
      <c r="R627" s="16" t="s">
        <v>3904</v>
      </c>
      <c r="S627" s="108" t="e">
        <v>#N/A</v>
      </c>
      <c r="T627" s="108"/>
    </row>
    <row r="628" spans="1:20" hidden="1" x14ac:dyDescent="0.2">
      <c r="A628" s="16">
        <v>1060</v>
      </c>
      <c r="B628" s="16" t="s">
        <v>532</v>
      </c>
      <c r="D628" s="70" t="str">
        <f>IF(C628="","",LOOKUP(C628,Bases!A:A,Bases!B:B))</f>
        <v/>
      </c>
      <c r="E628" s="70" t="str">
        <f>IF(C628="","",LOOKUP(C628,Bases!A:A,Bases!C:C))</f>
        <v/>
      </c>
      <c r="G628" s="68" t="str">
        <f t="shared" si="40"/>
        <v>Baja</v>
      </c>
      <c r="H628" s="16" t="s">
        <v>2536</v>
      </c>
      <c r="J628" s="16" t="s">
        <v>2272</v>
      </c>
      <c r="K628" s="16">
        <v>98700</v>
      </c>
      <c r="L628" s="16" t="s">
        <v>2265</v>
      </c>
      <c r="M628" s="17">
        <v>40984</v>
      </c>
      <c r="N628" s="15">
        <v>34129400726</v>
      </c>
      <c r="P628" s="16">
        <v>0</v>
      </c>
      <c r="Q628" s="16" t="str">
        <f t="shared" si="38"/>
        <v>//</v>
      </c>
      <c r="R628" s="16"/>
      <c r="S628" s="108" t="e">
        <v>#N/A</v>
      </c>
      <c r="T628" s="108"/>
    </row>
    <row r="629" spans="1:20" hidden="1" x14ac:dyDescent="0.2">
      <c r="A629" s="16">
        <v>2097</v>
      </c>
      <c r="B629" s="16" t="s">
        <v>533</v>
      </c>
      <c r="D629" s="70" t="str">
        <f>IF(C629="","",LOOKUP(C629,Bases!A:A,Bases!B:B))</f>
        <v/>
      </c>
      <c r="E629" s="70" t="str">
        <f>IF(C629="","",LOOKUP(C629,Bases!A:A,Bases!C:C))</f>
        <v/>
      </c>
      <c r="G629" s="68" t="str">
        <f t="shared" si="40"/>
        <v>Baja</v>
      </c>
      <c r="H629" s="16" t="s">
        <v>2537</v>
      </c>
      <c r="J629" s="16" t="s">
        <v>2268</v>
      </c>
      <c r="K629" s="16">
        <v>98760</v>
      </c>
      <c r="L629" s="16" t="s">
        <v>2265</v>
      </c>
      <c r="M629" s="17">
        <v>43213</v>
      </c>
      <c r="N629" s="15">
        <v>2186417495</v>
      </c>
      <c r="P629" s="16">
        <v>0</v>
      </c>
      <c r="Q629" s="16" t="str">
        <f t="shared" si="38"/>
        <v>//</v>
      </c>
      <c r="R629" s="16"/>
      <c r="S629" s="108" t="e">
        <v>#N/A</v>
      </c>
      <c r="T629" s="108"/>
    </row>
    <row r="630" spans="1:20" hidden="1" x14ac:dyDescent="0.2">
      <c r="A630" s="16">
        <v>2012</v>
      </c>
      <c r="B630" s="16" t="s">
        <v>534</v>
      </c>
      <c r="D630" s="70" t="str">
        <f>IF(C630="","",LOOKUP(C630,Bases!A:A,Bases!B:B))</f>
        <v/>
      </c>
      <c r="E630" s="70" t="str">
        <f>IF(C630="","",LOOKUP(C630,Bases!A:A,Bases!C:C))</f>
        <v/>
      </c>
      <c r="G630" s="68" t="str">
        <f t="shared" si="40"/>
        <v>Baja</v>
      </c>
      <c r="H630" s="16" t="s">
        <v>2538</v>
      </c>
      <c r="J630" s="16" t="s">
        <v>2272</v>
      </c>
      <c r="K630" s="16">
        <v>98712</v>
      </c>
      <c r="L630" s="16" t="s">
        <v>2265</v>
      </c>
      <c r="M630" s="17">
        <v>43045</v>
      </c>
      <c r="N630" s="15">
        <v>34917407289</v>
      </c>
      <c r="P630" s="16">
        <v>0</v>
      </c>
      <c r="Q630" s="16" t="str">
        <f t="shared" si="38"/>
        <v>//</v>
      </c>
      <c r="R630" s="16"/>
      <c r="S630" s="108" t="e">
        <v>#N/A</v>
      </c>
      <c r="T630" s="108"/>
    </row>
    <row r="631" spans="1:20" hidden="1" x14ac:dyDescent="0.2">
      <c r="A631" s="16">
        <v>8298</v>
      </c>
      <c r="B631" s="16" t="s">
        <v>7150</v>
      </c>
      <c r="C631" s="16" t="s">
        <v>7243</v>
      </c>
      <c r="D631" s="70" t="s">
        <v>2</v>
      </c>
      <c r="E631" s="70" t="str">
        <f>IF(C631="","",LOOKUP(C631,Bases!A:A,Bases!C:C))</f>
        <v>Operativo Abajo</v>
      </c>
      <c r="F631" s="18" t="s">
        <v>7083</v>
      </c>
      <c r="G631" s="68" t="str">
        <f t="shared" si="40"/>
        <v>Baja</v>
      </c>
      <c r="H631" s="16" t="s">
        <v>7151</v>
      </c>
      <c r="I631" s="16" t="s">
        <v>2757</v>
      </c>
      <c r="J631" s="16" t="s">
        <v>2272</v>
      </c>
      <c r="K631" s="16">
        <v>98706</v>
      </c>
      <c r="L631" s="16" t="s">
        <v>2265</v>
      </c>
      <c r="M631" s="17">
        <v>44099</v>
      </c>
      <c r="N631" s="15">
        <v>33160051786</v>
      </c>
      <c r="O631" s="16" t="s">
        <v>7152</v>
      </c>
      <c r="P631" s="16" t="s">
        <v>7153</v>
      </c>
      <c r="Q631" s="16" t="str">
        <f t="shared" si="38"/>
        <v>29/01/00</v>
      </c>
      <c r="R631" s="27" t="s">
        <v>3904</v>
      </c>
      <c r="S631" s="29" t="s">
        <v>3593</v>
      </c>
      <c r="T631" s="29"/>
    </row>
    <row r="632" spans="1:20" hidden="1" x14ac:dyDescent="0.2">
      <c r="A632" s="16">
        <v>2077</v>
      </c>
      <c r="B632" s="16" t="s">
        <v>535</v>
      </c>
      <c r="D632" s="70" t="str">
        <f>IF(C632="","",LOOKUP(C632,Bases!A:A,Bases!B:B))</f>
        <v/>
      </c>
      <c r="E632" s="70" t="str">
        <f>IF(C632="","",LOOKUP(C632,Bases!A:A,Bases!C:C))</f>
        <v/>
      </c>
      <c r="G632" s="68" t="str">
        <f t="shared" si="40"/>
        <v>Baja</v>
      </c>
      <c r="H632" s="16" t="s">
        <v>2539</v>
      </c>
      <c r="J632" s="16" t="s">
        <v>2272</v>
      </c>
      <c r="K632" s="16">
        <v>98713</v>
      </c>
      <c r="L632" s="16" t="s">
        <v>2265</v>
      </c>
      <c r="M632" s="17">
        <v>43192</v>
      </c>
      <c r="N632" s="15">
        <v>75139305447</v>
      </c>
      <c r="P632" s="16">
        <v>0</v>
      </c>
      <c r="Q632" s="16" t="str">
        <f t="shared" si="38"/>
        <v>//</v>
      </c>
      <c r="R632" s="16"/>
      <c r="S632" s="108" t="e">
        <v>#N/A</v>
      </c>
      <c r="T632" s="108"/>
    </row>
    <row r="633" spans="1:20" x14ac:dyDescent="0.2">
      <c r="A633" s="16">
        <v>8470</v>
      </c>
      <c r="B633" s="16" t="s">
        <v>7751</v>
      </c>
      <c r="C633" s="19" t="s">
        <v>7241</v>
      </c>
      <c r="D633" s="70" t="str">
        <f>IF(C633="","",LOOKUP(C633,Bases!A:A,Bases!B:B))</f>
        <v>Invernaderos</v>
      </c>
      <c r="E633" s="70" t="str">
        <f>IF(C633="","",LOOKUP(C633,Bases!A:A,Bases!C:C))</f>
        <v>Operativo Abajo</v>
      </c>
      <c r="F633" s="18" t="s">
        <v>7083</v>
      </c>
      <c r="G633" s="68" t="str">
        <f t="shared" si="40"/>
        <v>Activo</v>
      </c>
      <c r="H633" s="16" t="s">
        <v>7752</v>
      </c>
      <c r="I633" s="16" t="s">
        <v>3593</v>
      </c>
      <c r="J633" s="16" t="s">
        <v>2272</v>
      </c>
      <c r="K633" s="16">
        <v>98700</v>
      </c>
      <c r="L633" s="16" t="s">
        <v>144</v>
      </c>
      <c r="M633" s="17">
        <v>44200</v>
      </c>
      <c r="O633" s="16" t="s">
        <v>7753</v>
      </c>
      <c r="Q633" s="16" t="str">
        <f t="shared" si="38"/>
        <v>15/03/98</v>
      </c>
      <c r="R633" s="27" t="s">
        <v>3904</v>
      </c>
      <c r="S633" s="12" t="s">
        <v>3593</v>
      </c>
    </row>
    <row r="634" spans="1:20" hidden="1" x14ac:dyDescent="0.2">
      <c r="A634" s="16">
        <v>1867</v>
      </c>
      <c r="B634" s="16" t="s">
        <v>537</v>
      </c>
      <c r="D634" s="70" t="str">
        <f>IF(C634="","",LOOKUP(C634,Bases!A:A,Bases!B:B))</f>
        <v/>
      </c>
      <c r="E634" s="70" t="str">
        <f>IF(C634="","",LOOKUP(C634,Bases!A:A,Bases!C:C))</f>
        <v/>
      </c>
      <c r="G634" s="68" t="str">
        <f t="shared" si="40"/>
        <v>Baja</v>
      </c>
      <c r="H634" s="16" t="s">
        <v>2540</v>
      </c>
      <c r="J634" s="16" t="s">
        <v>2272</v>
      </c>
      <c r="K634" s="16">
        <v>98640</v>
      </c>
      <c r="L634" s="16" t="s">
        <v>2265</v>
      </c>
      <c r="M634" s="17">
        <v>42863</v>
      </c>
      <c r="N634" s="15">
        <v>1138424377</v>
      </c>
      <c r="P634" s="16">
        <v>0</v>
      </c>
      <c r="Q634" s="16" t="str">
        <f t="shared" ref="Q634:Q654" si="41">CONCATENATE(MID(O634,9,2),"/",MID(O634,7,2),"/",MID(O634,5,2))</f>
        <v>//</v>
      </c>
      <c r="R634" s="16"/>
      <c r="S634" s="108" t="e">
        <v>#N/A</v>
      </c>
      <c r="T634" s="108"/>
    </row>
    <row r="635" spans="1:20" hidden="1" x14ac:dyDescent="0.2">
      <c r="A635" s="16">
        <v>1825</v>
      </c>
      <c r="B635" s="16" t="s">
        <v>538</v>
      </c>
      <c r="D635" s="70" t="str">
        <f>IF(C635="","",LOOKUP(C635,Bases!A:A,Bases!B:B))</f>
        <v/>
      </c>
      <c r="E635" s="70" t="str">
        <f>IF(C635="","",LOOKUP(C635,Bases!A:A,Bases!C:C))</f>
        <v/>
      </c>
      <c r="G635" s="68" t="str">
        <f t="shared" si="40"/>
        <v>Baja</v>
      </c>
      <c r="H635" s="16" t="s">
        <v>2541</v>
      </c>
      <c r="J635" s="16" t="s">
        <v>2283</v>
      </c>
      <c r="K635" s="16">
        <v>98640</v>
      </c>
      <c r="L635" s="16" t="s">
        <v>2265</v>
      </c>
      <c r="M635" s="17">
        <v>42752</v>
      </c>
      <c r="N635" s="15">
        <v>5138635981</v>
      </c>
      <c r="P635" s="16">
        <v>0</v>
      </c>
      <c r="Q635" s="16" t="str">
        <f t="shared" si="41"/>
        <v>//</v>
      </c>
      <c r="R635" s="16"/>
      <c r="S635" s="108" t="e">
        <v>#N/A</v>
      </c>
      <c r="T635" s="108"/>
    </row>
    <row r="636" spans="1:20" hidden="1" x14ac:dyDescent="0.2">
      <c r="A636" s="16">
        <v>1870</v>
      </c>
      <c r="B636" s="16" t="s">
        <v>539</v>
      </c>
      <c r="D636" s="70" t="str">
        <f>IF(C636="","",LOOKUP(C636,Bases!A:A,Bases!B:B))</f>
        <v/>
      </c>
      <c r="E636" s="70" t="str">
        <f>IF(C636="","",LOOKUP(C636,Bases!A:A,Bases!C:C))</f>
        <v/>
      </c>
      <c r="G636" s="68" t="str">
        <f t="shared" si="40"/>
        <v>Baja</v>
      </c>
      <c r="H636" s="16" t="s">
        <v>2542</v>
      </c>
      <c r="J636" s="16" t="s">
        <v>2334</v>
      </c>
      <c r="K636" s="16">
        <v>98700</v>
      </c>
      <c r="L636" s="16" t="s">
        <v>2265</v>
      </c>
      <c r="M636" s="17">
        <v>42871</v>
      </c>
      <c r="N636" s="15">
        <v>8179420545</v>
      </c>
      <c r="P636" s="16">
        <v>0</v>
      </c>
      <c r="Q636" s="16" t="str">
        <f t="shared" si="41"/>
        <v>//</v>
      </c>
      <c r="R636" s="16"/>
      <c r="S636" s="108" t="e">
        <v>#N/A</v>
      </c>
      <c r="T636" s="108"/>
    </row>
    <row r="637" spans="1:20" hidden="1" x14ac:dyDescent="0.2">
      <c r="A637" s="16">
        <v>7064</v>
      </c>
      <c r="B637" s="16" t="s">
        <v>540</v>
      </c>
      <c r="D637" s="70" t="str">
        <f>IF(C637="","",LOOKUP(C637,Bases!A:A,Bases!B:B))</f>
        <v/>
      </c>
      <c r="E637" s="70" t="str">
        <f>IF(C637="","",LOOKUP(C637,Bases!A:A,Bases!C:C))</f>
        <v/>
      </c>
      <c r="G637" s="68" t="str">
        <f t="shared" si="40"/>
        <v>Baja</v>
      </c>
      <c r="H637" s="16" t="s">
        <v>2543</v>
      </c>
      <c r="J637" s="16" t="s">
        <v>2272</v>
      </c>
      <c r="K637" s="16">
        <v>0</v>
      </c>
      <c r="L637" s="16" t="s">
        <v>2265</v>
      </c>
      <c r="M637" s="17">
        <v>41358</v>
      </c>
      <c r="N637" s="15">
        <v>34139700578</v>
      </c>
      <c r="P637" s="16">
        <v>0</v>
      </c>
      <c r="Q637" s="16" t="str">
        <f t="shared" si="41"/>
        <v>//</v>
      </c>
      <c r="R637" s="16"/>
      <c r="S637" s="108" t="e">
        <v>#N/A</v>
      </c>
      <c r="T637" s="108"/>
    </row>
    <row r="638" spans="1:20" hidden="1" x14ac:dyDescent="0.2">
      <c r="A638" s="16">
        <v>514</v>
      </c>
      <c r="B638" s="16" t="s">
        <v>541</v>
      </c>
      <c r="D638" s="70" t="str">
        <f>IF(C638="","",LOOKUP(C638,Bases!A:A,Bases!B:B))</f>
        <v/>
      </c>
      <c r="E638" s="70" t="str">
        <f>IF(C638="","",LOOKUP(C638,Bases!A:A,Bases!C:C))</f>
        <v/>
      </c>
      <c r="G638" s="68" t="str">
        <f t="shared" si="40"/>
        <v>Baja</v>
      </c>
      <c r="H638" s="16" t="s">
        <v>2544</v>
      </c>
      <c r="J638" s="16" t="s">
        <v>2379</v>
      </c>
      <c r="K638" s="16">
        <v>98640</v>
      </c>
      <c r="L638" s="16" t="s">
        <v>2265</v>
      </c>
      <c r="M638" s="17">
        <v>38285</v>
      </c>
      <c r="N638" s="15">
        <v>34008324914</v>
      </c>
      <c r="P638" s="16">
        <v>0</v>
      </c>
      <c r="Q638" s="16" t="str">
        <f t="shared" si="41"/>
        <v>//</v>
      </c>
      <c r="R638" s="16"/>
      <c r="S638" s="108" t="e">
        <v>#N/A</v>
      </c>
      <c r="T638" s="108"/>
    </row>
    <row r="639" spans="1:20" hidden="1" x14ac:dyDescent="0.2">
      <c r="A639" s="16">
        <v>582</v>
      </c>
      <c r="B639" s="16" t="s">
        <v>542</v>
      </c>
      <c r="D639" s="70" t="str">
        <f>IF(C639="","",LOOKUP(C639,Bases!A:A,Bases!B:B))</f>
        <v/>
      </c>
      <c r="E639" s="70" t="str">
        <f>IF(C639="","",LOOKUP(C639,Bases!A:A,Bases!C:C))</f>
        <v/>
      </c>
      <c r="G639" s="68" t="str">
        <f t="shared" si="40"/>
        <v>Baja</v>
      </c>
      <c r="K639" s="16">
        <v>0</v>
      </c>
      <c r="L639" s="16" t="s">
        <v>2265</v>
      </c>
      <c r="M639" s="17">
        <v>38341</v>
      </c>
      <c r="N639" s="15">
        <v>34047903926</v>
      </c>
      <c r="P639" s="16">
        <v>0</v>
      </c>
      <c r="Q639" s="16" t="str">
        <f t="shared" si="41"/>
        <v>//</v>
      </c>
      <c r="R639" s="16"/>
      <c r="S639" s="108" t="e">
        <v>#N/A</v>
      </c>
      <c r="T639" s="108"/>
    </row>
    <row r="640" spans="1:20" hidden="1" x14ac:dyDescent="0.2">
      <c r="A640" s="16">
        <v>741</v>
      </c>
      <c r="B640" s="16" t="s">
        <v>543</v>
      </c>
      <c r="D640" s="70" t="str">
        <f>IF(C640="","",LOOKUP(C640,Bases!A:A,Bases!B:B))</f>
        <v/>
      </c>
      <c r="E640" s="70" t="str">
        <f>IF(C640="","",LOOKUP(C640,Bases!A:A,Bases!C:C))</f>
        <v/>
      </c>
      <c r="G640" s="68" t="str">
        <f t="shared" si="40"/>
        <v>Baja</v>
      </c>
      <c r="K640" s="16">
        <v>0</v>
      </c>
      <c r="L640" s="16" t="s">
        <v>2265</v>
      </c>
      <c r="M640" s="17">
        <v>38628</v>
      </c>
      <c r="N640" s="15">
        <v>34059001510</v>
      </c>
      <c r="P640" s="16">
        <v>0</v>
      </c>
      <c r="Q640" s="16" t="str">
        <f t="shared" si="41"/>
        <v>//</v>
      </c>
      <c r="R640" s="16"/>
      <c r="S640" s="108" t="e">
        <v>#N/A</v>
      </c>
      <c r="T640" s="108"/>
    </row>
    <row r="641" spans="1:20" hidden="1" x14ac:dyDescent="0.2">
      <c r="A641" s="16">
        <v>551</v>
      </c>
      <c r="B641" s="16" t="s">
        <v>544</v>
      </c>
      <c r="D641" s="70" t="str">
        <f>IF(C641="","",LOOKUP(C641,Bases!A:A,Bases!B:B))</f>
        <v/>
      </c>
      <c r="E641" s="70" t="str">
        <f>IF(C641="","",LOOKUP(C641,Bases!A:A,Bases!C:C))</f>
        <v/>
      </c>
      <c r="G641" s="68" t="str">
        <f t="shared" si="40"/>
        <v>Baja</v>
      </c>
      <c r="H641" s="16" t="s">
        <v>2545</v>
      </c>
      <c r="J641" s="16" t="s">
        <v>2283</v>
      </c>
      <c r="K641" s="16">
        <v>98640</v>
      </c>
      <c r="L641" s="16" t="s">
        <v>2265</v>
      </c>
      <c r="M641" s="17">
        <v>38293</v>
      </c>
      <c r="N641" s="15">
        <v>34008419003</v>
      </c>
      <c r="P641" s="16">
        <v>0</v>
      </c>
      <c r="Q641" s="16" t="str">
        <f t="shared" si="41"/>
        <v>//</v>
      </c>
      <c r="R641" s="16"/>
      <c r="S641" s="108" t="e">
        <v>#N/A</v>
      </c>
      <c r="T641" s="108"/>
    </row>
    <row r="642" spans="1:20" hidden="1" x14ac:dyDescent="0.2">
      <c r="A642" s="16">
        <v>8093</v>
      </c>
      <c r="B642" s="16" t="s">
        <v>545</v>
      </c>
      <c r="D642" s="70" t="str">
        <f>IF(C642="","",LOOKUP(C642,Bases!A:A,Bases!B:B))</f>
        <v/>
      </c>
      <c r="E642" s="70" t="str">
        <f>IF(C642="","",LOOKUP(C642,Bases!A:A,Bases!C:C))</f>
        <v/>
      </c>
      <c r="G642" s="68" t="str">
        <f t="shared" si="40"/>
        <v>Baja</v>
      </c>
      <c r="H642" s="16" t="s">
        <v>2546</v>
      </c>
      <c r="J642" s="16" t="s">
        <v>2389</v>
      </c>
      <c r="K642" s="16">
        <v>98840</v>
      </c>
      <c r="L642" s="16" t="s">
        <v>2265</v>
      </c>
      <c r="M642" s="17">
        <v>42031</v>
      </c>
      <c r="N642" s="15">
        <v>34027804615</v>
      </c>
      <c r="P642" s="16">
        <v>0</v>
      </c>
      <c r="Q642" s="16" t="str">
        <f t="shared" si="41"/>
        <v>//</v>
      </c>
      <c r="R642" s="16"/>
      <c r="S642" s="108" t="e">
        <v>#N/A</v>
      </c>
      <c r="T642" s="108"/>
    </row>
    <row r="643" spans="1:20" hidden="1" x14ac:dyDescent="0.2">
      <c r="A643" s="16">
        <v>501</v>
      </c>
      <c r="B643" s="16" t="s">
        <v>546</v>
      </c>
      <c r="D643" s="70" t="str">
        <f>IF(C643="","",LOOKUP(C643,Bases!A:A,Bases!B:B))</f>
        <v/>
      </c>
      <c r="E643" s="70" t="str">
        <f>IF(C643="","",LOOKUP(C643,Bases!A:A,Bases!C:C))</f>
        <v/>
      </c>
      <c r="G643" s="68" t="str">
        <f t="shared" si="40"/>
        <v>Baja</v>
      </c>
      <c r="H643" s="16" t="s">
        <v>2547</v>
      </c>
      <c r="J643" s="16" t="s">
        <v>2283</v>
      </c>
      <c r="K643" s="16">
        <v>0</v>
      </c>
      <c r="L643" s="16" t="s">
        <v>2265</v>
      </c>
      <c r="M643" s="17">
        <v>38285</v>
      </c>
      <c r="N643" s="15">
        <v>34048711997</v>
      </c>
      <c r="P643" s="16">
        <v>0</v>
      </c>
      <c r="Q643" s="16" t="str">
        <f t="shared" si="41"/>
        <v>//</v>
      </c>
      <c r="R643" s="16"/>
      <c r="S643" s="108" t="e">
        <v>#N/A</v>
      </c>
      <c r="T643" s="108"/>
    </row>
    <row r="644" spans="1:20" hidden="1" x14ac:dyDescent="0.2">
      <c r="A644" s="16">
        <v>8098</v>
      </c>
      <c r="B644" s="16" t="s">
        <v>547</v>
      </c>
      <c r="D644" s="70" t="str">
        <f>IF(C644="","",LOOKUP(C644,Bases!A:A,Bases!B:B))</f>
        <v/>
      </c>
      <c r="E644" s="70" t="str">
        <f>IF(C644="","",LOOKUP(C644,Bases!A:A,Bases!C:C))</f>
        <v/>
      </c>
      <c r="G644" s="68" t="str">
        <f t="shared" si="40"/>
        <v>Baja</v>
      </c>
      <c r="H644" s="16" t="s">
        <v>2548</v>
      </c>
      <c r="J644" s="16" t="s">
        <v>2389</v>
      </c>
      <c r="K644" s="16">
        <v>98840</v>
      </c>
      <c r="L644" s="16" t="s">
        <v>2265</v>
      </c>
      <c r="M644" s="17">
        <v>42039</v>
      </c>
      <c r="N644" s="15">
        <v>34815400808</v>
      </c>
      <c r="P644" s="16">
        <v>0</v>
      </c>
      <c r="Q644" s="16" t="str">
        <f t="shared" si="41"/>
        <v>//</v>
      </c>
      <c r="R644" s="16"/>
      <c r="S644" s="108" t="e">
        <v>#N/A</v>
      </c>
      <c r="T644" s="108"/>
    </row>
    <row r="645" spans="1:20" hidden="1" x14ac:dyDescent="0.2">
      <c r="A645" s="28">
        <v>50102</v>
      </c>
      <c r="B645" s="16" t="s">
        <v>3894</v>
      </c>
      <c r="D645" s="70" t="str">
        <f>IF(C645="","",LOOKUP(C645,Bases!A:A,Bases!B:B))</f>
        <v/>
      </c>
      <c r="E645" s="70" t="str">
        <f>IF(C645="","",LOOKUP(C645,Bases!A:A,Bases!C:C))</f>
        <v/>
      </c>
      <c r="F645" s="18" t="s">
        <v>27</v>
      </c>
      <c r="G645" s="68" t="str">
        <f t="shared" si="40"/>
        <v>Baja</v>
      </c>
      <c r="H645" s="16" t="s">
        <v>3895</v>
      </c>
      <c r="J645" s="16" t="s">
        <v>2268</v>
      </c>
      <c r="K645" s="16">
        <v>98760</v>
      </c>
      <c r="L645" s="16" t="s">
        <v>2265</v>
      </c>
      <c r="M645" s="17">
        <v>43333</v>
      </c>
      <c r="P645" s="16">
        <v>0</v>
      </c>
      <c r="Q645" s="16" t="str">
        <f t="shared" si="41"/>
        <v>//</v>
      </c>
      <c r="R645" s="16" t="s">
        <v>3850</v>
      </c>
      <c r="S645" s="108" t="e">
        <v>#N/A</v>
      </c>
      <c r="T645" s="108"/>
    </row>
    <row r="646" spans="1:20" hidden="1" x14ac:dyDescent="0.2">
      <c r="A646" s="16">
        <v>2020</v>
      </c>
      <c r="B646" s="16" t="s">
        <v>548</v>
      </c>
      <c r="D646" s="70" t="str">
        <f>IF(C646="","",LOOKUP(C646,Bases!A:A,Bases!B:B))</f>
        <v/>
      </c>
      <c r="E646" s="70" t="str">
        <f>IF(C646="","",LOOKUP(C646,Bases!A:A,Bases!C:C))</f>
        <v/>
      </c>
      <c r="G646" s="68" t="str">
        <f t="shared" si="40"/>
        <v>Baja</v>
      </c>
      <c r="H646" s="16" t="s">
        <v>2367</v>
      </c>
      <c r="J646" s="16" t="s">
        <v>2268</v>
      </c>
      <c r="K646" s="16">
        <v>98730</v>
      </c>
      <c r="L646" s="16" t="s">
        <v>2265</v>
      </c>
      <c r="M646" s="17">
        <v>43068</v>
      </c>
      <c r="N646" s="15">
        <v>51008001920</v>
      </c>
      <c r="P646" s="16">
        <v>0</v>
      </c>
      <c r="Q646" s="16" t="str">
        <f t="shared" si="41"/>
        <v>//</v>
      </c>
      <c r="R646" s="16"/>
      <c r="S646" s="108" t="e">
        <v>#N/A</v>
      </c>
      <c r="T646" s="108"/>
    </row>
    <row r="647" spans="1:20" hidden="1" x14ac:dyDescent="0.2">
      <c r="A647" s="16">
        <v>1507</v>
      </c>
      <c r="B647" s="16" t="s">
        <v>549</v>
      </c>
      <c r="D647" s="70" t="str">
        <f>IF(C647="","",LOOKUP(C647,Bases!A:A,Bases!B:B))</f>
        <v/>
      </c>
      <c r="E647" s="70" t="str">
        <f>IF(C647="","",LOOKUP(C647,Bases!A:A,Bases!C:C))</f>
        <v/>
      </c>
      <c r="G647" s="68" t="str">
        <f t="shared" si="40"/>
        <v>Baja</v>
      </c>
      <c r="K647" s="16">
        <v>0</v>
      </c>
      <c r="L647" s="16" t="s">
        <v>2265</v>
      </c>
      <c r="M647" s="17">
        <v>42240</v>
      </c>
      <c r="N647" s="15">
        <v>26149482726</v>
      </c>
      <c r="P647" s="16">
        <v>0</v>
      </c>
      <c r="Q647" s="16" t="str">
        <f t="shared" si="41"/>
        <v>//</v>
      </c>
      <c r="R647" s="16"/>
      <c r="S647" s="108" t="e">
        <v>#N/A</v>
      </c>
      <c r="T647" s="108"/>
    </row>
    <row r="648" spans="1:20" hidden="1" x14ac:dyDescent="0.2">
      <c r="A648" s="16">
        <v>8140</v>
      </c>
      <c r="B648" s="16" t="s">
        <v>550</v>
      </c>
      <c r="D648" s="70" t="str">
        <f>IF(C648="","",LOOKUP(C648,Bases!A:A,Bases!B:B))</f>
        <v/>
      </c>
      <c r="E648" s="70" t="str">
        <f>IF(C648="","",LOOKUP(C648,Bases!A:A,Bases!C:C))</f>
        <v/>
      </c>
      <c r="G648" s="68" t="str">
        <f t="shared" si="40"/>
        <v>Baja</v>
      </c>
      <c r="H648" s="16" t="s">
        <v>2549</v>
      </c>
      <c r="J648" s="16" t="s">
        <v>2288</v>
      </c>
      <c r="K648" s="16">
        <v>98760</v>
      </c>
      <c r="L648" s="16" t="s">
        <v>2265</v>
      </c>
      <c r="M648" s="17">
        <v>42136</v>
      </c>
      <c r="N648" s="15">
        <v>27159680506</v>
      </c>
      <c r="P648" s="16">
        <v>0</v>
      </c>
      <c r="Q648" s="16" t="str">
        <f t="shared" si="41"/>
        <v>//</v>
      </c>
      <c r="R648" s="16"/>
      <c r="S648" s="108" t="e">
        <v>#N/A</v>
      </c>
      <c r="T648" s="108"/>
    </row>
    <row r="649" spans="1:20" hidden="1" x14ac:dyDescent="0.2">
      <c r="A649" s="16">
        <v>8467</v>
      </c>
      <c r="B649" s="16" t="s">
        <v>7740</v>
      </c>
      <c r="C649" s="19" t="s">
        <v>7097</v>
      </c>
      <c r="D649" s="70" t="str">
        <f>IF(C649="","",LOOKUP(C649,Bases!A:A,Bases!B:B))</f>
        <v>Invernaderos</v>
      </c>
      <c r="E649" s="70" t="str">
        <f>IF(C649="","",LOOKUP(C649,Bases!A:A,Bases!C:C))</f>
        <v>Extra/entrenamiento</v>
      </c>
      <c r="F649" s="19" t="s">
        <v>7209</v>
      </c>
      <c r="G649" s="68" t="str">
        <f t="shared" si="40"/>
        <v>Baja</v>
      </c>
      <c r="H649" s="16" t="s">
        <v>7741</v>
      </c>
      <c r="I649" s="16" t="s">
        <v>2283</v>
      </c>
      <c r="J649" s="16" t="s">
        <v>2283</v>
      </c>
      <c r="K649" s="16">
        <v>98640</v>
      </c>
      <c r="L649" s="16" t="s">
        <v>2265</v>
      </c>
      <c r="M649" s="17">
        <v>44194</v>
      </c>
      <c r="N649" s="15">
        <v>7160221714</v>
      </c>
      <c r="O649" s="16" t="s">
        <v>7742</v>
      </c>
      <c r="Q649" s="16" t="str">
        <f t="shared" si="41"/>
        <v>04/01/02</v>
      </c>
      <c r="R649" s="27" t="s">
        <v>3904</v>
      </c>
      <c r="S649" s="12" t="s">
        <v>2283</v>
      </c>
    </row>
    <row r="650" spans="1:20" hidden="1" x14ac:dyDescent="0.2">
      <c r="A650" s="29">
        <v>50211</v>
      </c>
      <c r="B650" s="16" t="s">
        <v>4202</v>
      </c>
      <c r="D650" s="70" t="str">
        <f>IF(C650="","",LOOKUP(C650,Bases!A:A,Bases!B:B))</f>
        <v/>
      </c>
      <c r="E650" s="70" t="str">
        <f>IF(C650="","",LOOKUP(C650,Bases!A:A,Bases!C:C))</f>
        <v/>
      </c>
      <c r="F650" s="24" t="s">
        <v>3639</v>
      </c>
      <c r="G650" s="68" t="str">
        <f t="shared" si="40"/>
        <v>Baja</v>
      </c>
      <c r="H650" s="16" t="s">
        <v>4203</v>
      </c>
      <c r="J650" s="16" t="s">
        <v>2283</v>
      </c>
      <c r="K650" s="16">
        <v>98640</v>
      </c>
      <c r="L650" s="16" t="s">
        <v>2265</v>
      </c>
      <c r="M650" s="17">
        <v>43379</v>
      </c>
      <c r="O650" s="16" t="s">
        <v>4204</v>
      </c>
      <c r="P650" s="16">
        <v>0</v>
      </c>
      <c r="Q650" s="16" t="str">
        <f t="shared" si="41"/>
        <v>08/09/87</v>
      </c>
      <c r="R650" s="27" t="s">
        <v>3910</v>
      </c>
      <c r="S650" s="108" t="e">
        <v>#N/A</v>
      </c>
      <c r="T650" s="108"/>
    </row>
    <row r="651" spans="1:20" hidden="1" x14ac:dyDescent="0.2">
      <c r="A651" s="16">
        <v>8149</v>
      </c>
      <c r="B651" s="16" t="s">
        <v>552</v>
      </c>
      <c r="D651" s="70" t="str">
        <f>IF(C651="","",LOOKUP(C651,Bases!A:A,Bases!B:B))</f>
        <v/>
      </c>
      <c r="E651" s="70" t="str">
        <f>IF(C651="","",LOOKUP(C651,Bases!A:A,Bases!C:C))</f>
        <v/>
      </c>
      <c r="G651" s="68" t="str">
        <f t="shared" ref="G651:G682" si="42">IF(L651="B","Baja","Activo")</f>
        <v>Baja</v>
      </c>
      <c r="H651" s="16" t="s">
        <v>2550</v>
      </c>
      <c r="J651" s="16" t="s">
        <v>2268</v>
      </c>
      <c r="K651" s="16">
        <v>98760</v>
      </c>
      <c r="L651" s="16" t="s">
        <v>2265</v>
      </c>
      <c r="M651" s="17">
        <v>42137</v>
      </c>
      <c r="N651" s="15">
        <v>51068711905</v>
      </c>
      <c r="P651" s="16">
        <v>0</v>
      </c>
      <c r="Q651" s="16" t="str">
        <f t="shared" si="41"/>
        <v>//</v>
      </c>
      <c r="R651" s="16"/>
      <c r="S651" s="108" t="e">
        <v>#N/A</v>
      </c>
      <c r="T651" s="108"/>
    </row>
    <row r="652" spans="1:20" hidden="1" x14ac:dyDescent="0.2">
      <c r="A652" s="16">
        <v>2112</v>
      </c>
      <c r="B652" s="16" t="s">
        <v>6642</v>
      </c>
      <c r="C652" s="16" t="s">
        <v>6766</v>
      </c>
      <c r="D652" s="70" t="str">
        <f>IF(C652="","",LOOKUP(C652,Bases!A:A,Bases!B:B))</f>
        <v>Invernaderos</v>
      </c>
      <c r="E652" s="70" t="str">
        <f>IF(C652="","",LOOKUP(C652,Bases!A:A,Bases!C:C))</f>
        <v>Operativo Abajo</v>
      </c>
      <c r="F652" s="18" t="s">
        <v>3662</v>
      </c>
      <c r="G652" s="68" t="str">
        <f t="shared" si="42"/>
        <v>Baja</v>
      </c>
      <c r="H652" s="16" t="s">
        <v>2551</v>
      </c>
      <c r="I652" s="16" t="s">
        <v>2283</v>
      </c>
      <c r="J652" s="16" t="s">
        <v>2283</v>
      </c>
      <c r="K652" s="16">
        <v>98640</v>
      </c>
      <c r="L652" s="16" t="s">
        <v>2265</v>
      </c>
      <c r="M652" s="17">
        <v>43227</v>
      </c>
      <c r="N652" s="15">
        <v>8189721031</v>
      </c>
      <c r="O652" s="16" t="s">
        <v>4372</v>
      </c>
      <c r="P652" s="16" t="s">
        <v>6314</v>
      </c>
      <c r="Q652" s="16" t="str">
        <f t="shared" si="41"/>
        <v>10/07/97</v>
      </c>
      <c r="R652" s="27" t="s">
        <v>3910</v>
      </c>
      <c r="S652" s="108" t="s">
        <v>2283</v>
      </c>
      <c r="T652" s="108"/>
    </row>
    <row r="653" spans="1:20" hidden="1" x14ac:dyDescent="0.2">
      <c r="A653" s="29">
        <v>50215</v>
      </c>
      <c r="B653" s="16" t="s">
        <v>4282</v>
      </c>
      <c r="D653" s="70" t="str">
        <f>IF(C653="","",LOOKUP(C653,Bases!A:A,Bases!B:B))</f>
        <v/>
      </c>
      <c r="E653" s="70" t="str">
        <f>IF(C653="","",LOOKUP(C653,Bases!A:A,Bases!C:C))</f>
        <v/>
      </c>
      <c r="F653" s="24" t="s">
        <v>3639</v>
      </c>
      <c r="G653" s="68" t="str">
        <f t="shared" si="42"/>
        <v>Baja</v>
      </c>
      <c r="H653" s="16" t="s">
        <v>4283</v>
      </c>
      <c r="J653" s="16" t="s">
        <v>2272</v>
      </c>
      <c r="K653" s="16">
        <v>98713</v>
      </c>
      <c r="L653" s="16" t="s">
        <v>2265</v>
      </c>
      <c r="M653" s="17">
        <v>43383</v>
      </c>
      <c r="O653" s="16" t="s">
        <v>4284</v>
      </c>
      <c r="P653" s="16">
        <v>0</v>
      </c>
      <c r="Q653" s="16" t="str">
        <f t="shared" si="41"/>
        <v>19/07/00</v>
      </c>
      <c r="R653" s="27" t="s">
        <v>3910</v>
      </c>
      <c r="S653" s="108" t="e">
        <v>#N/A</v>
      </c>
      <c r="T653" s="108"/>
    </row>
    <row r="654" spans="1:20" hidden="1" x14ac:dyDescent="0.2">
      <c r="A654" s="16">
        <v>843</v>
      </c>
      <c r="B654" s="16" t="s">
        <v>553</v>
      </c>
      <c r="D654" s="70" t="str">
        <f>IF(C654="","",LOOKUP(C654,Bases!A:A,Bases!B:B))</f>
        <v/>
      </c>
      <c r="E654" s="70" t="str">
        <f>IF(C654="","",LOOKUP(C654,Bases!A:A,Bases!C:C))</f>
        <v/>
      </c>
      <c r="G654" s="68" t="str">
        <f t="shared" si="42"/>
        <v>Baja</v>
      </c>
      <c r="K654" s="16">
        <v>0</v>
      </c>
      <c r="L654" s="16" t="s">
        <v>2265</v>
      </c>
      <c r="M654" s="17">
        <v>38705</v>
      </c>
      <c r="N654" s="15">
        <v>34058614909</v>
      </c>
      <c r="P654" s="16">
        <v>0</v>
      </c>
      <c r="Q654" s="16" t="str">
        <f t="shared" si="41"/>
        <v>//</v>
      </c>
      <c r="R654" s="16"/>
      <c r="S654" s="108" t="e">
        <v>#N/A</v>
      </c>
      <c r="T654" s="108"/>
    </row>
    <row r="655" spans="1:20" hidden="1" x14ac:dyDescent="0.2">
      <c r="A655" s="16">
        <v>8420</v>
      </c>
      <c r="B655" s="16" t="s">
        <v>7610</v>
      </c>
      <c r="C655" s="19" t="s">
        <v>7121</v>
      </c>
      <c r="D655" s="70" t="str">
        <f>IF(C655="","",LOOKUP(C655,Bases!A:A,Bases!B:B))</f>
        <v>Invernaderos</v>
      </c>
      <c r="E655" s="70" t="str">
        <f>IF(C655="","",LOOKUP(C655,Bases!A:A,Bases!C:C))</f>
        <v>Extra/entrenamiento</v>
      </c>
      <c r="F655" s="18" t="s">
        <v>7209</v>
      </c>
      <c r="G655" s="68" t="str">
        <f t="shared" si="42"/>
        <v>Baja</v>
      </c>
      <c r="H655" s="16" t="s">
        <v>7611</v>
      </c>
      <c r="I655" s="16" t="s">
        <v>3593</v>
      </c>
      <c r="J655" s="16" t="s">
        <v>2272</v>
      </c>
      <c r="K655" s="16">
        <v>98640</v>
      </c>
      <c r="L655" s="16" t="s">
        <v>2265</v>
      </c>
      <c r="M655" s="17">
        <v>44159</v>
      </c>
      <c r="N655" s="15">
        <v>78169930209</v>
      </c>
      <c r="O655" s="16" t="s">
        <v>7612</v>
      </c>
      <c r="R655" s="27" t="s">
        <v>3904</v>
      </c>
      <c r="S655" s="108" t="s">
        <v>3593</v>
      </c>
      <c r="T655" s="108"/>
    </row>
    <row r="656" spans="1:20" hidden="1" x14ac:dyDescent="0.2">
      <c r="A656" s="16">
        <v>2985</v>
      </c>
      <c r="B656" s="16" t="s">
        <v>6718</v>
      </c>
      <c r="C656" s="19" t="s">
        <v>6905</v>
      </c>
      <c r="D656" s="70" t="str">
        <f>IF(C656="","",LOOKUP(C656,Bases!A:A,Bases!B:B))</f>
        <v>Invernaderos</v>
      </c>
      <c r="E656" s="70" t="str">
        <f>IF(C656="","",LOOKUP(C656,Bases!A:A,Bases!C:C))</f>
        <v>Tiempo de limpieza sin experiencia</v>
      </c>
      <c r="F656" s="18" t="s">
        <v>6043</v>
      </c>
      <c r="G656" s="68" t="str">
        <f t="shared" si="42"/>
        <v>Baja</v>
      </c>
      <c r="H656" s="16" t="s">
        <v>6719</v>
      </c>
      <c r="I656" s="16" t="s">
        <v>3676</v>
      </c>
      <c r="J656" s="16" t="s">
        <v>2285</v>
      </c>
      <c r="K656" s="16">
        <v>98730</v>
      </c>
      <c r="L656" s="16" t="s">
        <v>2265</v>
      </c>
      <c r="M656" s="17">
        <v>44078</v>
      </c>
      <c r="O656" s="16" t="s">
        <v>6720</v>
      </c>
      <c r="Q656" s="16" t="str">
        <f t="shared" ref="Q656:Q687" si="43">CONCATENATE(MID(O656,9,2),"/",MID(O656,7,2),"/",MID(O656,5,2))</f>
        <v>22/02/92</v>
      </c>
      <c r="R656" s="27" t="s">
        <v>3910</v>
      </c>
      <c r="S656" s="108"/>
      <c r="T656" s="108"/>
    </row>
    <row r="657" spans="1:20" hidden="1" x14ac:dyDescent="0.2">
      <c r="A657" s="16">
        <v>827</v>
      </c>
      <c r="B657" s="16" t="s">
        <v>555</v>
      </c>
      <c r="D657" s="70" t="str">
        <f>IF(C657="","",LOOKUP(C657,Bases!A:A,Bases!B:B))</f>
        <v/>
      </c>
      <c r="E657" s="70" t="str">
        <f>IF(C657="","",LOOKUP(C657,Bases!A:A,Bases!C:C))</f>
        <v/>
      </c>
      <c r="G657" s="68" t="str">
        <f t="shared" si="42"/>
        <v>Baja</v>
      </c>
      <c r="K657" s="16">
        <v>0</v>
      </c>
      <c r="L657" s="16" t="s">
        <v>2265</v>
      </c>
      <c r="M657" s="17">
        <v>38698</v>
      </c>
      <c r="N657" s="15">
        <v>34058812693</v>
      </c>
      <c r="P657" s="16">
        <v>0</v>
      </c>
      <c r="Q657" s="16" t="str">
        <f t="shared" si="43"/>
        <v>//</v>
      </c>
      <c r="R657" s="16"/>
      <c r="S657" s="108" t="e">
        <v>#N/A</v>
      </c>
      <c r="T657" s="108"/>
    </row>
    <row r="658" spans="1:20" hidden="1" x14ac:dyDescent="0.2">
      <c r="A658" s="16">
        <v>935</v>
      </c>
      <c r="B658" s="16" t="s">
        <v>556</v>
      </c>
      <c r="D658" s="70" t="str">
        <f>IF(C658="","",LOOKUP(C658,Bases!A:A,Bases!B:B))</f>
        <v/>
      </c>
      <c r="E658" s="70" t="str">
        <f>IF(C658="","",LOOKUP(C658,Bases!A:A,Bases!C:C))</f>
        <v/>
      </c>
      <c r="G658" s="68" t="str">
        <f t="shared" si="42"/>
        <v>Baja</v>
      </c>
      <c r="H658" s="16" t="s">
        <v>2552</v>
      </c>
      <c r="J658" s="16" t="s">
        <v>2283</v>
      </c>
      <c r="K658" s="16">
        <v>98640</v>
      </c>
      <c r="L658" s="16" t="s">
        <v>2265</v>
      </c>
      <c r="M658" s="17">
        <v>40529</v>
      </c>
      <c r="N658" s="15">
        <v>34109213826</v>
      </c>
      <c r="P658" s="16">
        <v>0</v>
      </c>
      <c r="Q658" s="16" t="str">
        <f t="shared" si="43"/>
        <v>//</v>
      </c>
      <c r="R658" s="16"/>
      <c r="S658" s="108" t="e">
        <v>#N/A</v>
      </c>
      <c r="T658" s="108"/>
    </row>
    <row r="659" spans="1:20" hidden="1" x14ac:dyDescent="0.2">
      <c r="A659" s="23">
        <v>2633</v>
      </c>
      <c r="B659" s="16" t="s">
        <v>5415</v>
      </c>
      <c r="D659" s="70" t="str">
        <f>IF(C659="","",LOOKUP(C659,Bases!A:A,Bases!B:B))</f>
        <v/>
      </c>
      <c r="E659" s="70" t="str">
        <f>IF(C659="","",LOOKUP(C659,Bases!A:A,Bases!C:C))</f>
        <v/>
      </c>
      <c r="F659" s="24" t="s">
        <v>11</v>
      </c>
      <c r="G659" s="68" t="str">
        <f t="shared" si="42"/>
        <v>Baja</v>
      </c>
      <c r="H659" s="16" t="s">
        <v>5416</v>
      </c>
      <c r="I659" s="16" t="s">
        <v>2283</v>
      </c>
      <c r="J659" s="16" t="s">
        <v>2283</v>
      </c>
      <c r="K659" s="16">
        <v>98640</v>
      </c>
      <c r="L659" s="16" t="s">
        <v>2265</v>
      </c>
      <c r="M659" s="17">
        <v>43703</v>
      </c>
      <c r="N659" s="15">
        <v>34018205434</v>
      </c>
      <c r="O659" s="16" t="s">
        <v>5417</v>
      </c>
      <c r="P659" s="16">
        <v>0</v>
      </c>
      <c r="Q659" s="16" t="str">
        <f t="shared" si="43"/>
        <v>15/12/82</v>
      </c>
      <c r="R659" s="27" t="s">
        <v>3904</v>
      </c>
      <c r="S659" s="108" t="e">
        <v>#N/A</v>
      </c>
      <c r="T659" s="108"/>
    </row>
    <row r="660" spans="1:20" hidden="1" x14ac:dyDescent="0.2">
      <c r="A660" s="16">
        <v>8272</v>
      </c>
      <c r="B660" s="16" t="s">
        <v>7023</v>
      </c>
      <c r="C660" s="16" t="s">
        <v>6997</v>
      </c>
      <c r="D660" s="70" t="str">
        <f>IF(C660="","",LOOKUP(C660,Bases!A:A,Bases!B:B))</f>
        <v>Invernaderos</v>
      </c>
      <c r="E660" s="70" t="str">
        <f>IF(C660="","",LOOKUP(C660,Bases!A:A,Bases!C:C))</f>
        <v>Clip invernaderos</v>
      </c>
      <c r="F660" s="18" t="s">
        <v>5476</v>
      </c>
      <c r="G660" s="68" t="str">
        <f t="shared" si="42"/>
        <v>Baja</v>
      </c>
      <c r="H660" s="16" t="s">
        <v>4896</v>
      </c>
      <c r="I660" s="16" t="s">
        <v>5535</v>
      </c>
      <c r="J660" s="16" t="s">
        <v>2285</v>
      </c>
      <c r="K660" s="16">
        <v>98730</v>
      </c>
      <c r="L660" s="16" t="s">
        <v>2265</v>
      </c>
      <c r="M660" s="17">
        <v>44088</v>
      </c>
      <c r="N660" s="15">
        <v>8199613962</v>
      </c>
      <c r="O660" s="16" t="s">
        <v>7024</v>
      </c>
      <c r="Q660" s="16" t="str">
        <f t="shared" si="43"/>
        <v>27/07/96</v>
      </c>
      <c r="R660" s="27" t="s">
        <v>3904</v>
      </c>
      <c r="S660" s="108" t="s">
        <v>5535</v>
      </c>
      <c r="T660" s="108"/>
    </row>
    <row r="661" spans="1:20" hidden="1" x14ac:dyDescent="0.2">
      <c r="A661" s="16">
        <v>118</v>
      </c>
      <c r="B661" s="16" t="s">
        <v>557</v>
      </c>
      <c r="D661" s="70" t="str">
        <f>IF(C661="","",LOOKUP(C661,Bases!A:A,Bases!B:B))</f>
        <v/>
      </c>
      <c r="E661" s="70" t="str">
        <f>IF(C661="","",LOOKUP(C661,Bases!A:A,Bases!C:C))</f>
        <v/>
      </c>
      <c r="G661" s="68" t="str">
        <f t="shared" si="42"/>
        <v>Baja</v>
      </c>
      <c r="K661" s="16">
        <v>0</v>
      </c>
      <c r="L661" s="16" t="s">
        <v>2265</v>
      </c>
      <c r="M661" s="17">
        <v>37158</v>
      </c>
      <c r="N661" s="15">
        <v>34927673599</v>
      </c>
      <c r="P661" s="16">
        <v>0</v>
      </c>
      <c r="Q661" s="16" t="str">
        <f t="shared" si="43"/>
        <v>//</v>
      </c>
      <c r="R661" s="16"/>
      <c r="S661" s="108" t="e">
        <v>#N/A</v>
      </c>
      <c r="T661" s="108"/>
    </row>
    <row r="662" spans="1:20" hidden="1" x14ac:dyDescent="0.2">
      <c r="A662" s="16">
        <v>106</v>
      </c>
      <c r="B662" s="16" t="s">
        <v>558</v>
      </c>
      <c r="D662" s="70" t="str">
        <f>IF(C662="","",LOOKUP(C662,Bases!A:A,Bases!B:B))</f>
        <v/>
      </c>
      <c r="E662" s="70" t="str">
        <f>IF(C662="","",LOOKUP(C662,Bases!A:A,Bases!C:C))</f>
        <v/>
      </c>
      <c r="G662" s="68" t="str">
        <f t="shared" si="42"/>
        <v>Baja</v>
      </c>
      <c r="K662" s="16">
        <v>0</v>
      </c>
      <c r="L662" s="16" t="s">
        <v>2265</v>
      </c>
      <c r="M662" s="17">
        <v>37151</v>
      </c>
      <c r="N662" s="15">
        <v>34907411259</v>
      </c>
      <c r="P662" s="16">
        <v>0</v>
      </c>
      <c r="Q662" s="16" t="str">
        <f t="shared" si="43"/>
        <v>//</v>
      </c>
      <c r="R662" s="16"/>
      <c r="S662" s="108" t="e">
        <v>#N/A</v>
      </c>
      <c r="T662" s="108"/>
    </row>
    <row r="663" spans="1:20" hidden="1" x14ac:dyDescent="0.2">
      <c r="A663" s="16">
        <v>8195</v>
      </c>
      <c r="B663" s="16" t="s">
        <v>559</v>
      </c>
      <c r="D663" s="70" t="str">
        <f>IF(C663="","",LOOKUP(C663,Bases!A:A,Bases!B:B))</f>
        <v/>
      </c>
      <c r="E663" s="70" t="str">
        <f>IF(C663="","",LOOKUP(C663,Bases!A:A,Bases!C:C))</f>
        <v/>
      </c>
      <c r="G663" s="68" t="str">
        <f t="shared" si="42"/>
        <v>Baja</v>
      </c>
      <c r="H663" s="16" t="s">
        <v>2553</v>
      </c>
      <c r="J663" s="16" t="s">
        <v>2283</v>
      </c>
      <c r="K663" s="16">
        <v>98640</v>
      </c>
      <c r="L663" s="16" t="s">
        <v>2265</v>
      </c>
      <c r="M663" s="17">
        <v>42744</v>
      </c>
      <c r="N663" s="15">
        <v>34159801363</v>
      </c>
      <c r="P663" s="16">
        <v>0</v>
      </c>
      <c r="Q663" s="16" t="str">
        <f t="shared" si="43"/>
        <v>//</v>
      </c>
      <c r="R663" s="16"/>
      <c r="S663" s="108" t="e">
        <v>#N/A</v>
      </c>
      <c r="T663" s="108"/>
    </row>
    <row r="664" spans="1:20" hidden="1" x14ac:dyDescent="0.2">
      <c r="A664" s="29">
        <v>50216</v>
      </c>
      <c r="B664" s="16" t="s">
        <v>4285</v>
      </c>
      <c r="D664" s="70" t="str">
        <f>IF(C664="","",LOOKUP(C664,Bases!A:A,Bases!B:B))</f>
        <v/>
      </c>
      <c r="E664" s="70" t="str">
        <f>IF(C664="","",LOOKUP(C664,Bases!A:A,Bases!C:C))</f>
        <v/>
      </c>
      <c r="F664" s="24" t="s">
        <v>3639</v>
      </c>
      <c r="G664" s="68" t="str">
        <f t="shared" si="42"/>
        <v>Baja</v>
      </c>
      <c r="H664" s="16" t="s">
        <v>4286</v>
      </c>
      <c r="J664" s="16" t="s">
        <v>2272</v>
      </c>
      <c r="K664" s="16">
        <v>98710</v>
      </c>
      <c r="L664" s="16" t="s">
        <v>2265</v>
      </c>
      <c r="M664" s="17">
        <v>43383</v>
      </c>
      <c r="O664" s="16" t="s">
        <v>4287</v>
      </c>
      <c r="P664" s="16">
        <v>0</v>
      </c>
      <c r="Q664" s="16" t="str">
        <f t="shared" si="43"/>
        <v>12/11/99</v>
      </c>
      <c r="R664" s="27" t="s">
        <v>3910</v>
      </c>
      <c r="S664" s="108" t="e">
        <v>#N/A</v>
      </c>
      <c r="T664" s="108"/>
    </row>
    <row r="665" spans="1:20" hidden="1" x14ac:dyDescent="0.2">
      <c r="A665" s="16">
        <v>254</v>
      </c>
      <c r="B665" s="16" t="s">
        <v>560</v>
      </c>
      <c r="D665" s="70" t="str">
        <f>IF(C665="","",LOOKUP(C665,Bases!A:A,Bases!B:B))</f>
        <v/>
      </c>
      <c r="E665" s="70" t="str">
        <f>IF(C665="","",LOOKUP(C665,Bases!A:A,Bases!C:C))</f>
        <v/>
      </c>
      <c r="G665" s="68" t="str">
        <f t="shared" si="42"/>
        <v>Baja</v>
      </c>
      <c r="K665" s="16">
        <v>0</v>
      </c>
      <c r="L665" s="16" t="s">
        <v>2265</v>
      </c>
      <c r="M665" s="17">
        <v>37377</v>
      </c>
      <c r="N665" s="15">
        <v>34775700957</v>
      </c>
      <c r="P665" s="16">
        <v>0</v>
      </c>
      <c r="Q665" s="16" t="str">
        <f t="shared" si="43"/>
        <v>//</v>
      </c>
      <c r="R665" s="16"/>
      <c r="S665" s="108" t="e">
        <v>#N/A</v>
      </c>
      <c r="T665" s="108"/>
    </row>
    <row r="666" spans="1:20" hidden="1" x14ac:dyDescent="0.2">
      <c r="A666" s="16">
        <v>781</v>
      </c>
      <c r="B666" s="16" t="s">
        <v>561</v>
      </c>
      <c r="D666" s="70" t="str">
        <f>IF(C666="","",LOOKUP(C666,Bases!A:A,Bases!B:B))</f>
        <v/>
      </c>
      <c r="E666" s="70" t="str">
        <f>IF(C666="","",LOOKUP(C666,Bases!A:A,Bases!C:C))</f>
        <v/>
      </c>
      <c r="G666" s="68" t="str">
        <f t="shared" si="42"/>
        <v>Baja</v>
      </c>
      <c r="K666" s="16">
        <v>0</v>
      </c>
      <c r="L666" s="16" t="s">
        <v>2265</v>
      </c>
      <c r="M666" s="17">
        <v>38670</v>
      </c>
      <c r="N666" s="15">
        <v>92038519267</v>
      </c>
      <c r="P666" s="16">
        <v>0</v>
      </c>
      <c r="Q666" s="16" t="str">
        <f t="shared" si="43"/>
        <v>//</v>
      </c>
      <c r="R666" s="16"/>
      <c r="S666" s="108" t="e">
        <v>#N/A</v>
      </c>
      <c r="T666" s="108"/>
    </row>
    <row r="667" spans="1:20" hidden="1" x14ac:dyDescent="0.2">
      <c r="A667" s="16">
        <v>575</v>
      </c>
      <c r="B667" s="16" t="s">
        <v>562</v>
      </c>
      <c r="D667" s="70" t="str">
        <f>IF(C667="","",LOOKUP(C667,Bases!A:A,Bases!B:B))</f>
        <v/>
      </c>
      <c r="E667" s="70" t="str">
        <f>IF(C667="","",LOOKUP(C667,Bases!A:A,Bases!C:C))</f>
        <v/>
      </c>
      <c r="G667" s="68" t="str">
        <f t="shared" si="42"/>
        <v>Baja</v>
      </c>
      <c r="J667" s="16" t="s">
        <v>2294</v>
      </c>
      <c r="K667" s="16">
        <v>0</v>
      </c>
      <c r="L667" s="16" t="s">
        <v>2265</v>
      </c>
      <c r="M667" s="17">
        <v>38327</v>
      </c>
      <c r="N667" s="15">
        <v>34927100205</v>
      </c>
      <c r="P667" s="16">
        <v>0</v>
      </c>
      <c r="Q667" s="16" t="str">
        <f t="shared" si="43"/>
        <v>//</v>
      </c>
      <c r="R667" s="16"/>
      <c r="S667" s="108" t="e">
        <v>#N/A</v>
      </c>
      <c r="T667" s="108"/>
    </row>
    <row r="668" spans="1:20" hidden="1" x14ac:dyDescent="0.2">
      <c r="A668" s="16">
        <v>1642</v>
      </c>
      <c r="B668" s="16" t="s">
        <v>563</v>
      </c>
      <c r="D668" s="70" t="str">
        <f>IF(C668="","",LOOKUP(C668,Bases!A:A,Bases!B:B))</f>
        <v/>
      </c>
      <c r="E668" s="70" t="str">
        <f>IF(C668="","",LOOKUP(C668,Bases!A:A,Bases!C:C))</f>
        <v/>
      </c>
      <c r="G668" s="68" t="str">
        <f t="shared" si="42"/>
        <v>Baja</v>
      </c>
      <c r="H668" s="16" t="s">
        <v>2554</v>
      </c>
      <c r="J668" s="16" t="s">
        <v>2272</v>
      </c>
      <c r="K668" s="16">
        <v>98700</v>
      </c>
      <c r="L668" s="16" t="s">
        <v>2265</v>
      </c>
      <c r="M668" s="17">
        <v>42486</v>
      </c>
      <c r="N668" s="15">
        <v>24169779535</v>
      </c>
      <c r="P668" s="16">
        <v>0</v>
      </c>
      <c r="Q668" s="16" t="str">
        <f t="shared" si="43"/>
        <v>//</v>
      </c>
      <c r="R668" s="16"/>
      <c r="S668" s="108" t="e">
        <v>#N/A</v>
      </c>
      <c r="T668" s="108"/>
    </row>
    <row r="669" spans="1:20" hidden="1" x14ac:dyDescent="0.2">
      <c r="A669" s="16">
        <v>2849</v>
      </c>
      <c r="B669" s="16" t="s">
        <v>6153</v>
      </c>
      <c r="C669" s="19"/>
      <c r="D669" s="70" t="str">
        <f>IF(C669="","",LOOKUP(C669,Bases!A:A,Bases!B:B))</f>
        <v/>
      </c>
      <c r="E669" s="70" t="str">
        <f>IF(C669="","",LOOKUP(C669,Bases!A:A,Bases!C:C))</f>
        <v/>
      </c>
      <c r="F669" s="18" t="s">
        <v>11</v>
      </c>
      <c r="G669" s="68" t="str">
        <f t="shared" si="42"/>
        <v>Baja</v>
      </c>
      <c r="H669" s="16" t="s">
        <v>6154</v>
      </c>
      <c r="I669" s="16" t="s">
        <v>3676</v>
      </c>
      <c r="J669" s="16" t="s">
        <v>2285</v>
      </c>
      <c r="K669" s="16">
        <v>98760</v>
      </c>
      <c r="L669" s="16" t="s">
        <v>2265</v>
      </c>
      <c r="M669" s="17">
        <v>43941</v>
      </c>
      <c r="N669" s="15">
        <v>51088201382</v>
      </c>
      <c r="O669" s="16" t="s">
        <v>6155</v>
      </c>
      <c r="P669" s="16" t="s">
        <v>6316</v>
      </c>
      <c r="Q669" s="16" t="str">
        <f t="shared" si="43"/>
        <v>19/05/82</v>
      </c>
      <c r="R669" s="27" t="s">
        <v>3904</v>
      </c>
      <c r="S669" s="108" t="s">
        <v>3185</v>
      </c>
      <c r="T669" s="108"/>
    </row>
    <row r="670" spans="1:20" hidden="1" x14ac:dyDescent="0.2">
      <c r="A670" s="29">
        <v>50235</v>
      </c>
      <c r="B670" s="16" t="s">
        <v>4944</v>
      </c>
      <c r="D670" s="70" t="str">
        <f>IF(C670="","",LOOKUP(C670,Bases!A:A,Bases!B:B))</f>
        <v/>
      </c>
      <c r="E670" s="70" t="str">
        <f>IF(C670="","",LOOKUP(C670,Bases!A:A,Bases!C:C))</f>
        <v/>
      </c>
      <c r="F670" s="18" t="s">
        <v>3659</v>
      </c>
      <c r="G670" s="68" t="str">
        <f t="shared" si="42"/>
        <v>Baja</v>
      </c>
      <c r="H670" s="16" t="s">
        <v>4945</v>
      </c>
      <c r="J670" s="16" t="s">
        <v>2272</v>
      </c>
      <c r="K670" s="16">
        <v>98700</v>
      </c>
      <c r="L670" s="16" t="s">
        <v>2265</v>
      </c>
      <c r="M670" s="17">
        <v>43558</v>
      </c>
      <c r="O670" s="16" t="s">
        <v>4946</v>
      </c>
      <c r="P670" s="16">
        <v>0</v>
      </c>
      <c r="Q670" s="16" t="str">
        <f t="shared" si="43"/>
        <v>08/06/72</v>
      </c>
      <c r="R670" s="27" t="s">
        <v>3910</v>
      </c>
      <c r="S670" s="108" t="e">
        <v>#N/A</v>
      </c>
      <c r="T670" s="108"/>
    </row>
    <row r="671" spans="1:20" hidden="1" x14ac:dyDescent="0.2">
      <c r="A671" s="16">
        <v>793</v>
      </c>
      <c r="B671" s="16" t="s">
        <v>564</v>
      </c>
      <c r="D671" s="70" t="str">
        <f>IF(C671="","",LOOKUP(C671,Bases!A:A,Bases!B:B))</f>
        <v/>
      </c>
      <c r="E671" s="70" t="str">
        <f>IF(C671="","",LOOKUP(C671,Bases!A:A,Bases!C:C))</f>
        <v/>
      </c>
      <c r="G671" s="68" t="str">
        <f t="shared" si="42"/>
        <v>Baja</v>
      </c>
      <c r="K671" s="16">
        <v>0</v>
      </c>
      <c r="L671" s="16" t="s">
        <v>2265</v>
      </c>
      <c r="M671" s="17">
        <v>38677</v>
      </c>
      <c r="N671" s="15">
        <v>34058907220</v>
      </c>
      <c r="P671" s="16">
        <v>0</v>
      </c>
      <c r="Q671" s="16" t="str">
        <f t="shared" si="43"/>
        <v>//</v>
      </c>
      <c r="R671" s="16"/>
      <c r="S671" s="108" t="e">
        <v>#N/A</v>
      </c>
      <c r="T671" s="108"/>
    </row>
    <row r="672" spans="1:20" hidden="1" x14ac:dyDescent="0.2">
      <c r="A672" s="16">
        <v>1251</v>
      </c>
      <c r="B672" s="16" t="s">
        <v>565</v>
      </c>
      <c r="D672" s="70" t="str">
        <f>IF(C672="","",LOOKUP(C672,Bases!A:A,Bases!B:B))</f>
        <v/>
      </c>
      <c r="E672" s="70" t="str">
        <f>IF(C672="","",LOOKUP(C672,Bases!A:A,Bases!C:C))</f>
        <v/>
      </c>
      <c r="G672" s="68" t="str">
        <f t="shared" si="42"/>
        <v>Baja</v>
      </c>
      <c r="H672" s="16" t="s">
        <v>2556</v>
      </c>
      <c r="J672" s="16" t="s">
        <v>2272</v>
      </c>
      <c r="K672" s="16">
        <v>98707</v>
      </c>
      <c r="L672" s="16" t="s">
        <v>2265</v>
      </c>
      <c r="M672" s="17">
        <v>41758</v>
      </c>
      <c r="N672" s="15">
        <v>34947070305</v>
      </c>
      <c r="P672" s="16">
        <v>0</v>
      </c>
      <c r="Q672" s="16" t="str">
        <f t="shared" si="43"/>
        <v>//</v>
      </c>
      <c r="R672" s="16"/>
      <c r="S672" s="108" t="e">
        <v>#N/A</v>
      </c>
      <c r="T672" s="108"/>
    </row>
    <row r="673" spans="1:20" hidden="1" x14ac:dyDescent="0.2">
      <c r="A673" s="16">
        <v>2015</v>
      </c>
      <c r="B673" s="16" t="s">
        <v>566</v>
      </c>
      <c r="D673" s="70" t="str">
        <f>IF(C673="","",LOOKUP(C673,Bases!A:A,Bases!B:B))</f>
        <v/>
      </c>
      <c r="E673" s="70" t="str">
        <f>IF(C673="","",LOOKUP(C673,Bases!A:A,Bases!C:C))</f>
        <v/>
      </c>
      <c r="F673" s="18" t="s">
        <v>3778</v>
      </c>
      <c r="G673" s="68" t="str">
        <f t="shared" si="42"/>
        <v>Baja</v>
      </c>
      <c r="H673" s="16" t="s">
        <v>4490</v>
      </c>
      <c r="J673" s="16" t="s">
        <v>2272</v>
      </c>
      <c r="K673" s="16">
        <v>98700</v>
      </c>
      <c r="L673" s="16" t="s">
        <v>2265</v>
      </c>
      <c r="M673" s="17">
        <v>43419</v>
      </c>
      <c r="N673" s="15">
        <v>43119451730</v>
      </c>
      <c r="O673" s="16" t="s">
        <v>4491</v>
      </c>
      <c r="P673" s="16">
        <v>0</v>
      </c>
      <c r="Q673" s="16" t="str">
        <f t="shared" si="43"/>
        <v>15/11/94</v>
      </c>
      <c r="R673" s="16" t="s">
        <v>3910</v>
      </c>
      <c r="S673" s="108" t="e">
        <v>#N/A</v>
      </c>
      <c r="T673" s="108"/>
    </row>
    <row r="674" spans="1:20" hidden="1" x14ac:dyDescent="0.2">
      <c r="A674" s="16">
        <v>1821</v>
      </c>
      <c r="B674" s="16" t="s">
        <v>536</v>
      </c>
      <c r="C674" s="16" t="s">
        <v>7095</v>
      </c>
      <c r="D674" s="70" t="str">
        <f>IF(C674="","",LOOKUP(C674,Bases!A:A,Bases!B:B))</f>
        <v>Invernaderos</v>
      </c>
      <c r="E674" s="70" t="str">
        <f>IF(C674="","",LOOKUP(C674,Bases!A:A,Bases!C:C))</f>
        <v>Extra/entrenamiento</v>
      </c>
      <c r="F674" s="18" t="s">
        <v>7209</v>
      </c>
      <c r="G674" s="68" t="str">
        <f t="shared" si="42"/>
        <v>Baja</v>
      </c>
      <c r="H674" s="16" t="s">
        <v>7501</v>
      </c>
      <c r="I674" s="16" t="s">
        <v>3593</v>
      </c>
      <c r="J674" s="16" t="s">
        <v>2272</v>
      </c>
      <c r="K674" s="16">
        <v>98640</v>
      </c>
      <c r="L674" s="16" t="s">
        <v>2265</v>
      </c>
      <c r="M674" s="17">
        <v>44158</v>
      </c>
      <c r="N674" s="15">
        <v>27149288519</v>
      </c>
      <c r="O674" s="16" t="s">
        <v>7605</v>
      </c>
      <c r="P674" s="16">
        <v>0</v>
      </c>
      <c r="Q674" s="16" t="str">
        <f t="shared" si="43"/>
        <v>03/06/99</v>
      </c>
      <c r="R674" s="16" t="s">
        <v>3910</v>
      </c>
      <c r="S674" s="108" t="s">
        <v>3593</v>
      </c>
      <c r="T674" s="108"/>
    </row>
    <row r="675" spans="1:20" hidden="1" x14ac:dyDescent="0.2">
      <c r="A675" s="16">
        <v>1105</v>
      </c>
      <c r="B675" s="16" t="s">
        <v>568</v>
      </c>
      <c r="D675" s="70" t="str">
        <f>IF(C675="","",LOOKUP(C675,Bases!A:A,Bases!B:B))</f>
        <v/>
      </c>
      <c r="E675" s="70" t="str">
        <f>IF(C675="","",LOOKUP(C675,Bases!A:A,Bases!C:C))</f>
        <v/>
      </c>
      <c r="G675" s="68" t="str">
        <f t="shared" si="42"/>
        <v>Baja</v>
      </c>
      <c r="H675" s="16" t="s">
        <v>2558</v>
      </c>
      <c r="J675" s="16" t="s">
        <v>2272</v>
      </c>
      <c r="K675" s="16">
        <v>98700</v>
      </c>
      <c r="L675" s="16" t="s">
        <v>2265</v>
      </c>
      <c r="M675" s="17">
        <v>41173</v>
      </c>
      <c r="N675" s="15">
        <v>34129110887</v>
      </c>
      <c r="P675" s="16">
        <v>0</v>
      </c>
      <c r="Q675" s="16" t="str">
        <f t="shared" si="43"/>
        <v>//</v>
      </c>
      <c r="R675" s="16"/>
      <c r="S675" s="108" t="e">
        <v>#N/A</v>
      </c>
      <c r="T675" s="108"/>
    </row>
    <row r="676" spans="1:20" hidden="1" x14ac:dyDescent="0.2">
      <c r="A676" s="29">
        <v>50212</v>
      </c>
      <c r="B676" s="16" t="s">
        <v>4273</v>
      </c>
      <c r="D676" s="70" t="str">
        <f>IF(C676="","",LOOKUP(C676,Bases!A:A,Bases!B:B))</f>
        <v/>
      </c>
      <c r="E676" s="70" t="str">
        <f>IF(C676="","",LOOKUP(C676,Bases!A:A,Bases!C:C))</f>
        <v/>
      </c>
      <c r="F676" s="24" t="s">
        <v>3639</v>
      </c>
      <c r="G676" s="68" t="str">
        <f t="shared" si="42"/>
        <v>Baja</v>
      </c>
      <c r="H676" s="16" t="s">
        <v>4274</v>
      </c>
      <c r="J676" s="16" t="s">
        <v>2272</v>
      </c>
      <c r="K676" s="16">
        <v>98718</v>
      </c>
      <c r="L676" s="16" t="s">
        <v>2265</v>
      </c>
      <c r="M676" s="17">
        <v>43383</v>
      </c>
      <c r="O676" s="16" t="s">
        <v>4275</v>
      </c>
      <c r="P676" s="16">
        <v>0</v>
      </c>
      <c r="Q676" s="16" t="str">
        <f t="shared" si="43"/>
        <v>15/03/92</v>
      </c>
      <c r="R676" s="27" t="s">
        <v>3910</v>
      </c>
      <c r="S676" s="108" t="e">
        <v>#N/A</v>
      </c>
      <c r="T676" s="108"/>
    </row>
    <row r="677" spans="1:20" x14ac:dyDescent="0.2">
      <c r="A677" s="16">
        <v>932</v>
      </c>
      <c r="B677" s="31" t="s">
        <v>418</v>
      </c>
      <c r="C677" s="16" t="s">
        <v>6754</v>
      </c>
      <c r="D677" s="70" t="str">
        <f>IF(C677="","",LOOKUP(C677,Bases!A:A,Bases!B:B))</f>
        <v>Invernaderos</v>
      </c>
      <c r="E677" s="70" t="str">
        <f>IF(C677="","",LOOKUP(C677,Bases!A:A,Bases!C:C))</f>
        <v>Supervisor titular</v>
      </c>
      <c r="F677" s="18" t="s">
        <v>6249</v>
      </c>
      <c r="G677" s="68" t="str">
        <f t="shared" si="42"/>
        <v>Activo</v>
      </c>
      <c r="H677" s="16" t="s">
        <v>2456</v>
      </c>
      <c r="I677" s="16" t="s">
        <v>2336</v>
      </c>
      <c r="J677" s="16" t="s">
        <v>2272</v>
      </c>
      <c r="K677" s="16">
        <v>98705</v>
      </c>
      <c r="L677" s="16" t="s">
        <v>144</v>
      </c>
      <c r="M677" s="17">
        <v>40529</v>
      </c>
      <c r="N677" s="15">
        <v>34048701626</v>
      </c>
      <c r="O677" s="16" t="s">
        <v>4060</v>
      </c>
      <c r="P677" s="16" t="s">
        <v>6299</v>
      </c>
      <c r="Q677" s="16" t="str">
        <f t="shared" si="43"/>
        <v>18/12/87</v>
      </c>
      <c r="R677" s="27" t="s">
        <v>3910</v>
      </c>
      <c r="S677" s="12" t="s">
        <v>2336</v>
      </c>
    </row>
    <row r="678" spans="1:20" hidden="1" x14ac:dyDescent="0.2">
      <c r="A678" s="16">
        <v>8485</v>
      </c>
      <c r="B678" s="16" t="s">
        <v>7788</v>
      </c>
      <c r="C678" s="19" t="s">
        <v>6998</v>
      </c>
      <c r="D678" s="70" t="str">
        <f>IF(C678="","",LOOKUP(C678,Bases!A:A,Bases!B:B))</f>
        <v>Invernaderos</v>
      </c>
      <c r="E678" s="70" t="str">
        <f>IF(C678="","",LOOKUP(C678,Bases!A:A,Bases!C:C))</f>
        <v>Extra/entrenamiento</v>
      </c>
      <c r="F678" s="18" t="s">
        <v>7209</v>
      </c>
      <c r="G678" s="68" t="str">
        <f t="shared" si="42"/>
        <v>Baja</v>
      </c>
      <c r="H678" s="16" t="s">
        <v>7789</v>
      </c>
      <c r="I678" s="16" t="s">
        <v>7388</v>
      </c>
      <c r="J678" s="16" t="s">
        <v>2270</v>
      </c>
      <c r="K678" s="16">
        <v>98631</v>
      </c>
      <c r="L678" s="16" t="s">
        <v>2265</v>
      </c>
      <c r="M678" s="17">
        <v>44208</v>
      </c>
      <c r="N678" s="15">
        <v>8209850521</v>
      </c>
      <c r="O678" s="16" t="s">
        <v>7790</v>
      </c>
      <c r="Q678" s="16" t="str">
        <f t="shared" si="43"/>
        <v>10/11/98</v>
      </c>
      <c r="R678" s="27" t="s">
        <v>3910</v>
      </c>
      <c r="S678" s="108" t="s">
        <v>7258</v>
      </c>
      <c r="T678" s="108"/>
    </row>
    <row r="679" spans="1:20" hidden="1" x14ac:dyDescent="0.2">
      <c r="A679" s="29">
        <v>50155</v>
      </c>
      <c r="B679" s="16" t="s">
        <v>4670</v>
      </c>
      <c r="D679" s="70" t="str">
        <f>IF(C679="","",LOOKUP(C679,Bases!A:A,Bases!B:B))</f>
        <v/>
      </c>
      <c r="E679" s="70" t="str">
        <f>IF(C679="","",LOOKUP(C679,Bases!A:A,Bases!C:C))</f>
        <v/>
      </c>
      <c r="F679" s="24" t="s">
        <v>3639</v>
      </c>
      <c r="G679" s="68" t="str">
        <f t="shared" si="42"/>
        <v>Baja</v>
      </c>
      <c r="H679" s="16" t="s">
        <v>4671</v>
      </c>
      <c r="J679" s="16" t="s">
        <v>2272</v>
      </c>
      <c r="K679" s="16">
        <v>98700</v>
      </c>
      <c r="L679" s="16" t="s">
        <v>2265</v>
      </c>
      <c r="M679" s="17">
        <v>43480</v>
      </c>
      <c r="O679" s="16" t="s">
        <v>4672</v>
      </c>
      <c r="P679" s="16">
        <v>0</v>
      </c>
      <c r="Q679" s="16" t="str">
        <f t="shared" si="43"/>
        <v>25/06/76</v>
      </c>
      <c r="R679" s="27" t="s">
        <v>3910</v>
      </c>
      <c r="S679" s="108" t="e">
        <v>#N/A</v>
      </c>
      <c r="T679" s="108"/>
    </row>
    <row r="680" spans="1:20" hidden="1" x14ac:dyDescent="0.2">
      <c r="A680" s="29">
        <v>50252</v>
      </c>
      <c r="B680" s="16" t="s">
        <v>4512</v>
      </c>
      <c r="D680" s="70" t="str">
        <f>IF(C680="","",LOOKUP(C680,Bases!A:A,Bases!B:B))</f>
        <v/>
      </c>
      <c r="E680" s="70" t="str">
        <f>IF(C680="","",LOOKUP(C680,Bases!A:A,Bases!C:C))</f>
        <v/>
      </c>
      <c r="F680" s="24" t="s">
        <v>3778</v>
      </c>
      <c r="G680" s="68" t="str">
        <f t="shared" si="42"/>
        <v>Baja</v>
      </c>
      <c r="H680" s="16" t="s">
        <v>4513</v>
      </c>
      <c r="J680" s="16" t="s">
        <v>2285</v>
      </c>
      <c r="K680" s="16">
        <v>98740</v>
      </c>
      <c r="L680" s="16" t="s">
        <v>2265</v>
      </c>
      <c r="M680" s="17">
        <v>43426</v>
      </c>
      <c r="O680" s="16" t="s">
        <v>4514</v>
      </c>
      <c r="P680" s="16">
        <v>0</v>
      </c>
      <c r="Q680" s="16" t="str">
        <f t="shared" si="43"/>
        <v>23/10/79</v>
      </c>
      <c r="R680" s="27" t="s">
        <v>3904</v>
      </c>
      <c r="S680" s="108" t="e">
        <v>#N/A</v>
      </c>
      <c r="T680" s="108"/>
    </row>
    <row r="681" spans="1:20" hidden="1" x14ac:dyDescent="0.2">
      <c r="A681" s="23">
        <v>2465</v>
      </c>
      <c r="B681" s="16" t="s">
        <v>4877</v>
      </c>
      <c r="D681" s="70" t="str">
        <f>IF(C681="","",LOOKUP(C681,Bases!A:A,Bases!B:B))</f>
        <v/>
      </c>
      <c r="E681" s="70" t="str">
        <f>IF(C681="","",LOOKUP(C681,Bases!A:A,Bases!C:C))</f>
        <v/>
      </c>
      <c r="F681" s="24" t="s">
        <v>3659</v>
      </c>
      <c r="G681" s="68" t="str">
        <f t="shared" si="42"/>
        <v>Baja</v>
      </c>
      <c r="H681" s="16" t="s">
        <v>4878</v>
      </c>
      <c r="J681" s="16" t="s">
        <v>2285</v>
      </c>
      <c r="K681" s="16">
        <v>98730</v>
      </c>
      <c r="L681" s="16" t="s">
        <v>2265</v>
      </c>
      <c r="M681" s="17">
        <v>43536</v>
      </c>
      <c r="N681" s="15">
        <v>10149549817</v>
      </c>
      <c r="O681" s="16" t="s">
        <v>4879</v>
      </c>
      <c r="P681" s="16">
        <v>0</v>
      </c>
      <c r="Q681" s="16" t="str">
        <f t="shared" si="43"/>
        <v>07/11/95</v>
      </c>
      <c r="R681" s="27" t="s">
        <v>3904</v>
      </c>
      <c r="S681" s="108" t="e">
        <v>#N/A</v>
      </c>
      <c r="T681" s="108"/>
    </row>
    <row r="682" spans="1:20" hidden="1" x14ac:dyDescent="0.2">
      <c r="A682" s="23">
        <v>2460</v>
      </c>
      <c r="B682" s="16" t="s">
        <v>4863</v>
      </c>
      <c r="D682" s="70" t="str">
        <f>IF(C682="","",LOOKUP(C682,Bases!A:A,Bases!B:B))</f>
        <v/>
      </c>
      <c r="E682" s="70" t="str">
        <f>IF(C682="","",LOOKUP(C682,Bases!A:A,Bases!C:C))</f>
        <v/>
      </c>
      <c r="F682" s="24" t="s">
        <v>3659</v>
      </c>
      <c r="G682" s="68" t="str">
        <f t="shared" si="42"/>
        <v>Baja</v>
      </c>
      <c r="H682" s="16" t="s">
        <v>4864</v>
      </c>
      <c r="J682" s="16" t="s">
        <v>2285</v>
      </c>
      <c r="K682" s="16">
        <v>98740</v>
      </c>
      <c r="L682" s="16" t="s">
        <v>2265</v>
      </c>
      <c r="M682" s="17">
        <v>43535</v>
      </c>
      <c r="N682" s="15">
        <v>10179968010</v>
      </c>
      <c r="O682" s="16" t="s">
        <v>4865</v>
      </c>
      <c r="P682" s="16">
        <v>0</v>
      </c>
      <c r="Q682" s="16" t="str">
        <f t="shared" si="43"/>
        <v>02/04/99</v>
      </c>
      <c r="R682" s="27" t="s">
        <v>3904</v>
      </c>
      <c r="S682" s="108" t="e">
        <v>#N/A</v>
      </c>
      <c r="T682" s="108"/>
    </row>
    <row r="683" spans="1:20" hidden="1" x14ac:dyDescent="0.2">
      <c r="A683" s="23">
        <v>2509</v>
      </c>
      <c r="B683" s="16" t="s">
        <v>5015</v>
      </c>
      <c r="D683" s="70" t="str">
        <f>IF(C683="","",LOOKUP(C683,Bases!A:A,Bases!B:B))</f>
        <v/>
      </c>
      <c r="E683" s="70" t="str">
        <f>IF(C683="","",LOOKUP(C683,Bases!A:A,Bases!C:C))</f>
        <v/>
      </c>
      <c r="F683" s="18" t="s">
        <v>3639</v>
      </c>
      <c r="G683" s="68" t="str">
        <f t="shared" ref="G683:G714" si="44">IF(L683="B","Baja","Activo")</f>
        <v>Baja</v>
      </c>
      <c r="H683" s="16" t="s">
        <v>5017</v>
      </c>
      <c r="J683" s="16" t="s">
        <v>2285</v>
      </c>
      <c r="K683" s="16">
        <v>98740</v>
      </c>
      <c r="L683" s="16" t="s">
        <v>2265</v>
      </c>
      <c r="M683" s="17">
        <v>43598</v>
      </c>
      <c r="N683" s="15">
        <v>8148332508</v>
      </c>
      <c r="O683" s="16" t="s">
        <v>5019</v>
      </c>
      <c r="P683" s="16">
        <v>0</v>
      </c>
      <c r="Q683" s="16" t="str">
        <f t="shared" si="43"/>
        <v>27/08/83</v>
      </c>
      <c r="R683" s="16" t="s">
        <v>3910</v>
      </c>
      <c r="S683" s="108" t="s">
        <v>5535</v>
      </c>
      <c r="T683" s="108"/>
    </row>
    <row r="684" spans="1:20" hidden="1" x14ac:dyDescent="0.2">
      <c r="A684" s="16">
        <v>8484</v>
      </c>
      <c r="B684" s="16" t="s">
        <v>7785</v>
      </c>
      <c r="C684" s="19" t="s">
        <v>7636</v>
      </c>
      <c r="D684" s="70" t="str">
        <f>IF(C684="","",LOOKUP(C684,Bases!A:A,Bases!B:B))</f>
        <v>Fitosanidad</v>
      </c>
      <c r="E684" s="70" t="str">
        <f>IF(C684="","",LOOKUP(C684,Bases!A:A,Bases!C:C))</f>
        <v>Saneacion nivel 3A</v>
      </c>
      <c r="F684" s="18" t="s">
        <v>9</v>
      </c>
      <c r="G684" s="68" t="str">
        <f t="shared" si="44"/>
        <v>Baja</v>
      </c>
      <c r="H684" s="16" t="s">
        <v>7786</v>
      </c>
      <c r="I684" s="16" t="s">
        <v>7388</v>
      </c>
      <c r="J684" s="16" t="s">
        <v>2270</v>
      </c>
      <c r="K684" s="16">
        <v>98631</v>
      </c>
      <c r="L684" s="16" t="s">
        <v>2265</v>
      </c>
      <c r="M684" s="17">
        <v>44208</v>
      </c>
      <c r="N684" s="15">
        <v>8149160700</v>
      </c>
      <c r="O684" s="16" t="s">
        <v>7787</v>
      </c>
      <c r="Q684" s="16" t="str">
        <f t="shared" si="43"/>
        <v>16/11/91</v>
      </c>
      <c r="R684" s="27" t="s">
        <v>3910</v>
      </c>
      <c r="S684" s="108" t="s">
        <v>7258</v>
      </c>
      <c r="T684" s="108"/>
    </row>
    <row r="685" spans="1:20" hidden="1" x14ac:dyDescent="0.2">
      <c r="A685" s="23">
        <v>2469</v>
      </c>
      <c r="B685" s="16" t="s">
        <v>4889</v>
      </c>
      <c r="D685" s="70" t="str">
        <f>IF(C685="","",LOOKUP(C685,Bases!A:A,Bases!B:B))</f>
        <v/>
      </c>
      <c r="E685" s="70" t="str">
        <f>IF(C685="","",LOOKUP(C685,Bases!A:A,Bases!C:C))</f>
        <v/>
      </c>
      <c r="F685" s="24" t="s">
        <v>3659</v>
      </c>
      <c r="G685" s="68" t="str">
        <f t="shared" si="44"/>
        <v>Baja</v>
      </c>
      <c r="H685" s="16" t="s">
        <v>4890</v>
      </c>
      <c r="J685" s="16" t="s">
        <v>2285</v>
      </c>
      <c r="K685" s="16">
        <v>98740</v>
      </c>
      <c r="L685" s="16" t="s">
        <v>2265</v>
      </c>
      <c r="M685" s="17">
        <v>43542</v>
      </c>
      <c r="N685" s="15">
        <v>2179147091</v>
      </c>
      <c r="O685" s="16" t="s">
        <v>4891</v>
      </c>
      <c r="P685" s="16">
        <v>0</v>
      </c>
      <c r="Q685" s="16" t="str">
        <f t="shared" si="43"/>
        <v>04/10/91</v>
      </c>
      <c r="R685" s="27" t="s">
        <v>3904</v>
      </c>
      <c r="S685" s="108" t="e">
        <v>#N/A</v>
      </c>
      <c r="T685" s="108"/>
    </row>
    <row r="686" spans="1:20" hidden="1" x14ac:dyDescent="0.2">
      <c r="A686" s="50">
        <v>50321</v>
      </c>
      <c r="B686" s="16" t="s">
        <v>5304</v>
      </c>
      <c r="D686" s="70" t="str">
        <f>IF(C686="","",LOOKUP(C686,Bases!A:A,Bases!B:B))</f>
        <v/>
      </c>
      <c r="E686" s="70" t="str">
        <f>IF(C686="","",LOOKUP(C686,Bases!A:A,Bases!C:C))</f>
        <v/>
      </c>
      <c r="F686" s="18" t="s">
        <v>24</v>
      </c>
      <c r="G686" s="68" t="str">
        <f t="shared" si="44"/>
        <v>Baja</v>
      </c>
      <c r="H686" s="16" t="s">
        <v>5305</v>
      </c>
      <c r="J686" s="16" t="s">
        <v>2285</v>
      </c>
      <c r="K686" s="16">
        <v>98740</v>
      </c>
      <c r="L686" s="16" t="s">
        <v>2265</v>
      </c>
      <c r="M686" s="17">
        <v>43684</v>
      </c>
      <c r="N686" s="15">
        <v>2197885433</v>
      </c>
      <c r="O686" s="16" t="s">
        <v>5306</v>
      </c>
      <c r="P686" s="16">
        <v>0</v>
      </c>
      <c r="Q686" s="16" t="str">
        <f t="shared" si="43"/>
        <v>10/01/78</v>
      </c>
      <c r="R686" s="27" t="s">
        <v>3910</v>
      </c>
      <c r="S686" s="108" t="e">
        <v>#N/A</v>
      </c>
      <c r="T686" s="108"/>
    </row>
    <row r="687" spans="1:20" hidden="1" x14ac:dyDescent="0.2">
      <c r="A687" s="16">
        <v>380</v>
      </c>
      <c r="B687" s="16" t="s">
        <v>569</v>
      </c>
      <c r="D687" s="70" t="str">
        <f>IF(C687="","",LOOKUP(C687,Bases!A:A,Bases!B:B))</f>
        <v/>
      </c>
      <c r="E687" s="70" t="str">
        <f>IF(C687="","",LOOKUP(C687,Bases!A:A,Bases!C:C))</f>
        <v/>
      </c>
      <c r="G687" s="68" t="str">
        <f t="shared" si="44"/>
        <v>Baja</v>
      </c>
      <c r="K687" s="16">
        <v>0</v>
      </c>
      <c r="L687" s="16" t="s">
        <v>2265</v>
      </c>
      <c r="M687" s="17">
        <v>37579</v>
      </c>
      <c r="N687" s="15">
        <v>34836600550</v>
      </c>
      <c r="P687" s="16">
        <v>0</v>
      </c>
      <c r="Q687" s="16" t="str">
        <f t="shared" si="43"/>
        <v>//</v>
      </c>
      <c r="R687" s="16"/>
      <c r="S687" s="108" t="e">
        <v>#N/A</v>
      </c>
      <c r="T687" s="108"/>
    </row>
    <row r="688" spans="1:20" hidden="1" x14ac:dyDescent="0.2">
      <c r="A688" s="16">
        <v>375</v>
      </c>
      <c r="B688" s="16" t="s">
        <v>570</v>
      </c>
      <c r="D688" s="70" t="str">
        <f>IF(C688="","",LOOKUP(C688,Bases!A:A,Bases!B:B))</f>
        <v/>
      </c>
      <c r="E688" s="70" t="str">
        <f>IF(C688="","",LOOKUP(C688,Bases!A:A,Bases!C:C))</f>
        <v/>
      </c>
      <c r="G688" s="68" t="str">
        <f t="shared" si="44"/>
        <v>Baja</v>
      </c>
      <c r="K688" s="16">
        <v>0</v>
      </c>
      <c r="L688" s="16" t="s">
        <v>2265</v>
      </c>
      <c r="M688" s="17">
        <v>37578</v>
      </c>
      <c r="N688" s="15">
        <v>34018214774</v>
      </c>
      <c r="P688" s="16">
        <v>0</v>
      </c>
      <c r="Q688" s="16" t="str">
        <f t="shared" ref="Q688:Q719" si="45">CONCATENATE(MID(O688,9,2),"/",MID(O688,7,2),"/",MID(O688,5,2))</f>
        <v>//</v>
      </c>
      <c r="R688" s="16"/>
      <c r="S688" s="108" t="e">
        <v>#N/A</v>
      </c>
      <c r="T688" s="108"/>
    </row>
    <row r="689" spans="1:20" hidden="1" x14ac:dyDescent="0.2">
      <c r="A689" s="23">
        <v>2645</v>
      </c>
      <c r="B689" s="16" t="s">
        <v>5445</v>
      </c>
      <c r="D689" s="70" t="str">
        <f>IF(C689="","",LOOKUP(C689,Bases!A:A,Bases!B:B))</f>
        <v/>
      </c>
      <c r="E689" s="70" t="str">
        <f>IF(C689="","",LOOKUP(C689,Bases!A:A,Bases!C:C))</f>
        <v/>
      </c>
      <c r="F689" s="18" t="s">
        <v>24</v>
      </c>
      <c r="G689" s="68" t="str">
        <f t="shared" si="44"/>
        <v>Baja</v>
      </c>
      <c r="H689" s="16" t="s">
        <v>5446</v>
      </c>
      <c r="J689" s="16" t="s">
        <v>2272</v>
      </c>
      <c r="K689" s="16">
        <v>98707</v>
      </c>
      <c r="L689" s="16" t="s">
        <v>2265</v>
      </c>
      <c r="M689" s="17">
        <v>43707</v>
      </c>
      <c r="N689" s="15">
        <v>74149537339</v>
      </c>
      <c r="O689" s="16" t="s">
        <v>5447</v>
      </c>
      <c r="P689" s="16">
        <v>0</v>
      </c>
      <c r="Q689" s="16" t="str">
        <f t="shared" si="45"/>
        <v>04/12/95</v>
      </c>
      <c r="R689" s="27" t="s">
        <v>3910</v>
      </c>
      <c r="S689" s="108" t="e">
        <v>#N/A</v>
      </c>
      <c r="T689" s="108"/>
    </row>
    <row r="690" spans="1:20" hidden="1" x14ac:dyDescent="0.2">
      <c r="A690" s="23">
        <v>2380</v>
      </c>
      <c r="B690" s="16" t="s">
        <v>4487</v>
      </c>
      <c r="D690" s="70" t="str">
        <f>IF(C690="","",LOOKUP(C690,Bases!A:A,Bases!B:B))</f>
        <v/>
      </c>
      <c r="E690" s="70" t="str">
        <f>IF(C690="","",LOOKUP(C690,Bases!A:A,Bases!C:C))</f>
        <v/>
      </c>
      <c r="F690" s="24" t="s">
        <v>3778</v>
      </c>
      <c r="G690" s="68" t="str">
        <f t="shared" si="44"/>
        <v>Baja</v>
      </c>
      <c r="H690" s="16" t="s">
        <v>4488</v>
      </c>
      <c r="J690" s="16" t="s">
        <v>2272</v>
      </c>
      <c r="K690" s="16">
        <v>98700</v>
      </c>
      <c r="L690" s="16" t="s">
        <v>2265</v>
      </c>
      <c r="M690" s="17">
        <v>43419</v>
      </c>
      <c r="N690" s="15">
        <v>51088806438</v>
      </c>
      <c r="O690" s="16" t="s">
        <v>4489</v>
      </c>
      <c r="P690" s="16">
        <v>0</v>
      </c>
      <c r="Q690" s="16" t="str">
        <f t="shared" si="45"/>
        <v>03/10/88</v>
      </c>
      <c r="R690" s="27" t="s">
        <v>3910</v>
      </c>
      <c r="S690" s="108" t="e">
        <v>#N/A</v>
      </c>
      <c r="T690" s="108"/>
    </row>
    <row r="691" spans="1:20" hidden="1" x14ac:dyDescent="0.2">
      <c r="A691" s="29">
        <v>50275</v>
      </c>
      <c r="B691" s="16" t="s">
        <v>5059</v>
      </c>
      <c r="D691" s="70" t="str">
        <f>IF(C691="","",LOOKUP(C691,Bases!A:A,Bases!B:B))</f>
        <v/>
      </c>
      <c r="E691" s="70" t="str">
        <f>IF(C691="","",LOOKUP(C691,Bases!A:A,Bases!C:C))</f>
        <v/>
      </c>
      <c r="F691" s="18" t="s">
        <v>5014</v>
      </c>
      <c r="G691" s="68" t="str">
        <f t="shared" si="44"/>
        <v>Baja</v>
      </c>
      <c r="H691" s="16" t="s">
        <v>4872</v>
      </c>
      <c r="J691" s="16" t="s">
        <v>2285</v>
      </c>
      <c r="K691" s="16">
        <v>98740</v>
      </c>
      <c r="L691" s="16" t="s">
        <v>2265</v>
      </c>
      <c r="M691" s="17">
        <v>43607</v>
      </c>
      <c r="N691" s="15">
        <v>3498740864</v>
      </c>
      <c r="O691" s="16" t="s">
        <v>5060</v>
      </c>
      <c r="P691" s="16">
        <v>0</v>
      </c>
      <c r="Q691" s="16" t="str">
        <f t="shared" si="45"/>
        <v>16/08/79</v>
      </c>
      <c r="R691" s="16" t="s">
        <v>3910</v>
      </c>
      <c r="S691" s="108" t="e">
        <v>#N/A</v>
      </c>
      <c r="T691" s="108"/>
    </row>
    <row r="692" spans="1:20" hidden="1" x14ac:dyDescent="0.2">
      <c r="A692" s="29">
        <v>50276</v>
      </c>
      <c r="B692" s="16" t="s">
        <v>5061</v>
      </c>
      <c r="D692" s="70" t="str">
        <f>IF(C692="","",LOOKUP(C692,Bases!A:A,Bases!B:B))</f>
        <v/>
      </c>
      <c r="E692" s="70" t="str">
        <f>IF(C692="","",LOOKUP(C692,Bases!A:A,Bases!C:C))</f>
        <v/>
      </c>
      <c r="F692" s="18" t="s">
        <v>5014</v>
      </c>
      <c r="G692" s="68" t="str">
        <f t="shared" si="44"/>
        <v>Baja</v>
      </c>
      <c r="H692" s="16" t="s">
        <v>5064</v>
      </c>
      <c r="J692" s="16" t="s">
        <v>2285</v>
      </c>
      <c r="K692" s="16">
        <v>98730</v>
      </c>
      <c r="L692" s="16" t="s">
        <v>2265</v>
      </c>
      <c r="M692" s="17">
        <v>43607</v>
      </c>
      <c r="N692" s="15">
        <v>34028607090</v>
      </c>
      <c r="O692" s="16" t="s">
        <v>5062</v>
      </c>
      <c r="P692" s="16">
        <v>0</v>
      </c>
      <c r="Q692" s="16" t="str">
        <f t="shared" si="45"/>
        <v>10/08/86</v>
      </c>
      <c r="R692" s="16" t="s">
        <v>3910</v>
      </c>
      <c r="S692" s="108" t="e">
        <v>#N/A</v>
      </c>
      <c r="T692" s="108"/>
    </row>
    <row r="693" spans="1:20" hidden="1" x14ac:dyDescent="0.2">
      <c r="A693" s="29">
        <v>50170</v>
      </c>
      <c r="B693" s="16" t="s">
        <v>4714</v>
      </c>
      <c r="D693" s="70" t="str">
        <f>IF(C693="","",LOOKUP(C693,Bases!A:A,Bases!B:B))</f>
        <v/>
      </c>
      <c r="E693" s="70" t="str">
        <f>IF(C693="","",LOOKUP(C693,Bases!A:A,Bases!C:C))</f>
        <v/>
      </c>
      <c r="F693" s="24" t="s">
        <v>3639</v>
      </c>
      <c r="G693" s="68" t="str">
        <f t="shared" si="44"/>
        <v>Baja</v>
      </c>
      <c r="H693" s="16" t="s">
        <v>4715</v>
      </c>
      <c r="J693" s="16" t="s">
        <v>2272</v>
      </c>
      <c r="K693" s="16">
        <v>98700</v>
      </c>
      <c r="L693" s="16" t="s">
        <v>2265</v>
      </c>
      <c r="M693" s="17">
        <v>43483</v>
      </c>
      <c r="N693" s="15">
        <v>51088503340</v>
      </c>
      <c r="O693" s="16" t="s">
        <v>4716</v>
      </c>
      <c r="P693" s="16">
        <v>0</v>
      </c>
      <c r="Q693" s="16" t="str">
        <f t="shared" si="45"/>
        <v>03/07/85</v>
      </c>
      <c r="R693" s="27" t="s">
        <v>3910</v>
      </c>
      <c r="S693" s="108" t="e">
        <v>#N/A</v>
      </c>
      <c r="T693" s="108"/>
    </row>
    <row r="694" spans="1:20" hidden="1" x14ac:dyDescent="0.2">
      <c r="A694" s="16">
        <v>8456</v>
      </c>
      <c r="B694" s="16" t="s">
        <v>7697</v>
      </c>
      <c r="C694" s="19" t="s">
        <v>7636</v>
      </c>
      <c r="D694" s="70" t="str">
        <f>IF(C694="","",LOOKUP(C694,Bases!A:A,Bases!B:B))</f>
        <v>Fitosanidad</v>
      </c>
      <c r="E694" s="70" t="str">
        <f>IF(C694="","",LOOKUP(C694,Bases!A:A,Bases!C:C))</f>
        <v>Saneacion nivel 3A</v>
      </c>
      <c r="F694" s="18" t="s">
        <v>9</v>
      </c>
      <c r="G694" s="68" t="str">
        <f t="shared" si="44"/>
        <v>Baja</v>
      </c>
      <c r="H694" s="16" t="s">
        <v>7698</v>
      </c>
      <c r="I694" s="16" t="s">
        <v>2283</v>
      </c>
      <c r="J694" s="16" t="s">
        <v>2283</v>
      </c>
      <c r="K694" s="16">
        <v>98640</v>
      </c>
      <c r="L694" s="16" t="s">
        <v>2265</v>
      </c>
      <c r="M694" s="17">
        <v>44179</v>
      </c>
      <c r="O694" s="16" t="s">
        <v>7699</v>
      </c>
      <c r="Q694" s="16" t="str">
        <f t="shared" si="45"/>
        <v>30/04/98</v>
      </c>
      <c r="R694" s="27" t="s">
        <v>3910</v>
      </c>
      <c r="S694" s="108" t="s">
        <v>2283</v>
      </c>
      <c r="T694" s="108"/>
    </row>
    <row r="695" spans="1:20" hidden="1" x14ac:dyDescent="0.2">
      <c r="A695" s="16">
        <v>2118</v>
      </c>
      <c r="B695" s="16" t="s">
        <v>3670</v>
      </c>
      <c r="D695" s="70" t="str">
        <f>IF(C695="","",LOOKUP(C695,Bases!A:A,Bases!B:B))</f>
        <v/>
      </c>
      <c r="E695" s="70" t="str">
        <f>IF(C695="","",LOOKUP(C695,Bases!A:A,Bases!C:C))</f>
        <v/>
      </c>
      <c r="F695" s="18" t="s">
        <v>27</v>
      </c>
      <c r="G695" s="68" t="str">
        <f t="shared" si="44"/>
        <v>Baja</v>
      </c>
      <c r="H695" s="16" t="s">
        <v>4844</v>
      </c>
      <c r="J695" s="16" t="s">
        <v>4845</v>
      </c>
      <c r="K695" s="16">
        <v>98730</v>
      </c>
      <c r="L695" s="16" t="s">
        <v>2265</v>
      </c>
      <c r="M695" s="17">
        <v>43530</v>
      </c>
      <c r="O695" s="16" t="s">
        <v>4846</v>
      </c>
      <c r="P695" s="16">
        <v>0</v>
      </c>
      <c r="Q695" s="16" t="str">
        <f t="shared" si="45"/>
        <v>27/03/99</v>
      </c>
      <c r="R695" s="16" t="s">
        <v>3904</v>
      </c>
      <c r="S695" s="108" t="e">
        <v>#N/A</v>
      </c>
      <c r="T695" s="108"/>
    </row>
    <row r="696" spans="1:20" hidden="1" x14ac:dyDescent="0.2">
      <c r="A696" s="16">
        <v>69</v>
      </c>
      <c r="B696" s="16" t="s">
        <v>572</v>
      </c>
      <c r="D696" s="70" t="str">
        <f>IF(C696="","",LOOKUP(C696,Bases!A:A,Bases!B:B))</f>
        <v/>
      </c>
      <c r="E696" s="70" t="str">
        <f>IF(C696="","",LOOKUP(C696,Bases!A:A,Bases!C:C))</f>
        <v/>
      </c>
      <c r="G696" s="68" t="str">
        <f t="shared" si="44"/>
        <v>Baja</v>
      </c>
      <c r="K696" s="16">
        <v>0</v>
      </c>
      <c r="L696" s="16" t="s">
        <v>2265</v>
      </c>
      <c r="M696" s="17">
        <v>37004</v>
      </c>
      <c r="N696" s="15">
        <v>34998401433</v>
      </c>
      <c r="P696" s="16">
        <v>0</v>
      </c>
      <c r="Q696" s="16" t="str">
        <f t="shared" si="45"/>
        <v>//</v>
      </c>
      <c r="R696" s="16"/>
      <c r="S696" s="108" t="e">
        <v>#N/A</v>
      </c>
      <c r="T696" s="108"/>
    </row>
    <row r="697" spans="1:20" hidden="1" x14ac:dyDescent="0.2">
      <c r="A697" s="16">
        <v>2139</v>
      </c>
      <c r="B697" s="16" t="s">
        <v>3700</v>
      </c>
      <c r="D697" s="70" t="str">
        <f>IF(C697="","",LOOKUP(C697,Bases!A:A,Bases!B:B))</f>
        <v/>
      </c>
      <c r="E697" s="70" t="str">
        <f>IF(C697="","",LOOKUP(C697,Bases!A:A,Bases!C:C))</f>
        <v/>
      </c>
      <c r="F697" s="18" t="s">
        <v>3778</v>
      </c>
      <c r="G697" s="68" t="str">
        <f t="shared" si="44"/>
        <v>Baja</v>
      </c>
      <c r="H697" s="16" t="s">
        <v>3701</v>
      </c>
      <c r="J697" s="16" t="s">
        <v>3185</v>
      </c>
      <c r="K697" s="16">
        <v>98760</v>
      </c>
      <c r="L697" s="16" t="s">
        <v>2265</v>
      </c>
      <c r="M697" s="17">
        <v>43294</v>
      </c>
      <c r="N697" s="15">
        <v>2186832826</v>
      </c>
      <c r="P697" s="16">
        <v>0</v>
      </c>
      <c r="Q697" s="16" t="str">
        <f t="shared" si="45"/>
        <v>//</v>
      </c>
      <c r="R697" s="27" t="s">
        <v>3910</v>
      </c>
      <c r="S697" s="108" t="e">
        <v>#N/A</v>
      </c>
      <c r="T697" s="108"/>
    </row>
    <row r="698" spans="1:20" hidden="1" x14ac:dyDescent="0.2">
      <c r="A698" s="16">
        <v>8107</v>
      </c>
      <c r="B698" s="16" t="s">
        <v>573</v>
      </c>
      <c r="D698" s="70" t="str">
        <f>IF(C698="","",LOOKUP(C698,Bases!A:A,Bases!B:B))</f>
        <v/>
      </c>
      <c r="E698" s="70" t="str">
        <f>IF(C698="","",LOOKUP(C698,Bases!A:A,Bases!C:C))</f>
        <v/>
      </c>
      <c r="G698" s="68" t="str">
        <f t="shared" si="44"/>
        <v>Baja</v>
      </c>
      <c r="H698" s="16" t="s">
        <v>2559</v>
      </c>
      <c r="J698" s="16" t="s">
        <v>2389</v>
      </c>
      <c r="K698" s="16">
        <v>98840</v>
      </c>
      <c r="L698" s="16" t="s">
        <v>2265</v>
      </c>
      <c r="M698" s="17">
        <v>42051</v>
      </c>
      <c r="N698" s="15">
        <v>34066800334</v>
      </c>
      <c r="P698" s="16">
        <v>0</v>
      </c>
      <c r="Q698" s="16" t="str">
        <f t="shared" si="45"/>
        <v>//</v>
      </c>
      <c r="R698" s="16"/>
      <c r="S698" s="108" t="e">
        <v>#N/A</v>
      </c>
      <c r="T698" s="108"/>
    </row>
    <row r="699" spans="1:20" hidden="1" x14ac:dyDescent="0.2">
      <c r="A699" s="16">
        <v>40</v>
      </c>
      <c r="B699" s="16" t="s">
        <v>574</v>
      </c>
      <c r="D699" s="70" t="str">
        <f>IF(C699="","",LOOKUP(C699,Bases!A:A,Bases!B:B))</f>
        <v/>
      </c>
      <c r="E699" s="70" t="str">
        <f>IF(C699="","",LOOKUP(C699,Bases!A:A,Bases!C:C))</f>
        <v/>
      </c>
      <c r="G699" s="68" t="str">
        <f t="shared" si="44"/>
        <v>Baja</v>
      </c>
      <c r="K699" s="16">
        <v>0</v>
      </c>
      <c r="L699" s="16" t="s">
        <v>2265</v>
      </c>
      <c r="M699" s="17">
        <v>36907</v>
      </c>
      <c r="N699" s="15">
        <v>34927410083</v>
      </c>
      <c r="P699" s="16">
        <v>0</v>
      </c>
      <c r="Q699" s="16" t="str">
        <f t="shared" si="45"/>
        <v>//</v>
      </c>
      <c r="R699" s="16"/>
      <c r="S699" s="108" t="e">
        <v>#N/A</v>
      </c>
      <c r="T699" s="108"/>
    </row>
    <row r="700" spans="1:20" hidden="1" x14ac:dyDescent="0.2">
      <c r="A700" s="23">
        <v>2447</v>
      </c>
      <c r="B700" s="16" t="s">
        <v>4802</v>
      </c>
      <c r="D700" s="70" t="str">
        <f>IF(C700="","",LOOKUP(C700,Bases!A:A,Bases!B:B))</f>
        <v/>
      </c>
      <c r="E700" s="70" t="str">
        <f>IF(C700="","",LOOKUP(C700,Bases!A:A,Bases!C:C))</f>
        <v/>
      </c>
      <c r="F700" s="18" t="s">
        <v>27</v>
      </c>
      <c r="G700" s="68" t="str">
        <f t="shared" si="44"/>
        <v>Baja</v>
      </c>
      <c r="H700" s="16" t="s">
        <v>4803</v>
      </c>
      <c r="J700" s="16" t="s">
        <v>2285</v>
      </c>
      <c r="K700" s="16">
        <v>98730</v>
      </c>
      <c r="L700" s="16" t="s">
        <v>2265</v>
      </c>
      <c r="M700" s="17">
        <v>43517</v>
      </c>
      <c r="O700" s="16" t="s">
        <v>4804</v>
      </c>
      <c r="P700" s="16">
        <v>0</v>
      </c>
      <c r="Q700" s="16" t="str">
        <f t="shared" si="45"/>
        <v>50/08/79</v>
      </c>
      <c r="R700" s="27" t="s">
        <v>3904</v>
      </c>
      <c r="S700" s="108" t="e">
        <v>#N/A</v>
      </c>
      <c r="T700" s="108"/>
    </row>
    <row r="701" spans="1:20" hidden="1" x14ac:dyDescent="0.2">
      <c r="A701" s="16">
        <v>361</v>
      </c>
      <c r="B701" s="16" t="s">
        <v>575</v>
      </c>
      <c r="D701" s="70" t="str">
        <f>IF(C701="","",LOOKUP(C701,Bases!A:A,Bases!B:B))</f>
        <v/>
      </c>
      <c r="E701" s="70" t="str">
        <f>IF(C701="","",LOOKUP(C701,Bases!A:A,Bases!C:C))</f>
        <v/>
      </c>
      <c r="G701" s="68" t="str">
        <f t="shared" si="44"/>
        <v>Baja</v>
      </c>
      <c r="K701" s="16">
        <v>0</v>
      </c>
      <c r="L701" s="16" t="s">
        <v>2265</v>
      </c>
      <c r="M701" s="17">
        <v>37572</v>
      </c>
      <c r="N701" s="15">
        <v>34946200317</v>
      </c>
      <c r="P701" s="16">
        <v>0</v>
      </c>
      <c r="Q701" s="16" t="str">
        <f t="shared" si="45"/>
        <v>//</v>
      </c>
      <c r="R701" s="16"/>
      <c r="S701" s="108" t="e">
        <v>#N/A</v>
      </c>
      <c r="T701" s="108"/>
    </row>
    <row r="702" spans="1:20" hidden="1" x14ac:dyDescent="0.2">
      <c r="A702" s="16">
        <v>2068</v>
      </c>
      <c r="B702" s="16" t="s">
        <v>576</v>
      </c>
      <c r="D702" s="70" t="str">
        <f>IF(C702="","",LOOKUP(C702,Bases!A:A,Bases!B:B))</f>
        <v/>
      </c>
      <c r="E702" s="70" t="str">
        <f>IF(C702="","",LOOKUP(C702,Bases!A:A,Bases!C:C))</f>
        <v/>
      </c>
      <c r="F702" s="18" t="s">
        <v>3778</v>
      </c>
      <c r="G702" s="68" t="str">
        <f t="shared" si="44"/>
        <v>Baja</v>
      </c>
      <c r="H702" s="16" t="s">
        <v>2560</v>
      </c>
      <c r="J702" s="16" t="s">
        <v>2268</v>
      </c>
      <c r="K702" s="16">
        <v>98730</v>
      </c>
      <c r="L702" s="16" t="s">
        <v>2265</v>
      </c>
      <c r="M702" s="17">
        <v>43161</v>
      </c>
      <c r="N702" s="15">
        <v>41846900839</v>
      </c>
      <c r="P702" s="16">
        <v>0</v>
      </c>
      <c r="Q702" s="16" t="str">
        <f t="shared" si="45"/>
        <v>//</v>
      </c>
      <c r="R702" s="27" t="s">
        <v>3904</v>
      </c>
      <c r="S702" s="108" t="e">
        <v>#N/A</v>
      </c>
      <c r="T702" s="108"/>
    </row>
    <row r="703" spans="1:20" hidden="1" x14ac:dyDescent="0.2">
      <c r="A703" s="16">
        <v>1641</v>
      </c>
      <c r="B703" s="16" t="s">
        <v>577</v>
      </c>
      <c r="D703" s="70" t="str">
        <f>IF(C703="","",LOOKUP(C703,Bases!A:A,Bases!B:B))</f>
        <v/>
      </c>
      <c r="E703" s="70" t="str">
        <f>IF(C703="","",LOOKUP(C703,Bases!A:A,Bases!C:C))</f>
        <v/>
      </c>
      <c r="G703" s="68" t="str">
        <f t="shared" si="44"/>
        <v>Baja</v>
      </c>
      <c r="H703" s="16" t="s">
        <v>2561</v>
      </c>
      <c r="J703" s="16" t="s">
        <v>2478</v>
      </c>
      <c r="K703" s="16">
        <v>98730</v>
      </c>
      <c r="L703" s="16" t="s">
        <v>2265</v>
      </c>
      <c r="M703" s="17">
        <v>42486</v>
      </c>
      <c r="N703" s="15">
        <v>26169623043</v>
      </c>
      <c r="P703" s="16">
        <v>0</v>
      </c>
      <c r="Q703" s="16" t="str">
        <f t="shared" si="45"/>
        <v>//</v>
      </c>
      <c r="R703" s="16"/>
      <c r="S703" s="108" t="e">
        <v>#N/A</v>
      </c>
      <c r="T703" s="108"/>
    </row>
    <row r="704" spans="1:20" hidden="1" x14ac:dyDescent="0.2">
      <c r="A704" s="16">
        <v>435</v>
      </c>
      <c r="B704" s="16" t="s">
        <v>578</v>
      </c>
      <c r="D704" s="70" t="str">
        <f>IF(C704="","",LOOKUP(C704,Bases!A:A,Bases!B:B))</f>
        <v/>
      </c>
      <c r="E704" s="70" t="str">
        <f>IF(C704="","",LOOKUP(C704,Bases!A:A,Bases!C:C))</f>
        <v/>
      </c>
      <c r="G704" s="68" t="str">
        <f t="shared" si="44"/>
        <v>Baja</v>
      </c>
      <c r="K704" s="16">
        <v>0</v>
      </c>
      <c r="L704" s="16" t="s">
        <v>2265</v>
      </c>
      <c r="M704" s="17">
        <v>37956</v>
      </c>
      <c r="N704" s="15">
        <v>34038519012</v>
      </c>
      <c r="P704" s="16">
        <v>0</v>
      </c>
      <c r="Q704" s="16" t="str">
        <f t="shared" si="45"/>
        <v>//</v>
      </c>
      <c r="R704" s="16"/>
      <c r="S704" s="108" t="e">
        <v>#N/A</v>
      </c>
      <c r="T704" s="108"/>
    </row>
    <row r="705" spans="1:20" hidden="1" x14ac:dyDescent="0.2">
      <c r="A705" s="16">
        <v>760</v>
      </c>
      <c r="B705" s="16" t="s">
        <v>579</v>
      </c>
      <c r="D705" s="70" t="str">
        <f>IF(C705="","",LOOKUP(C705,Bases!A:A,Bases!B:B))</f>
        <v/>
      </c>
      <c r="E705" s="70" t="str">
        <f>IF(C705="","",LOOKUP(C705,Bases!A:A,Bases!C:C))</f>
        <v/>
      </c>
      <c r="G705" s="68" t="str">
        <f t="shared" si="44"/>
        <v>Baja</v>
      </c>
      <c r="K705" s="16">
        <v>0</v>
      </c>
      <c r="L705" s="16" t="s">
        <v>2265</v>
      </c>
      <c r="M705" s="17">
        <v>38642</v>
      </c>
      <c r="N705" s="15">
        <v>34058509281</v>
      </c>
      <c r="P705" s="16">
        <v>0</v>
      </c>
      <c r="Q705" s="16" t="str">
        <f t="shared" si="45"/>
        <v>//</v>
      </c>
      <c r="R705" s="16"/>
      <c r="S705" s="108" t="e">
        <v>#N/A</v>
      </c>
      <c r="T705" s="108"/>
    </row>
    <row r="706" spans="1:20" hidden="1" x14ac:dyDescent="0.2">
      <c r="A706" s="16">
        <v>1508</v>
      </c>
      <c r="B706" s="16" t="s">
        <v>580</v>
      </c>
      <c r="D706" s="70" t="str">
        <f>IF(C706="","",LOOKUP(C706,Bases!A:A,Bases!B:B))</f>
        <v/>
      </c>
      <c r="E706" s="70" t="str">
        <f>IF(C706="","",LOOKUP(C706,Bases!A:A,Bases!C:C))</f>
        <v/>
      </c>
      <c r="G706" s="68" t="str">
        <f t="shared" si="44"/>
        <v>Baja</v>
      </c>
      <c r="K706" s="16">
        <v>0</v>
      </c>
      <c r="L706" s="16" t="s">
        <v>2265</v>
      </c>
      <c r="M706" s="17">
        <v>42240</v>
      </c>
      <c r="N706" s="15">
        <v>49159566089</v>
      </c>
      <c r="P706" s="16">
        <v>0</v>
      </c>
      <c r="Q706" s="16" t="str">
        <f t="shared" si="45"/>
        <v>//</v>
      </c>
      <c r="R706" s="16"/>
      <c r="S706" s="108" t="e">
        <v>#N/A</v>
      </c>
      <c r="T706" s="108"/>
    </row>
    <row r="707" spans="1:20" hidden="1" x14ac:dyDescent="0.2">
      <c r="A707" s="16">
        <v>1926</v>
      </c>
      <c r="B707" s="16" t="s">
        <v>581</v>
      </c>
      <c r="D707" s="70" t="str">
        <f>IF(C707="","",LOOKUP(C707,Bases!A:A,Bases!B:B))</f>
        <v/>
      </c>
      <c r="E707" s="70" t="str">
        <f>IF(C707="","",LOOKUP(C707,Bases!A:A,Bases!C:C))</f>
        <v/>
      </c>
      <c r="G707" s="68" t="str">
        <f t="shared" si="44"/>
        <v>Baja</v>
      </c>
      <c r="H707" s="16" t="s">
        <v>2562</v>
      </c>
      <c r="J707" s="16" t="s">
        <v>2277</v>
      </c>
      <c r="K707" s="16">
        <v>98700</v>
      </c>
      <c r="L707" s="16" t="s">
        <v>2265</v>
      </c>
      <c r="M707" s="17">
        <v>42952</v>
      </c>
      <c r="N707" s="15">
        <v>34076700953</v>
      </c>
      <c r="P707" s="16">
        <v>0</v>
      </c>
      <c r="Q707" s="16" t="str">
        <f t="shared" si="45"/>
        <v>//</v>
      </c>
      <c r="R707" s="16"/>
      <c r="S707" s="108" t="e">
        <v>#N/A</v>
      </c>
      <c r="T707" s="108"/>
    </row>
    <row r="708" spans="1:20" hidden="1" x14ac:dyDescent="0.2">
      <c r="A708" s="16">
        <v>1144</v>
      </c>
      <c r="B708" s="16" t="s">
        <v>582</v>
      </c>
      <c r="D708" s="70" t="str">
        <f>IF(C708="","",LOOKUP(C708,Bases!A:A,Bases!B:B))</f>
        <v/>
      </c>
      <c r="E708" s="70" t="str">
        <f>IF(C708="","",LOOKUP(C708,Bases!A:A,Bases!C:C))</f>
        <v/>
      </c>
      <c r="F708" s="18" t="s">
        <v>3</v>
      </c>
      <c r="G708" s="68" t="str">
        <f t="shared" si="44"/>
        <v>Baja</v>
      </c>
      <c r="H708" s="16" t="s">
        <v>2563</v>
      </c>
      <c r="J708" s="16" t="s">
        <v>2272</v>
      </c>
      <c r="K708" s="16">
        <v>98700</v>
      </c>
      <c r="L708" s="16" t="s">
        <v>2265</v>
      </c>
      <c r="M708" s="17">
        <v>43500</v>
      </c>
      <c r="N708" s="15">
        <v>34139401094</v>
      </c>
      <c r="O708" s="16" t="s">
        <v>4729</v>
      </c>
      <c r="P708" s="16">
        <v>0</v>
      </c>
      <c r="Q708" s="16" t="str">
        <f t="shared" si="45"/>
        <v>14/02/94</v>
      </c>
      <c r="R708" s="16" t="s">
        <v>3904</v>
      </c>
      <c r="S708" s="108" t="e">
        <v>#N/A</v>
      </c>
      <c r="T708" s="108"/>
    </row>
    <row r="709" spans="1:20" hidden="1" x14ac:dyDescent="0.2">
      <c r="A709" s="16">
        <v>8455</v>
      </c>
      <c r="B709" s="16" t="s">
        <v>7694</v>
      </c>
      <c r="C709" s="19" t="s">
        <v>7185</v>
      </c>
      <c r="D709" s="70" t="str">
        <f>IF(C709="","",LOOKUP(C709,Bases!A:A,Bases!B:B))</f>
        <v>Fitosanidad</v>
      </c>
      <c r="E709" s="70" t="str">
        <f>IF(C709="","",LOOKUP(C709,Bases!A:A,Bases!C:C))</f>
        <v>Saneacion nivel 3A</v>
      </c>
      <c r="F709" s="18" t="s">
        <v>9</v>
      </c>
      <c r="G709" s="68" t="str">
        <f t="shared" si="44"/>
        <v>Baja</v>
      </c>
      <c r="H709" s="16" t="s">
        <v>7695</v>
      </c>
      <c r="I709" s="16" t="s">
        <v>2283</v>
      </c>
      <c r="J709" s="16" t="s">
        <v>2283</v>
      </c>
      <c r="K709" s="16">
        <v>98640</v>
      </c>
      <c r="L709" s="16" t="s">
        <v>2265</v>
      </c>
      <c r="M709" s="17">
        <v>44179</v>
      </c>
      <c r="O709" s="16" t="s">
        <v>7696</v>
      </c>
      <c r="Q709" s="16" t="str">
        <f t="shared" si="45"/>
        <v>15/12/93</v>
      </c>
      <c r="R709" s="27" t="s">
        <v>3910</v>
      </c>
      <c r="S709" s="108" t="s">
        <v>2283</v>
      </c>
      <c r="T709" s="108"/>
    </row>
    <row r="710" spans="1:20" hidden="1" x14ac:dyDescent="0.2">
      <c r="A710" s="16">
        <v>8341</v>
      </c>
      <c r="B710" s="16" t="s">
        <v>7364</v>
      </c>
      <c r="C710" s="19" t="s">
        <v>7331</v>
      </c>
      <c r="D710" s="70" t="str">
        <f>IF(C710="","",LOOKUP(C710,Bases!A:A,Bases!B:B))</f>
        <v>Invernaderos</v>
      </c>
      <c r="E710" s="70" t="str">
        <f>IF(C710="","",LOOKUP(C710,Bases!A:A,Bases!C:C))</f>
        <v>Extra/entrenamiento</v>
      </c>
      <c r="F710" s="18" t="s">
        <v>7209</v>
      </c>
      <c r="G710" s="68" t="str">
        <f t="shared" si="44"/>
        <v>Baja</v>
      </c>
      <c r="H710" s="16" t="s">
        <v>7365</v>
      </c>
      <c r="I710" s="16" t="s">
        <v>7258</v>
      </c>
      <c r="J710" s="16" t="s">
        <v>2270</v>
      </c>
      <c r="K710" s="16">
        <v>98630</v>
      </c>
      <c r="L710" s="16" t="s">
        <v>2265</v>
      </c>
      <c r="M710" s="17">
        <v>44132</v>
      </c>
      <c r="N710" s="15">
        <v>8199822811</v>
      </c>
      <c r="O710" s="16" t="s">
        <v>7366</v>
      </c>
      <c r="P710" s="16" t="s">
        <v>7367</v>
      </c>
      <c r="Q710" s="16" t="str">
        <f t="shared" si="45"/>
        <v>18/05/98</v>
      </c>
      <c r="R710" s="27" t="s">
        <v>3910</v>
      </c>
      <c r="S710" s="29" t="s">
        <v>7258</v>
      </c>
      <c r="T710" s="29"/>
    </row>
    <row r="711" spans="1:20" hidden="1" x14ac:dyDescent="0.2">
      <c r="A711" s="16">
        <v>1346</v>
      </c>
      <c r="B711" s="16" t="s">
        <v>583</v>
      </c>
      <c r="D711" s="70" t="str">
        <f>IF(C711="","",LOOKUP(C711,Bases!A:A,Bases!B:B))</f>
        <v/>
      </c>
      <c r="E711" s="70" t="str">
        <f>IF(C711="","",LOOKUP(C711,Bases!A:A,Bases!C:C))</f>
        <v/>
      </c>
      <c r="G711" s="68" t="str">
        <f t="shared" si="44"/>
        <v>Baja</v>
      </c>
      <c r="H711" s="16" t="s">
        <v>2564</v>
      </c>
      <c r="J711" s="16" t="s">
        <v>2272</v>
      </c>
      <c r="K711" s="16">
        <v>98700</v>
      </c>
      <c r="L711" s="16" t="s">
        <v>2265</v>
      </c>
      <c r="M711" s="17">
        <v>41891</v>
      </c>
      <c r="N711" s="15">
        <v>3147616381</v>
      </c>
      <c r="P711" s="16">
        <v>0</v>
      </c>
      <c r="Q711" s="16" t="str">
        <f t="shared" si="45"/>
        <v>//</v>
      </c>
      <c r="R711" s="16"/>
      <c r="S711" s="108" t="e">
        <v>#N/A</v>
      </c>
      <c r="T711" s="108"/>
    </row>
    <row r="712" spans="1:20" hidden="1" x14ac:dyDescent="0.2">
      <c r="A712" s="16">
        <v>7008</v>
      </c>
      <c r="B712" s="16" t="s">
        <v>584</v>
      </c>
      <c r="D712" s="70" t="str">
        <f>IF(C712="","",LOOKUP(C712,Bases!A:A,Bases!B:B))</f>
        <v/>
      </c>
      <c r="E712" s="70" t="str">
        <f>IF(C712="","",LOOKUP(C712,Bases!A:A,Bases!C:C))</f>
        <v/>
      </c>
      <c r="G712" s="68" t="str">
        <f t="shared" si="44"/>
        <v>Baja</v>
      </c>
      <c r="H712" s="16" t="s">
        <v>2563</v>
      </c>
      <c r="J712" s="16" t="s">
        <v>2272</v>
      </c>
      <c r="K712" s="16">
        <v>98700</v>
      </c>
      <c r="L712" s="16" t="s">
        <v>2265</v>
      </c>
      <c r="M712" s="17">
        <v>41288</v>
      </c>
      <c r="N712" s="15">
        <v>34139401094</v>
      </c>
      <c r="P712" s="16">
        <v>0</v>
      </c>
      <c r="Q712" s="16" t="str">
        <f t="shared" si="45"/>
        <v>//</v>
      </c>
      <c r="R712" s="16"/>
      <c r="S712" s="108" t="e">
        <v>#N/A</v>
      </c>
      <c r="T712" s="108"/>
    </row>
    <row r="713" spans="1:20" hidden="1" x14ac:dyDescent="0.2">
      <c r="A713" s="16">
        <v>243</v>
      </c>
      <c r="B713" s="16" t="s">
        <v>585</v>
      </c>
      <c r="D713" s="70" t="str">
        <f>IF(C713="","",LOOKUP(C713,Bases!A:A,Bases!B:B))</f>
        <v/>
      </c>
      <c r="E713" s="70" t="str">
        <f>IF(C713="","",LOOKUP(C713,Bases!A:A,Bases!C:C))</f>
        <v/>
      </c>
      <c r="G713" s="68" t="str">
        <f t="shared" si="44"/>
        <v>Baja</v>
      </c>
      <c r="K713" s="16">
        <v>0</v>
      </c>
      <c r="L713" s="16" t="s">
        <v>2265</v>
      </c>
      <c r="M713" s="17">
        <v>37377</v>
      </c>
      <c r="N713" s="15">
        <v>34987805529</v>
      </c>
      <c r="P713" s="16">
        <v>0</v>
      </c>
      <c r="Q713" s="16" t="str">
        <f t="shared" si="45"/>
        <v>//</v>
      </c>
      <c r="R713" s="16"/>
      <c r="S713" s="108" t="e">
        <v>#N/A</v>
      </c>
      <c r="T713" s="108"/>
    </row>
    <row r="714" spans="1:20" hidden="1" x14ac:dyDescent="0.2">
      <c r="A714" s="16">
        <v>121</v>
      </c>
      <c r="B714" s="16" t="s">
        <v>586</v>
      </c>
      <c r="D714" s="70" t="str">
        <f>IF(C714="","",LOOKUP(C714,Bases!A:A,Bases!B:B))</f>
        <v/>
      </c>
      <c r="E714" s="70" t="str">
        <f>IF(C714="","",LOOKUP(C714,Bases!A:A,Bases!C:C))</f>
        <v/>
      </c>
      <c r="G714" s="68" t="str">
        <f t="shared" si="44"/>
        <v>Baja</v>
      </c>
      <c r="K714" s="16">
        <v>0</v>
      </c>
      <c r="L714" s="16" t="s">
        <v>2265</v>
      </c>
      <c r="M714" s="17">
        <v>37158</v>
      </c>
      <c r="N714" s="15">
        <v>34967771816</v>
      </c>
      <c r="P714" s="16">
        <v>0</v>
      </c>
      <c r="Q714" s="16" t="str">
        <f t="shared" si="45"/>
        <v>//</v>
      </c>
      <c r="R714" s="16"/>
      <c r="S714" s="108" t="e">
        <v>#N/A</v>
      </c>
      <c r="T714" s="108"/>
    </row>
    <row r="715" spans="1:20" hidden="1" x14ac:dyDescent="0.2">
      <c r="A715" s="16">
        <v>2854</v>
      </c>
      <c r="B715" s="16" t="s">
        <v>6179</v>
      </c>
      <c r="C715" s="19"/>
      <c r="D715" s="70" t="str">
        <f>IF(C715="","",LOOKUP(C715,Bases!A:A,Bases!B:B))</f>
        <v/>
      </c>
      <c r="E715" s="70" t="str">
        <f>IF(C715="","",LOOKUP(C715,Bases!A:A,Bases!C:C))</f>
        <v/>
      </c>
      <c r="F715" s="12" t="s">
        <v>6043</v>
      </c>
      <c r="G715" s="68" t="str">
        <f t="shared" ref="G715:G725" si="46">IF(L715="B","Baja","Activo")</f>
        <v>Baja</v>
      </c>
      <c r="H715" s="16" t="s">
        <v>6180</v>
      </c>
      <c r="I715" s="16" t="s">
        <v>2277</v>
      </c>
      <c r="J715" s="16" t="s">
        <v>2272</v>
      </c>
      <c r="K715" s="16">
        <v>98700</v>
      </c>
      <c r="L715" s="16" t="s">
        <v>2265</v>
      </c>
      <c r="M715" s="17">
        <v>43952</v>
      </c>
      <c r="N715" s="15">
        <v>34129001094</v>
      </c>
      <c r="O715" s="16" t="s">
        <v>6181</v>
      </c>
      <c r="P715" s="16">
        <v>0</v>
      </c>
      <c r="Q715" s="16" t="str">
        <f t="shared" si="45"/>
        <v>08/06/90</v>
      </c>
      <c r="R715" s="16" t="s">
        <v>3904</v>
      </c>
      <c r="S715" s="108" t="s">
        <v>2336</v>
      </c>
      <c r="T715" s="108"/>
    </row>
    <row r="716" spans="1:20" hidden="1" x14ac:dyDescent="0.2">
      <c r="A716" s="16">
        <v>8281</v>
      </c>
      <c r="B716" s="16" t="s">
        <v>7044</v>
      </c>
      <c r="G716" s="68" t="str">
        <f t="shared" si="46"/>
        <v>Baja</v>
      </c>
      <c r="H716" s="16" t="s">
        <v>7045</v>
      </c>
      <c r="I716" s="16" t="s">
        <v>5531</v>
      </c>
      <c r="J716" s="16" t="s">
        <v>2285</v>
      </c>
      <c r="K716" s="16">
        <v>98740</v>
      </c>
      <c r="L716" s="16" t="s">
        <v>2265</v>
      </c>
      <c r="M716" s="17">
        <v>44221</v>
      </c>
      <c r="N716" s="15">
        <v>3400821198</v>
      </c>
      <c r="O716" s="16" t="s">
        <v>7046</v>
      </c>
      <c r="Q716" s="16" t="str">
        <f t="shared" si="45"/>
        <v>29/12/82</v>
      </c>
      <c r="R716" s="27" t="s">
        <v>3910</v>
      </c>
      <c r="S716" s="108" t="s">
        <v>6213</v>
      </c>
      <c r="T716" s="108"/>
    </row>
    <row r="717" spans="1:20" hidden="1" x14ac:dyDescent="0.2">
      <c r="A717" s="23">
        <v>2368</v>
      </c>
      <c r="B717" s="16" t="s">
        <v>4448</v>
      </c>
      <c r="D717" s="70" t="str">
        <f>IF(C717="","",LOOKUP(C717,Bases!A:A,Bases!B:B))</f>
        <v/>
      </c>
      <c r="E717" s="70" t="str">
        <f>IF(C717="","",LOOKUP(C717,Bases!A:A,Bases!C:C))</f>
        <v/>
      </c>
      <c r="F717" s="24" t="s">
        <v>3778</v>
      </c>
      <c r="G717" s="68" t="str">
        <f t="shared" si="46"/>
        <v>Baja</v>
      </c>
      <c r="H717" s="16" t="s">
        <v>4451</v>
      </c>
      <c r="J717" s="16" t="s">
        <v>2272</v>
      </c>
      <c r="K717" s="16">
        <v>98718</v>
      </c>
      <c r="L717" s="16" t="s">
        <v>2265</v>
      </c>
      <c r="M717" s="17">
        <v>43411</v>
      </c>
      <c r="N717" s="15">
        <v>3188486256</v>
      </c>
      <c r="O717" s="16" t="s">
        <v>4452</v>
      </c>
      <c r="P717" s="16">
        <v>0</v>
      </c>
      <c r="Q717" s="16" t="str">
        <f t="shared" si="45"/>
        <v>17/03/84</v>
      </c>
      <c r="R717" s="27" t="s">
        <v>3910</v>
      </c>
      <c r="S717" s="108" t="e">
        <v>#N/A</v>
      </c>
      <c r="T717" s="108"/>
    </row>
    <row r="718" spans="1:20" hidden="1" x14ac:dyDescent="0.2">
      <c r="A718" s="29">
        <v>50134</v>
      </c>
      <c r="B718" s="16" t="s">
        <v>3970</v>
      </c>
      <c r="D718" s="70" t="str">
        <f>IF(C718="","",LOOKUP(C718,Bases!A:A,Bases!B:B))</f>
        <v/>
      </c>
      <c r="E718" s="70" t="str">
        <f>IF(C718="","",LOOKUP(C718,Bases!A:A,Bases!C:C))</f>
        <v/>
      </c>
      <c r="F718" s="18" t="s">
        <v>3639</v>
      </c>
      <c r="G718" s="68" t="str">
        <f t="shared" si="46"/>
        <v>Baja</v>
      </c>
      <c r="H718" s="16" t="s">
        <v>3749</v>
      </c>
      <c r="J718" s="16" t="s">
        <v>2272</v>
      </c>
      <c r="K718" s="16">
        <v>98706</v>
      </c>
      <c r="L718" s="16" t="s">
        <v>2265</v>
      </c>
      <c r="M718" s="17">
        <v>43346</v>
      </c>
      <c r="O718" s="16" t="s">
        <v>3971</v>
      </c>
      <c r="P718" s="16">
        <v>0</v>
      </c>
      <c r="Q718" s="16" t="str">
        <f t="shared" si="45"/>
        <v>14/02/97</v>
      </c>
      <c r="R718" s="16" t="s">
        <v>3910</v>
      </c>
      <c r="S718" s="108" t="e">
        <v>#N/A</v>
      </c>
      <c r="T718" s="108"/>
    </row>
    <row r="719" spans="1:20" hidden="1" x14ac:dyDescent="0.2">
      <c r="A719" s="16">
        <v>2162</v>
      </c>
      <c r="B719" s="16" t="s">
        <v>3748</v>
      </c>
      <c r="D719" s="70" t="str">
        <f>IF(C719="","",LOOKUP(C719,Bases!A:A,Bases!B:B))</f>
        <v/>
      </c>
      <c r="E719" s="70" t="str">
        <f>IF(C719="","",LOOKUP(C719,Bases!A:A,Bases!C:C))</f>
        <v/>
      </c>
      <c r="G719" s="68" t="str">
        <f t="shared" si="46"/>
        <v>Baja</v>
      </c>
      <c r="H719" s="16" t="s">
        <v>3749</v>
      </c>
      <c r="J719" s="16" t="s">
        <v>2272</v>
      </c>
      <c r="K719" s="16">
        <v>98706</v>
      </c>
      <c r="L719" s="16" t="s">
        <v>2265</v>
      </c>
      <c r="M719" s="17">
        <v>43318</v>
      </c>
      <c r="P719" s="16">
        <v>0</v>
      </c>
      <c r="Q719" s="16" t="str">
        <f t="shared" si="45"/>
        <v>//</v>
      </c>
      <c r="R719" s="16"/>
      <c r="S719" s="108" t="e">
        <v>#N/A</v>
      </c>
      <c r="T719" s="108"/>
    </row>
    <row r="720" spans="1:20" hidden="1" x14ac:dyDescent="0.2">
      <c r="A720" s="16">
        <v>1143</v>
      </c>
      <c r="B720" s="16" t="s">
        <v>587</v>
      </c>
      <c r="D720" s="70" t="str">
        <f>IF(C720="","",LOOKUP(C720,Bases!A:A,Bases!B:B))</f>
        <v/>
      </c>
      <c r="E720" s="70" t="str">
        <f>IF(C720="","",LOOKUP(C720,Bases!A:A,Bases!C:C))</f>
        <v/>
      </c>
      <c r="G720" s="68" t="str">
        <f t="shared" si="46"/>
        <v>Baja</v>
      </c>
      <c r="H720" s="16" t="s">
        <v>2565</v>
      </c>
      <c r="J720" s="16" t="s">
        <v>2274</v>
      </c>
      <c r="K720" s="16">
        <v>98707</v>
      </c>
      <c r="L720" s="16" t="s">
        <v>2265</v>
      </c>
      <c r="M720" s="17">
        <v>41449</v>
      </c>
      <c r="N720" s="15">
        <v>34139701659</v>
      </c>
      <c r="P720" s="16">
        <v>0</v>
      </c>
      <c r="Q720" s="16" t="str">
        <f t="shared" ref="Q720:Q730" si="47">CONCATENATE(MID(O720,9,2),"/",MID(O720,7,2),"/",MID(O720,5,2))</f>
        <v>//</v>
      </c>
      <c r="R720" s="16"/>
      <c r="S720" s="108" t="e">
        <v>#N/A</v>
      </c>
      <c r="T720" s="108"/>
    </row>
    <row r="721" spans="1:20" hidden="1" x14ac:dyDescent="0.2">
      <c r="A721" s="16">
        <v>467</v>
      </c>
      <c r="B721" s="16" t="s">
        <v>588</v>
      </c>
      <c r="D721" s="70" t="str">
        <f>IF(C721="","",LOOKUP(C721,Bases!A:A,Bases!B:B))</f>
        <v/>
      </c>
      <c r="E721" s="70" t="str">
        <f>IF(C721="","",LOOKUP(C721,Bases!A:A,Bases!C:C))</f>
        <v/>
      </c>
      <c r="G721" s="68" t="str">
        <f t="shared" si="46"/>
        <v>Baja</v>
      </c>
      <c r="H721" s="16" t="s">
        <v>2566</v>
      </c>
      <c r="J721" s="16" t="s">
        <v>2270</v>
      </c>
      <c r="K721" s="16">
        <v>98600</v>
      </c>
      <c r="L721" s="16" t="s">
        <v>2265</v>
      </c>
      <c r="M721" s="17">
        <v>38187</v>
      </c>
      <c r="N721" s="15">
        <v>34048901119</v>
      </c>
      <c r="P721" s="16">
        <v>0</v>
      </c>
      <c r="Q721" s="16" t="str">
        <f t="shared" si="47"/>
        <v>//</v>
      </c>
      <c r="R721" s="16"/>
      <c r="S721" s="108" t="e">
        <v>#N/A</v>
      </c>
      <c r="T721" s="108"/>
    </row>
    <row r="722" spans="1:20" hidden="1" x14ac:dyDescent="0.2">
      <c r="A722" s="16">
        <v>1112</v>
      </c>
      <c r="B722" s="16" t="s">
        <v>589</v>
      </c>
      <c r="D722" s="70" t="str">
        <f>IF(C722="","",LOOKUP(C722,Bases!A:A,Bases!B:B))</f>
        <v/>
      </c>
      <c r="E722" s="70" t="str">
        <f>IF(C722="","",LOOKUP(C722,Bases!A:A,Bases!C:C))</f>
        <v/>
      </c>
      <c r="G722" s="68" t="str">
        <f t="shared" si="46"/>
        <v>Baja</v>
      </c>
      <c r="H722" s="16" t="s">
        <v>2567</v>
      </c>
      <c r="J722" s="16" t="s">
        <v>2272</v>
      </c>
      <c r="K722" s="16">
        <v>98705</v>
      </c>
      <c r="L722" s="16" t="s">
        <v>2265</v>
      </c>
      <c r="M722" s="17">
        <v>41215</v>
      </c>
      <c r="N722" s="15">
        <v>34129415864</v>
      </c>
      <c r="P722" s="16">
        <v>0</v>
      </c>
      <c r="Q722" s="16" t="str">
        <f t="shared" si="47"/>
        <v>//</v>
      </c>
      <c r="R722" s="16"/>
      <c r="S722" s="108" t="e">
        <v>#N/A</v>
      </c>
      <c r="T722" s="108"/>
    </row>
    <row r="723" spans="1:20" hidden="1" x14ac:dyDescent="0.2">
      <c r="A723" s="16">
        <v>1072</v>
      </c>
      <c r="B723" s="16" t="s">
        <v>590</v>
      </c>
      <c r="D723" s="70" t="str">
        <f>IF(C723="","",LOOKUP(C723,Bases!A:A,Bases!B:B))</f>
        <v/>
      </c>
      <c r="E723" s="70" t="str">
        <f>IF(C723="","",LOOKUP(C723,Bases!A:A,Bases!C:C))</f>
        <v/>
      </c>
      <c r="G723" s="68" t="str">
        <f t="shared" si="46"/>
        <v>Baja</v>
      </c>
      <c r="H723" s="16" t="s">
        <v>2568</v>
      </c>
      <c r="J723" s="16" t="s">
        <v>2272</v>
      </c>
      <c r="K723" s="16">
        <v>98700</v>
      </c>
      <c r="L723" s="16" t="s">
        <v>2265</v>
      </c>
      <c r="M723" s="17">
        <v>40984</v>
      </c>
      <c r="N723" s="15">
        <v>34129600283</v>
      </c>
      <c r="P723" s="16">
        <v>0</v>
      </c>
      <c r="Q723" s="16" t="str">
        <f t="shared" si="47"/>
        <v>//</v>
      </c>
      <c r="R723" s="16"/>
      <c r="S723" s="108" t="e">
        <v>#N/A</v>
      </c>
      <c r="T723" s="108"/>
    </row>
    <row r="724" spans="1:20" hidden="1" x14ac:dyDescent="0.2">
      <c r="A724" s="16">
        <v>862</v>
      </c>
      <c r="B724" s="16" t="s">
        <v>591</v>
      </c>
      <c r="D724" s="70" t="str">
        <f>IF(C724="","",LOOKUP(C724,Bases!A:A,Bases!B:B))</f>
        <v/>
      </c>
      <c r="E724" s="70" t="str">
        <f>IF(C724="","",LOOKUP(C724,Bases!A:A,Bases!C:C))</f>
        <v/>
      </c>
      <c r="G724" s="68" t="str">
        <f t="shared" si="46"/>
        <v>Baja</v>
      </c>
      <c r="K724" s="16">
        <v>0</v>
      </c>
      <c r="L724" s="16" t="s">
        <v>2265</v>
      </c>
      <c r="M724" s="17">
        <v>38768</v>
      </c>
      <c r="N724" s="15">
        <v>34826703133</v>
      </c>
      <c r="P724" s="16">
        <v>0</v>
      </c>
      <c r="Q724" s="16" t="str">
        <f t="shared" si="47"/>
        <v>//</v>
      </c>
      <c r="R724" s="16"/>
      <c r="S724" s="108" t="e">
        <v>#N/A</v>
      </c>
      <c r="T724" s="108"/>
    </row>
    <row r="725" spans="1:20" hidden="1" x14ac:dyDescent="0.2">
      <c r="A725" s="16">
        <v>1124</v>
      </c>
      <c r="B725" s="16" t="s">
        <v>591</v>
      </c>
      <c r="D725" s="70" t="str">
        <f>IF(C725="","",LOOKUP(C725,Bases!A:A,Bases!B:B))</f>
        <v/>
      </c>
      <c r="E725" s="70" t="str">
        <f>IF(C725="","",LOOKUP(C725,Bases!A:A,Bases!C:C))</f>
        <v/>
      </c>
      <c r="G725" s="68" t="str">
        <f t="shared" si="46"/>
        <v>Baja</v>
      </c>
      <c r="H725" s="16" t="s">
        <v>2569</v>
      </c>
      <c r="J725" s="16" t="s">
        <v>2294</v>
      </c>
      <c r="K725" s="16">
        <v>98170</v>
      </c>
      <c r="L725" s="16" t="s">
        <v>2265</v>
      </c>
      <c r="M725" s="17">
        <v>41386</v>
      </c>
      <c r="N725" s="15">
        <v>34826703133</v>
      </c>
      <c r="P725" s="16">
        <v>0</v>
      </c>
      <c r="Q725" s="16" t="str">
        <f t="shared" si="47"/>
        <v>//</v>
      </c>
      <c r="R725" s="16"/>
      <c r="S725" s="108" t="e">
        <v>#N/A</v>
      </c>
      <c r="T725" s="108"/>
    </row>
    <row r="726" spans="1:20" hidden="1" x14ac:dyDescent="0.2">
      <c r="A726" s="16">
        <v>22</v>
      </c>
      <c r="B726" s="16" t="s">
        <v>592</v>
      </c>
      <c r="D726" s="14" t="str">
        <f>IF(C726="","",LOOKUP(C726,Bases!A:A,Bases!B:B))</f>
        <v/>
      </c>
      <c r="E726" s="14" t="str">
        <f>IF(C726="","",LOOKUP(C726,Bases!A:A,Bases!C:C))</f>
        <v/>
      </c>
      <c r="G726" s="68" t="str">
        <f>IF(L726="B","Baja",IF(L726="A","Activo",IF(L726="R","Activo","")))</f>
        <v>Baja</v>
      </c>
      <c r="K726" s="16">
        <v>0</v>
      </c>
      <c r="L726" s="16" t="s">
        <v>2265</v>
      </c>
      <c r="M726" s="17">
        <v>36846</v>
      </c>
      <c r="N726" s="15">
        <v>34734200115</v>
      </c>
      <c r="P726" s="16">
        <v>0</v>
      </c>
      <c r="Q726" s="16" t="str">
        <f t="shared" si="47"/>
        <v>//</v>
      </c>
      <c r="R726" s="16"/>
      <c r="S726" s="108" t="e">
        <v>#N/A</v>
      </c>
      <c r="T726" s="108"/>
    </row>
    <row r="727" spans="1:20" hidden="1" x14ac:dyDescent="0.2">
      <c r="A727" s="16">
        <v>461</v>
      </c>
      <c r="B727" s="16" t="s">
        <v>593</v>
      </c>
      <c r="D727" s="70" t="str">
        <f>IF(C727="","",LOOKUP(C727,Bases!A:A,Bases!B:B))</f>
        <v/>
      </c>
      <c r="E727" s="70" t="str">
        <f>IF(C727="","",LOOKUP(C727,Bases!A:A,Bases!C:C))</f>
        <v/>
      </c>
      <c r="G727" s="68" t="str">
        <f t="shared" ref="G727:G758" si="48">IF(L727="B","Baja","Activo")</f>
        <v>Baja</v>
      </c>
      <c r="K727" s="16">
        <v>0</v>
      </c>
      <c r="L727" s="16" t="s">
        <v>2265</v>
      </c>
      <c r="M727" s="17">
        <v>38139</v>
      </c>
      <c r="N727" s="15">
        <v>34037600300</v>
      </c>
      <c r="P727" s="16">
        <v>0</v>
      </c>
      <c r="Q727" s="16" t="str">
        <f t="shared" si="47"/>
        <v>//</v>
      </c>
      <c r="R727" s="16"/>
      <c r="S727" s="108" t="e">
        <v>#N/A</v>
      </c>
      <c r="T727" s="108"/>
    </row>
    <row r="728" spans="1:20" hidden="1" x14ac:dyDescent="0.2">
      <c r="A728" s="16">
        <v>275</v>
      </c>
      <c r="B728" s="16" t="s">
        <v>594</v>
      </c>
      <c r="D728" s="70" t="str">
        <f>IF(C728="","",LOOKUP(C728,Bases!A:A,Bases!B:B))</f>
        <v/>
      </c>
      <c r="E728" s="70" t="str">
        <f>IF(C728="","",LOOKUP(C728,Bases!A:A,Bases!C:C))</f>
        <v/>
      </c>
      <c r="G728" s="68" t="str">
        <f t="shared" si="48"/>
        <v>Baja</v>
      </c>
      <c r="H728" s="16" t="s">
        <v>2570</v>
      </c>
      <c r="J728" s="16" t="s">
        <v>2294</v>
      </c>
      <c r="K728" s="16">
        <v>98054</v>
      </c>
      <c r="L728" s="16" t="s">
        <v>2265</v>
      </c>
      <c r="M728" s="17">
        <v>37500</v>
      </c>
      <c r="N728" s="15">
        <v>1644318237</v>
      </c>
      <c r="P728" s="16">
        <v>0</v>
      </c>
      <c r="Q728" s="16" t="str">
        <f t="shared" si="47"/>
        <v>//</v>
      </c>
      <c r="R728" s="16"/>
      <c r="S728" s="108" t="e">
        <v>#N/A</v>
      </c>
      <c r="T728" s="108"/>
    </row>
    <row r="729" spans="1:20" hidden="1" x14ac:dyDescent="0.2">
      <c r="A729" s="29">
        <v>50397</v>
      </c>
      <c r="B729" s="16" t="s">
        <v>5549</v>
      </c>
      <c r="D729" s="70" t="str">
        <f>IF(C729="","",LOOKUP(C729,Bases!A:A,Bases!B:B))</f>
        <v/>
      </c>
      <c r="E729" s="70" t="str">
        <f>IF(C729="","",LOOKUP(C729,Bases!A:A,Bases!C:C))</f>
        <v/>
      </c>
      <c r="F729" s="24" t="s">
        <v>3639</v>
      </c>
      <c r="G729" s="68" t="str">
        <f t="shared" si="48"/>
        <v>Baja</v>
      </c>
      <c r="H729" s="16" t="s">
        <v>5550</v>
      </c>
      <c r="I729" s="16" t="s">
        <v>2283</v>
      </c>
      <c r="J729" s="16" t="s">
        <v>2283</v>
      </c>
      <c r="K729" s="16">
        <v>98640</v>
      </c>
      <c r="L729" s="16" t="s">
        <v>2265</v>
      </c>
      <c r="M729" s="17">
        <v>43738</v>
      </c>
      <c r="O729" s="16" t="s">
        <v>5551</v>
      </c>
      <c r="P729" s="16">
        <v>0</v>
      </c>
      <c r="Q729" s="16" t="str">
        <f t="shared" si="47"/>
        <v>16/01/01</v>
      </c>
      <c r="R729" s="27" t="s">
        <v>3904</v>
      </c>
      <c r="S729" s="108" t="e">
        <v>#N/A</v>
      </c>
      <c r="T729" s="108"/>
    </row>
    <row r="730" spans="1:20" hidden="1" x14ac:dyDescent="0.2">
      <c r="A730" s="16">
        <v>8300</v>
      </c>
      <c r="B730" s="16" t="s">
        <v>7177</v>
      </c>
      <c r="C730" s="16" t="s">
        <v>7094</v>
      </c>
      <c r="D730" s="70" t="s">
        <v>2</v>
      </c>
      <c r="E730" s="70" t="str">
        <f>IF(C730="","",LOOKUP(C730,Bases!A:A,Bases!C:C))</f>
        <v>Extra/entrenamiento</v>
      </c>
      <c r="F730" s="18" t="s">
        <v>7209</v>
      </c>
      <c r="G730" s="68" t="str">
        <f t="shared" si="48"/>
        <v>Baja</v>
      </c>
      <c r="H730" s="16" t="s">
        <v>5603</v>
      </c>
      <c r="I730" s="16" t="s">
        <v>5535</v>
      </c>
      <c r="J730" s="16" t="s">
        <v>2285</v>
      </c>
      <c r="K730" s="16">
        <v>98740</v>
      </c>
      <c r="L730" s="16" t="s">
        <v>2265</v>
      </c>
      <c r="M730" s="17">
        <v>44103</v>
      </c>
      <c r="N730" s="15">
        <v>28160029089</v>
      </c>
      <c r="O730" s="16" t="s">
        <v>7178</v>
      </c>
      <c r="Q730" s="16" t="str">
        <f t="shared" si="47"/>
        <v>26/04/00</v>
      </c>
      <c r="R730" s="27" t="s">
        <v>3910</v>
      </c>
      <c r="S730" s="108" t="s">
        <v>2336</v>
      </c>
      <c r="T730" s="108"/>
    </row>
    <row r="731" spans="1:20" hidden="1" x14ac:dyDescent="0.2">
      <c r="A731" s="16">
        <v>2950</v>
      </c>
      <c r="B731" s="16" t="s">
        <v>6668</v>
      </c>
      <c r="C731" s="19" t="s">
        <v>6943</v>
      </c>
      <c r="D731" s="70" t="str">
        <f>IF(C731="","",LOOKUP(C731,Bases!A:A,Bases!B:B))</f>
        <v>Invernaderos</v>
      </c>
      <c r="E731" s="70" t="str">
        <f>IF(C731="","",LOOKUP(C731,Bases!A:A,Bases!C:C))</f>
        <v>Extra/entrenamiento</v>
      </c>
      <c r="F731" s="18" t="s">
        <v>5102</v>
      </c>
      <c r="G731" s="68" t="str">
        <f t="shared" si="48"/>
        <v>Baja</v>
      </c>
      <c r="H731" s="16" t="s">
        <v>6669</v>
      </c>
      <c r="I731" s="16" t="s">
        <v>5535</v>
      </c>
      <c r="J731" s="16" t="s">
        <v>2285</v>
      </c>
      <c r="K731" s="16">
        <v>98740</v>
      </c>
      <c r="L731" s="16" t="s">
        <v>2265</v>
      </c>
      <c r="M731" s="17">
        <v>44064</v>
      </c>
      <c r="N731" s="15">
        <v>32169615864</v>
      </c>
      <c r="P731" s="16" t="s">
        <v>6670</v>
      </c>
      <c r="R731" s="27" t="s">
        <v>3910</v>
      </c>
      <c r="S731" s="108"/>
      <c r="T731" s="108"/>
    </row>
    <row r="732" spans="1:20" x14ac:dyDescent="0.2">
      <c r="A732" s="16">
        <v>8516</v>
      </c>
      <c r="B732" s="16" t="s">
        <v>7836</v>
      </c>
      <c r="C732" s="19" t="s">
        <v>6945</v>
      </c>
      <c r="D732" s="70" t="str">
        <f>IF(C732="","",LOOKUP(C732,Bases!A:A,Bases!B:B))</f>
        <v>Invernaderos</v>
      </c>
      <c r="E732" s="70" t="str">
        <f>IF(C732="","",LOOKUP(C732,Bases!A:A,Bases!C:C))</f>
        <v>Extra/entrenamiento</v>
      </c>
      <c r="F732" s="18" t="s">
        <v>7209</v>
      </c>
      <c r="G732" s="68" t="str">
        <f t="shared" si="48"/>
        <v>Activo</v>
      </c>
      <c r="H732" s="16" t="s">
        <v>5305</v>
      </c>
      <c r="I732" s="16" t="s">
        <v>5535</v>
      </c>
      <c r="J732" s="16" t="s">
        <v>2285</v>
      </c>
      <c r="K732" s="16">
        <v>98730</v>
      </c>
      <c r="L732" s="16" t="s">
        <v>144</v>
      </c>
      <c r="M732" s="17">
        <v>44218</v>
      </c>
      <c r="O732" s="16" t="s">
        <v>7837</v>
      </c>
      <c r="Q732" s="16" t="str">
        <f t="shared" ref="Q732:Q795" si="49">CONCATENATE(MID(O732,9,2),"/",MID(O732,7,2),"/",MID(O732,5,2))</f>
        <v>02/10/02</v>
      </c>
      <c r="R732" s="27" t="s">
        <v>3910</v>
      </c>
      <c r="S732" s="12" t="s">
        <v>5535</v>
      </c>
    </row>
    <row r="733" spans="1:20" hidden="1" x14ac:dyDescent="0.2">
      <c r="A733" s="16">
        <v>100</v>
      </c>
      <c r="B733" s="16" t="s">
        <v>595</v>
      </c>
      <c r="D733" s="70" t="str">
        <f>IF(C733="","",LOOKUP(C733,Bases!A:A,Bases!B:B))</f>
        <v/>
      </c>
      <c r="E733" s="70" t="str">
        <f>IF(C733="","",LOOKUP(C733,Bases!A:A,Bases!C:C))</f>
        <v/>
      </c>
      <c r="G733" s="68" t="str">
        <f t="shared" si="48"/>
        <v>Baja</v>
      </c>
      <c r="K733" s="16">
        <v>0</v>
      </c>
      <c r="L733" s="16" t="s">
        <v>2265</v>
      </c>
      <c r="M733" s="17">
        <v>37152</v>
      </c>
      <c r="N733" s="15">
        <v>34765401830</v>
      </c>
      <c r="P733" s="16">
        <v>0</v>
      </c>
      <c r="Q733" s="16" t="str">
        <f t="shared" si="49"/>
        <v>//</v>
      </c>
      <c r="R733" s="16"/>
      <c r="S733" s="108" t="e">
        <v>#N/A</v>
      </c>
      <c r="T733" s="108"/>
    </row>
    <row r="734" spans="1:20" hidden="1" x14ac:dyDescent="0.2">
      <c r="A734" s="16">
        <v>8296</v>
      </c>
      <c r="B734" s="16" t="s">
        <v>7143</v>
      </c>
      <c r="C734" s="16" t="s">
        <v>6954</v>
      </c>
      <c r="D734" s="70" t="s">
        <v>2</v>
      </c>
      <c r="E734" s="70" t="str">
        <f>IF(C734="","",LOOKUP(C734,Bases!A:A,Bases!C:C))</f>
        <v>Extra/entrenamiento</v>
      </c>
      <c r="F734" s="18" t="s">
        <v>7209</v>
      </c>
      <c r="G734" s="68" t="str">
        <f t="shared" si="48"/>
        <v>Baja</v>
      </c>
      <c r="H734" s="16" t="s">
        <v>7144</v>
      </c>
      <c r="I734" s="16" t="s">
        <v>5532</v>
      </c>
      <c r="J734" s="16" t="s">
        <v>2285</v>
      </c>
      <c r="K734" s="16">
        <v>98740</v>
      </c>
      <c r="L734" s="16" t="s">
        <v>2265</v>
      </c>
      <c r="M734" s="17">
        <v>44099</v>
      </c>
      <c r="N734" s="15">
        <v>75119325522</v>
      </c>
      <c r="O734" s="16" t="s">
        <v>7145</v>
      </c>
      <c r="P734" s="16" t="s">
        <v>7146</v>
      </c>
      <c r="Q734" s="16" t="str">
        <f t="shared" si="49"/>
        <v>31/03/93</v>
      </c>
      <c r="R734" s="27" t="s">
        <v>3910</v>
      </c>
      <c r="S734" s="29" t="s">
        <v>6215</v>
      </c>
      <c r="T734" s="29"/>
    </row>
    <row r="735" spans="1:20" hidden="1" x14ac:dyDescent="0.2">
      <c r="A735" s="16">
        <v>101</v>
      </c>
      <c r="B735" s="16" t="s">
        <v>596</v>
      </c>
      <c r="D735" s="70" t="str">
        <f>IF(C735="","",LOOKUP(C735,Bases!A:A,Bases!B:B))</f>
        <v/>
      </c>
      <c r="E735" s="70" t="str">
        <f>IF(C735="","",LOOKUP(C735,Bases!A:A,Bases!C:C))</f>
        <v/>
      </c>
      <c r="G735" s="68" t="str">
        <f t="shared" si="48"/>
        <v>Baja</v>
      </c>
      <c r="K735" s="16">
        <v>0</v>
      </c>
      <c r="L735" s="16" t="s">
        <v>2265</v>
      </c>
      <c r="M735" s="17">
        <v>37152</v>
      </c>
      <c r="N735" s="15">
        <v>34957811861</v>
      </c>
      <c r="P735" s="16">
        <v>0</v>
      </c>
      <c r="Q735" s="16" t="str">
        <f t="shared" si="49"/>
        <v>//</v>
      </c>
      <c r="R735" s="16"/>
      <c r="S735" s="108" t="e">
        <v>#N/A</v>
      </c>
      <c r="T735" s="108"/>
    </row>
    <row r="736" spans="1:20" hidden="1" x14ac:dyDescent="0.2">
      <c r="A736" s="16">
        <v>1860</v>
      </c>
      <c r="B736" s="16" t="s">
        <v>597</v>
      </c>
      <c r="D736" s="70" t="str">
        <f>IF(C736="","",LOOKUP(C736,Bases!A:A,Bases!B:B))</f>
        <v/>
      </c>
      <c r="E736" s="70" t="str">
        <f>IF(C736="","",LOOKUP(C736,Bases!A:A,Bases!C:C))</f>
        <v/>
      </c>
      <c r="G736" s="68" t="str">
        <f t="shared" si="48"/>
        <v>Baja</v>
      </c>
      <c r="H736" s="16" t="s">
        <v>2571</v>
      </c>
      <c r="J736" s="16" t="s">
        <v>2572</v>
      </c>
      <c r="K736" s="16">
        <v>98700</v>
      </c>
      <c r="L736" s="16" t="s">
        <v>2265</v>
      </c>
      <c r="M736" s="17">
        <v>42856</v>
      </c>
      <c r="N736" s="15">
        <v>34109112895</v>
      </c>
      <c r="P736" s="16">
        <v>0</v>
      </c>
      <c r="Q736" s="16" t="str">
        <f t="shared" si="49"/>
        <v>//</v>
      </c>
      <c r="R736" s="16"/>
      <c r="S736" s="108" t="e">
        <v>#N/A</v>
      </c>
      <c r="T736" s="108"/>
    </row>
    <row r="737" spans="1:20" hidden="1" x14ac:dyDescent="0.2">
      <c r="A737" s="23">
        <v>2466</v>
      </c>
      <c r="B737" s="16" t="s">
        <v>4874</v>
      </c>
      <c r="D737" s="70" t="str">
        <f>IF(C737="","",LOOKUP(C737,Bases!A:A,Bases!B:B))</f>
        <v/>
      </c>
      <c r="E737" s="70" t="str">
        <f>IF(C737="","",LOOKUP(C737,Bases!A:A,Bases!C:C))</f>
        <v/>
      </c>
      <c r="F737" s="24" t="s">
        <v>3659</v>
      </c>
      <c r="G737" s="68" t="str">
        <f t="shared" si="48"/>
        <v>Baja</v>
      </c>
      <c r="H737" s="16" t="s">
        <v>4875</v>
      </c>
      <c r="J737" s="16" t="s">
        <v>2285</v>
      </c>
      <c r="K737" s="16">
        <v>98740</v>
      </c>
      <c r="L737" s="16" t="s">
        <v>2265</v>
      </c>
      <c r="M737" s="17">
        <v>43536</v>
      </c>
      <c r="N737" s="15">
        <v>34048512718</v>
      </c>
      <c r="O737" s="16" t="s">
        <v>4876</v>
      </c>
      <c r="P737" s="16">
        <v>0</v>
      </c>
      <c r="Q737" s="16" t="str">
        <f t="shared" si="49"/>
        <v>09/06/85</v>
      </c>
      <c r="R737" s="27" t="s">
        <v>3904</v>
      </c>
      <c r="S737" s="108" t="e">
        <v>#N/A</v>
      </c>
      <c r="T737" s="108"/>
    </row>
    <row r="738" spans="1:20" hidden="1" x14ac:dyDescent="0.2">
      <c r="A738" s="16">
        <v>1786</v>
      </c>
      <c r="B738" s="16" t="s">
        <v>598</v>
      </c>
      <c r="D738" s="70" t="str">
        <f>IF(C738="","",LOOKUP(C738,Bases!A:A,Bases!B:B))</f>
        <v/>
      </c>
      <c r="E738" s="70" t="str">
        <f>IF(C738="","",LOOKUP(C738,Bases!A:A,Bases!C:C))</f>
        <v/>
      </c>
      <c r="F738" s="18" t="s">
        <v>3663</v>
      </c>
      <c r="G738" s="68" t="str">
        <f t="shared" si="48"/>
        <v>Baja</v>
      </c>
      <c r="H738" s="16" t="s">
        <v>4622</v>
      </c>
      <c r="J738" s="16" t="s">
        <v>2297</v>
      </c>
      <c r="K738" s="16">
        <v>98760</v>
      </c>
      <c r="L738" s="16" t="s">
        <v>2265</v>
      </c>
      <c r="M738" s="17">
        <v>43654</v>
      </c>
      <c r="N738" s="15">
        <v>7947203522</v>
      </c>
      <c r="O738" s="16" t="s">
        <v>4297</v>
      </c>
      <c r="P738" s="16">
        <v>0</v>
      </c>
      <c r="Q738" s="16" t="str">
        <f t="shared" si="49"/>
        <v>06/05/72</v>
      </c>
      <c r="R738" s="16" t="s">
        <v>3904</v>
      </c>
      <c r="S738" s="108" t="e">
        <v>#N/A</v>
      </c>
      <c r="T738" s="108"/>
    </row>
    <row r="739" spans="1:20" hidden="1" x14ac:dyDescent="0.2">
      <c r="A739" s="16">
        <v>1823</v>
      </c>
      <c r="B739" s="16" t="s">
        <v>599</v>
      </c>
      <c r="D739" s="70" t="str">
        <f>IF(C739="","",LOOKUP(C739,Bases!A:A,Bases!B:B))</f>
        <v/>
      </c>
      <c r="E739" s="70" t="str">
        <f>IF(C739="","",LOOKUP(C739,Bases!A:A,Bases!C:C))</f>
        <v/>
      </c>
      <c r="G739" s="68" t="str">
        <f t="shared" si="48"/>
        <v>Baja</v>
      </c>
      <c r="H739" s="16" t="s">
        <v>2573</v>
      </c>
      <c r="J739" s="16" t="s">
        <v>2361</v>
      </c>
      <c r="K739" s="16">
        <v>98760</v>
      </c>
      <c r="L739" s="16" t="s">
        <v>2265</v>
      </c>
      <c r="M739" s="17">
        <v>42746</v>
      </c>
      <c r="N739" s="15">
        <v>2169487515</v>
      </c>
      <c r="P739" s="16">
        <v>0</v>
      </c>
      <c r="Q739" s="16" t="str">
        <f t="shared" si="49"/>
        <v>//</v>
      </c>
      <c r="R739" s="16"/>
      <c r="S739" s="108" t="e">
        <v>#N/A</v>
      </c>
      <c r="T739" s="108"/>
    </row>
    <row r="740" spans="1:20" hidden="1" x14ac:dyDescent="0.2">
      <c r="A740" s="16">
        <v>8205</v>
      </c>
      <c r="B740" s="16" t="s">
        <v>600</v>
      </c>
      <c r="D740" s="70" t="str">
        <f>IF(C740="","",LOOKUP(C740,Bases!A:A,Bases!B:B))</f>
        <v/>
      </c>
      <c r="E740" s="70" t="str">
        <f>IF(C740="","",LOOKUP(C740,Bases!A:A,Bases!C:C))</f>
        <v/>
      </c>
      <c r="G740" s="68" t="str">
        <f t="shared" si="48"/>
        <v>Baja</v>
      </c>
      <c r="H740" s="16" t="s">
        <v>2574</v>
      </c>
      <c r="J740" s="16" t="s">
        <v>2283</v>
      </c>
      <c r="K740" s="16">
        <v>98640</v>
      </c>
      <c r="L740" s="16" t="s">
        <v>2265</v>
      </c>
      <c r="M740" s="17">
        <v>42748</v>
      </c>
      <c r="N740" s="15">
        <v>33139990783</v>
      </c>
      <c r="P740" s="16">
        <v>0</v>
      </c>
      <c r="Q740" s="16" t="str">
        <f t="shared" si="49"/>
        <v>//</v>
      </c>
      <c r="R740" s="16"/>
      <c r="S740" s="108" t="e">
        <v>#N/A</v>
      </c>
      <c r="T740" s="108"/>
    </row>
    <row r="741" spans="1:20" hidden="1" x14ac:dyDescent="0.2">
      <c r="A741" s="16">
        <v>1897</v>
      </c>
      <c r="B741" s="16" t="s">
        <v>601</v>
      </c>
      <c r="D741" s="70" t="str">
        <f>IF(C741="","",LOOKUP(C741,Bases!A:A,Bases!B:B))</f>
        <v/>
      </c>
      <c r="E741" s="70" t="str">
        <f>IF(C741="","",LOOKUP(C741,Bases!A:A,Bases!C:C))</f>
        <v/>
      </c>
      <c r="G741" s="68" t="str">
        <f t="shared" si="48"/>
        <v>Baja</v>
      </c>
      <c r="H741" s="16" t="s">
        <v>2575</v>
      </c>
      <c r="J741" s="16" t="s">
        <v>2272</v>
      </c>
      <c r="K741" s="16">
        <v>98700</v>
      </c>
      <c r="L741" s="16" t="s">
        <v>2265</v>
      </c>
      <c r="M741" s="17">
        <v>42927</v>
      </c>
      <c r="N741" s="15">
        <v>96169864301</v>
      </c>
      <c r="P741" s="16">
        <v>0</v>
      </c>
      <c r="Q741" s="16" t="str">
        <f t="shared" si="49"/>
        <v>//</v>
      </c>
      <c r="R741" s="16"/>
      <c r="S741" s="108" t="e">
        <v>#N/A</v>
      </c>
      <c r="T741" s="108"/>
    </row>
    <row r="742" spans="1:20" hidden="1" x14ac:dyDescent="0.2">
      <c r="A742" s="16">
        <v>1732</v>
      </c>
      <c r="B742" s="16" t="s">
        <v>602</v>
      </c>
      <c r="D742" s="70" t="str">
        <f>IF(C742="","",LOOKUP(C742,Bases!A:A,Bases!B:B))</f>
        <v/>
      </c>
      <c r="E742" s="70" t="str">
        <f>IF(C742="","",LOOKUP(C742,Bases!A:A,Bases!C:C))</f>
        <v/>
      </c>
      <c r="G742" s="68" t="str">
        <f t="shared" si="48"/>
        <v>Baja</v>
      </c>
      <c r="H742" s="16" t="s">
        <v>2576</v>
      </c>
      <c r="J742" s="16" t="s">
        <v>2283</v>
      </c>
      <c r="K742" s="16">
        <v>98640</v>
      </c>
      <c r="L742" s="16" t="s">
        <v>2265</v>
      </c>
      <c r="M742" s="17">
        <v>42605</v>
      </c>
      <c r="N742" s="15">
        <v>10169159489</v>
      </c>
      <c r="P742" s="16">
        <v>0</v>
      </c>
      <c r="Q742" s="16" t="str">
        <f t="shared" si="49"/>
        <v>//</v>
      </c>
      <c r="R742" s="16"/>
      <c r="S742" s="108" t="e">
        <v>#N/A</v>
      </c>
      <c r="T742" s="108"/>
    </row>
    <row r="743" spans="1:20" hidden="1" x14ac:dyDescent="0.2">
      <c r="A743" s="16">
        <v>8249</v>
      </c>
      <c r="B743" s="16" t="s">
        <v>603</v>
      </c>
      <c r="D743" s="70" t="str">
        <f>IF(C743="","",LOOKUP(C743,Bases!A:A,Bases!B:B))</f>
        <v/>
      </c>
      <c r="E743" s="70" t="str">
        <f>IF(C743="","",LOOKUP(C743,Bases!A:A,Bases!C:C))</f>
        <v/>
      </c>
      <c r="G743" s="68" t="str">
        <f t="shared" si="48"/>
        <v>Baja</v>
      </c>
      <c r="H743" s="16" t="s">
        <v>2577</v>
      </c>
      <c r="J743" s="16" t="s">
        <v>2578</v>
      </c>
      <c r="K743" s="16">
        <v>98640</v>
      </c>
      <c r="L743" s="16" t="s">
        <v>2265</v>
      </c>
      <c r="M743" s="17">
        <v>42905</v>
      </c>
      <c r="N743" s="15">
        <v>38149404303</v>
      </c>
      <c r="P743" s="16">
        <v>0</v>
      </c>
      <c r="Q743" s="16" t="str">
        <f t="shared" si="49"/>
        <v>//</v>
      </c>
      <c r="R743" s="16"/>
      <c r="S743" s="108" t="e">
        <v>#N/A</v>
      </c>
      <c r="T743" s="108"/>
    </row>
    <row r="744" spans="1:20" hidden="1" x14ac:dyDescent="0.2">
      <c r="A744" s="16">
        <v>1207</v>
      </c>
      <c r="B744" s="16" t="s">
        <v>604</v>
      </c>
      <c r="D744" s="70" t="str">
        <f>IF(C744="","",LOOKUP(C744,Bases!A:A,Bases!B:B))</f>
        <v/>
      </c>
      <c r="E744" s="70" t="str">
        <f>IF(C744="","",LOOKUP(C744,Bases!A:A,Bases!C:C))</f>
        <v/>
      </c>
      <c r="G744" s="68" t="str">
        <f t="shared" si="48"/>
        <v>Baja</v>
      </c>
      <c r="H744" s="16" t="s">
        <v>2579</v>
      </c>
      <c r="J744" s="16" t="s">
        <v>2283</v>
      </c>
      <c r="K744" s="16">
        <v>98640</v>
      </c>
      <c r="L744" s="16" t="s">
        <v>2265</v>
      </c>
      <c r="M744" s="17">
        <v>41579</v>
      </c>
      <c r="N744" s="15">
        <v>34089400393</v>
      </c>
      <c r="P744" s="16">
        <v>0</v>
      </c>
      <c r="Q744" s="16" t="str">
        <f t="shared" si="49"/>
        <v>//</v>
      </c>
      <c r="R744" s="16"/>
      <c r="S744" s="108" t="e">
        <v>#N/A</v>
      </c>
      <c r="T744" s="108"/>
    </row>
    <row r="745" spans="1:20" x14ac:dyDescent="0.2">
      <c r="A745" s="16">
        <v>8435</v>
      </c>
      <c r="B745" s="16" t="s">
        <v>7655</v>
      </c>
      <c r="C745" s="19" t="s">
        <v>6825</v>
      </c>
      <c r="D745" s="70" t="str">
        <f>IF(C745="","",LOOKUP(C745,Bases!A:A,Bases!B:B))</f>
        <v>Invernaderos</v>
      </c>
      <c r="E745" s="70" t="str">
        <f>IF(C745="","",LOOKUP(C745,Bases!A:A,Bases!C:C))</f>
        <v>Extra/entrenamiento</v>
      </c>
      <c r="F745" s="18" t="s">
        <v>7209</v>
      </c>
      <c r="G745" s="68" t="str">
        <f t="shared" si="48"/>
        <v>Activo</v>
      </c>
      <c r="H745" s="16" t="s">
        <v>3594</v>
      </c>
      <c r="I745" s="16" t="s">
        <v>3593</v>
      </c>
      <c r="J745" s="16" t="s">
        <v>2272</v>
      </c>
      <c r="K745" s="16">
        <v>98700</v>
      </c>
      <c r="L745" s="16" t="s">
        <v>144</v>
      </c>
      <c r="M745" s="17">
        <v>44169</v>
      </c>
      <c r="N745" s="15">
        <v>3403830991</v>
      </c>
      <c r="O745" s="16" t="s">
        <v>7658</v>
      </c>
      <c r="Q745" s="16" t="str">
        <f t="shared" si="49"/>
        <v>07/08/83</v>
      </c>
      <c r="R745" s="27" t="s">
        <v>3904</v>
      </c>
      <c r="S745" s="12" t="s">
        <v>3593</v>
      </c>
    </row>
    <row r="746" spans="1:20" hidden="1" x14ac:dyDescent="0.2">
      <c r="A746" s="16">
        <v>520</v>
      </c>
      <c r="B746" s="16" t="s">
        <v>606</v>
      </c>
      <c r="D746" s="70" t="str">
        <f>IF(C746="","",LOOKUP(C746,Bases!A:A,Bases!B:B))</f>
        <v/>
      </c>
      <c r="E746" s="70" t="str">
        <f>IF(C746="","",LOOKUP(C746,Bases!A:A,Bases!C:C))</f>
        <v/>
      </c>
      <c r="G746" s="68" t="str">
        <f t="shared" si="48"/>
        <v>Baja</v>
      </c>
      <c r="H746" s="16" t="s">
        <v>2580</v>
      </c>
      <c r="J746" s="16" t="s">
        <v>2283</v>
      </c>
      <c r="K746" s="16">
        <v>0</v>
      </c>
      <c r="L746" s="16" t="s">
        <v>2265</v>
      </c>
      <c r="M746" s="17">
        <v>38285</v>
      </c>
      <c r="N746" s="15">
        <v>34038802574</v>
      </c>
      <c r="P746" s="16">
        <v>0</v>
      </c>
      <c r="Q746" s="16" t="str">
        <f t="shared" si="49"/>
        <v>//</v>
      </c>
      <c r="R746" s="16"/>
      <c r="S746" s="108" t="e">
        <v>#N/A</v>
      </c>
      <c r="T746" s="108"/>
    </row>
    <row r="747" spans="1:20" hidden="1" x14ac:dyDescent="0.2">
      <c r="A747" s="16">
        <v>505</v>
      </c>
      <c r="B747" s="16" t="s">
        <v>607</v>
      </c>
      <c r="D747" s="70" t="str">
        <f>IF(C747="","",LOOKUP(C747,Bases!A:A,Bases!B:B))</f>
        <v/>
      </c>
      <c r="E747" s="70" t="str">
        <f>IF(C747="","",LOOKUP(C747,Bases!A:A,Bases!C:C))</f>
        <v/>
      </c>
      <c r="G747" s="68" t="str">
        <f t="shared" si="48"/>
        <v>Baja</v>
      </c>
      <c r="H747" s="16" t="s">
        <v>2581</v>
      </c>
      <c r="J747" s="16" t="s">
        <v>2283</v>
      </c>
      <c r="K747" s="16">
        <v>98640</v>
      </c>
      <c r="L747" s="16" t="s">
        <v>2265</v>
      </c>
      <c r="M747" s="17">
        <v>38285</v>
      </c>
      <c r="N747" s="15">
        <v>34978267010</v>
      </c>
      <c r="P747" s="16">
        <v>0</v>
      </c>
      <c r="Q747" s="16" t="str">
        <f t="shared" si="49"/>
        <v>//</v>
      </c>
      <c r="R747" s="16"/>
      <c r="S747" s="108" t="e">
        <v>#N/A</v>
      </c>
      <c r="T747" s="108"/>
    </row>
    <row r="748" spans="1:20" hidden="1" x14ac:dyDescent="0.2">
      <c r="A748" s="16">
        <v>712</v>
      </c>
      <c r="B748" s="16" t="s">
        <v>608</v>
      </c>
      <c r="D748" s="70" t="str">
        <f>IF(C748="","",LOOKUP(C748,Bases!A:A,Bases!B:B))</f>
        <v/>
      </c>
      <c r="E748" s="70" t="str">
        <f>IF(C748="","",LOOKUP(C748,Bases!A:A,Bases!C:C))</f>
        <v/>
      </c>
      <c r="G748" s="68" t="str">
        <f t="shared" si="48"/>
        <v>Baja</v>
      </c>
      <c r="K748" s="16">
        <v>0</v>
      </c>
      <c r="L748" s="16" t="s">
        <v>2265</v>
      </c>
      <c r="M748" s="17">
        <v>38474</v>
      </c>
      <c r="N748" s="15">
        <v>34058403410</v>
      </c>
      <c r="P748" s="16">
        <v>0</v>
      </c>
      <c r="Q748" s="16" t="str">
        <f t="shared" si="49"/>
        <v>//</v>
      </c>
      <c r="R748" s="16"/>
      <c r="S748" s="108" t="e">
        <v>#N/A</v>
      </c>
      <c r="T748" s="108"/>
    </row>
    <row r="749" spans="1:20" hidden="1" x14ac:dyDescent="0.2">
      <c r="A749" s="16">
        <v>1244</v>
      </c>
      <c r="B749" s="16" t="s">
        <v>609</v>
      </c>
      <c r="D749" s="70" t="str">
        <f>IF(C749="","",LOOKUP(C749,Bases!A:A,Bases!B:B))</f>
        <v/>
      </c>
      <c r="E749" s="70" t="str">
        <f>IF(C749="","",LOOKUP(C749,Bases!A:A,Bases!C:C))</f>
        <v/>
      </c>
      <c r="G749" s="68" t="str">
        <f t="shared" si="48"/>
        <v>Baja</v>
      </c>
      <c r="H749" s="16" t="s">
        <v>2582</v>
      </c>
      <c r="J749" s="16" t="s">
        <v>2283</v>
      </c>
      <c r="K749" s="16">
        <v>98640</v>
      </c>
      <c r="L749" s="16" t="s">
        <v>2265</v>
      </c>
      <c r="M749" s="17">
        <v>41758</v>
      </c>
      <c r="N749" s="15">
        <v>34118804045</v>
      </c>
      <c r="P749" s="16">
        <v>0</v>
      </c>
      <c r="Q749" s="16" t="str">
        <f t="shared" si="49"/>
        <v>//</v>
      </c>
      <c r="R749" s="16"/>
      <c r="S749" s="108" t="e">
        <v>#N/A</v>
      </c>
      <c r="T749" s="108"/>
    </row>
    <row r="750" spans="1:20" hidden="1" x14ac:dyDescent="0.2">
      <c r="A750" s="16">
        <v>936</v>
      </c>
      <c r="B750" s="16" t="s">
        <v>610</v>
      </c>
      <c r="D750" s="70" t="str">
        <f>IF(C750="","",LOOKUP(C750,Bases!A:A,Bases!B:B))</f>
        <v/>
      </c>
      <c r="E750" s="70" t="str">
        <f>IF(C750="","",LOOKUP(C750,Bases!A:A,Bases!C:C))</f>
        <v/>
      </c>
      <c r="G750" s="68" t="str">
        <f t="shared" si="48"/>
        <v>Baja</v>
      </c>
      <c r="H750" s="16" t="s">
        <v>2583</v>
      </c>
      <c r="J750" s="16" t="s">
        <v>2283</v>
      </c>
      <c r="K750" s="16">
        <v>98640</v>
      </c>
      <c r="L750" s="16" t="s">
        <v>2265</v>
      </c>
      <c r="M750" s="17">
        <v>40529</v>
      </c>
      <c r="N750" s="15">
        <v>34068605871</v>
      </c>
      <c r="P750" s="16">
        <v>0</v>
      </c>
      <c r="Q750" s="16" t="str">
        <f t="shared" si="49"/>
        <v>//</v>
      </c>
      <c r="R750" s="16"/>
      <c r="S750" s="108" t="e">
        <v>#N/A</v>
      </c>
      <c r="T750" s="108"/>
    </row>
    <row r="751" spans="1:20" hidden="1" x14ac:dyDescent="0.2">
      <c r="A751" s="16">
        <v>937</v>
      </c>
      <c r="B751" s="16" t="s">
        <v>611</v>
      </c>
      <c r="D751" s="70" t="str">
        <f>IF(C751="","",LOOKUP(C751,Bases!A:A,Bases!B:B))</f>
        <v/>
      </c>
      <c r="E751" s="70" t="str">
        <f>IF(C751="","",LOOKUP(C751,Bases!A:A,Bases!C:C))</f>
        <v/>
      </c>
      <c r="G751" s="68" t="str">
        <f t="shared" si="48"/>
        <v>Baja</v>
      </c>
      <c r="H751" s="16" t="s">
        <v>2582</v>
      </c>
      <c r="J751" s="16" t="s">
        <v>2283</v>
      </c>
      <c r="K751" s="16">
        <v>98640</v>
      </c>
      <c r="L751" s="16" t="s">
        <v>2265</v>
      </c>
      <c r="M751" s="17">
        <v>40529</v>
      </c>
      <c r="N751" s="15">
        <v>34109209550</v>
      </c>
      <c r="P751" s="16">
        <v>0</v>
      </c>
      <c r="Q751" s="16" t="str">
        <f t="shared" si="49"/>
        <v>//</v>
      </c>
      <c r="R751" s="16"/>
      <c r="S751" s="108" t="e">
        <v>#N/A</v>
      </c>
      <c r="T751" s="108"/>
    </row>
    <row r="752" spans="1:20" hidden="1" x14ac:dyDescent="0.2">
      <c r="A752" s="16">
        <v>1064</v>
      </c>
      <c r="B752" s="16" t="s">
        <v>612</v>
      </c>
      <c r="D752" s="70" t="str">
        <f>IF(C752="","",LOOKUP(C752,Bases!A:A,Bases!B:B))</f>
        <v/>
      </c>
      <c r="E752" s="70" t="str">
        <f>IF(C752="","",LOOKUP(C752,Bases!A:A,Bases!C:C))</f>
        <v/>
      </c>
      <c r="G752" s="68" t="str">
        <f t="shared" si="48"/>
        <v>Baja</v>
      </c>
      <c r="H752" s="16" t="s">
        <v>2582</v>
      </c>
      <c r="J752" s="16" t="s">
        <v>2283</v>
      </c>
      <c r="K752" s="16">
        <v>98640</v>
      </c>
      <c r="L752" s="16" t="s">
        <v>2265</v>
      </c>
      <c r="M752" s="17">
        <v>40984</v>
      </c>
      <c r="N752" s="15">
        <v>34129402227</v>
      </c>
      <c r="P752" s="16">
        <v>0</v>
      </c>
      <c r="Q752" s="16" t="str">
        <f t="shared" si="49"/>
        <v>//</v>
      </c>
      <c r="R752" s="16"/>
      <c r="S752" s="108" t="e">
        <v>#N/A</v>
      </c>
      <c r="T752" s="108"/>
    </row>
    <row r="753" spans="1:20" hidden="1" x14ac:dyDescent="0.2">
      <c r="A753" s="16">
        <v>938</v>
      </c>
      <c r="B753" s="16" t="s">
        <v>613</v>
      </c>
      <c r="D753" s="70" t="str">
        <f>IF(C753="","",LOOKUP(C753,Bases!A:A,Bases!B:B))</f>
        <v/>
      </c>
      <c r="E753" s="70" t="str">
        <f>IF(C753="","",LOOKUP(C753,Bases!A:A,Bases!C:C))</f>
        <v/>
      </c>
      <c r="F753" s="18" t="s">
        <v>3663</v>
      </c>
      <c r="G753" s="68" t="str">
        <f t="shared" si="48"/>
        <v>Baja</v>
      </c>
      <c r="H753" s="16" t="s">
        <v>2584</v>
      </c>
      <c r="J753" s="16" t="s">
        <v>2283</v>
      </c>
      <c r="K753" s="16">
        <v>98640</v>
      </c>
      <c r="L753" s="16" t="s">
        <v>2265</v>
      </c>
      <c r="M753" s="17">
        <v>40543</v>
      </c>
      <c r="N753" s="15">
        <v>34109009760</v>
      </c>
      <c r="P753" s="16">
        <v>0</v>
      </c>
      <c r="Q753" s="16" t="str">
        <f t="shared" si="49"/>
        <v>//</v>
      </c>
      <c r="R753" s="27" t="s">
        <v>3904</v>
      </c>
      <c r="S753" s="108" t="e">
        <v>#N/A</v>
      </c>
      <c r="T753" s="108"/>
    </row>
    <row r="754" spans="1:20" hidden="1" x14ac:dyDescent="0.2">
      <c r="A754" s="29">
        <v>50384</v>
      </c>
      <c r="B754" s="16" t="s">
        <v>5495</v>
      </c>
      <c r="D754" s="70" t="str">
        <f>IF(C754="","",LOOKUP(C754,Bases!A:A,Bases!B:B))</f>
        <v/>
      </c>
      <c r="E754" s="70" t="str">
        <f>IF(C754="","",LOOKUP(C754,Bases!A:A,Bases!C:C))</f>
        <v/>
      </c>
      <c r="F754" s="18" t="s">
        <v>3639</v>
      </c>
      <c r="G754" s="68" t="str">
        <f t="shared" si="48"/>
        <v>Baja</v>
      </c>
      <c r="H754" s="16" t="s">
        <v>5496</v>
      </c>
      <c r="J754" s="16" t="s">
        <v>2283</v>
      </c>
      <c r="K754" s="16">
        <v>98640</v>
      </c>
      <c r="L754" s="16" t="s">
        <v>2265</v>
      </c>
      <c r="M754" s="17">
        <v>43719</v>
      </c>
      <c r="O754" s="26" t="s">
        <v>5497</v>
      </c>
      <c r="P754" s="16">
        <v>0</v>
      </c>
      <c r="Q754" s="16" t="str">
        <f t="shared" si="49"/>
        <v>09/06/01</v>
      </c>
      <c r="R754" s="16" t="s">
        <v>3910</v>
      </c>
      <c r="S754" s="108" t="e">
        <v>#N/A</v>
      </c>
      <c r="T754" s="108"/>
    </row>
    <row r="755" spans="1:20" hidden="1" x14ac:dyDescent="0.2">
      <c r="A755" s="16">
        <v>832</v>
      </c>
      <c r="B755" s="16" t="s">
        <v>614</v>
      </c>
      <c r="D755" s="70" t="str">
        <f>IF(C755="","",LOOKUP(C755,Bases!A:A,Bases!B:B))</f>
        <v/>
      </c>
      <c r="E755" s="70" t="str">
        <f>IF(C755="","",LOOKUP(C755,Bases!A:A,Bases!C:C))</f>
        <v/>
      </c>
      <c r="G755" s="68" t="str">
        <f t="shared" si="48"/>
        <v>Baja</v>
      </c>
      <c r="K755" s="16">
        <v>0</v>
      </c>
      <c r="L755" s="16" t="s">
        <v>2265</v>
      </c>
      <c r="M755" s="17">
        <v>38698</v>
      </c>
      <c r="N755" s="15">
        <v>34058812677</v>
      </c>
      <c r="P755" s="16">
        <v>0</v>
      </c>
      <c r="Q755" s="16" t="str">
        <f t="shared" si="49"/>
        <v>//</v>
      </c>
      <c r="R755" s="16"/>
      <c r="S755" s="108" t="e">
        <v>#N/A</v>
      </c>
      <c r="T755" s="108"/>
    </row>
    <row r="756" spans="1:20" hidden="1" x14ac:dyDescent="0.2">
      <c r="A756" s="23">
        <v>2451</v>
      </c>
      <c r="B756" s="16" t="s">
        <v>4819</v>
      </c>
      <c r="C756" s="16" t="s">
        <v>6963</v>
      </c>
      <c r="D756" s="70" t="str">
        <f>IF(C756="","",LOOKUP(C756,Bases!A:A,Bases!B:B))</f>
        <v>Mantenimiento</v>
      </c>
      <c r="E756" s="70" t="str">
        <f>IF(C756="","",LOOKUP(C756,Bases!A:A,Bases!C:C))</f>
        <v>Apoyo de Mantenimiento</v>
      </c>
      <c r="F756" s="18" t="s">
        <v>3</v>
      </c>
      <c r="G756" s="68" t="str">
        <f t="shared" si="48"/>
        <v>Baja</v>
      </c>
      <c r="H756" s="16" t="s">
        <v>4820</v>
      </c>
      <c r="I756" s="16" t="s">
        <v>2472</v>
      </c>
      <c r="J756" s="16" t="s">
        <v>2283</v>
      </c>
      <c r="K756" s="16">
        <v>98640</v>
      </c>
      <c r="L756" s="16" t="s">
        <v>2265</v>
      </c>
      <c r="M756" s="17">
        <v>43521</v>
      </c>
      <c r="N756" s="15">
        <v>92160075971</v>
      </c>
      <c r="O756" s="16" t="s">
        <v>4821</v>
      </c>
      <c r="P756" s="16" t="s">
        <v>6322</v>
      </c>
      <c r="Q756" s="16" t="str">
        <f t="shared" si="49"/>
        <v>15/10/00</v>
      </c>
      <c r="R756" s="27" t="s">
        <v>3904</v>
      </c>
      <c r="S756" s="108" t="s">
        <v>3951</v>
      </c>
      <c r="T756" s="108"/>
    </row>
    <row r="757" spans="1:20" hidden="1" x14ac:dyDescent="0.2">
      <c r="A757" s="16">
        <v>8196</v>
      </c>
      <c r="B757" s="16" t="s">
        <v>615</v>
      </c>
      <c r="D757" s="70" t="str">
        <f>IF(C757="","",LOOKUP(C757,Bases!A:A,Bases!B:B))</f>
        <v/>
      </c>
      <c r="E757" s="70" t="str">
        <f>IF(C757="","",LOOKUP(C757,Bases!A:A,Bases!C:C))</f>
        <v/>
      </c>
      <c r="G757" s="68" t="str">
        <f t="shared" si="48"/>
        <v>Baja</v>
      </c>
      <c r="H757" s="16" t="s">
        <v>2585</v>
      </c>
      <c r="J757" s="16" t="s">
        <v>2586</v>
      </c>
      <c r="K757" s="16">
        <v>98640</v>
      </c>
      <c r="L757" s="16" t="s">
        <v>2265</v>
      </c>
      <c r="M757" s="17">
        <v>42745</v>
      </c>
      <c r="N757" s="15">
        <v>10159596781</v>
      </c>
      <c r="P757" s="16">
        <v>0</v>
      </c>
      <c r="Q757" s="16" t="str">
        <f t="shared" si="49"/>
        <v>//</v>
      </c>
      <c r="R757" s="16"/>
      <c r="S757" s="108" t="e">
        <v>#N/A</v>
      </c>
      <c r="T757" s="108"/>
    </row>
    <row r="758" spans="1:20" hidden="1" x14ac:dyDescent="0.2">
      <c r="A758" s="16">
        <v>590</v>
      </c>
      <c r="B758" s="16" t="s">
        <v>616</v>
      </c>
      <c r="D758" s="70" t="str">
        <f>IF(C758="","",LOOKUP(C758,Bases!A:A,Bases!B:B))</f>
        <v/>
      </c>
      <c r="E758" s="70" t="str">
        <f>IF(C758="","",LOOKUP(C758,Bases!A:A,Bases!C:C))</f>
        <v/>
      </c>
      <c r="G758" s="68" t="str">
        <f t="shared" si="48"/>
        <v>Baja</v>
      </c>
      <c r="K758" s="16">
        <v>0</v>
      </c>
      <c r="L758" s="16" t="s">
        <v>2265</v>
      </c>
      <c r="M758" s="17">
        <v>38341</v>
      </c>
      <c r="N758" s="15">
        <v>34038614185</v>
      </c>
      <c r="P758" s="16">
        <v>0</v>
      </c>
      <c r="Q758" s="16" t="str">
        <f t="shared" si="49"/>
        <v>//</v>
      </c>
      <c r="R758" s="16"/>
      <c r="S758" s="108" t="e">
        <v>#N/A</v>
      </c>
      <c r="T758" s="108"/>
    </row>
    <row r="759" spans="1:20" hidden="1" x14ac:dyDescent="0.2">
      <c r="A759" s="16">
        <v>622</v>
      </c>
      <c r="B759" s="16" t="s">
        <v>617</v>
      </c>
      <c r="D759" s="70" t="str">
        <f>IF(C759="","",LOOKUP(C759,Bases!A:A,Bases!B:B))</f>
        <v/>
      </c>
      <c r="E759" s="70" t="str">
        <f>IF(C759="","",LOOKUP(C759,Bases!A:A,Bases!C:C))</f>
        <v/>
      </c>
      <c r="G759" s="68" t="str">
        <f t="shared" ref="G759:G790" si="50">IF(L759="B","Baja","Activo")</f>
        <v>Baja</v>
      </c>
      <c r="K759" s="16">
        <v>0</v>
      </c>
      <c r="L759" s="16" t="s">
        <v>2265</v>
      </c>
      <c r="M759" s="17">
        <v>38397</v>
      </c>
      <c r="N759" s="15">
        <v>34998208804</v>
      </c>
      <c r="P759" s="16">
        <v>0</v>
      </c>
      <c r="Q759" s="16" t="str">
        <f t="shared" si="49"/>
        <v>//</v>
      </c>
      <c r="R759" s="16"/>
      <c r="S759" s="108" t="e">
        <v>#N/A</v>
      </c>
      <c r="T759" s="108"/>
    </row>
    <row r="760" spans="1:20" hidden="1" x14ac:dyDescent="0.2">
      <c r="A760" s="16">
        <v>2826</v>
      </c>
      <c r="B760" s="16" t="s">
        <v>618</v>
      </c>
      <c r="D760" s="70" t="str">
        <f>IF(C760="","",LOOKUP(C760,Bases!A:A,Bases!B:B))</f>
        <v/>
      </c>
      <c r="E760" s="70" t="str">
        <f>IF(C760="","",LOOKUP(C760,Bases!A:A,Bases!C:C))</f>
        <v/>
      </c>
      <c r="F760" s="24" t="s">
        <v>3639</v>
      </c>
      <c r="G760" s="68" t="str">
        <f t="shared" si="50"/>
        <v>Baja</v>
      </c>
      <c r="H760" s="16" t="s">
        <v>6073</v>
      </c>
      <c r="I760" s="16" t="s">
        <v>2283</v>
      </c>
      <c r="J760" s="16" t="s">
        <v>2283</v>
      </c>
      <c r="K760" s="16">
        <v>98640</v>
      </c>
      <c r="L760" s="16" t="s">
        <v>2265</v>
      </c>
      <c r="M760" s="17">
        <v>43910</v>
      </c>
      <c r="N760" s="15">
        <v>18159624651</v>
      </c>
      <c r="O760" s="16" t="s">
        <v>6071</v>
      </c>
      <c r="P760" s="16">
        <v>0</v>
      </c>
      <c r="Q760" s="16" t="str">
        <f t="shared" si="49"/>
        <v>26/10/96</v>
      </c>
      <c r="R760" s="27" t="s">
        <v>3904</v>
      </c>
      <c r="S760" s="108" t="s">
        <v>2283</v>
      </c>
      <c r="T760" s="108"/>
    </row>
    <row r="761" spans="1:20" hidden="1" x14ac:dyDescent="0.2">
      <c r="A761" s="16">
        <v>8213</v>
      </c>
      <c r="B761" s="16" t="s">
        <v>618</v>
      </c>
      <c r="D761" s="70" t="str">
        <f>IF(C761="","",LOOKUP(C761,Bases!A:A,Bases!B:B))</f>
        <v/>
      </c>
      <c r="E761" s="70" t="str">
        <f>IF(C761="","",LOOKUP(C761,Bases!A:A,Bases!C:C))</f>
        <v/>
      </c>
      <c r="G761" s="68" t="str">
        <f t="shared" si="50"/>
        <v>Baja</v>
      </c>
      <c r="H761" s="16" t="s">
        <v>2587</v>
      </c>
      <c r="J761" s="16" t="s">
        <v>2283</v>
      </c>
      <c r="K761" s="16">
        <v>98640</v>
      </c>
      <c r="L761" s="16" t="s">
        <v>2265</v>
      </c>
      <c r="M761" s="17">
        <v>42752</v>
      </c>
      <c r="N761" s="15">
        <v>18159624651</v>
      </c>
      <c r="P761" s="16">
        <v>0</v>
      </c>
      <c r="Q761" s="16" t="str">
        <f t="shared" si="49"/>
        <v>//</v>
      </c>
      <c r="R761" s="16"/>
      <c r="S761" s="108" t="s">
        <v>2283</v>
      </c>
      <c r="T761" s="108"/>
    </row>
    <row r="762" spans="1:20" x14ac:dyDescent="0.2">
      <c r="A762" s="16">
        <v>2868</v>
      </c>
      <c r="B762" s="16" t="s">
        <v>6243</v>
      </c>
      <c r="C762" s="19" t="s">
        <v>6755</v>
      </c>
      <c r="D762" s="70" t="str">
        <f>IF(C762="","",LOOKUP(C762,Bases!A:A,Bases!B:B))</f>
        <v>Choferes</v>
      </c>
      <c r="E762" s="70" t="str">
        <f>IF(C762="","",LOOKUP(C762,Bases!A:A,Bases!C:C))</f>
        <v>Chofer 3</v>
      </c>
      <c r="F762" s="18" t="s">
        <v>11</v>
      </c>
      <c r="G762" s="68" t="str">
        <f t="shared" si="50"/>
        <v>Activo</v>
      </c>
      <c r="H762" s="16" t="s">
        <v>6244</v>
      </c>
      <c r="I762" s="16" t="s">
        <v>6245</v>
      </c>
      <c r="J762" s="16" t="s">
        <v>2664</v>
      </c>
      <c r="K762" s="16">
        <v>98660</v>
      </c>
      <c r="L762" s="16" t="s">
        <v>144</v>
      </c>
      <c r="M762" s="17">
        <v>43997</v>
      </c>
      <c r="N762" s="15">
        <v>34998308398</v>
      </c>
      <c r="O762" s="16" t="s">
        <v>6247</v>
      </c>
      <c r="Q762" s="16" t="str">
        <f t="shared" si="49"/>
        <v>04/06/83</v>
      </c>
      <c r="R762" s="16" t="s">
        <v>3904</v>
      </c>
      <c r="S762" s="31" t="s">
        <v>6248</v>
      </c>
      <c r="T762" s="31"/>
    </row>
    <row r="763" spans="1:20" hidden="1" x14ac:dyDescent="0.2">
      <c r="A763" s="16">
        <v>38</v>
      </c>
      <c r="B763" s="16" t="s">
        <v>619</v>
      </c>
      <c r="D763" s="14" t="str">
        <f>IF(C763="","",LOOKUP(C763,Bases!A:A,Bases!B:B))</f>
        <v/>
      </c>
      <c r="E763" s="14" t="str">
        <f>IF(C763="","",LOOKUP(C763,Bases!A:A,Bases!C:C))</f>
        <v/>
      </c>
      <c r="G763" s="68" t="str">
        <f t="shared" si="50"/>
        <v>Baja</v>
      </c>
      <c r="K763" s="16">
        <v>0</v>
      </c>
      <c r="L763" s="16" t="s">
        <v>2265</v>
      </c>
      <c r="M763" s="17">
        <v>36906</v>
      </c>
      <c r="N763" s="15">
        <v>34006000359</v>
      </c>
      <c r="P763" s="16">
        <v>0</v>
      </c>
      <c r="Q763" s="16" t="str">
        <f t="shared" si="49"/>
        <v>//</v>
      </c>
      <c r="R763" s="16"/>
      <c r="S763" s="108" t="e">
        <v>#N/A</v>
      </c>
      <c r="T763" s="108"/>
    </row>
    <row r="764" spans="1:20" hidden="1" x14ac:dyDescent="0.2">
      <c r="A764" s="29">
        <v>50198</v>
      </c>
      <c r="B764" s="16" t="s">
        <v>4149</v>
      </c>
      <c r="D764" s="70" t="str">
        <f>IF(C764="","",LOOKUP(C764,Bases!A:A,Bases!B:B))</f>
        <v/>
      </c>
      <c r="E764" s="70" t="str">
        <f>IF(C764="","",LOOKUP(C764,Bases!A:A,Bases!C:C))</f>
        <v/>
      </c>
      <c r="F764" s="18" t="s">
        <v>3662</v>
      </c>
      <c r="G764" s="68" t="str">
        <f t="shared" si="50"/>
        <v>Baja</v>
      </c>
      <c r="H764" s="16" t="s">
        <v>4150</v>
      </c>
      <c r="J764" s="16" t="s">
        <v>2283</v>
      </c>
      <c r="K764" s="16">
        <v>98640</v>
      </c>
      <c r="L764" s="16" t="s">
        <v>2265</v>
      </c>
      <c r="M764" s="17">
        <v>43367</v>
      </c>
      <c r="O764" s="16" t="s">
        <v>4151</v>
      </c>
      <c r="P764" s="16">
        <v>0</v>
      </c>
      <c r="Q764" s="16" t="str">
        <f t="shared" si="49"/>
        <v>30/06/85</v>
      </c>
      <c r="R764" s="27" t="s">
        <v>3904</v>
      </c>
      <c r="S764" s="108" t="e">
        <v>#N/A</v>
      </c>
      <c r="T764" s="108"/>
    </row>
    <row r="765" spans="1:20" x14ac:dyDescent="0.2">
      <c r="A765" s="16">
        <v>8496</v>
      </c>
      <c r="B765" s="16" t="s">
        <v>7809</v>
      </c>
      <c r="C765" s="19" t="s">
        <v>6899</v>
      </c>
      <c r="D765" s="70" t="str">
        <f>IF(C765="","",LOOKUP(C765,Bases!A:A,Bases!B:B))</f>
        <v>Invernaderos</v>
      </c>
      <c r="E765" s="70" t="str">
        <f>IF(C765="","",LOOKUP(C765,Bases!A:A,Bases!C:C))</f>
        <v>Acarreador</v>
      </c>
      <c r="F765" s="18" t="s">
        <v>3659</v>
      </c>
      <c r="G765" s="68" t="str">
        <f t="shared" si="50"/>
        <v>Activo</v>
      </c>
      <c r="H765" s="16" t="s">
        <v>7021</v>
      </c>
      <c r="I765" s="16" t="s">
        <v>5535</v>
      </c>
      <c r="J765" s="16" t="s">
        <v>2285</v>
      </c>
      <c r="K765" s="16">
        <v>98740</v>
      </c>
      <c r="L765" s="16" t="s">
        <v>144</v>
      </c>
      <c r="M765" s="17">
        <v>44214</v>
      </c>
      <c r="O765" s="16" t="s">
        <v>7810</v>
      </c>
      <c r="Q765" s="16" t="str">
        <f t="shared" si="49"/>
        <v>12/03/99</v>
      </c>
      <c r="R765" s="27" t="s">
        <v>3904</v>
      </c>
      <c r="S765" s="12" t="s">
        <v>5535</v>
      </c>
    </row>
    <row r="766" spans="1:20" hidden="1" x14ac:dyDescent="0.2">
      <c r="A766" s="16">
        <v>8219</v>
      </c>
      <c r="B766" s="16" t="s">
        <v>621</v>
      </c>
      <c r="D766" s="70" t="str">
        <f>IF(C766="","",LOOKUP(C766,Bases!A:A,Bases!B:B))</f>
        <v/>
      </c>
      <c r="E766" s="70" t="str">
        <f>IF(C766="","",LOOKUP(C766,Bases!A:A,Bases!C:C))</f>
        <v/>
      </c>
      <c r="G766" s="68" t="str">
        <f t="shared" si="50"/>
        <v>Baja</v>
      </c>
      <c r="H766" s="16" t="s">
        <v>2588</v>
      </c>
      <c r="J766" s="16" t="s">
        <v>2283</v>
      </c>
      <c r="K766" s="16">
        <v>98640</v>
      </c>
      <c r="L766" s="16" t="s">
        <v>2265</v>
      </c>
      <c r="M766" s="17">
        <v>42759</v>
      </c>
      <c r="N766" s="15">
        <v>4876927668</v>
      </c>
      <c r="P766" s="16">
        <v>0</v>
      </c>
      <c r="Q766" s="16" t="str">
        <f t="shared" si="49"/>
        <v>//</v>
      </c>
      <c r="R766" s="16"/>
      <c r="S766" s="108" t="e">
        <v>#N/A</v>
      </c>
      <c r="T766" s="108"/>
    </row>
    <row r="767" spans="1:20" hidden="1" x14ac:dyDescent="0.2">
      <c r="A767" s="16">
        <v>2826</v>
      </c>
      <c r="B767" s="56" t="s">
        <v>6110</v>
      </c>
      <c r="C767" s="19"/>
      <c r="D767" s="70" t="str">
        <f>IF(C767="","",LOOKUP(C767,Bases!A:A,Bases!B:B))</f>
        <v/>
      </c>
      <c r="E767" s="70" t="str">
        <f>IF(C767="","",LOOKUP(C767,Bases!A:A,Bases!C:C))</f>
        <v/>
      </c>
      <c r="F767" s="18" t="s">
        <v>11</v>
      </c>
      <c r="G767" s="68" t="str">
        <f t="shared" si="50"/>
        <v>Baja</v>
      </c>
      <c r="H767" s="16" t="s">
        <v>2590</v>
      </c>
      <c r="I767" s="16" t="s">
        <v>2472</v>
      </c>
      <c r="J767" s="16" t="s">
        <v>2283</v>
      </c>
      <c r="K767" s="16">
        <v>98640</v>
      </c>
      <c r="L767" s="16" t="s">
        <v>2265</v>
      </c>
      <c r="M767" s="17">
        <v>43915</v>
      </c>
      <c r="N767" s="15">
        <v>2158242624</v>
      </c>
      <c r="O767" s="16" t="s">
        <v>6111</v>
      </c>
      <c r="P767" s="16" t="s">
        <v>6324</v>
      </c>
      <c r="Q767" s="16" t="str">
        <f t="shared" si="49"/>
        <v>29/12/82</v>
      </c>
      <c r="R767" s="27" t="s">
        <v>3904</v>
      </c>
      <c r="S767" s="108" t="s">
        <v>6214</v>
      </c>
      <c r="T767" s="108"/>
    </row>
    <row r="768" spans="1:20" hidden="1" x14ac:dyDescent="0.2">
      <c r="A768" s="16">
        <v>833</v>
      </c>
      <c r="B768" s="16" t="s">
        <v>622</v>
      </c>
      <c r="D768" s="70" t="str">
        <f>IF(C768="","",LOOKUP(C768,Bases!A:A,Bases!B:B))</f>
        <v/>
      </c>
      <c r="E768" s="70" t="str">
        <f>IF(C768="","",LOOKUP(C768,Bases!A:A,Bases!C:C))</f>
        <v/>
      </c>
      <c r="G768" s="68" t="str">
        <f t="shared" si="50"/>
        <v>Baja</v>
      </c>
      <c r="K768" s="16">
        <v>0</v>
      </c>
      <c r="L768" s="16" t="s">
        <v>2265</v>
      </c>
      <c r="M768" s="17">
        <v>38698</v>
      </c>
      <c r="N768" s="15">
        <v>34058907816</v>
      </c>
      <c r="P768" s="16">
        <v>0</v>
      </c>
      <c r="Q768" s="16" t="str">
        <f t="shared" si="49"/>
        <v>//</v>
      </c>
      <c r="R768" s="16"/>
      <c r="S768" s="108" t="e">
        <v>#N/A</v>
      </c>
      <c r="T768" s="108"/>
    </row>
    <row r="769" spans="1:20" hidden="1" x14ac:dyDescent="0.2">
      <c r="A769" s="16">
        <v>2827</v>
      </c>
      <c r="B769" s="16" t="s">
        <v>6072</v>
      </c>
      <c r="D769" s="70" t="str">
        <f>IF(C769="","",LOOKUP(C769,Bases!A:A,Bases!B:B))</f>
        <v/>
      </c>
      <c r="E769" s="70" t="str">
        <f>IF(C769="","",LOOKUP(C769,Bases!A:A,Bases!C:C))</f>
        <v/>
      </c>
      <c r="F769" s="24" t="s">
        <v>3639</v>
      </c>
      <c r="G769" s="68" t="str">
        <f t="shared" si="50"/>
        <v>Baja</v>
      </c>
      <c r="H769" s="16" t="s">
        <v>6073</v>
      </c>
      <c r="I769" s="16" t="s">
        <v>2283</v>
      </c>
      <c r="J769" s="16" t="s">
        <v>2283</v>
      </c>
      <c r="K769" s="16">
        <v>98640</v>
      </c>
      <c r="L769" s="16" t="s">
        <v>2265</v>
      </c>
      <c r="M769" s="17">
        <v>43910</v>
      </c>
      <c r="N769" s="15">
        <v>34129213723</v>
      </c>
      <c r="O769" s="16" t="s">
        <v>6074</v>
      </c>
      <c r="P769" s="16">
        <v>0</v>
      </c>
      <c r="Q769" s="16" t="str">
        <f t="shared" si="49"/>
        <v>28/10/92</v>
      </c>
      <c r="R769" s="27" t="s">
        <v>3904</v>
      </c>
      <c r="S769" s="108" t="e">
        <v>#N/A</v>
      </c>
      <c r="T769" s="108"/>
    </row>
    <row r="770" spans="1:20" hidden="1" x14ac:dyDescent="0.2">
      <c r="A770" s="16">
        <v>991</v>
      </c>
      <c r="B770" s="16" t="s">
        <v>623</v>
      </c>
      <c r="D770" s="70" t="str">
        <f>IF(C770="","",LOOKUP(C770,Bases!A:A,Bases!B:B))</f>
        <v/>
      </c>
      <c r="E770" s="70" t="str">
        <f>IF(C770="","",LOOKUP(C770,Bases!A:A,Bases!C:C))</f>
        <v/>
      </c>
      <c r="G770" s="68" t="str">
        <f t="shared" si="50"/>
        <v>Baja</v>
      </c>
      <c r="H770" s="16" t="s">
        <v>2589</v>
      </c>
      <c r="J770" s="16" t="s">
        <v>2283</v>
      </c>
      <c r="K770" s="16">
        <v>98640</v>
      </c>
      <c r="L770" s="16" t="s">
        <v>2265</v>
      </c>
      <c r="M770" s="17">
        <v>40588</v>
      </c>
      <c r="N770" s="15">
        <v>34119600087</v>
      </c>
      <c r="P770" s="16">
        <v>0</v>
      </c>
      <c r="Q770" s="16" t="str">
        <f t="shared" si="49"/>
        <v>//</v>
      </c>
      <c r="R770" s="16"/>
      <c r="S770" s="108" t="e">
        <v>#N/A</v>
      </c>
      <c r="T770" s="108"/>
    </row>
    <row r="771" spans="1:20" hidden="1" x14ac:dyDescent="0.2">
      <c r="A771" s="16">
        <v>1560</v>
      </c>
      <c r="B771" s="16" t="s">
        <v>624</v>
      </c>
      <c r="C771" s="19"/>
      <c r="D771" s="70" t="str">
        <f>IF(C771="","",LOOKUP(C771,Bases!A:A,Bases!B:B))</f>
        <v/>
      </c>
      <c r="E771" s="70" t="str">
        <f>IF(C771="","",LOOKUP(C771,Bases!A:A,Bases!C:C))</f>
        <v/>
      </c>
      <c r="F771" s="12"/>
      <c r="G771" s="68" t="str">
        <f t="shared" si="50"/>
        <v>Baja</v>
      </c>
      <c r="H771" s="16" t="s">
        <v>6091</v>
      </c>
      <c r="I771" s="16" t="s">
        <v>2283</v>
      </c>
      <c r="J771" s="16" t="s">
        <v>2283</v>
      </c>
      <c r="K771" s="16">
        <v>98640</v>
      </c>
      <c r="L771" s="16" t="s">
        <v>2265</v>
      </c>
      <c r="M771" s="17">
        <v>44218</v>
      </c>
      <c r="N771" s="15">
        <v>27159817116</v>
      </c>
      <c r="O771" s="16" t="s">
        <v>6090</v>
      </c>
      <c r="P771" s="16">
        <v>0</v>
      </c>
      <c r="Q771" s="16" t="str">
        <f t="shared" si="49"/>
        <v>13/09/98</v>
      </c>
      <c r="R771" s="16" t="s">
        <v>3910</v>
      </c>
      <c r="S771" s="108" t="s">
        <v>3951</v>
      </c>
      <c r="T771" s="108"/>
    </row>
    <row r="772" spans="1:20" hidden="1" x14ac:dyDescent="0.2">
      <c r="A772" s="16">
        <v>1477</v>
      </c>
      <c r="B772" s="16" t="s">
        <v>625</v>
      </c>
      <c r="D772" s="70" t="str">
        <f>IF(C772="","",LOOKUP(C772,Bases!A:A,Bases!B:B))</f>
        <v/>
      </c>
      <c r="E772" s="70" t="str">
        <f>IF(C772="","",LOOKUP(C772,Bases!A:A,Bases!C:C))</f>
        <v/>
      </c>
      <c r="G772" s="68" t="str">
        <f t="shared" si="50"/>
        <v>Baja</v>
      </c>
      <c r="K772" s="16">
        <v>0</v>
      </c>
      <c r="L772" s="16" t="s">
        <v>2265</v>
      </c>
      <c r="M772" s="17">
        <v>42226</v>
      </c>
      <c r="N772" s="15">
        <v>47109358433</v>
      </c>
      <c r="P772" s="16">
        <v>0</v>
      </c>
      <c r="Q772" s="16" t="str">
        <f t="shared" si="49"/>
        <v>//</v>
      </c>
      <c r="R772" s="16"/>
      <c r="S772" s="108" t="e">
        <v>#N/A</v>
      </c>
      <c r="T772" s="108"/>
    </row>
    <row r="773" spans="1:20" hidden="1" x14ac:dyDescent="0.2">
      <c r="A773" s="16">
        <v>785</v>
      </c>
      <c r="B773" s="16" t="s">
        <v>626</v>
      </c>
      <c r="D773" s="70" t="str">
        <f>IF(C773="","",LOOKUP(C773,Bases!A:A,Bases!B:B))</f>
        <v/>
      </c>
      <c r="E773" s="70" t="str">
        <f>IF(C773="","",LOOKUP(C773,Bases!A:A,Bases!C:C))</f>
        <v/>
      </c>
      <c r="G773" s="68" t="str">
        <f t="shared" si="50"/>
        <v>Baja</v>
      </c>
      <c r="K773" s="16">
        <v>0</v>
      </c>
      <c r="L773" s="16" t="s">
        <v>2265</v>
      </c>
      <c r="M773" s="17">
        <v>38670</v>
      </c>
      <c r="N773" s="15">
        <v>34008311770</v>
      </c>
      <c r="P773" s="16">
        <v>0</v>
      </c>
      <c r="Q773" s="16" t="str">
        <f t="shared" si="49"/>
        <v>//</v>
      </c>
      <c r="R773" s="16"/>
      <c r="S773" s="108" t="e">
        <v>#N/A</v>
      </c>
      <c r="T773" s="108"/>
    </row>
    <row r="774" spans="1:20" hidden="1" x14ac:dyDescent="0.2">
      <c r="A774" s="16">
        <v>8228</v>
      </c>
      <c r="B774" s="16" t="s">
        <v>498</v>
      </c>
      <c r="C774" s="16" t="s">
        <v>6762</v>
      </c>
      <c r="D774" s="70" t="str">
        <f>IF(C774="","",LOOKUP(C774,Bases!A:A,Bases!B:B))</f>
        <v>Mantenimiento</v>
      </c>
      <c r="E774" s="70" t="str">
        <f>IF(C774="","",LOOKUP(C774,Bases!A:A,Bases!C:C))</f>
        <v>Soldador</v>
      </c>
      <c r="F774" s="18" t="s">
        <v>3</v>
      </c>
      <c r="G774" s="68" t="str">
        <f t="shared" si="50"/>
        <v>Baja</v>
      </c>
      <c r="H774" s="16" t="s">
        <v>2506</v>
      </c>
      <c r="I774" s="16" t="s">
        <v>2757</v>
      </c>
      <c r="J774" s="16" t="s">
        <v>2272</v>
      </c>
      <c r="K774" s="16">
        <v>98706</v>
      </c>
      <c r="L774" s="16" t="s">
        <v>2265</v>
      </c>
      <c r="M774" s="17">
        <v>42756</v>
      </c>
      <c r="N774" s="15">
        <v>34078402616</v>
      </c>
      <c r="O774" s="16" t="s">
        <v>4190</v>
      </c>
      <c r="P774" s="16" t="s">
        <v>6307</v>
      </c>
      <c r="Q774" s="16" t="str">
        <f t="shared" si="49"/>
        <v>07/12/84</v>
      </c>
      <c r="R774" s="27" t="s">
        <v>3904</v>
      </c>
      <c r="S774" s="108" t="s">
        <v>3593</v>
      </c>
      <c r="T774" s="108"/>
    </row>
    <row r="775" spans="1:20" x14ac:dyDescent="0.2">
      <c r="A775" s="23">
        <v>1283</v>
      </c>
      <c r="B775" s="31" t="s">
        <v>480</v>
      </c>
      <c r="C775" s="16" t="s">
        <v>6902</v>
      </c>
      <c r="D775" s="70" t="str">
        <f>IF(C775="","",LOOKUP(C775,Bases!A:A,Bases!B:B))</f>
        <v>Riego</v>
      </c>
      <c r="E775" s="70" t="str">
        <f>IF(C775="","",LOOKUP(C775,Bases!A:A,Bases!C:C))</f>
        <v>Riego nivel C</v>
      </c>
      <c r="F775" s="18" t="s">
        <v>7545</v>
      </c>
      <c r="G775" s="68" t="str">
        <f t="shared" si="50"/>
        <v>Activo</v>
      </c>
      <c r="H775" s="16" t="s">
        <v>2491</v>
      </c>
      <c r="I775" s="16" t="s">
        <v>2277</v>
      </c>
      <c r="J775" s="16" t="s">
        <v>2272</v>
      </c>
      <c r="K775" s="16">
        <v>98707</v>
      </c>
      <c r="L775" s="16" t="s">
        <v>2266</v>
      </c>
      <c r="M775" s="17">
        <v>43845</v>
      </c>
      <c r="N775" s="15">
        <v>3147540524</v>
      </c>
      <c r="O775" s="16" t="s">
        <v>5797</v>
      </c>
      <c r="P775" s="16" t="s">
        <v>6301</v>
      </c>
      <c r="Q775" s="16" t="str">
        <f t="shared" si="49"/>
        <v>15/03/75</v>
      </c>
      <c r="R775" s="16" t="s">
        <v>3904</v>
      </c>
      <c r="S775" s="12" t="s">
        <v>2336</v>
      </c>
    </row>
    <row r="776" spans="1:20" x14ac:dyDescent="0.2">
      <c r="A776" s="16">
        <v>1589</v>
      </c>
      <c r="B776" s="31" t="s">
        <v>487</v>
      </c>
      <c r="C776" s="16" t="s">
        <v>6757</v>
      </c>
      <c r="D776" s="70" t="str">
        <f>IF(C776="","",LOOKUP(C776,Bases!A:A,Bases!B:B))</f>
        <v>Arsinas</v>
      </c>
      <c r="E776" s="70" t="str">
        <f>IF(C776="","",LOOKUP(C776,Bases!A:A,Bases!C:C))</f>
        <v>Velador Arsinas</v>
      </c>
      <c r="F776" s="18" t="s">
        <v>11</v>
      </c>
      <c r="G776" s="68" t="str">
        <f t="shared" si="50"/>
        <v>Activo</v>
      </c>
      <c r="H776" s="16" t="s">
        <v>2494</v>
      </c>
      <c r="I776" s="16" t="s">
        <v>2283</v>
      </c>
      <c r="J776" s="16" t="s">
        <v>2283</v>
      </c>
      <c r="K776" s="16">
        <v>98640</v>
      </c>
      <c r="L776" s="16" t="s">
        <v>144</v>
      </c>
      <c r="M776" s="17">
        <v>41214</v>
      </c>
      <c r="N776" s="15">
        <v>34967200220</v>
      </c>
      <c r="O776" s="16" t="s">
        <v>5521</v>
      </c>
      <c r="P776" s="16" t="s">
        <v>6302</v>
      </c>
      <c r="Q776" s="16" t="str">
        <f t="shared" si="49"/>
        <v>15/10/72</v>
      </c>
      <c r="R776" s="27" t="s">
        <v>3904</v>
      </c>
      <c r="S776" s="12" t="s">
        <v>6214</v>
      </c>
    </row>
    <row r="777" spans="1:20" hidden="1" x14ac:dyDescent="0.2">
      <c r="A777" s="16">
        <v>1050</v>
      </c>
      <c r="B777" s="16" t="s">
        <v>629</v>
      </c>
      <c r="C777" s="16" t="s">
        <v>6986</v>
      </c>
      <c r="D777" s="70" t="str">
        <f>IF(C777="","",LOOKUP(C777,Bases!A:A,Bases!B:B))</f>
        <v>Invernaderos</v>
      </c>
      <c r="E777" s="70" t="str">
        <f>IF(C777="","",LOOKUP(C777,Bases!A:A,Bases!C:C))</f>
        <v>Operativo Abajo</v>
      </c>
      <c r="F777" s="18" t="s">
        <v>3659</v>
      </c>
      <c r="G777" s="68" t="str">
        <f t="shared" si="50"/>
        <v>Baja</v>
      </c>
      <c r="H777" s="16" t="s">
        <v>2592</v>
      </c>
      <c r="J777" s="16" t="s">
        <v>2283</v>
      </c>
      <c r="K777" s="16">
        <v>98640</v>
      </c>
      <c r="L777" s="16" t="s">
        <v>2265</v>
      </c>
      <c r="M777" s="17">
        <v>44076</v>
      </c>
      <c r="N777" s="15">
        <v>34119408634</v>
      </c>
      <c r="O777" s="16" t="s">
        <v>6698</v>
      </c>
      <c r="P777" s="16">
        <v>0</v>
      </c>
      <c r="Q777" s="16" t="str">
        <f t="shared" si="49"/>
        <v>07/05/94</v>
      </c>
      <c r="R777" s="16" t="s">
        <v>3904</v>
      </c>
      <c r="S777" s="108" t="e">
        <v>#N/A</v>
      </c>
      <c r="T777" s="108"/>
    </row>
    <row r="778" spans="1:20" hidden="1" x14ac:dyDescent="0.2">
      <c r="A778" s="16">
        <v>1535</v>
      </c>
      <c r="B778" s="16" t="s">
        <v>630</v>
      </c>
      <c r="D778" s="70" t="str">
        <f>IF(C778="","",LOOKUP(C778,Bases!A:A,Bases!B:B))</f>
        <v/>
      </c>
      <c r="E778" s="70" t="str">
        <f>IF(C778="","",LOOKUP(C778,Bases!A:A,Bases!C:C))</f>
        <v/>
      </c>
      <c r="G778" s="68" t="str">
        <f t="shared" si="50"/>
        <v>Baja</v>
      </c>
      <c r="H778" s="16" t="s">
        <v>2593</v>
      </c>
      <c r="J778" s="16" t="s">
        <v>2594</v>
      </c>
      <c r="K778" s="16">
        <v>98640</v>
      </c>
      <c r="L778" s="16" t="s">
        <v>2265</v>
      </c>
      <c r="M778" s="17">
        <v>42263</v>
      </c>
      <c r="N778" s="15">
        <v>82109327948</v>
      </c>
      <c r="P778" s="16">
        <v>0</v>
      </c>
      <c r="Q778" s="16" t="str">
        <f t="shared" si="49"/>
        <v>//</v>
      </c>
      <c r="R778" s="16"/>
      <c r="S778" s="108" t="e">
        <v>#N/A</v>
      </c>
      <c r="T778" s="108"/>
    </row>
    <row r="779" spans="1:20" hidden="1" x14ac:dyDescent="0.2">
      <c r="A779" s="16">
        <v>939</v>
      </c>
      <c r="B779" s="16" t="s">
        <v>631</v>
      </c>
      <c r="D779" s="70" t="str">
        <f>IF(C779="","",LOOKUP(C779,Bases!A:A,Bases!B:B))</f>
        <v/>
      </c>
      <c r="E779" s="70" t="str">
        <f>IF(C779="","",LOOKUP(C779,Bases!A:A,Bases!C:C))</f>
        <v/>
      </c>
      <c r="G779" s="68" t="str">
        <f t="shared" si="50"/>
        <v>Baja</v>
      </c>
      <c r="H779" s="16" t="s">
        <v>2595</v>
      </c>
      <c r="J779" s="16" t="s">
        <v>2283</v>
      </c>
      <c r="K779" s="16">
        <v>98640</v>
      </c>
      <c r="L779" s="16" t="s">
        <v>2265</v>
      </c>
      <c r="M779" s="17">
        <v>40529</v>
      </c>
      <c r="N779" s="15">
        <v>34835700617</v>
      </c>
      <c r="P779" s="16">
        <v>0</v>
      </c>
      <c r="Q779" s="16" t="str">
        <f t="shared" si="49"/>
        <v>//</v>
      </c>
      <c r="R779" s="16"/>
      <c r="S779" s="108" t="e">
        <v>#N/A</v>
      </c>
      <c r="T779" s="108"/>
    </row>
    <row r="780" spans="1:20" hidden="1" x14ac:dyDescent="0.2">
      <c r="A780" s="16">
        <v>1453</v>
      </c>
      <c r="B780" s="23" t="s">
        <v>632</v>
      </c>
      <c r="D780" s="70" t="str">
        <f>IF(C780="","",LOOKUP(C780,Bases!A:A,Bases!B:B))</f>
        <v/>
      </c>
      <c r="E780" s="70" t="str">
        <f>IF(C780="","",LOOKUP(C780,Bases!A:A,Bases!C:C))</f>
        <v/>
      </c>
      <c r="F780" s="18" t="s">
        <v>3</v>
      </c>
      <c r="G780" s="68" t="str">
        <f t="shared" si="50"/>
        <v>Baja</v>
      </c>
      <c r="H780" s="16" t="s">
        <v>2596</v>
      </c>
      <c r="I780" s="16" t="s">
        <v>2472</v>
      </c>
      <c r="J780" s="16" t="s">
        <v>2283</v>
      </c>
      <c r="K780" s="16">
        <v>98640</v>
      </c>
      <c r="L780" s="16" t="s">
        <v>2265</v>
      </c>
      <c r="M780" s="17">
        <v>43950</v>
      </c>
      <c r="N780" s="15">
        <v>34159901437</v>
      </c>
      <c r="O780" s="16" t="s">
        <v>6170</v>
      </c>
      <c r="P780" s="16">
        <v>0</v>
      </c>
      <c r="Q780" s="16" t="str">
        <f t="shared" si="49"/>
        <v>20/04/99</v>
      </c>
      <c r="R780" s="16" t="s">
        <v>3904</v>
      </c>
      <c r="S780" s="108" t="s">
        <v>3951</v>
      </c>
      <c r="T780" s="108"/>
    </row>
    <row r="781" spans="1:20" hidden="1" x14ac:dyDescent="0.2">
      <c r="A781" s="16">
        <v>1292</v>
      </c>
      <c r="B781" s="16" t="s">
        <v>633</v>
      </c>
      <c r="D781" s="70" t="str">
        <f>IF(C781="","",LOOKUP(C781,Bases!A:A,Bases!B:B))</f>
        <v/>
      </c>
      <c r="E781" s="70" t="str">
        <f>IF(C781="","",LOOKUP(C781,Bases!A:A,Bases!C:C))</f>
        <v/>
      </c>
      <c r="G781" s="68" t="str">
        <f t="shared" si="50"/>
        <v>Baja</v>
      </c>
      <c r="H781" s="16" t="s">
        <v>2597</v>
      </c>
      <c r="J781" s="16" t="s">
        <v>2283</v>
      </c>
      <c r="K781" s="16">
        <v>98640</v>
      </c>
      <c r="L781" s="16" t="s">
        <v>2265</v>
      </c>
      <c r="M781" s="17">
        <v>41775</v>
      </c>
      <c r="N781" s="15">
        <v>19149849176</v>
      </c>
      <c r="P781" s="16">
        <v>0</v>
      </c>
      <c r="Q781" s="16" t="str">
        <f t="shared" si="49"/>
        <v>//</v>
      </c>
      <c r="R781" s="16"/>
      <c r="S781" s="108" t="e">
        <v>#N/A</v>
      </c>
      <c r="T781" s="108"/>
    </row>
    <row r="782" spans="1:20" hidden="1" x14ac:dyDescent="0.2">
      <c r="A782" s="16">
        <v>940</v>
      </c>
      <c r="B782" s="16" t="s">
        <v>634</v>
      </c>
      <c r="D782" s="70" t="str">
        <f>IF(C782="","",LOOKUP(C782,Bases!A:A,Bases!B:B))</f>
        <v/>
      </c>
      <c r="E782" s="70" t="str">
        <f>IF(C782="","",LOOKUP(C782,Bases!A:A,Bases!C:C))</f>
        <v/>
      </c>
      <c r="G782" s="68" t="str">
        <f t="shared" si="50"/>
        <v>Baja</v>
      </c>
      <c r="H782" s="16" t="s">
        <v>2598</v>
      </c>
      <c r="J782" s="16" t="s">
        <v>2283</v>
      </c>
      <c r="K782" s="16">
        <v>98640</v>
      </c>
      <c r="L782" s="16" t="s">
        <v>2265</v>
      </c>
      <c r="M782" s="17">
        <v>40529</v>
      </c>
      <c r="N782" s="15">
        <v>34108808295</v>
      </c>
      <c r="P782" s="16">
        <v>0</v>
      </c>
      <c r="Q782" s="16" t="str">
        <f t="shared" si="49"/>
        <v>//</v>
      </c>
      <c r="R782" s="16"/>
      <c r="S782" s="108" t="e">
        <v>#N/A</v>
      </c>
      <c r="T782" s="108"/>
    </row>
    <row r="783" spans="1:20" hidden="1" x14ac:dyDescent="0.2">
      <c r="A783" s="16">
        <v>588</v>
      </c>
      <c r="B783" s="16" t="s">
        <v>635</v>
      </c>
      <c r="D783" s="70" t="str">
        <f>IF(C783="","",LOOKUP(C783,Bases!A:A,Bases!B:B))</f>
        <v/>
      </c>
      <c r="E783" s="70" t="str">
        <f>IF(C783="","",LOOKUP(C783,Bases!A:A,Bases!C:C))</f>
        <v/>
      </c>
      <c r="G783" s="68" t="str">
        <f t="shared" si="50"/>
        <v>Baja</v>
      </c>
      <c r="K783" s="16">
        <v>0</v>
      </c>
      <c r="L783" s="16" t="s">
        <v>2265</v>
      </c>
      <c r="M783" s="17">
        <v>38341</v>
      </c>
      <c r="N783" s="15">
        <v>34048800592</v>
      </c>
      <c r="P783" s="16">
        <v>0</v>
      </c>
      <c r="Q783" s="16" t="str">
        <f t="shared" si="49"/>
        <v>//</v>
      </c>
      <c r="R783" s="16"/>
      <c r="S783" s="108" t="e">
        <v>#N/A</v>
      </c>
      <c r="T783" s="108"/>
    </row>
    <row r="784" spans="1:20" hidden="1" x14ac:dyDescent="0.2">
      <c r="A784" s="16">
        <v>1007</v>
      </c>
      <c r="B784" s="16" t="s">
        <v>636</v>
      </c>
      <c r="D784" s="70" t="str">
        <f>IF(C784="","",LOOKUP(C784,Bases!A:A,Bases!B:B))</f>
        <v/>
      </c>
      <c r="E784" s="70" t="str">
        <f>IF(C784="","",LOOKUP(C784,Bases!A:A,Bases!C:C))</f>
        <v/>
      </c>
      <c r="G784" s="68" t="str">
        <f t="shared" si="50"/>
        <v>Baja</v>
      </c>
      <c r="H784" s="16" t="s">
        <v>2599</v>
      </c>
      <c r="J784" s="16" t="s">
        <v>2283</v>
      </c>
      <c r="K784" s="16">
        <v>98640</v>
      </c>
      <c r="L784" s="16" t="s">
        <v>2265</v>
      </c>
      <c r="M784" s="17">
        <v>40592</v>
      </c>
      <c r="N784" s="15">
        <v>34038407630</v>
      </c>
      <c r="P784" s="16">
        <v>0</v>
      </c>
      <c r="Q784" s="16" t="str">
        <f t="shared" si="49"/>
        <v>//</v>
      </c>
      <c r="R784" s="16"/>
      <c r="S784" s="108" t="e">
        <v>#N/A</v>
      </c>
      <c r="T784" s="108"/>
    </row>
    <row r="785" spans="1:20" hidden="1" x14ac:dyDescent="0.2">
      <c r="A785" s="16">
        <v>589</v>
      </c>
      <c r="B785" s="16" t="s">
        <v>637</v>
      </c>
      <c r="D785" s="70" t="str">
        <f>IF(C785="","",LOOKUP(C785,Bases!A:A,Bases!B:B))</f>
        <v/>
      </c>
      <c r="E785" s="70" t="str">
        <f>IF(C785="","",LOOKUP(C785,Bases!A:A,Bases!C:C))</f>
        <v/>
      </c>
      <c r="G785" s="68" t="str">
        <f t="shared" si="50"/>
        <v>Baja</v>
      </c>
      <c r="K785" s="16">
        <v>0</v>
      </c>
      <c r="L785" s="16" t="s">
        <v>2265</v>
      </c>
      <c r="M785" s="17">
        <v>38341</v>
      </c>
      <c r="N785" s="15">
        <v>34048502222</v>
      </c>
      <c r="P785" s="16">
        <v>0</v>
      </c>
      <c r="Q785" s="16" t="str">
        <f t="shared" si="49"/>
        <v>//</v>
      </c>
      <c r="R785" s="16"/>
      <c r="S785" s="108" t="e">
        <v>#N/A</v>
      </c>
      <c r="T785" s="108"/>
    </row>
    <row r="786" spans="1:20" hidden="1" x14ac:dyDescent="0.2">
      <c r="A786" s="16">
        <v>416</v>
      </c>
      <c r="B786" s="16" t="s">
        <v>638</v>
      </c>
      <c r="D786" s="70" t="str">
        <f>IF(C786="","",LOOKUP(C786,Bases!A:A,Bases!B:B))</f>
        <v/>
      </c>
      <c r="E786" s="70" t="str">
        <f>IF(C786="","",LOOKUP(C786,Bases!A:A,Bases!C:C))</f>
        <v/>
      </c>
      <c r="G786" s="68" t="str">
        <f t="shared" si="50"/>
        <v>Baja</v>
      </c>
      <c r="K786" s="16">
        <v>0</v>
      </c>
      <c r="L786" s="16" t="s">
        <v>2265</v>
      </c>
      <c r="M786" s="17">
        <v>37851</v>
      </c>
      <c r="N786" s="15">
        <v>34038611488</v>
      </c>
      <c r="P786" s="16">
        <v>0</v>
      </c>
      <c r="Q786" s="16" t="str">
        <f t="shared" si="49"/>
        <v>//</v>
      </c>
      <c r="R786" s="16"/>
      <c r="S786" s="108" t="e">
        <v>#N/A</v>
      </c>
      <c r="T786" s="108"/>
    </row>
    <row r="787" spans="1:20" hidden="1" x14ac:dyDescent="0.2">
      <c r="A787" s="16">
        <v>1362</v>
      </c>
      <c r="B787" s="16" t="s">
        <v>639</v>
      </c>
      <c r="D787" s="70" t="str">
        <f>IF(C787="","",LOOKUP(C787,Bases!A:A,Bases!B:B))</f>
        <v/>
      </c>
      <c r="E787" s="70" t="str">
        <f>IF(C787="","",LOOKUP(C787,Bases!A:A,Bases!C:C))</f>
        <v/>
      </c>
      <c r="G787" s="68" t="str">
        <f t="shared" si="50"/>
        <v>Baja</v>
      </c>
      <c r="H787" s="16" t="s">
        <v>2600</v>
      </c>
      <c r="J787" s="16" t="s">
        <v>2274</v>
      </c>
      <c r="K787" s="16">
        <v>98700</v>
      </c>
      <c r="L787" s="16" t="s">
        <v>2265</v>
      </c>
      <c r="M787" s="17">
        <v>41901</v>
      </c>
      <c r="N787" s="15">
        <v>34978004140</v>
      </c>
      <c r="P787" s="16">
        <v>0</v>
      </c>
      <c r="Q787" s="16" t="str">
        <f t="shared" si="49"/>
        <v>//</v>
      </c>
      <c r="R787" s="16"/>
      <c r="S787" s="108" t="e">
        <v>#N/A</v>
      </c>
      <c r="T787" s="108"/>
    </row>
    <row r="788" spans="1:20" x14ac:dyDescent="0.2">
      <c r="A788" s="16">
        <v>486</v>
      </c>
      <c r="B788" s="31" t="s">
        <v>492</v>
      </c>
      <c r="C788" s="16" t="s">
        <v>6758</v>
      </c>
      <c r="D788" s="70" t="str">
        <f>IF(C788="","",LOOKUP(C788,Bases!A:A,Bases!B:B))</f>
        <v>Periféricos</v>
      </c>
      <c r="E788" s="70" t="str">
        <f>IF(C788="","",LOOKUP(C788,Bases!A:A,Bases!C:C))</f>
        <v>Jefe de Maquinaria</v>
      </c>
      <c r="F788" s="18" t="s">
        <v>11</v>
      </c>
      <c r="G788" s="68" t="str">
        <f t="shared" si="50"/>
        <v>Activo</v>
      </c>
      <c r="H788" s="16" t="s">
        <v>2498</v>
      </c>
      <c r="I788" s="16" t="s">
        <v>2283</v>
      </c>
      <c r="J788" s="16" t="s">
        <v>2283</v>
      </c>
      <c r="K788" s="16">
        <v>98640</v>
      </c>
      <c r="L788" s="16" t="s">
        <v>2266</v>
      </c>
      <c r="M788" s="17">
        <v>40529</v>
      </c>
      <c r="N788" s="15">
        <v>34027803062</v>
      </c>
      <c r="O788" s="16" t="s">
        <v>4370</v>
      </c>
      <c r="P788" s="16" t="s">
        <v>6303</v>
      </c>
      <c r="Q788" s="16" t="str">
        <f t="shared" si="49"/>
        <v>23/02/78</v>
      </c>
      <c r="R788" s="27" t="s">
        <v>3904</v>
      </c>
      <c r="S788" s="12" t="s">
        <v>6214</v>
      </c>
    </row>
    <row r="789" spans="1:20" x14ac:dyDescent="0.2">
      <c r="A789" s="16">
        <v>405</v>
      </c>
      <c r="B789" s="31" t="s">
        <v>494</v>
      </c>
      <c r="C789" s="16" t="s">
        <v>6759</v>
      </c>
      <c r="D789" s="70" t="str">
        <f>IF(C789="","",LOOKUP(C789,Bases!A:A,Bases!B:B))</f>
        <v>Viñedo</v>
      </c>
      <c r="E789" s="70" t="str">
        <f>IF(C789="","",LOOKUP(C789,Bases!A:A,Bases!C:C))</f>
        <v>Trabajador de viñedo</v>
      </c>
      <c r="F789" s="18" t="s">
        <v>27</v>
      </c>
      <c r="G789" s="68" t="str">
        <f t="shared" si="50"/>
        <v>Activo</v>
      </c>
      <c r="H789" s="16" t="s">
        <v>4807</v>
      </c>
      <c r="I789" s="16" t="s">
        <v>2283</v>
      </c>
      <c r="J789" s="16" t="s">
        <v>2283</v>
      </c>
      <c r="K789" s="16">
        <v>98640</v>
      </c>
      <c r="L789" s="16" t="s">
        <v>2266</v>
      </c>
      <c r="M789" s="17">
        <v>43521</v>
      </c>
      <c r="N789" s="15">
        <v>34987202651</v>
      </c>
      <c r="O789" s="16" t="s">
        <v>4808</v>
      </c>
      <c r="P789" s="16" t="s">
        <v>6304</v>
      </c>
      <c r="Q789" s="16" t="str">
        <f t="shared" si="49"/>
        <v>01/11/71</v>
      </c>
      <c r="R789" s="16" t="s">
        <v>3904</v>
      </c>
      <c r="S789" s="12" t="s">
        <v>2283</v>
      </c>
    </row>
    <row r="790" spans="1:20" hidden="1" x14ac:dyDescent="0.2">
      <c r="A790" s="16">
        <v>778</v>
      </c>
      <c r="B790" s="16" t="s">
        <v>641</v>
      </c>
      <c r="D790" s="70" t="str">
        <f>IF(C790="","",LOOKUP(C790,Bases!A:A,Bases!B:B))</f>
        <v/>
      </c>
      <c r="E790" s="70" t="str">
        <f>IF(C790="","",LOOKUP(C790,Bases!A:A,Bases!C:C))</f>
        <v/>
      </c>
      <c r="G790" s="68" t="str">
        <f t="shared" si="50"/>
        <v>Baja</v>
      </c>
      <c r="K790" s="16">
        <v>0</v>
      </c>
      <c r="L790" s="16" t="s">
        <v>2265</v>
      </c>
      <c r="M790" s="17">
        <v>38670</v>
      </c>
      <c r="N790" s="15">
        <v>34048506280</v>
      </c>
      <c r="P790" s="16">
        <v>0</v>
      </c>
      <c r="Q790" s="16" t="str">
        <f t="shared" si="49"/>
        <v>//</v>
      </c>
      <c r="R790" s="16"/>
      <c r="S790" s="108" t="e">
        <v>#N/A</v>
      </c>
      <c r="T790" s="108"/>
    </row>
    <row r="791" spans="1:20" hidden="1" x14ac:dyDescent="0.2">
      <c r="A791" s="16">
        <v>1619</v>
      </c>
      <c r="B791" s="16" t="s">
        <v>642</v>
      </c>
      <c r="D791" s="70" t="str">
        <f>IF(C791="","",LOOKUP(C791,Bases!A:A,Bases!B:B))</f>
        <v/>
      </c>
      <c r="E791" s="70" t="str">
        <f>IF(C791="","",LOOKUP(C791,Bases!A:A,Bases!C:C))</f>
        <v/>
      </c>
      <c r="G791" s="68" t="str">
        <f t="shared" ref="G791:G822" si="51">IF(L791="B","Baja","Activo")</f>
        <v>Baja</v>
      </c>
      <c r="H791" s="16" t="s">
        <v>2603</v>
      </c>
      <c r="J791" s="16" t="s">
        <v>2274</v>
      </c>
      <c r="K791" s="16">
        <v>98700</v>
      </c>
      <c r="L791" s="16" t="s">
        <v>2265</v>
      </c>
      <c r="M791" s="17">
        <v>42450</v>
      </c>
      <c r="N791" s="15">
        <v>2168244792</v>
      </c>
      <c r="P791" s="16">
        <v>0</v>
      </c>
      <c r="Q791" s="16" t="str">
        <f t="shared" si="49"/>
        <v>//</v>
      </c>
      <c r="R791" s="16"/>
      <c r="S791" s="108" t="e">
        <v>#N/A</v>
      </c>
      <c r="T791" s="108"/>
    </row>
    <row r="792" spans="1:20" hidden="1" x14ac:dyDescent="0.2">
      <c r="A792" s="16">
        <v>868</v>
      </c>
      <c r="B792" s="16" t="s">
        <v>643</v>
      </c>
      <c r="D792" s="70" t="str">
        <f>IF(C792="","",LOOKUP(C792,Bases!A:A,Bases!B:B))</f>
        <v/>
      </c>
      <c r="E792" s="70" t="str">
        <f>IF(C792="","",LOOKUP(C792,Bases!A:A,Bases!C:C))</f>
        <v/>
      </c>
      <c r="F792" s="18" t="s">
        <v>3662</v>
      </c>
      <c r="G792" s="68" t="str">
        <f t="shared" si="51"/>
        <v>Baja</v>
      </c>
      <c r="H792" s="16" t="s">
        <v>2604</v>
      </c>
      <c r="J792" s="16" t="s">
        <v>2283</v>
      </c>
      <c r="K792" s="16">
        <v>98640</v>
      </c>
      <c r="L792" s="16" t="s">
        <v>2265</v>
      </c>
      <c r="M792" s="17">
        <v>38775</v>
      </c>
      <c r="N792" s="15">
        <v>34068900827</v>
      </c>
      <c r="O792" s="16" t="s">
        <v>4379</v>
      </c>
      <c r="P792" s="16">
        <v>0</v>
      </c>
      <c r="Q792" s="16" t="str">
        <f t="shared" si="49"/>
        <v>20/05/89</v>
      </c>
      <c r="R792" s="27" t="s">
        <v>3910</v>
      </c>
      <c r="S792" s="108" t="e">
        <v>#N/A</v>
      </c>
      <c r="T792" s="108"/>
    </row>
    <row r="793" spans="1:20" hidden="1" x14ac:dyDescent="0.2">
      <c r="A793" s="16">
        <v>1979</v>
      </c>
      <c r="B793" s="16" t="s">
        <v>644</v>
      </c>
      <c r="D793" s="70" t="str">
        <f>IF(C793="","",LOOKUP(C793,Bases!A:A,Bases!B:B))</f>
        <v/>
      </c>
      <c r="E793" s="70" t="str">
        <f>IF(C793="","",LOOKUP(C793,Bases!A:A,Bases!C:C))</f>
        <v/>
      </c>
      <c r="G793" s="68" t="str">
        <f t="shared" si="51"/>
        <v>Baja</v>
      </c>
      <c r="H793" s="16" t="s">
        <v>2605</v>
      </c>
      <c r="J793" s="16" t="s">
        <v>2272</v>
      </c>
      <c r="K793" s="16">
        <v>98710</v>
      </c>
      <c r="L793" s="16" t="s">
        <v>2265</v>
      </c>
      <c r="M793" s="17">
        <v>43010</v>
      </c>
      <c r="N793" s="15">
        <v>25179618027</v>
      </c>
      <c r="P793" s="16">
        <v>0</v>
      </c>
      <c r="Q793" s="16" t="str">
        <f t="shared" si="49"/>
        <v>//</v>
      </c>
      <c r="R793" s="16"/>
      <c r="S793" s="108" t="e">
        <v>#N/A</v>
      </c>
      <c r="T793" s="108"/>
    </row>
    <row r="794" spans="1:20" hidden="1" x14ac:dyDescent="0.2">
      <c r="A794" s="16">
        <v>1980</v>
      </c>
      <c r="B794" s="16" t="s">
        <v>645</v>
      </c>
      <c r="D794" s="70" t="str">
        <f>IF(C794="","",LOOKUP(C794,Bases!A:A,Bases!B:B))</f>
        <v/>
      </c>
      <c r="E794" s="70" t="str">
        <f>IF(C794="","",LOOKUP(C794,Bases!A:A,Bases!C:C))</f>
        <v/>
      </c>
      <c r="G794" s="68" t="str">
        <f t="shared" si="51"/>
        <v>Baja</v>
      </c>
      <c r="H794" s="16" t="s">
        <v>2605</v>
      </c>
      <c r="J794" s="16" t="s">
        <v>2272</v>
      </c>
      <c r="K794" s="16">
        <v>98710</v>
      </c>
      <c r="L794" s="16" t="s">
        <v>2265</v>
      </c>
      <c r="M794" s="17">
        <v>43011</v>
      </c>
      <c r="N794" s="15">
        <v>27179988228</v>
      </c>
      <c r="P794" s="16">
        <v>0</v>
      </c>
      <c r="Q794" s="16" t="str">
        <f t="shared" si="49"/>
        <v>//</v>
      </c>
      <c r="R794" s="16"/>
      <c r="S794" s="108" t="e">
        <v>#N/A</v>
      </c>
      <c r="T794" s="108"/>
    </row>
    <row r="795" spans="1:20" hidden="1" x14ac:dyDescent="0.2">
      <c r="A795" s="16">
        <v>1985</v>
      </c>
      <c r="B795" s="16" t="s">
        <v>646</v>
      </c>
      <c r="D795" s="70" t="str">
        <f>IF(C795="","",LOOKUP(C795,Bases!A:A,Bases!B:B))</f>
        <v/>
      </c>
      <c r="E795" s="70" t="str">
        <f>IF(C795="","",LOOKUP(C795,Bases!A:A,Bases!C:C))</f>
        <v/>
      </c>
      <c r="G795" s="68" t="str">
        <f t="shared" si="51"/>
        <v>Baja</v>
      </c>
      <c r="H795" s="16" t="s">
        <v>2606</v>
      </c>
      <c r="J795" s="16" t="s">
        <v>2272</v>
      </c>
      <c r="K795" s="16">
        <v>98718</v>
      </c>
      <c r="L795" s="16" t="s">
        <v>2265</v>
      </c>
      <c r="M795" s="17">
        <v>43013</v>
      </c>
      <c r="N795" s="15">
        <v>5149791468</v>
      </c>
      <c r="P795" s="16">
        <v>0</v>
      </c>
      <c r="Q795" s="16" t="str">
        <f t="shared" si="49"/>
        <v>//</v>
      </c>
      <c r="R795" s="16"/>
      <c r="S795" s="108" t="e">
        <v>#N/A</v>
      </c>
      <c r="T795" s="108"/>
    </row>
    <row r="796" spans="1:20" hidden="1" x14ac:dyDescent="0.2">
      <c r="A796" s="16">
        <v>1951</v>
      </c>
      <c r="B796" s="16" t="s">
        <v>647</v>
      </c>
      <c r="D796" s="70" t="str">
        <f>IF(C796="","",LOOKUP(C796,Bases!A:A,Bases!B:B))</f>
        <v/>
      </c>
      <c r="E796" s="70" t="str">
        <f>IF(C796="","",LOOKUP(C796,Bases!A:A,Bases!C:C))</f>
        <v/>
      </c>
      <c r="G796" s="68" t="str">
        <f t="shared" si="51"/>
        <v>Baja</v>
      </c>
      <c r="H796" s="16" t="s">
        <v>2607</v>
      </c>
      <c r="J796" s="16" t="s">
        <v>2268</v>
      </c>
      <c r="K796" s="16">
        <v>98730</v>
      </c>
      <c r="L796" s="16" t="s">
        <v>2265</v>
      </c>
      <c r="M796" s="17">
        <v>42975</v>
      </c>
      <c r="N796" s="15">
        <v>25149169887</v>
      </c>
      <c r="P796" s="16">
        <v>0</v>
      </c>
      <c r="Q796" s="16" t="str">
        <f t="shared" ref="Q796:Q859" si="52">CONCATENATE(MID(O796,9,2),"/",MID(O796,7,2),"/",MID(O796,5,2))</f>
        <v>//</v>
      </c>
      <c r="R796" s="16"/>
      <c r="S796" s="108" t="e">
        <v>#N/A</v>
      </c>
      <c r="T796" s="108"/>
    </row>
    <row r="797" spans="1:20" hidden="1" x14ac:dyDescent="0.2">
      <c r="A797" s="16">
        <v>994</v>
      </c>
      <c r="B797" s="16" t="s">
        <v>648</v>
      </c>
      <c r="D797" s="70" t="str">
        <f>IF(C797="","",LOOKUP(C797,Bases!A:A,Bases!B:B))</f>
        <v/>
      </c>
      <c r="E797" s="70" t="str">
        <f>IF(C797="","",LOOKUP(C797,Bases!A:A,Bases!C:C))</f>
        <v/>
      </c>
      <c r="G797" s="68" t="str">
        <f t="shared" si="51"/>
        <v>Baja</v>
      </c>
      <c r="H797" s="16" t="s">
        <v>2608</v>
      </c>
      <c r="J797" s="16" t="s">
        <v>2272</v>
      </c>
      <c r="K797" s="16">
        <v>98690</v>
      </c>
      <c r="L797" s="16" t="s">
        <v>2265</v>
      </c>
      <c r="M797" s="17">
        <v>40592</v>
      </c>
      <c r="N797" s="15">
        <v>34089108517</v>
      </c>
      <c r="P797" s="16">
        <v>0</v>
      </c>
      <c r="Q797" s="16" t="str">
        <f t="shared" si="52"/>
        <v>//</v>
      </c>
      <c r="R797" s="16"/>
      <c r="S797" s="108" t="e">
        <v>#N/A</v>
      </c>
      <c r="T797" s="108"/>
    </row>
    <row r="798" spans="1:20" hidden="1" x14ac:dyDescent="0.2">
      <c r="A798" s="16">
        <v>1596</v>
      </c>
      <c r="B798" s="16" t="s">
        <v>649</v>
      </c>
      <c r="D798" s="70" t="str">
        <f>IF(C798="","",LOOKUP(C798,Bases!A:A,Bases!B:B))</f>
        <v/>
      </c>
      <c r="E798" s="70" t="str">
        <f>IF(C798="","",LOOKUP(C798,Bases!A:A,Bases!C:C))</f>
        <v/>
      </c>
      <c r="G798" s="68" t="str">
        <f t="shared" si="51"/>
        <v>Baja</v>
      </c>
      <c r="H798" s="16" t="s">
        <v>2609</v>
      </c>
      <c r="J798" s="16" t="s">
        <v>2272</v>
      </c>
      <c r="K798" s="16">
        <v>98700</v>
      </c>
      <c r="L798" s="16" t="s">
        <v>2265</v>
      </c>
      <c r="M798" s="17">
        <v>42381</v>
      </c>
      <c r="N798" s="15">
        <v>34079201934</v>
      </c>
      <c r="P798" s="16">
        <v>0</v>
      </c>
      <c r="Q798" s="16" t="str">
        <f t="shared" si="52"/>
        <v>//</v>
      </c>
      <c r="R798" s="16"/>
      <c r="S798" s="108" t="e">
        <v>#N/A</v>
      </c>
      <c r="T798" s="108"/>
    </row>
    <row r="799" spans="1:20" hidden="1" x14ac:dyDescent="0.2">
      <c r="A799" s="16">
        <v>2026</v>
      </c>
      <c r="B799" s="16" t="s">
        <v>650</v>
      </c>
      <c r="D799" s="70" t="str">
        <f>IF(C799="","",LOOKUP(C799,Bases!A:A,Bases!B:B))</f>
        <v/>
      </c>
      <c r="E799" s="70" t="str">
        <f>IF(C799="","",LOOKUP(C799,Bases!A:A,Bases!C:C))</f>
        <v/>
      </c>
      <c r="G799" s="68" t="str">
        <f t="shared" si="51"/>
        <v>Baja</v>
      </c>
      <c r="H799" s="16" t="s">
        <v>2610</v>
      </c>
      <c r="J799" s="16" t="s">
        <v>2283</v>
      </c>
      <c r="K799" s="16">
        <v>98640</v>
      </c>
      <c r="L799" s="16" t="s">
        <v>2265</v>
      </c>
      <c r="M799" s="17">
        <v>43073</v>
      </c>
      <c r="N799" s="15">
        <v>29169932596</v>
      </c>
      <c r="P799" s="16">
        <v>0</v>
      </c>
      <c r="Q799" s="16" t="str">
        <f t="shared" si="52"/>
        <v>//</v>
      </c>
      <c r="R799" s="16"/>
      <c r="S799" s="108" t="e">
        <v>#N/A</v>
      </c>
      <c r="T799" s="108"/>
    </row>
    <row r="800" spans="1:20" hidden="1" x14ac:dyDescent="0.2">
      <c r="A800" s="16">
        <v>1383</v>
      </c>
      <c r="B800" s="16" t="s">
        <v>651</v>
      </c>
      <c r="D800" s="70" t="str">
        <f>IF(C800="","",LOOKUP(C800,Bases!A:A,Bases!B:B))</f>
        <v/>
      </c>
      <c r="E800" s="70" t="str">
        <f>IF(C800="","",LOOKUP(C800,Bases!A:A,Bases!C:C))</f>
        <v/>
      </c>
      <c r="G800" s="68" t="str">
        <f t="shared" si="51"/>
        <v>Baja</v>
      </c>
      <c r="H800" s="16" t="s">
        <v>2611</v>
      </c>
      <c r="J800" s="16" t="s">
        <v>2272</v>
      </c>
      <c r="K800" s="16">
        <v>98700</v>
      </c>
      <c r="L800" s="16" t="s">
        <v>2265</v>
      </c>
      <c r="M800" s="17">
        <v>41953</v>
      </c>
      <c r="N800" s="15">
        <v>5148826661</v>
      </c>
      <c r="P800" s="16">
        <v>0</v>
      </c>
      <c r="Q800" s="16" t="str">
        <f t="shared" si="52"/>
        <v>//</v>
      </c>
      <c r="R800" s="16"/>
      <c r="S800" s="108" t="e">
        <v>#N/A</v>
      </c>
      <c r="T800" s="108"/>
    </row>
    <row r="801" spans="1:20" hidden="1" x14ac:dyDescent="0.2">
      <c r="A801" s="16">
        <v>1275</v>
      </c>
      <c r="B801" s="16" t="s">
        <v>652</v>
      </c>
      <c r="D801" s="70" t="str">
        <f>IF(C801="","",LOOKUP(C801,Bases!A:A,Bases!B:B))</f>
        <v/>
      </c>
      <c r="E801" s="70" t="str">
        <f>IF(C801="","",LOOKUP(C801,Bases!A:A,Bases!C:C))</f>
        <v/>
      </c>
      <c r="G801" s="68" t="str">
        <f t="shared" si="51"/>
        <v>Baja</v>
      </c>
      <c r="H801" s="16" t="s">
        <v>2612</v>
      </c>
      <c r="J801" s="16" t="s">
        <v>2272</v>
      </c>
      <c r="K801" s="16">
        <v>98700</v>
      </c>
      <c r="L801" s="16" t="s">
        <v>2265</v>
      </c>
      <c r="M801" s="17">
        <v>41758</v>
      </c>
      <c r="N801" s="15">
        <v>19149817520</v>
      </c>
      <c r="P801" s="16">
        <v>0</v>
      </c>
      <c r="Q801" s="16" t="str">
        <f t="shared" si="52"/>
        <v>//</v>
      </c>
      <c r="R801" s="16"/>
      <c r="S801" s="108" t="e">
        <v>#N/A</v>
      </c>
      <c r="T801" s="108"/>
    </row>
    <row r="802" spans="1:20" hidden="1" x14ac:dyDescent="0.2">
      <c r="A802" s="16">
        <v>1464</v>
      </c>
      <c r="B802" s="16" t="s">
        <v>653</v>
      </c>
      <c r="D802" s="70" t="str">
        <f>IF(C802="","",LOOKUP(C802,Bases!A:A,Bases!B:B))</f>
        <v/>
      </c>
      <c r="E802" s="70" t="str">
        <f>IF(C802="","",LOOKUP(C802,Bases!A:A,Bases!C:C))</f>
        <v/>
      </c>
      <c r="G802" s="68" t="str">
        <f t="shared" si="51"/>
        <v>Baja</v>
      </c>
      <c r="H802" s="16" t="s">
        <v>2613</v>
      </c>
      <c r="J802" s="16" t="s">
        <v>2430</v>
      </c>
      <c r="K802" s="16">
        <v>98730</v>
      </c>
      <c r="L802" s="16" t="s">
        <v>2265</v>
      </c>
      <c r="M802" s="17">
        <v>42222</v>
      </c>
      <c r="N802" s="15">
        <v>34139000870</v>
      </c>
      <c r="P802" s="16">
        <v>0</v>
      </c>
      <c r="Q802" s="16" t="str">
        <f t="shared" si="52"/>
        <v>//</v>
      </c>
      <c r="R802" s="16"/>
      <c r="S802" s="108" t="e">
        <v>#N/A</v>
      </c>
      <c r="T802" s="108"/>
    </row>
    <row r="803" spans="1:20" hidden="1" x14ac:dyDescent="0.2">
      <c r="A803" s="16">
        <v>1132</v>
      </c>
      <c r="B803" s="16" t="s">
        <v>654</v>
      </c>
      <c r="D803" s="70" t="str">
        <f>IF(C803="","",LOOKUP(C803,Bases!A:A,Bases!B:B))</f>
        <v/>
      </c>
      <c r="E803" s="70" t="str">
        <f>IF(C803="","",LOOKUP(C803,Bases!A:A,Bases!C:C))</f>
        <v/>
      </c>
      <c r="G803" s="68" t="str">
        <f t="shared" si="51"/>
        <v>Baja</v>
      </c>
      <c r="H803" s="16" t="s">
        <v>2614</v>
      </c>
      <c r="J803" s="16" t="s">
        <v>2274</v>
      </c>
      <c r="K803" s="16">
        <v>98707</v>
      </c>
      <c r="L803" s="16" t="s">
        <v>2265</v>
      </c>
      <c r="M803" s="17">
        <v>41425</v>
      </c>
      <c r="N803" s="15">
        <v>34139408669</v>
      </c>
      <c r="P803" s="16">
        <v>0</v>
      </c>
      <c r="Q803" s="16" t="str">
        <f t="shared" si="52"/>
        <v>//</v>
      </c>
      <c r="R803" s="16"/>
      <c r="S803" s="108" t="e">
        <v>#N/A</v>
      </c>
      <c r="T803" s="108"/>
    </row>
    <row r="804" spans="1:20" hidden="1" x14ac:dyDescent="0.2">
      <c r="A804" s="16">
        <v>1803</v>
      </c>
      <c r="B804" s="16" t="s">
        <v>655</v>
      </c>
      <c r="D804" s="70" t="str">
        <f>IF(C804="","",LOOKUP(C804,Bases!A:A,Bases!B:B))</f>
        <v/>
      </c>
      <c r="E804" s="70" t="str">
        <f>IF(C804="","",LOOKUP(C804,Bases!A:A,Bases!C:C))</f>
        <v/>
      </c>
      <c r="G804" s="68" t="str">
        <f t="shared" si="51"/>
        <v>Baja</v>
      </c>
      <c r="H804" s="16" t="s">
        <v>2615</v>
      </c>
      <c r="J804" s="16" t="s">
        <v>2272</v>
      </c>
      <c r="K804" s="16">
        <v>98707</v>
      </c>
      <c r="L804" s="16" t="s">
        <v>2265</v>
      </c>
      <c r="M804" s="17">
        <v>42681</v>
      </c>
      <c r="N804" s="15">
        <v>59169936933</v>
      </c>
      <c r="P804" s="16">
        <v>0</v>
      </c>
      <c r="Q804" s="16" t="str">
        <f t="shared" si="52"/>
        <v>//</v>
      </c>
      <c r="R804" s="16"/>
      <c r="S804" s="108" t="e">
        <v>#N/A</v>
      </c>
      <c r="T804" s="108"/>
    </row>
    <row r="805" spans="1:20" x14ac:dyDescent="0.2">
      <c r="A805" s="16">
        <v>485</v>
      </c>
      <c r="B805" s="31" t="s">
        <v>496</v>
      </c>
      <c r="C805" s="16" t="s">
        <v>6760</v>
      </c>
      <c r="D805" s="70" t="str">
        <f>IF(C805="","",LOOKUP(C805,Bases!A:A,Bases!B:B))</f>
        <v>Periféricos</v>
      </c>
      <c r="E805" s="70" t="str">
        <f>IF(C805="","",LOOKUP(C805,Bases!A:A,Bases!C:C))</f>
        <v>Jefe de viñedo (Don Juan)</v>
      </c>
      <c r="F805" s="18" t="s">
        <v>11</v>
      </c>
      <c r="G805" s="68" t="str">
        <f t="shared" si="51"/>
        <v>Activo</v>
      </c>
      <c r="H805" s="35" t="s">
        <v>2498</v>
      </c>
      <c r="I805" s="16" t="s">
        <v>2283</v>
      </c>
      <c r="J805" s="16" t="s">
        <v>2283</v>
      </c>
      <c r="K805" s="16">
        <v>98640</v>
      </c>
      <c r="L805" s="16" t="s">
        <v>2266</v>
      </c>
      <c r="M805" s="17">
        <v>40529</v>
      </c>
      <c r="N805" s="15">
        <v>34845000354</v>
      </c>
      <c r="O805" s="35" t="s">
        <v>4371</v>
      </c>
      <c r="P805" s="35" t="s">
        <v>6305</v>
      </c>
      <c r="Q805" s="16" t="str">
        <f t="shared" si="52"/>
        <v>24/06/56</v>
      </c>
      <c r="R805" s="27" t="s">
        <v>3904</v>
      </c>
      <c r="S805" s="12" t="s">
        <v>6214</v>
      </c>
    </row>
    <row r="806" spans="1:20" hidden="1" x14ac:dyDescent="0.2">
      <c r="A806" s="16">
        <v>8134</v>
      </c>
      <c r="B806" s="16" t="s">
        <v>657</v>
      </c>
      <c r="D806" s="70" t="str">
        <f>IF(C806="","",LOOKUP(C806,Bases!A:A,Bases!B:B))</f>
        <v/>
      </c>
      <c r="E806" s="70" t="str">
        <f>IF(C806="","",LOOKUP(C806,Bases!A:A,Bases!C:C))</f>
        <v/>
      </c>
      <c r="G806" s="68" t="str">
        <f t="shared" si="51"/>
        <v>Baja</v>
      </c>
      <c r="H806" s="16" t="s">
        <v>2616</v>
      </c>
      <c r="J806" s="16" t="s">
        <v>2288</v>
      </c>
      <c r="K806" s="16">
        <v>98730</v>
      </c>
      <c r="L806" s="16" t="s">
        <v>2265</v>
      </c>
      <c r="M806" s="17">
        <v>42132</v>
      </c>
      <c r="N806" s="15">
        <v>8149337456</v>
      </c>
      <c r="P806" s="16">
        <v>0</v>
      </c>
      <c r="Q806" s="16" t="str">
        <f t="shared" si="52"/>
        <v>//</v>
      </c>
      <c r="R806" s="16"/>
      <c r="S806" s="108" t="e">
        <v>#N/A</v>
      </c>
      <c r="T806" s="108"/>
    </row>
    <row r="807" spans="1:20" hidden="1" x14ac:dyDescent="0.2">
      <c r="A807" s="16">
        <v>1929</v>
      </c>
      <c r="B807" s="16" t="s">
        <v>658</v>
      </c>
      <c r="D807" s="70" t="str">
        <f>IF(C807="","",LOOKUP(C807,Bases!A:A,Bases!B:B))</f>
        <v/>
      </c>
      <c r="E807" s="70" t="str">
        <f>IF(C807="","",LOOKUP(C807,Bases!A:A,Bases!C:C))</f>
        <v/>
      </c>
      <c r="G807" s="68" t="str">
        <f t="shared" si="51"/>
        <v>Baja</v>
      </c>
      <c r="H807" s="16" t="s">
        <v>2617</v>
      </c>
      <c r="J807" s="16" t="s">
        <v>2272</v>
      </c>
      <c r="K807" s="16">
        <v>98710</v>
      </c>
      <c r="L807" s="16" t="s">
        <v>2265</v>
      </c>
      <c r="M807" s="17">
        <v>42955</v>
      </c>
      <c r="N807" s="15">
        <v>34118301521</v>
      </c>
      <c r="P807" s="16">
        <v>0</v>
      </c>
      <c r="Q807" s="16" t="str">
        <f t="shared" si="52"/>
        <v>//</v>
      </c>
      <c r="R807" s="16"/>
      <c r="S807" s="108" t="e">
        <v>#N/A</v>
      </c>
      <c r="T807" s="108"/>
    </row>
    <row r="808" spans="1:20" hidden="1" x14ac:dyDescent="0.2">
      <c r="A808" s="16">
        <v>1964</v>
      </c>
      <c r="B808" s="16" t="s">
        <v>659</v>
      </c>
      <c r="D808" s="70" t="str">
        <f>IF(C808="","",LOOKUP(C808,Bases!A:A,Bases!B:B))</f>
        <v/>
      </c>
      <c r="E808" s="70" t="str">
        <f>IF(C808="","",LOOKUP(C808,Bases!A:A,Bases!C:C))</f>
        <v/>
      </c>
      <c r="G808" s="68" t="str">
        <f t="shared" si="51"/>
        <v>Baja</v>
      </c>
      <c r="H808" s="16" t="s">
        <v>2618</v>
      </c>
      <c r="J808" s="16" t="s">
        <v>2268</v>
      </c>
      <c r="K808" s="16">
        <v>98730</v>
      </c>
      <c r="L808" s="16" t="s">
        <v>2265</v>
      </c>
      <c r="M808" s="17">
        <v>42983</v>
      </c>
      <c r="N808" s="15">
        <v>4165568405</v>
      </c>
      <c r="P808" s="16">
        <v>0</v>
      </c>
      <c r="Q808" s="16" t="str">
        <f t="shared" si="52"/>
        <v>//</v>
      </c>
      <c r="R808" s="16"/>
      <c r="S808" s="108" t="e">
        <v>#N/A</v>
      </c>
      <c r="T808" s="108"/>
    </row>
    <row r="809" spans="1:20" hidden="1" x14ac:dyDescent="0.2">
      <c r="A809" s="16">
        <v>2130</v>
      </c>
      <c r="B809" s="16" t="s">
        <v>3688</v>
      </c>
      <c r="D809" s="70" t="str">
        <f>IF(C809="","",LOOKUP(C809,Bases!A:A,Bases!B:B))</f>
        <v/>
      </c>
      <c r="E809" s="70" t="str">
        <f>IF(C809="","",LOOKUP(C809,Bases!A:A,Bases!C:C))</f>
        <v/>
      </c>
      <c r="G809" s="68" t="str">
        <f t="shared" si="51"/>
        <v>Baja</v>
      </c>
      <c r="H809" s="16" t="s">
        <v>3689</v>
      </c>
      <c r="J809" s="16" t="s">
        <v>2270</v>
      </c>
      <c r="K809" s="16">
        <v>98658</v>
      </c>
      <c r="L809" s="16" t="s">
        <v>2265</v>
      </c>
      <c r="M809" s="17">
        <v>43290</v>
      </c>
      <c r="N809" s="15">
        <v>34150005808</v>
      </c>
      <c r="P809" s="16">
        <v>0</v>
      </c>
      <c r="Q809" s="16" t="str">
        <f t="shared" si="52"/>
        <v>//</v>
      </c>
      <c r="R809" s="16"/>
      <c r="S809" s="108" t="s">
        <v>6214</v>
      </c>
      <c r="T809" s="108"/>
    </row>
    <row r="810" spans="1:20" hidden="1" x14ac:dyDescent="0.2">
      <c r="A810" s="16">
        <v>1652</v>
      </c>
      <c r="B810" s="16" t="s">
        <v>660</v>
      </c>
      <c r="D810" s="70" t="str">
        <f>IF(C810="","",LOOKUP(C810,Bases!A:A,Bases!B:B))</f>
        <v/>
      </c>
      <c r="E810" s="70" t="str">
        <f>IF(C810="","",LOOKUP(C810,Bases!A:A,Bases!C:C))</f>
        <v/>
      </c>
      <c r="G810" s="68" t="str">
        <f t="shared" si="51"/>
        <v>Baja</v>
      </c>
      <c r="H810" s="16" t="s">
        <v>2619</v>
      </c>
      <c r="J810" s="16" t="s">
        <v>2272</v>
      </c>
      <c r="K810" s="16">
        <v>98700</v>
      </c>
      <c r="L810" s="16" t="s">
        <v>2265</v>
      </c>
      <c r="M810" s="17">
        <v>42488</v>
      </c>
      <c r="N810" s="15">
        <v>2166931101</v>
      </c>
      <c r="P810" s="16">
        <v>0</v>
      </c>
      <c r="Q810" s="16" t="str">
        <f t="shared" si="52"/>
        <v>//</v>
      </c>
      <c r="R810" s="16"/>
      <c r="S810" s="108" t="e">
        <v>#N/A</v>
      </c>
      <c r="T810" s="108"/>
    </row>
    <row r="811" spans="1:20" hidden="1" x14ac:dyDescent="0.2">
      <c r="A811" s="16">
        <v>2797</v>
      </c>
      <c r="B811" s="16" t="s">
        <v>5979</v>
      </c>
      <c r="D811" s="70" t="str">
        <f>IF(C811="","",LOOKUP(C811,Bases!A:A,Bases!B:B))</f>
        <v/>
      </c>
      <c r="E811" s="70" t="str">
        <f>IF(C811="","",LOOKUP(C811,Bases!A:A,Bases!C:C))</f>
        <v/>
      </c>
      <c r="F811" s="18" t="s">
        <v>5102</v>
      </c>
      <c r="G811" s="68" t="str">
        <f t="shared" si="51"/>
        <v>Baja</v>
      </c>
      <c r="H811" s="16" t="s">
        <v>5980</v>
      </c>
      <c r="I811" s="16" t="s">
        <v>2283</v>
      </c>
      <c r="J811" s="16" t="s">
        <v>2283</v>
      </c>
      <c r="K811" s="16">
        <v>98648</v>
      </c>
      <c r="L811" s="16" t="s">
        <v>2265</v>
      </c>
      <c r="M811" s="17">
        <v>43885</v>
      </c>
      <c r="O811" s="16" t="s">
        <v>5981</v>
      </c>
      <c r="P811" s="16">
        <v>0</v>
      </c>
      <c r="Q811" s="16" t="str">
        <f t="shared" si="52"/>
        <v>17/07/01</v>
      </c>
      <c r="R811" s="27" t="s">
        <v>3904</v>
      </c>
      <c r="S811" s="108" t="e">
        <v>#N/A</v>
      </c>
      <c r="T811" s="108"/>
    </row>
    <row r="812" spans="1:20" hidden="1" x14ac:dyDescent="0.2">
      <c r="A812" s="16">
        <v>854</v>
      </c>
      <c r="B812" s="16" t="s">
        <v>661</v>
      </c>
      <c r="D812" s="70" t="str">
        <f>IF(C812="","",LOOKUP(C812,Bases!A:A,Bases!B:B))</f>
        <v/>
      </c>
      <c r="E812" s="70" t="str">
        <f>IF(C812="","",LOOKUP(C812,Bases!A:A,Bases!C:C))</f>
        <v/>
      </c>
      <c r="G812" s="68" t="str">
        <f t="shared" si="51"/>
        <v>Baja</v>
      </c>
      <c r="K812" s="16">
        <v>0</v>
      </c>
      <c r="L812" s="16" t="s">
        <v>2265</v>
      </c>
      <c r="M812" s="17">
        <v>38747</v>
      </c>
      <c r="N812" s="15">
        <v>34068000453</v>
      </c>
      <c r="P812" s="16">
        <v>0</v>
      </c>
      <c r="Q812" s="16" t="str">
        <f t="shared" si="52"/>
        <v>//</v>
      </c>
      <c r="R812" s="16"/>
      <c r="S812" s="108" t="e">
        <v>#N/A</v>
      </c>
      <c r="T812" s="108"/>
    </row>
    <row r="813" spans="1:20" hidden="1" x14ac:dyDescent="0.2">
      <c r="A813" s="23">
        <v>988</v>
      </c>
      <c r="B813" s="16" t="s">
        <v>662</v>
      </c>
      <c r="D813" s="70" t="str">
        <f>IF(C813="","",LOOKUP(C813,Bases!A:A,Bases!B:B))</f>
        <v/>
      </c>
      <c r="E813" s="70" t="str">
        <f>IF(C813="","",LOOKUP(C813,Bases!A:A,Bases!C:C))</f>
        <v/>
      </c>
      <c r="F813" s="18" t="s">
        <v>3659</v>
      </c>
      <c r="G813" s="68" t="str">
        <f t="shared" si="51"/>
        <v>Baja</v>
      </c>
      <c r="H813" s="16" t="s">
        <v>5798</v>
      </c>
      <c r="I813" s="16" t="s">
        <v>3397</v>
      </c>
      <c r="J813" s="16" t="s">
        <v>2272</v>
      </c>
      <c r="K813" s="16">
        <v>98707</v>
      </c>
      <c r="L813" s="16" t="s">
        <v>2265</v>
      </c>
      <c r="M813" s="17">
        <v>43845</v>
      </c>
      <c r="N813" s="15">
        <v>34119401890</v>
      </c>
      <c r="O813" s="16" t="s">
        <v>5799</v>
      </c>
      <c r="P813" s="16">
        <v>0</v>
      </c>
      <c r="Q813" s="16" t="str">
        <f t="shared" si="52"/>
        <v>20/11/94</v>
      </c>
      <c r="R813" s="16" t="s">
        <v>3904</v>
      </c>
      <c r="S813" s="108" t="s">
        <v>2336</v>
      </c>
      <c r="T813" s="108"/>
    </row>
    <row r="814" spans="1:20" hidden="1" x14ac:dyDescent="0.2">
      <c r="A814" s="16">
        <v>492</v>
      </c>
      <c r="B814" s="16" t="s">
        <v>663</v>
      </c>
      <c r="D814" s="70" t="str">
        <f>IF(C814="","",LOOKUP(C814,Bases!A:A,Bases!B:B))</f>
        <v/>
      </c>
      <c r="E814" s="70" t="str">
        <f>IF(C814="","",LOOKUP(C814,Bases!A:A,Bases!C:C))</f>
        <v/>
      </c>
      <c r="G814" s="68" t="str">
        <f t="shared" si="51"/>
        <v>Baja</v>
      </c>
      <c r="K814" s="16">
        <v>0</v>
      </c>
      <c r="L814" s="16" t="s">
        <v>2265</v>
      </c>
      <c r="M814" s="17">
        <v>38271</v>
      </c>
      <c r="N814" s="15">
        <v>34047701395</v>
      </c>
      <c r="P814" s="16">
        <v>0</v>
      </c>
      <c r="Q814" s="16" t="str">
        <f t="shared" si="52"/>
        <v>//</v>
      </c>
      <c r="R814" s="16"/>
      <c r="S814" s="108" t="e">
        <v>#N/A</v>
      </c>
      <c r="T814" s="108"/>
    </row>
    <row r="815" spans="1:20" hidden="1" x14ac:dyDescent="0.2">
      <c r="A815" s="16">
        <v>515</v>
      </c>
      <c r="B815" s="16" t="s">
        <v>664</v>
      </c>
      <c r="D815" s="70" t="str">
        <f>IF(C815="","",LOOKUP(C815,Bases!A:A,Bases!B:B))</f>
        <v/>
      </c>
      <c r="E815" s="70" t="str">
        <f>IF(C815="","",LOOKUP(C815,Bases!A:A,Bases!C:C))</f>
        <v/>
      </c>
      <c r="G815" s="68" t="str">
        <f t="shared" si="51"/>
        <v>Baja</v>
      </c>
      <c r="H815" s="16" t="s">
        <v>2620</v>
      </c>
      <c r="J815" s="16" t="s">
        <v>2379</v>
      </c>
      <c r="K815" s="16">
        <v>0</v>
      </c>
      <c r="L815" s="16" t="s">
        <v>2265</v>
      </c>
      <c r="M815" s="17">
        <v>38285</v>
      </c>
      <c r="N815" s="15">
        <v>34048205404</v>
      </c>
      <c r="P815" s="16">
        <v>0</v>
      </c>
      <c r="Q815" s="16" t="str">
        <f t="shared" si="52"/>
        <v>//</v>
      </c>
      <c r="R815" s="16"/>
      <c r="S815" s="108" t="e">
        <v>#N/A</v>
      </c>
      <c r="T815" s="108"/>
    </row>
    <row r="816" spans="1:20" hidden="1" x14ac:dyDescent="0.2">
      <c r="A816" s="16">
        <v>521</v>
      </c>
      <c r="B816" s="16" t="s">
        <v>665</v>
      </c>
      <c r="D816" s="70" t="str">
        <f>IF(C816="","",LOOKUP(C816,Bases!A:A,Bases!B:B))</f>
        <v/>
      </c>
      <c r="E816" s="70" t="str">
        <f>IF(C816="","",LOOKUP(C816,Bases!A:A,Bases!C:C))</f>
        <v/>
      </c>
      <c r="G816" s="68" t="str">
        <f t="shared" si="51"/>
        <v>Baja</v>
      </c>
      <c r="H816" s="16" t="s">
        <v>2620</v>
      </c>
      <c r="J816" s="16" t="s">
        <v>2283</v>
      </c>
      <c r="K816" s="16">
        <v>0</v>
      </c>
      <c r="L816" s="16" t="s">
        <v>2265</v>
      </c>
      <c r="M816" s="17">
        <v>38285</v>
      </c>
      <c r="N816" s="15">
        <v>34048410830</v>
      </c>
      <c r="P816" s="16">
        <v>0</v>
      </c>
      <c r="Q816" s="16" t="str">
        <f t="shared" si="52"/>
        <v>//</v>
      </c>
      <c r="R816" s="16"/>
      <c r="S816" s="108" t="e">
        <v>#N/A</v>
      </c>
      <c r="T816" s="108"/>
    </row>
    <row r="817" spans="1:20" hidden="1" x14ac:dyDescent="0.2">
      <c r="A817" s="16">
        <v>502</v>
      </c>
      <c r="B817" s="16" t="s">
        <v>666</v>
      </c>
      <c r="D817" s="70" t="str">
        <f>IF(C817="","",LOOKUP(C817,Bases!A:A,Bases!B:B))</f>
        <v/>
      </c>
      <c r="E817" s="70" t="str">
        <f>IF(C817="","",LOOKUP(C817,Bases!A:A,Bases!C:C))</f>
        <v/>
      </c>
      <c r="G817" s="68" t="str">
        <f t="shared" si="51"/>
        <v>Baja</v>
      </c>
      <c r="H817" s="16" t="s">
        <v>2621</v>
      </c>
      <c r="J817" s="16" t="s">
        <v>2283</v>
      </c>
      <c r="K817" s="16">
        <v>0</v>
      </c>
      <c r="L817" s="16" t="s">
        <v>2265</v>
      </c>
      <c r="M817" s="17">
        <v>38285</v>
      </c>
      <c r="N817" s="15">
        <v>34048511496</v>
      </c>
      <c r="P817" s="16">
        <v>0</v>
      </c>
      <c r="Q817" s="16" t="str">
        <f t="shared" si="52"/>
        <v>//</v>
      </c>
      <c r="R817" s="16"/>
      <c r="S817" s="108" t="e">
        <v>#N/A</v>
      </c>
      <c r="T817" s="108"/>
    </row>
    <row r="818" spans="1:20" hidden="1" x14ac:dyDescent="0.2">
      <c r="A818" s="16">
        <v>663</v>
      </c>
      <c r="B818" s="16" t="s">
        <v>667</v>
      </c>
      <c r="D818" s="70" t="str">
        <f>IF(C818="","",LOOKUP(C818,Bases!A:A,Bases!B:B))</f>
        <v/>
      </c>
      <c r="E818" s="70" t="str">
        <f>IF(C818="","",LOOKUP(C818,Bases!A:A,Bases!C:C))</f>
        <v/>
      </c>
      <c r="G818" s="68" t="str">
        <f t="shared" si="51"/>
        <v>Baja</v>
      </c>
      <c r="K818" s="16">
        <v>0</v>
      </c>
      <c r="L818" s="16" t="s">
        <v>2265</v>
      </c>
      <c r="M818" s="17">
        <v>38446</v>
      </c>
      <c r="N818" s="15">
        <v>34057700634</v>
      </c>
      <c r="P818" s="16">
        <v>0</v>
      </c>
      <c r="Q818" s="16" t="str">
        <f t="shared" si="52"/>
        <v>//</v>
      </c>
      <c r="R818" s="16"/>
      <c r="S818" s="108" t="e">
        <v>#N/A</v>
      </c>
      <c r="T818" s="108"/>
    </row>
    <row r="819" spans="1:20" hidden="1" x14ac:dyDescent="0.2">
      <c r="A819" s="16">
        <v>690</v>
      </c>
      <c r="B819" s="16" t="s">
        <v>668</v>
      </c>
      <c r="D819" s="70" t="str">
        <f>IF(C819="","",LOOKUP(C819,Bases!A:A,Bases!B:B))</f>
        <v/>
      </c>
      <c r="E819" s="70" t="str">
        <f>IF(C819="","",LOOKUP(C819,Bases!A:A,Bases!C:C))</f>
        <v/>
      </c>
      <c r="G819" s="68" t="str">
        <f t="shared" si="51"/>
        <v>Baja</v>
      </c>
      <c r="K819" s="16">
        <v>0</v>
      </c>
      <c r="L819" s="16" t="s">
        <v>2265</v>
      </c>
      <c r="M819" s="17">
        <v>38460</v>
      </c>
      <c r="N819" s="15">
        <v>34058901819</v>
      </c>
      <c r="P819" s="16">
        <v>0</v>
      </c>
      <c r="Q819" s="16" t="str">
        <f t="shared" si="52"/>
        <v>//</v>
      </c>
      <c r="R819" s="16"/>
      <c r="S819" s="108" t="e">
        <v>#N/A</v>
      </c>
      <c r="T819" s="108"/>
    </row>
    <row r="820" spans="1:20" hidden="1" x14ac:dyDescent="0.2">
      <c r="A820" s="16">
        <v>536</v>
      </c>
      <c r="B820" s="16" t="s">
        <v>669</v>
      </c>
      <c r="D820" s="70" t="str">
        <f>IF(C820="","",LOOKUP(C820,Bases!A:A,Bases!B:B))</f>
        <v/>
      </c>
      <c r="E820" s="70" t="str">
        <f>IF(C820="","",LOOKUP(C820,Bases!A:A,Bases!C:C))</f>
        <v/>
      </c>
      <c r="G820" s="68" t="str">
        <f t="shared" si="51"/>
        <v>Baja</v>
      </c>
      <c r="H820" s="16" t="s">
        <v>2622</v>
      </c>
      <c r="J820" s="16" t="s">
        <v>2283</v>
      </c>
      <c r="K820" s="16">
        <v>0</v>
      </c>
      <c r="L820" s="16" t="s">
        <v>2265</v>
      </c>
      <c r="M820" s="17">
        <v>38285</v>
      </c>
      <c r="N820" s="15">
        <v>34008407602</v>
      </c>
      <c r="P820" s="16">
        <v>0</v>
      </c>
      <c r="Q820" s="16" t="str">
        <f t="shared" si="52"/>
        <v>//</v>
      </c>
      <c r="R820" s="16"/>
      <c r="S820" s="108" t="e">
        <v>#N/A</v>
      </c>
      <c r="T820" s="108"/>
    </row>
    <row r="821" spans="1:20" hidden="1" x14ac:dyDescent="0.2">
      <c r="A821" s="16">
        <v>522</v>
      </c>
      <c r="B821" s="16" t="s">
        <v>670</v>
      </c>
      <c r="D821" s="70" t="str">
        <f>IF(C821="","",LOOKUP(C821,Bases!A:A,Bases!B:B))</f>
        <v/>
      </c>
      <c r="E821" s="70" t="str">
        <f>IF(C821="","",LOOKUP(C821,Bases!A:A,Bases!C:C))</f>
        <v/>
      </c>
      <c r="G821" s="68" t="str">
        <f t="shared" si="51"/>
        <v>Baja</v>
      </c>
      <c r="H821" s="16" t="s">
        <v>2620</v>
      </c>
      <c r="J821" s="16" t="s">
        <v>2379</v>
      </c>
      <c r="K821" s="16">
        <v>0</v>
      </c>
      <c r="L821" s="16" t="s">
        <v>2265</v>
      </c>
      <c r="M821" s="17">
        <v>38285</v>
      </c>
      <c r="N821" s="15">
        <v>34048809627</v>
      </c>
      <c r="P821" s="16">
        <v>0</v>
      </c>
      <c r="Q821" s="16" t="str">
        <f t="shared" si="52"/>
        <v>//</v>
      </c>
      <c r="R821" s="16"/>
      <c r="S821" s="108" t="e">
        <v>#N/A</v>
      </c>
      <c r="T821" s="108"/>
    </row>
    <row r="822" spans="1:20" hidden="1" x14ac:dyDescent="0.2">
      <c r="A822" s="16">
        <v>8088</v>
      </c>
      <c r="B822" s="16" t="s">
        <v>671</v>
      </c>
      <c r="D822" s="70" t="str">
        <f>IF(C822="","",LOOKUP(C822,Bases!A:A,Bases!B:B))</f>
        <v/>
      </c>
      <c r="E822" s="70" t="str">
        <f>IF(C822="","",LOOKUP(C822,Bases!A:A,Bases!C:C))</f>
        <v/>
      </c>
      <c r="G822" s="68" t="str">
        <f t="shared" si="51"/>
        <v>Baja</v>
      </c>
      <c r="H822" s="16" t="s">
        <v>2623</v>
      </c>
      <c r="J822" s="16" t="s">
        <v>2389</v>
      </c>
      <c r="K822" s="16">
        <v>98840</v>
      </c>
      <c r="L822" s="16" t="s">
        <v>2265</v>
      </c>
      <c r="M822" s="17">
        <v>42024</v>
      </c>
      <c r="N822" s="15">
        <v>43806515219</v>
      </c>
      <c r="P822" s="16">
        <v>0</v>
      </c>
      <c r="Q822" s="16" t="str">
        <f t="shared" si="52"/>
        <v>//</v>
      </c>
      <c r="R822" s="16"/>
      <c r="S822" s="108" t="e">
        <v>#N/A</v>
      </c>
      <c r="T822" s="108"/>
    </row>
    <row r="823" spans="1:20" hidden="1" x14ac:dyDescent="0.2">
      <c r="A823" s="16">
        <v>1644</v>
      </c>
      <c r="B823" s="16" t="s">
        <v>672</v>
      </c>
      <c r="D823" s="70" t="str">
        <f>IF(C823="","",LOOKUP(C823,Bases!A:A,Bases!B:B))</f>
        <v/>
      </c>
      <c r="E823" s="70" t="str">
        <f>IF(C823="","",LOOKUP(C823,Bases!A:A,Bases!C:C))</f>
        <v/>
      </c>
      <c r="G823" s="68" t="str">
        <f t="shared" ref="G823:G830" si="53">IF(L823="B","Baja","Activo")</f>
        <v>Baja</v>
      </c>
      <c r="H823" s="16" t="s">
        <v>2624</v>
      </c>
      <c r="J823" s="16" t="s">
        <v>2272</v>
      </c>
      <c r="K823" s="16">
        <v>98700</v>
      </c>
      <c r="L823" s="16" t="s">
        <v>2265</v>
      </c>
      <c r="M823" s="17">
        <v>42486</v>
      </c>
      <c r="N823" s="15">
        <v>27148962809</v>
      </c>
      <c r="P823" s="16">
        <v>0</v>
      </c>
      <c r="Q823" s="16" t="str">
        <f t="shared" si="52"/>
        <v>//</v>
      </c>
      <c r="R823" s="16"/>
      <c r="S823" s="108" t="e">
        <v>#N/A</v>
      </c>
      <c r="T823" s="108"/>
    </row>
    <row r="824" spans="1:20" hidden="1" x14ac:dyDescent="0.2">
      <c r="A824" s="16">
        <v>2740</v>
      </c>
      <c r="B824" s="31" t="s">
        <v>5787</v>
      </c>
      <c r="D824" s="70" t="str">
        <f>IF(C824="","",LOOKUP(C824,Bases!A:A,Bases!B:B))</f>
        <v/>
      </c>
      <c r="E824" s="70" t="str">
        <f>IF(C824="","",LOOKUP(C824,Bases!A:A,Bases!C:C))</f>
        <v/>
      </c>
      <c r="F824" s="18" t="s">
        <v>6242</v>
      </c>
      <c r="G824" s="68" t="str">
        <f t="shared" si="53"/>
        <v>Baja</v>
      </c>
      <c r="H824" s="16" t="s">
        <v>5788</v>
      </c>
      <c r="I824" s="16" t="s">
        <v>5533</v>
      </c>
      <c r="J824" s="16" t="s">
        <v>2285</v>
      </c>
      <c r="K824" s="16">
        <v>98730</v>
      </c>
      <c r="L824" s="16" t="s">
        <v>2265</v>
      </c>
      <c r="M824" s="17">
        <v>43843</v>
      </c>
      <c r="N824" s="15">
        <v>3198597845</v>
      </c>
      <c r="O824" s="16" t="s">
        <v>5789</v>
      </c>
      <c r="P824" s="16" t="s">
        <v>6329</v>
      </c>
      <c r="Q824" s="16" t="str">
        <f t="shared" si="52"/>
        <v>26/09/85</v>
      </c>
      <c r="R824" s="27" t="s">
        <v>3904</v>
      </c>
      <c r="S824" s="108" t="s">
        <v>3185</v>
      </c>
      <c r="T824" s="108"/>
    </row>
    <row r="825" spans="1:20" hidden="1" x14ac:dyDescent="0.2">
      <c r="A825" s="16">
        <v>941</v>
      </c>
      <c r="B825" s="16" t="s">
        <v>673</v>
      </c>
      <c r="D825" s="70" t="str">
        <f>IF(C825="","",LOOKUP(C825,Bases!A:A,Bases!B:B))</f>
        <v/>
      </c>
      <c r="E825" s="70" t="str">
        <f>IF(C825="","",LOOKUP(C825,Bases!A:A,Bases!C:C))</f>
        <v/>
      </c>
      <c r="G825" s="68" t="str">
        <f t="shared" si="53"/>
        <v>Baja</v>
      </c>
      <c r="H825" s="16" t="s">
        <v>2625</v>
      </c>
      <c r="J825" s="16" t="s">
        <v>2272</v>
      </c>
      <c r="K825" s="16">
        <v>98705</v>
      </c>
      <c r="L825" s="16" t="s">
        <v>2265</v>
      </c>
      <c r="M825" s="17">
        <v>40529</v>
      </c>
      <c r="N825" s="15">
        <v>34109112473</v>
      </c>
      <c r="P825" s="16">
        <v>0</v>
      </c>
      <c r="Q825" s="16" t="str">
        <f t="shared" si="52"/>
        <v>//</v>
      </c>
      <c r="R825" s="16"/>
      <c r="S825" s="108" t="e">
        <v>#N/A</v>
      </c>
      <c r="T825" s="108"/>
    </row>
    <row r="826" spans="1:20" hidden="1" x14ac:dyDescent="0.2">
      <c r="A826" s="16">
        <v>1534</v>
      </c>
      <c r="B826" s="16" t="s">
        <v>674</v>
      </c>
      <c r="D826" s="70" t="str">
        <f>IF(C826="","",LOOKUP(C826,Bases!A:A,Bases!B:B))</f>
        <v/>
      </c>
      <c r="E826" s="70" t="str">
        <f>IF(C826="","",LOOKUP(C826,Bases!A:A,Bases!C:C))</f>
        <v/>
      </c>
      <c r="G826" s="68" t="str">
        <f t="shared" si="53"/>
        <v>Baja</v>
      </c>
      <c r="H826" s="16" t="s">
        <v>2626</v>
      </c>
      <c r="J826" s="16" t="s">
        <v>2430</v>
      </c>
      <c r="K826" s="16">
        <v>98730</v>
      </c>
      <c r="L826" s="16" t="s">
        <v>2265</v>
      </c>
      <c r="M826" s="17">
        <v>42262</v>
      </c>
      <c r="N826" s="15">
        <v>43119009405</v>
      </c>
      <c r="P826" s="16">
        <v>0</v>
      </c>
      <c r="Q826" s="16" t="str">
        <f t="shared" si="52"/>
        <v>//</v>
      </c>
      <c r="R826" s="16"/>
      <c r="S826" s="108" t="e">
        <v>#N/A</v>
      </c>
      <c r="T826" s="108"/>
    </row>
    <row r="827" spans="1:20" hidden="1" x14ac:dyDescent="0.2">
      <c r="A827" s="16">
        <v>2736</v>
      </c>
      <c r="B827" s="16" t="s">
        <v>5775</v>
      </c>
      <c r="D827" s="70" t="str">
        <f>IF(C827="","",LOOKUP(C827,Bases!A:A,Bases!B:B))</f>
        <v/>
      </c>
      <c r="E827" s="70" t="str">
        <f>IF(C827="","",LOOKUP(C827,Bases!A:A,Bases!C:C))</f>
        <v/>
      </c>
      <c r="F827" s="18" t="s">
        <v>27</v>
      </c>
      <c r="G827" s="68" t="str">
        <f t="shared" si="53"/>
        <v>Baja</v>
      </c>
      <c r="H827" s="16" t="s">
        <v>5776</v>
      </c>
      <c r="I827" s="16" t="s">
        <v>3593</v>
      </c>
      <c r="J827" s="16" t="s">
        <v>2272</v>
      </c>
      <c r="K827" s="16">
        <v>98700</v>
      </c>
      <c r="L827" s="16" t="s">
        <v>2265</v>
      </c>
      <c r="M827" s="17">
        <v>43840</v>
      </c>
      <c r="O827" s="16" t="s">
        <v>5777</v>
      </c>
      <c r="P827" s="16">
        <v>0</v>
      </c>
      <c r="Q827" s="16" t="str">
        <f t="shared" si="52"/>
        <v>02/11/01</v>
      </c>
      <c r="R827" s="27" t="s">
        <v>3904</v>
      </c>
      <c r="S827" s="108" t="e">
        <v>#N/A</v>
      </c>
      <c r="T827" s="108"/>
    </row>
    <row r="828" spans="1:20" hidden="1" x14ac:dyDescent="0.2">
      <c r="A828" s="16">
        <v>2791</v>
      </c>
      <c r="B828" s="16" t="s">
        <v>5962</v>
      </c>
      <c r="D828" s="70" t="str">
        <f>IF(C828="","",LOOKUP(C828,Bases!A:A,Bases!B:B))</f>
        <v/>
      </c>
      <c r="E828" s="70" t="str">
        <f>IF(C828="","",LOOKUP(C828,Bases!A:A,Bases!C:C))</f>
        <v/>
      </c>
      <c r="F828" s="18" t="s">
        <v>5102</v>
      </c>
      <c r="G828" s="68" t="str">
        <f t="shared" si="53"/>
        <v>Baja</v>
      </c>
      <c r="H828" s="16" t="s">
        <v>5963</v>
      </c>
      <c r="I828" s="16" t="s">
        <v>3593</v>
      </c>
      <c r="J828" s="16" t="s">
        <v>2272</v>
      </c>
      <c r="K828" s="16">
        <v>98700</v>
      </c>
      <c r="L828" s="16" t="s">
        <v>2265</v>
      </c>
      <c r="M828" s="17">
        <v>43885</v>
      </c>
      <c r="O828" s="16" t="s">
        <v>5964</v>
      </c>
      <c r="P828" s="16">
        <v>0</v>
      </c>
      <c r="Q828" s="16" t="str">
        <f t="shared" si="52"/>
        <v>02/11/01</v>
      </c>
      <c r="R828" s="27" t="s">
        <v>3904</v>
      </c>
      <c r="S828" s="108" t="e">
        <v>#N/A</v>
      </c>
      <c r="T828" s="108"/>
    </row>
    <row r="829" spans="1:20" hidden="1" x14ac:dyDescent="0.2">
      <c r="A829" s="16">
        <v>1956</v>
      </c>
      <c r="B829" s="16" t="s">
        <v>675</v>
      </c>
      <c r="D829" s="70" t="str">
        <f>IF(C829="","",LOOKUP(C829,Bases!A:A,Bases!B:B))</f>
        <v/>
      </c>
      <c r="E829" s="70" t="str">
        <f>IF(C829="","",LOOKUP(C829,Bases!A:A,Bases!C:C))</f>
        <v/>
      </c>
      <c r="G829" s="68" t="str">
        <f t="shared" si="53"/>
        <v>Baja</v>
      </c>
      <c r="H829" s="16" t="s">
        <v>2627</v>
      </c>
      <c r="J829" s="16" t="s">
        <v>2272</v>
      </c>
      <c r="K829" s="16">
        <v>98700</v>
      </c>
      <c r="L829" s="16" t="s">
        <v>2265</v>
      </c>
      <c r="M829" s="17">
        <v>42984</v>
      </c>
      <c r="N829" s="15">
        <v>18179559135</v>
      </c>
      <c r="P829" s="16">
        <v>0</v>
      </c>
      <c r="Q829" s="16" t="str">
        <f t="shared" si="52"/>
        <v>//</v>
      </c>
      <c r="R829" s="16"/>
      <c r="S829" s="108" t="e">
        <v>#N/A</v>
      </c>
      <c r="T829" s="108"/>
    </row>
    <row r="830" spans="1:20" hidden="1" x14ac:dyDescent="0.2">
      <c r="A830" s="16">
        <v>983</v>
      </c>
      <c r="B830" s="16" t="s">
        <v>676</v>
      </c>
      <c r="D830" s="70" t="str">
        <f>IF(C830="","",LOOKUP(C830,Bases!A:A,Bases!B:B))</f>
        <v/>
      </c>
      <c r="E830" s="70" t="str">
        <f>IF(C830="","",LOOKUP(C830,Bases!A:A,Bases!C:C))</f>
        <v/>
      </c>
      <c r="G830" s="68" t="str">
        <f t="shared" si="53"/>
        <v>Baja</v>
      </c>
      <c r="H830" s="16" t="s">
        <v>2628</v>
      </c>
      <c r="J830" s="16" t="s">
        <v>2272</v>
      </c>
      <c r="K830" s="16">
        <v>98706</v>
      </c>
      <c r="L830" s="16" t="s">
        <v>2265</v>
      </c>
      <c r="M830" s="17">
        <v>40588</v>
      </c>
      <c r="N830" s="15">
        <v>34089108525</v>
      </c>
      <c r="P830" s="16">
        <v>0</v>
      </c>
      <c r="Q830" s="16" t="str">
        <f t="shared" si="52"/>
        <v>//</v>
      </c>
      <c r="R830" s="16"/>
      <c r="S830" s="108" t="e">
        <v>#N/A</v>
      </c>
      <c r="T830" s="108"/>
    </row>
    <row r="831" spans="1:20" hidden="1" x14ac:dyDescent="0.2">
      <c r="A831" s="16">
        <v>34</v>
      </c>
      <c r="B831" s="16" t="s">
        <v>677</v>
      </c>
      <c r="D831" s="14" t="str">
        <f>IF(C831="","",LOOKUP(C831,Bases!A:A,Bases!B:B))</f>
        <v/>
      </c>
      <c r="E831" s="14" t="str">
        <f>IF(C831="","",LOOKUP(C831,Bases!A:A,Bases!C:C))</f>
        <v/>
      </c>
      <c r="G831" s="68" t="str">
        <f>IF(L831="B","Baja",IF(L831="A","Activo",IF(L831="R","Activo","")))</f>
        <v>Baja</v>
      </c>
      <c r="K831" s="16">
        <v>0</v>
      </c>
      <c r="L831" s="16" t="s">
        <v>2265</v>
      </c>
      <c r="M831" s="17">
        <v>36912</v>
      </c>
      <c r="N831" s="15">
        <v>34968012616</v>
      </c>
      <c r="P831" s="16">
        <v>0</v>
      </c>
      <c r="Q831" s="16" t="str">
        <f t="shared" si="52"/>
        <v>//</v>
      </c>
      <c r="R831" s="16"/>
      <c r="S831" s="108" t="e">
        <v>#N/A</v>
      </c>
      <c r="T831" s="108"/>
    </row>
    <row r="832" spans="1:20" hidden="1" x14ac:dyDescent="0.2">
      <c r="A832" s="16">
        <v>1131</v>
      </c>
      <c r="B832" s="16" t="s">
        <v>678</v>
      </c>
      <c r="D832" s="70" t="str">
        <f>IF(C832="","",LOOKUP(C832,Bases!A:A,Bases!B:B))</f>
        <v/>
      </c>
      <c r="E832" s="70" t="str">
        <f>IF(C832="","",LOOKUP(C832,Bases!A:A,Bases!C:C))</f>
        <v/>
      </c>
      <c r="F832" s="18" t="s">
        <v>4076</v>
      </c>
      <c r="G832" s="68" t="str">
        <f t="shared" ref="G832:G863" si="54">IF(L832="B","Baja","Activo")</f>
        <v>Baja</v>
      </c>
      <c r="H832" s="16" t="s">
        <v>2629</v>
      </c>
      <c r="J832" s="16" t="s">
        <v>2272</v>
      </c>
      <c r="K832" s="16">
        <v>98700</v>
      </c>
      <c r="L832" s="16" t="s">
        <v>2265</v>
      </c>
      <c r="M832" s="17">
        <v>42891</v>
      </c>
      <c r="N832" s="15">
        <v>34139307523</v>
      </c>
      <c r="O832" s="16" t="s">
        <v>4008</v>
      </c>
      <c r="P832" s="16">
        <v>0</v>
      </c>
      <c r="Q832" s="16" t="str">
        <f t="shared" si="52"/>
        <v>13/12/93</v>
      </c>
      <c r="R832" s="27" t="s">
        <v>3910</v>
      </c>
      <c r="S832" s="108" t="e">
        <v>#N/A</v>
      </c>
      <c r="T832" s="108"/>
    </row>
    <row r="833" spans="1:20" hidden="1" x14ac:dyDescent="0.2">
      <c r="A833" s="16">
        <v>8128</v>
      </c>
      <c r="B833" s="16" t="s">
        <v>679</v>
      </c>
      <c r="D833" s="70" t="str">
        <f>IF(C833="","",LOOKUP(C833,Bases!A:A,Bases!B:B))</f>
        <v/>
      </c>
      <c r="E833" s="70" t="str">
        <f>IF(C833="","",LOOKUP(C833,Bases!A:A,Bases!C:C))</f>
        <v/>
      </c>
      <c r="G833" s="68" t="str">
        <f t="shared" si="54"/>
        <v>Baja</v>
      </c>
      <c r="H833" s="16" t="s">
        <v>2630</v>
      </c>
      <c r="J833" s="16" t="s">
        <v>2631</v>
      </c>
      <c r="K833" s="16">
        <v>98730</v>
      </c>
      <c r="L833" s="16" t="s">
        <v>2265</v>
      </c>
      <c r="M833" s="17">
        <v>42101</v>
      </c>
      <c r="N833" s="15">
        <v>43078829462</v>
      </c>
      <c r="P833" s="16">
        <v>0</v>
      </c>
      <c r="Q833" s="16" t="str">
        <f t="shared" si="52"/>
        <v>//</v>
      </c>
      <c r="R833" s="16"/>
      <c r="S833" s="108" t="e">
        <v>#N/A</v>
      </c>
      <c r="T833" s="108"/>
    </row>
    <row r="834" spans="1:20" hidden="1" x14ac:dyDescent="0.2">
      <c r="A834" s="16">
        <v>2122</v>
      </c>
      <c r="B834" s="16" t="s">
        <v>3685</v>
      </c>
      <c r="D834" s="70" t="str">
        <f>IF(C834="","",LOOKUP(C834,Bases!A:A,Bases!B:B))</f>
        <v/>
      </c>
      <c r="E834" s="70" t="str">
        <f>IF(C834="","",LOOKUP(C834,Bases!A:A,Bases!C:C))</f>
        <v/>
      </c>
      <c r="G834" s="68" t="str">
        <f t="shared" si="54"/>
        <v>Baja</v>
      </c>
      <c r="J834" s="16" t="s">
        <v>3676</v>
      </c>
      <c r="L834" s="16" t="s">
        <v>2265</v>
      </c>
      <c r="P834" s="16">
        <v>0</v>
      </c>
      <c r="Q834" s="16" t="str">
        <f t="shared" si="52"/>
        <v>//</v>
      </c>
      <c r="R834" s="16"/>
      <c r="S834" s="108" t="e">
        <v>#N/A</v>
      </c>
      <c r="T834" s="108"/>
    </row>
    <row r="835" spans="1:20" hidden="1" x14ac:dyDescent="0.2">
      <c r="A835" s="16">
        <v>8133</v>
      </c>
      <c r="B835" s="16" t="s">
        <v>680</v>
      </c>
      <c r="D835" s="70" t="str">
        <f>IF(C835="","",LOOKUP(C835,Bases!A:A,Bases!B:B))</f>
        <v/>
      </c>
      <c r="E835" s="70" t="str">
        <f>IF(C835="","",LOOKUP(C835,Bases!A:A,Bases!C:C))</f>
        <v/>
      </c>
      <c r="G835" s="68" t="str">
        <f t="shared" si="54"/>
        <v>Baja</v>
      </c>
      <c r="H835" s="16" t="s">
        <v>2632</v>
      </c>
      <c r="J835" s="16" t="s">
        <v>2288</v>
      </c>
      <c r="K835" s="16">
        <v>98730</v>
      </c>
      <c r="L835" s="16" t="s">
        <v>2265</v>
      </c>
      <c r="M835" s="17">
        <v>42132</v>
      </c>
      <c r="N835" s="15">
        <v>17149119335</v>
      </c>
      <c r="P835" s="16">
        <v>0</v>
      </c>
      <c r="Q835" s="16" t="str">
        <f t="shared" si="52"/>
        <v>//</v>
      </c>
      <c r="R835" s="16"/>
      <c r="S835" s="108" t="e">
        <v>#N/A</v>
      </c>
      <c r="T835" s="108"/>
    </row>
    <row r="836" spans="1:20" hidden="1" x14ac:dyDescent="0.2">
      <c r="A836" s="16">
        <v>8038</v>
      </c>
      <c r="B836" s="16" t="s">
        <v>681</v>
      </c>
      <c r="D836" s="70" t="str">
        <f>IF(C836="","",LOOKUP(C836,Bases!A:A,Bases!B:B))</f>
        <v/>
      </c>
      <c r="E836" s="70" t="str">
        <f>IF(C836="","",LOOKUP(C836,Bases!A:A,Bases!C:C))</f>
        <v/>
      </c>
      <c r="G836" s="68" t="str">
        <f t="shared" si="54"/>
        <v>Baja</v>
      </c>
      <c r="H836" s="16" t="s">
        <v>2633</v>
      </c>
      <c r="J836" s="16" t="s">
        <v>2634</v>
      </c>
      <c r="K836" s="16">
        <v>98730</v>
      </c>
      <c r="L836" s="16" t="s">
        <v>2265</v>
      </c>
      <c r="M836" s="17">
        <v>41981</v>
      </c>
      <c r="N836" s="15">
        <v>70149537444</v>
      </c>
      <c r="P836" s="16">
        <v>0</v>
      </c>
      <c r="Q836" s="16" t="str">
        <f t="shared" si="52"/>
        <v>//</v>
      </c>
      <c r="R836" s="16"/>
      <c r="S836" s="108" t="e">
        <v>#N/A</v>
      </c>
      <c r="T836" s="108"/>
    </row>
    <row r="837" spans="1:20" hidden="1" x14ac:dyDescent="0.2">
      <c r="A837" s="16">
        <v>1456</v>
      </c>
      <c r="B837" s="16" t="s">
        <v>682</v>
      </c>
      <c r="D837" s="70" t="str">
        <f>IF(C837="","",LOOKUP(C837,Bases!A:A,Bases!B:B))</f>
        <v/>
      </c>
      <c r="E837" s="70" t="str">
        <f>IF(C837="","",LOOKUP(C837,Bases!A:A,Bases!C:C))</f>
        <v/>
      </c>
      <c r="G837" s="68" t="str">
        <f t="shared" si="54"/>
        <v>Baja</v>
      </c>
      <c r="H837" s="16" t="s">
        <v>2635</v>
      </c>
      <c r="J837" s="16" t="s">
        <v>2274</v>
      </c>
      <c r="K837" s="16">
        <v>98707</v>
      </c>
      <c r="L837" s="16" t="s">
        <v>2265</v>
      </c>
      <c r="M837" s="17">
        <v>42206</v>
      </c>
      <c r="N837" s="15">
        <v>34987602314</v>
      </c>
      <c r="P837" s="16">
        <v>0</v>
      </c>
      <c r="Q837" s="16" t="str">
        <f t="shared" si="52"/>
        <v>//</v>
      </c>
      <c r="R837" s="16"/>
      <c r="S837" s="108" t="e">
        <v>#N/A</v>
      </c>
      <c r="T837" s="108"/>
    </row>
    <row r="838" spans="1:20" hidden="1" x14ac:dyDescent="0.2">
      <c r="A838" s="16">
        <v>272</v>
      </c>
      <c r="B838" s="16" t="s">
        <v>683</v>
      </c>
      <c r="D838" s="70" t="str">
        <f>IF(C838="","",LOOKUP(C838,Bases!A:A,Bases!B:B))</f>
        <v/>
      </c>
      <c r="E838" s="70" t="str">
        <f>IF(C838="","",LOOKUP(C838,Bases!A:A,Bases!C:C))</f>
        <v/>
      </c>
      <c r="G838" s="68" t="str">
        <f t="shared" si="54"/>
        <v>Baja</v>
      </c>
      <c r="K838" s="16">
        <v>0</v>
      </c>
      <c r="L838" s="16" t="s">
        <v>2265</v>
      </c>
      <c r="M838" s="17">
        <v>37501</v>
      </c>
      <c r="N838" s="15">
        <v>34028514775</v>
      </c>
      <c r="P838" s="16">
        <v>0</v>
      </c>
      <c r="Q838" s="16" t="str">
        <f t="shared" si="52"/>
        <v>//</v>
      </c>
      <c r="R838" s="16"/>
      <c r="S838" s="108" t="e">
        <v>#N/A</v>
      </c>
      <c r="T838" s="108"/>
    </row>
    <row r="839" spans="1:20" x14ac:dyDescent="0.2">
      <c r="A839" s="16">
        <v>1446</v>
      </c>
      <c r="B839" s="16" t="s">
        <v>7069</v>
      </c>
      <c r="C839" s="19" t="s">
        <v>7073</v>
      </c>
      <c r="D839" s="70" t="str">
        <f>IF(C839="","",LOOKUP(C839,Bases!A:A,Bases!B:B))</f>
        <v>Arsinas</v>
      </c>
      <c r="E839" s="70" t="str">
        <f>IF(C839="","",LOOKUP(C839,Bases!A:A,Bases!C:C))</f>
        <v>Velador Arsinas</v>
      </c>
      <c r="F839" s="18" t="s">
        <v>11</v>
      </c>
      <c r="G839" s="68" t="str">
        <f t="shared" si="54"/>
        <v>Activo</v>
      </c>
      <c r="H839" s="16" t="s">
        <v>7070</v>
      </c>
      <c r="I839" s="16" t="s">
        <v>2283</v>
      </c>
      <c r="J839" s="16" t="s">
        <v>2283</v>
      </c>
      <c r="K839" s="16">
        <v>98640</v>
      </c>
      <c r="L839" s="16" t="s">
        <v>144</v>
      </c>
      <c r="M839" s="17">
        <v>44095</v>
      </c>
      <c r="N839" s="15">
        <v>34825901746</v>
      </c>
      <c r="O839" s="16" t="s">
        <v>7071</v>
      </c>
      <c r="Q839" s="16" t="str">
        <f t="shared" si="52"/>
        <v>14/05/59</v>
      </c>
      <c r="R839" s="27" t="s">
        <v>3904</v>
      </c>
      <c r="S839" s="12" t="s">
        <v>6214</v>
      </c>
    </row>
    <row r="840" spans="1:20" hidden="1" x14ac:dyDescent="0.2">
      <c r="A840" s="16">
        <v>2718</v>
      </c>
      <c r="B840" s="16" t="s">
        <v>5708</v>
      </c>
      <c r="D840" s="70" t="str">
        <f>IF(C840="","",LOOKUP(C840,Bases!A:A,Bases!B:B))</f>
        <v/>
      </c>
      <c r="E840" s="70" t="str">
        <f>IF(C840="","",LOOKUP(C840,Bases!A:A,Bases!C:C))</f>
        <v/>
      </c>
      <c r="F840" s="18" t="s">
        <v>5599</v>
      </c>
      <c r="G840" s="68" t="str">
        <f t="shared" si="54"/>
        <v>Baja</v>
      </c>
      <c r="H840" s="16" t="s">
        <v>5709</v>
      </c>
      <c r="I840" s="16" t="s">
        <v>3676</v>
      </c>
      <c r="J840" s="16" t="s">
        <v>2285</v>
      </c>
      <c r="K840" s="16">
        <v>98730</v>
      </c>
      <c r="L840" s="16" t="s">
        <v>2265</v>
      </c>
      <c r="M840" s="17">
        <v>43803</v>
      </c>
      <c r="N840" s="15">
        <v>34978118643</v>
      </c>
      <c r="O840" s="16" t="s">
        <v>5710</v>
      </c>
      <c r="P840" s="16">
        <v>0</v>
      </c>
      <c r="Q840" s="16" t="str">
        <f t="shared" si="52"/>
        <v>01/07/81</v>
      </c>
      <c r="R840" s="27" t="s">
        <v>3904</v>
      </c>
      <c r="S840" s="108" t="e">
        <v>#N/A</v>
      </c>
      <c r="T840" s="108"/>
    </row>
    <row r="841" spans="1:20" hidden="1" x14ac:dyDescent="0.2">
      <c r="A841" s="16">
        <v>1658</v>
      </c>
      <c r="B841" s="16" t="s">
        <v>685</v>
      </c>
      <c r="D841" s="70" t="str">
        <f>IF(C841="","",LOOKUP(C841,Bases!A:A,Bases!B:B))</f>
        <v/>
      </c>
      <c r="E841" s="70" t="str">
        <f>IF(C841="","",LOOKUP(C841,Bases!A:A,Bases!C:C))</f>
        <v/>
      </c>
      <c r="G841" s="68" t="str">
        <f t="shared" si="54"/>
        <v>Baja</v>
      </c>
      <c r="H841" s="16" t="s">
        <v>2637</v>
      </c>
      <c r="J841" s="16" t="s">
        <v>2272</v>
      </c>
      <c r="K841" s="16">
        <v>98700</v>
      </c>
      <c r="L841" s="16" t="s">
        <v>2265</v>
      </c>
      <c r="M841" s="17">
        <v>42493</v>
      </c>
      <c r="N841" s="15">
        <v>11169139158</v>
      </c>
      <c r="P841" s="16">
        <v>0</v>
      </c>
      <c r="Q841" s="16" t="str">
        <f t="shared" si="52"/>
        <v>//</v>
      </c>
      <c r="R841" s="16"/>
      <c r="S841" s="108" t="e">
        <v>#N/A</v>
      </c>
      <c r="T841" s="108"/>
    </row>
    <row r="842" spans="1:20" hidden="1" x14ac:dyDescent="0.2">
      <c r="A842" s="16">
        <v>1623</v>
      </c>
      <c r="B842" s="16" t="s">
        <v>686</v>
      </c>
      <c r="D842" s="70" t="str">
        <f>IF(C842="","",LOOKUP(C842,Bases!A:A,Bases!B:B))</f>
        <v/>
      </c>
      <c r="E842" s="70" t="str">
        <f>IF(C842="","",LOOKUP(C842,Bases!A:A,Bases!C:C))</f>
        <v/>
      </c>
      <c r="G842" s="68" t="str">
        <f t="shared" si="54"/>
        <v>Baja</v>
      </c>
      <c r="H842" s="16" t="s">
        <v>2638</v>
      </c>
      <c r="J842" s="16" t="s">
        <v>2272</v>
      </c>
      <c r="K842" s="16">
        <v>98700</v>
      </c>
      <c r="L842" s="16" t="s">
        <v>2265</v>
      </c>
      <c r="M842" s="17">
        <v>42499</v>
      </c>
      <c r="N842" s="15">
        <v>34068817591</v>
      </c>
      <c r="P842" s="16">
        <v>0</v>
      </c>
      <c r="Q842" s="16" t="str">
        <f t="shared" si="52"/>
        <v>//</v>
      </c>
      <c r="R842" s="16"/>
      <c r="S842" s="108" t="e">
        <v>#N/A</v>
      </c>
      <c r="T842" s="108"/>
    </row>
    <row r="843" spans="1:20" hidden="1" x14ac:dyDescent="0.2">
      <c r="A843" s="16">
        <v>2027</v>
      </c>
      <c r="B843" s="16" t="s">
        <v>687</v>
      </c>
      <c r="D843" s="70" t="str">
        <f>IF(C843="","",LOOKUP(C843,Bases!A:A,Bases!B:B))</f>
        <v/>
      </c>
      <c r="E843" s="70" t="str">
        <f>IF(C843="","",LOOKUP(C843,Bases!A:A,Bases!C:C))</f>
        <v/>
      </c>
      <c r="G843" s="68" t="str">
        <f t="shared" si="54"/>
        <v>Baja</v>
      </c>
      <c r="H843" s="16" t="s">
        <v>2639</v>
      </c>
      <c r="J843" s="16" t="s">
        <v>2283</v>
      </c>
      <c r="K843" s="16">
        <v>98640</v>
      </c>
      <c r="L843" s="16" t="s">
        <v>2265</v>
      </c>
      <c r="M843" s="17">
        <v>43073</v>
      </c>
      <c r="N843" s="15">
        <v>25169768261</v>
      </c>
      <c r="P843" s="16">
        <v>0</v>
      </c>
      <c r="Q843" s="16" t="str">
        <f t="shared" si="52"/>
        <v>//</v>
      </c>
      <c r="R843" s="16"/>
      <c r="S843" s="108" t="e">
        <v>#N/A</v>
      </c>
      <c r="T843" s="108"/>
    </row>
    <row r="844" spans="1:20" hidden="1" x14ac:dyDescent="0.2">
      <c r="A844" s="16">
        <v>1835</v>
      </c>
      <c r="B844" s="16" t="s">
        <v>688</v>
      </c>
      <c r="D844" s="70" t="str">
        <f>IF(C844="","",LOOKUP(C844,Bases!A:A,Bases!B:B))</f>
        <v/>
      </c>
      <c r="E844" s="70" t="str">
        <f>IF(C844="","",LOOKUP(C844,Bases!A:A,Bases!C:C))</f>
        <v/>
      </c>
      <c r="G844" s="68" t="str">
        <f t="shared" si="54"/>
        <v>Baja</v>
      </c>
      <c r="H844" s="16" t="s">
        <v>2640</v>
      </c>
      <c r="J844" s="16" t="s">
        <v>2641</v>
      </c>
      <c r="K844" s="16">
        <v>98760</v>
      </c>
      <c r="L844" s="16" t="s">
        <v>2265</v>
      </c>
      <c r="M844" s="17">
        <v>42767</v>
      </c>
      <c r="N844" s="15">
        <v>25149529528</v>
      </c>
      <c r="P844" s="16">
        <v>0</v>
      </c>
      <c r="Q844" s="16" t="str">
        <f t="shared" si="52"/>
        <v>//</v>
      </c>
      <c r="R844" s="16"/>
      <c r="S844" s="108" t="e">
        <v>#N/A</v>
      </c>
      <c r="T844" s="108"/>
    </row>
    <row r="845" spans="1:20" hidden="1" x14ac:dyDescent="0.2">
      <c r="A845" s="16">
        <v>441</v>
      </c>
      <c r="B845" s="16" t="s">
        <v>689</v>
      </c>
      <c r="D845" s="70" t="str">
        <f>IF(C845="","",LOOKUP(C845,Bases!A:A,Bases!B:B))</f>
        <v/>
      </c>
      <c r="E845" s="70" t="str">
        <f>IF(C845="","",LOOKUP(C845,Bases!A:A,Bases!C:C))</f>
        <v/>
      </c>
      <c r="G845" s="68" t="str">
        <f t="shared" si="54"/>
        <v>Baja</v>
      </c>
      <c r="H845" s="16" t="s">
        <v>2642</v>
      </c>
      <c r="J845" s="16" t="s">
        <v>2270</v>
      </c>
      <c r="K845" s="16">
        <v>0</v>
      </c>
      <c r="L845" s="16" t="s">
        <v>2265</v>
      </c>
      <c r="M845" s="17">
        <v>37998</v>
      </c>
      <c r="N845" s="15">
        <v>34038416078</v>
      </c>
      <c r="P845" s="16">
        <v>0</v>
      </c>
      <c r="Q845" s="16" t="str">
        <f t="shared" si="52"/>
        <v>//</v>
      </c>
      <c r="R845" s="16"/>
      <c r="S845" s="108" t="e">
        <v>#N/A</v>
      </c>
      <c r="T845" s="108"/>
    </row>
    <row r="846" spans="1:20" hidden="1" x14ac:dyDescent="0.2">
      <c r="A846" s="16">
        <v>1503</v>
      </c>
      <c r="B846" s="16" t="s">
        <v>690</v>
      </c>
      <c r="D846" s="70" t="str">
        <f>IF(C846="","",LOOKUP(C846,Bases!A:A,Bases!B:B))</f>
        <v/>
      </c>
      <c r="E846" s="70" t="str">
        <f>IF(C846="","",LOOKUP(C846,Bases!A:A,Bases!C:C))</f>
        <v/>
      </c>
      <c r="G846" s="68" t="str">
        <f t="shared" si="54"/>
        <v>Baja</v>
      </c>
      <c r="H846" s="16" t="s">
        <v>2643</v>
      </c>
      <c r="J846" s="16" t="s">
        <v>2283</v>
      </c>
      <c r="K846" s="16">
        <v>98640</v>
      </c>
      <c r="L846" s="16" t="s">
        <v>2265</v>
      </c>
      <c r="M846" s="17">
        <v>42230</v>
      </c>
      <c r="N846" s="15">
        <v>34017803247</v>
      </c>
      <c r="P846" s="16">
        <v>0</v>
      </c>
      <c r="Q846" s="16" t="str">
        <f t="shared" si="52"/>
        <v>//</v>
      </c>
      <c r="R846" s="16"/>
      <c r="S846" s="108" t="e">
        <v>#N/A</v>
      </c>
      <c r="T846" s="108"/>
    </row>
    <row r="847" spans="1:20" hidden="1" x14ac:dyDescent="0.2">
      <c r="A847" s="28">
        <v>50122</v>
      </c>
      <c r="B847" s="16" t="s">
        <v>3950</v>
      </c>
      <c r="D847" s="70" t="str">
        <f>IF(C847="","",LOOKUP(C847,Bases!A:A,Bases!B:B))</f>
        <v/>
      </c>
      <c r="E847" s="70" t="str">
        <f>IF(C847="","",LOOKUP(C847,Bases!A:A,Bases!C:C))</f>
        <v/>
      </c>
      <c r="F847" s="18" t="s">
        <v>3639</v>
      </c>
      <c r="G847" s="68" t="str">
        <f t="shared" si="54"/>
        <v>Baja</v>
      </c>
      <c r="H847" s="16" t="s">
        <v>3951</v>
      </c>
      <c r="J847" s="16" t="s">
        <v>2283</v>
      </c>
      <c r="K847" s="16">
        <v>98640</v>
      </c>
      <c r="L847" s="16" t="s">
        <v>2265</v>
      </c>
      <c r="M847" s="17">
        <v>43343</v>
      </c>
      <c r="P847" s="16">
        <v>0</v>
      </c>
      <c r="Q847" s="16" t="str">
        <f t="shared" si="52"/>
        <v>//</v>
      </c>
      <c r="R847" s="16" t="s">
        <v>3904</v>
      </c>
      <c r="S847" s="108" t="e">
        <v>#N/A</v>
      </c>
      <c r="T847" s="108"/>
    </row>
    <row r="848" spans="1:20" hidden="1" x14ac:dyDescent="0.2">
      <c r="A848" s="16">
        <v>447</v>
      </c>
      <c r="B848" s="16" t="s">
        <v>691</v>
      </c>
      <c r="D848" s="70" t="str">
        <f>IF(C848="","",LOOKUP(C848,Bases!A:A,Bases!B:B))</f>
        <v/>
      </c>
      <c r="E848" s="70" t="str">
        <f>IF(C848="","",LOOKUP(C848,Bases!A:A,Bases!C:C))</f>
        <v/>
      </c>
      <c r="G848" s="68" t="str">
        <f t="shared" si="54"/>
        <v>Baja</v>
      </c>
      <c r="H848" s="16" t="s">
        <v>2644</v>
      </c>
      <c r="J848" s="16" t="s">
        <v>2270</v>
      </c>
      <c r="K848" s="16">
        <v>98607</v>
      </c>
      <c r="L848" s="16" t="s">
        <v>2265</v>
      </c>
      <c r="M848" s="17">
        <v>38026</v>
      </c>
      <c r="N848" s="15">
        <v>34018701564</v>
      </c>
      <c r="P848" s="16">
        <v>0</v>
      </c>
      <c r="Q848" s="16" t="str">
        <f t="shared" si="52"/>
        <v>//</v>
      </c>
      <c r="R848" s="16"/>
      <c r="S848" s="108" t="e">
        <v>#N/A</v>
      </c>
      <c r="T848" s="108"/>
    </row>
    <row r="849" spans="1:20" hidden="1" x14ac:dyDescent="0.2">
      <c r="A849" s="16">
        <v>1382</v>
      </c>
      <c r="B849" s="16" t="s">
        <v>692</v>
      </c>
      <c r="D849" s="70" t="str">
        <f>IF(C849="","",LOOKUP(C849,Bases!A:A,Bases!B:B))</f>
        <v/>
      </c>
      <c r="E849" s="70" t="str">
        <f>IF(C849="","",LOOKUP(C849,Bases!A:A,Bases!C:C))</f>
        <v/>
      </c>
      <c r="G849" s="68" t="str">
        <f t="shared" si="54"/>
        <v>Baja</v>
      </c>
      <c r="H849" s="16" t="s">
        <v>2645</v>
      </c>
      <c r="J849" s="16" t="s">
        <v>2272</v>
      </c>
      <c r="K849" s="16">
        <v>98700</v>
      </c>
      <c r="L849" s="16" t="s">
        <v>2265</v>
      </c>
      <c r="M849" s="17">
        <v>41943</v>
      </c>
      <c r="N849" s="15">
        <v>17148679131</v>
      </c>
      <c r="P849" s="16">
        <v>0</v>
      </c>
      <c r="Q849" s="16" t="str">
        <f t="shared" si="52"/>
        <v>//</v>
      </c>
      <c r="R849" s="16"/>
      <c r="S849" s="108" t="e">
        <v>#N/A</v>
      </c>
      <c r="T849" s="108"/>
    </row>
    <row r="850" spans="1:20" hidden="1" x14ac:dyDescent="0.2">
      <c r="A850" s="23">
        <v>2420</v>
      </c>
      <c r="B850" s="16" t="s">
        <v>4645</v>
      </c>
      <c r="D850" s="70" t="str">
        <f>IF(C850="","",LOOKUP(C850,Bases!A:A,Bases!B:B))</f>
        <v/>
      </c>
      <c r="E850" s="70" t="str">
        <f>IF(C850="","",LOOKUP(C850,Bases!A:A,Bases!C:C))</f>
        <v/>
      </c>
      <c r="F850" s="24" t="s">
        <v>3662</v>
      </c>
      <c r="G850" s="68" t="str">
        <f t="shared" si="54"/>
        <v>Baja</v>
      </c>
      <c r="H850" s="16" t="s">
        <v>4646</v>
      </c>
      <c r="J850" s="16" t="s">
        <v>2272</v>
      </c>
      <c r="K850" s="16">
        <v>98700</v>
      </c>
      <c r="L850" s="16" t="s">
        <v>2265</v>
      </c>
      <c r="M850" s="17">
        <v>43473</v>
      </c>
      <c r="N850" s="15">
        <v>92160087703</v>
      </c>
      <c r="O850" s="16" t="s">
        <v>4647</v>
      </c>
      <c r="P850" s="16">
        <v>0</v>
      </c>
      <c r="Q850" s="16" t="str">
        <f t="shared" si="52"/>
        <v>01/07/00</v>
      </c>
      <c r="R850" s="27" t="s">
        <v>3904</v>
      </c>
      <c r="S850" s="108" t="e">
        <v>#N/A</v>
      </c>
      <c r="T850" s="108"/>
    </row>
    <row r="851" spans="1:20" hidden="1" x14ac:dyDescent="0.2">
      <c r="A851" s="16">
        <v>1967</v>
      </c>
      <c r="B851" s="16" t="s">
        <v>693</v>
      </c>
      <c r="D851" s="70" t="str">
        <f>IF(C851="","",LOOKUP(C851,Bases!A:A,Bases!B:B))</f>
        <v/>
      </c>
      <c r="E851" s="70" t="str">
        <f>IF(C851="","",LOOKUP(C851,Bases!A:A,Bases!C:C))</f>
        <v/>
      </c>
      <c r="G851" s="68" t="str">
        <f t="shared" si="54"/>
        <v>Baja</v>
      </c>
      <c r="H851" s="16" t="s">
        <v>2646</v>
      </c>
      <c r="J851" s="16" t="s">
        <v>2272</v>
      </c>
      <c r="K851" s="16">
        <v>98712</v>
      </c>
      <c r="L851" s="16" t="s">
        <v>2265</v>
      </c>
      <c r="M851" s="17">
        <v>42989</v>
      </c>
      <c r="N851" s="15">
        <v>47169700193</v>
      </c>
      <c r="P851" s="16">
        <v>0</v>
      </c>
      <c r="Q851" s="16" t="str">
        <f t="shared" si="52"/>
        <v>//</v>
      </c>
      <c r="R851" s="16"/>
      <c r="S851" s="108" t="e">
        <v>#N/A</v>
      </c>
      <c r="T851" s="108"/>
    </row>
    <row r="852" spans="1:20" hidden="1" x14ac:dyDescent="0.2">
      <c r="A852" s="16">
        <v>1197</v>
      </c>
      <c r="B852" s="16" t="s">
        <v>694</v>
      </c>
      <c r="D852" s="70" t="str">
        <f>IF(C852="","",LOOKUP(C852,Bases!A:A,Bases!B:B))</f>
        <v/>
      </c>
      <c r="E852" s="70" t="str">
        <f>IF(C852="","",LOOKUP(C852,Bases!A:A,Bases!C:C))</f>
        <v/>
      </c>
      <c r="G852" s="68" t="str">
        <f t="shared" si="54"/>
        <v>Baja</v>
      </c>
      <c r="H852" s="16" t="s">
        <v>2647</v>
      </c>
      <c r="J852" s="16" t="s">
        <v>2274</v>
      </c>
      <c r="K852" s="16">
        <v>98700</v>
      </c>
      <c r="L852" s="16" t="s">
        <v>2265</v>
      </c>
      <c r="M852" s="17">
        <v>41530</v>
      </c>
      <c r="N852" s="15">
        <v>34988301189</v>
      </c>
      <c r="P852" s="16">
        <v>0</v>
      </c>
      <c r="Q852" s="16" t="str">
        <f t="shared" si="52"/>
        <v>//</v>
      </c>
      <c r="R852" s="16"/>
      <c r="S852" s="108" t="e">
        <v>#N/A</v>
      </c>
      <c r="T852" s="108"/>
    </row>
    <row r="853" spans="1:20" hidden="1" x14ac:dyDescent="0.2">
      <c r="A853" s="16">
        <v>2038</v>
      </c>
      <c r="B853" s="16" t="s">
        <v>695</v>
      </c>
      <c r="D853" s="70" t="str">
        <f>IF(C853="","",LOOKUP(C853,Bases!A:A,Bases!B:B))</f>
        <v/>
      </c>
      <c r="E853" s="70" t="str">
        <f>IF(C853="","",LOOKUP(C853,Bases!A:A,Bases!C:C))</f>
        <v/>
      </c>
      <c r="G853" s="68" t="str">
        <f t="shared" si="54"/>
        <v>Baja</v>
      </c>
      <c r="H853" s="16" t="s">
        <v>2648</v>
      </c>
      <c r="J853" s="16" t="s">
        <v>2268</v>
      </c>
      <c r="K853" s="16">
        <v>98730</v>
      </c>
      <c r="L853" s="16" t="s">
        <v>2265</v>
      </c>
      <c r="M853" s="17">
        <v>43090</v>
      </c>
      <c r="N853" s="15">
        <v>74149518289</v>
      </c>
      <c r="P853" s="16">
        <v>0</v>
      </c>
      <c r="Q853" s="16" t="str">
        <f t="shared" si="52"/>
        <v>//</v>
      </c>
      <c r="R853" s="16"/>
      <c r="S853" s="108" t="e">
        <v>#N/A</v>
      </c>
      <c r="T853" s="108"/>
    </row>
    <row r="854" spans="1:20" hidden="1" x14ac:dyDescent="0.2">
      <c r="A854" s="16">
        <v>1604</v>
      </c>
      <c r="B854" s="16" t="s">
        <v>696</v>
      </c>
      <c r="D854" s="70" t="str">
        <f>IF(C854="","",LOOKUP(C854,Bases!A:A,Bases!B:B))</f>
        <v/>
      </c>
      <c r="E854" s="70" t="str">
        <f>IF(C854="","",LOOKUP(C854,Bases!A:A,Bases!C:C))</f>
        <v/>
      </c>
      <c r="G854" s="68" t="str">
        <f t="shared" si="54"/>
        <v>Baja</v>
      </c>
      <c r="H854" s="16" t="s">
        <v>2649</v>
      </c>
      <c r="J854" s="16" t="s">
        <v>2283</v>
      </c>
      <c r="K854" s="16">
        <v>98640</v>
      </c>
      <c r="L854" s="16" t="s">
        <v>2265</v>
      </c>
      <c r="M854" s="17">
        <v>42416</v>
      </c>
      <c r="N854" s="15">
        <v>34076701381</v>
      </c>
      <c r="P854" s="16">
        <v>0</v>
      </c>
      <c r="Q854" s="16" t="str">
        <f t="shared" si="52"/>
        <v>//</v>
      </c>
      <c r="R854" s="16"/>
      <c r="S854" s="108" t="e">
        <v>#N/A</v>
      </c>
      <c r="T854" s="108"/>
    </row>
    <row r="855" spans="1:20" hidden="1" x14ac:dyDescent="0.2">
      <c r="A855" s="16">
        <v>8052</v>
      </c>
      <c r="B855" s="16" t="s">
        <v>697</v>
      </c>
      <c r="D855" s="70" t="str">
        <f>IF(C855="","",LOOKUP(C855,Bases!A:A,Bases!B:B))</f>
        <v/>
      </c>
      <c r="E855" s="70" t="str">
        <f>IF(C855="","",LOOKUP(C855,Bases!A:A,Bases!C:C))</f>
        <v/>
      </c>
      <c r="G855" s="68" t="str">
        <f t="shared" si="54"/>
        <v>Baja</v>
      </c>
      <c r="H855" s="16" t="s">
        <v>2650</v>
      </c>
      <c r="J855" s="16" t="s">
        <v>2294</v>
      </c>
      <c r="K855" s="16">
        <v>98660</v>
      </c>
      <c r="L855" s="16" t="s">
        <v>2265</v>
      </c>
      <c r="M855" s="17">
        <v>41992</v>
      </c>
      <c r="N855" s="15">
        <v>34038513239</v>
      </c>
      <c r="P855" s="16">
        <v>0</v>
      </c>
      <c r="Q855" s="16" t="str">
        <f t="shared" si="52"/>
        <v>//</v>
      </c>
      <c r="R855" s="16"/>
      <c r="S855" s="108" t="e">
        <v>#N/A</v>
      </c>
      <c r="T855" s="108"/>
    </row>
    <row r="856" spans="1:20" hidden="1" x14ac:dyDescent="0.2">
      <c r="A856" s="16">
        <v>1059</v>
      </c>
      <c r="B856" s="16" t="s">
        <v>698</v>
      </c>
      <c r="D856" s="70" t="str">
        <f>IF(C856="","",LOOKUP(C856,Bases!A:A,Bases!B:B))</f>
        <v/>
      </c>
      <c r="E856" s="70" t="str">
        <f>IF(C856="","",LOOKUP(C856,Bases!A:A,Bases!C:C))</f>
        <v/>
      </c>
      <c r="G856" s="68" t="str">
        <f t="shared" si="54"/>
        <v>Baja</v>
      </c>
      <c r="H856" s="16" t="s">
        <v>2651</v>
      </c>
      <c r="J856" s="16" t="s">
        <v>2272</v>
      </c>
      <c r="K856" s="16">
        <v>98700</v>
      </c>
      <c r="L856" s="16" t="s">
        <v>2265</v>
      </c>
      <c r="M856" s="17">
        <v>40984</v>
      </c>
      <c r="N856" s="15">
        <v>34118901072</v>
      </c>
      <c r="P856" s="16">
        <v>0</v>
      </c>
      <c r="Q856" s="16" t="str">
        <f t="shared" si="52"/>
        <v>//</v>
      </c>
      <c r="R856" s="16"/>
      <c r="S856" s="108" t="e">
        <v>#N/A</v>
      </c>
      <c r="T856" s="108"/>
    </row>
    <row r="857" spans="1:20" hidden="1" x14ac:dyDescent="0.2">
      <c r="A857" s="16">
        <v>1949</v>
      </c>
      <c r="B857" s="16" t="s">
        <v>699</v>
      </c>
      <c r="D857" s="70" t="str">
        <f>IF(C857="","",LOOKUP(C857,Bases!A:A,Bases!B:B))</f>
        <v/>
      </c>
      <c r="E857" s="70" t="str">
        <f>IF(C857="","",LOOKUP(C857,Bases!A:A,Bases!C:C))</f>
        <v/>
      </c>
      <c r="F857" s="18" t="s">
        <v>3639</v>
      </c>
      <c r="G857" s="68" t="str">
        <f t="shared" si="54"/>
        <v>Baja</v>
      </c>
      <c r="H857" s="16" t="s">
        <v>2652</v>
      </c>
      <c r="J857" s="16" t="s">
        <v>2268</v>
      </c>
      <c r="K857" s="16">
        <v>98730</v>
      </c>
      <c r="L857" s="16" t="s">
        <v>2265</v>
      </c>
      <c r="M857" s="17">
        <v>42975</v>
      </c>
      <c r="N857" s="15">
        <v>21897333148</v>
      </c>
      <c r="O857" s="16" t="s">
        <v>4013</v>
      </c>
      <c r="P857" s="16">
        <v>0</v>
      </c>
      <c r="Q857" s="16" t="str">
        <f t="shared" si="52"/>
        <v>20/06/73</v>
      </c>
      <c r="R857" s="16" t="s">
        <v>3910</v>
      </c>
      <c r="S857" s="108" t="e">
        <v>#N/A</v>
      </c>
      <c r="T857" s="108"/>
    </row>
    <row r="858" spans="1:20" hidden="1" x14ac:dyDescent="0.2">
      <c r="A858" s="16">
        <v>1986</v>
      </c>
      <c r="B858" s="16" t="s">
        <v>700</v>
      </c>
      <c r="D858" s="70" t="str">
        <f>IF(C858="","",LOOKUP(C858,Bases!A:A,Bases!B:B))</f>
        <v/>
      </c>
      <c r="E858" s="70" t="str">
        <f>IF(C858="","",LOOKUP(C858,Bases!A:A,Bases!C:C))</f>
        <v/>
      </c>
      <c r="G858" s="68" t="str">
        <f t="shared" si="54"/>
        <v>Baja</v>
      </c>
      <c r="H858" s="16" t="s">
        <v>2653</v>
      </c>
      <c r="J858" s="16" t="s">
        <v>2283</v>
      </c>
      <c r="K858" s="16">
        <v>98640</v>
      </c>
      <c r="L858" s="16" t="s">
        <v>2265</v>
      </c>
      <c r="M858" s="17">
        <v>43017</v>
      </c>
      <c r="N858" s="15">
        <v>34917608092</v>
      </c>
      <c r="P858" s="16">
        <v>0</v>
      </c>
      <c r="Q858" s="16" t="str">
        <f t="shared" si="52"/>
        <v>//</v>
      </c>
      <c r="R858" s="16"/>
      <c r="S858" s="108" t="e">
        <v>#N/A</v>
      </c>
      <c r="T858" s="108"/>
    </row>
    <row r="859" spans="1:20" hidden="1" x14ac:dyDescent="0.2">
      <c r="A859" s="16">
        <v>2983</v>
      </c>
      <c r="B859" s="16" t="s">
        <v>6713</v>
      </c>
      <c r="C859" s="19" t="s">
        <v>6952</v>
      </c>
      <c r="D859" s="70" t="str">
        <f>IF(C859="","",LOOKUP(C859,Bases!A:A,Bases!B:B))</f>
        <v>Invernaderos</v>
      </c>
      <c r="E859" s="70" t="str">
        <f>IF(C859="","",LOOKUP(C859,Bases!A:A,Bases!C:C))</f>
        <v>Extra/entrenamiento</v>
      </c>
      <c r="F859" s="18" t="s">
        <v>7209</v>
      </c>
      <c r="G859" s="68" t="str">
        <f t="shared" si="54"/>
        <v>Baja</v>
      </c>
      <c r="H859" s="16" t="s">
        <v>5040</v>
      </c>
      <c r="I859" s="16" t="s">
        <v>2283</v>
      </c>
      <c r="J859" s="16" t="s">
        <v>2283</v>
      </c>
      <c r="K859" s="16">
        <v>98640</v>
      </c>
      <c r="L859" s="16" t="s">
        <v>2265</v>
      </c>
      <c r="M859" s="17">
        <v>44134</v>
      </c>
      <c r="N859" s="15">
        <v>24169889102</v>
      </c>
      <c r="O859" s="16" t="s">
        <v>6714</v>
      </c>
      <c r="Q859" s="16" t="str">
        <f t="shared" si="52"/>
        <v>12/04/98</v>
      </c>
      <c r="R859" s="27" t="s">
        <v>3910</v>
      </c>
      <c r="S859" s="108" t="s">
        <v>2283</v>
      </c>
      <c r="T859" s="108"/>
    </row>
    <row r="860" spans="1:20" hidden="1" x14ac:dyDescent="0.2">
      <c r="A860" s="16">
        <v>1396</v>
      </c>
      <c r="B860" s="16" t="s">
        <v>702</v>
      </c>
      <c r="D860" s="70" t="str">
        <f>IF(C860="","",LOOKUP(C860,Bases!A:A,Bases!B:B))</f>
        <v/>
      </c>
      <c r="E860" s="70" t="str">
        <f>IF(C860="","",LOOKUP(C860,Bases!A:A,Bases!C:C))</f>
        <v/>
      </c>
      <c r="G860" s="68" t="str">
        <f t="shared" si="54"/>
        <v>Baja</v>
      </c>
      <c r="K860" s="16">
        <v>0</v>
      </c>
      <c r="L860" s="16" t="s">
        <v>2265</v>
      </c>
      <c r="M860" s="17">
        <v>42003</v>
      </c>
      <c r="N860" s="15">
        <v>49149377647</v>
      </c>
      <c r="P860" s="16">
        <v>0</v>
      </c>
      <c r="Q860" s="16" t="str">
        <f t="shared" ref="Q860:Q923" si="55">CONCATENATE(MID(O860,9,2),"/",MID(O860,7,2),"/",MID(O860,5,2))</f>
        <v>//</v>
      </c>
      <c r="R860" s="16"/>
      <c r="S860" s="108" t="e">
        <v>#N/A</v>
      </c>
      <c r="T860" s="108"/>
    </row>
    <row r="861" spans="1:20" hidden="1" x14ac:dyDescent="0.2">
      <c r="A861" s="16">
        <v>8002</v>
      </c>
      <c r="B861" s="16" t="s">
        <v>703</v>
      </c>
      <c r="D861" s="70" t="str">
        <f>IF(C861="","",LOOKUP(C861,Bases!A:A,Bases!B:B))</f>
        <v/>
      </c>
      <c r="E861" s="70" t="str">
        <f>IF(C861="","",LOOKUP(C861,Bases!A:A,Bases!C:C))</f>
        <v/>
      </c>
      <c r="F861" s="18" t="s">
        <v>3662</v>
      </c>
      <c r="G861" s="68" t="str">
        <f t="shared" si="54"/>
        <v>Baja</v>
      </c>
      <c r="H861" s="16" t="s">
        <v>2655</v>
      </c>
      <c r="J861" s="16" t="s">
        <v>2285</v>
      </c>
      <c r="K861" s="16">
        <v>98730</v>
      </c>
      <c r="L861" s="16" t="s">
        <v>2265</v>
      </c>
      <c r="M861" s="17">
        <v>41929</v>
      </c>
      <c r="N861" s="15">
        <v>25149776863</v>
      </c>
      <c r="P861" s="16">
        <v>0</v>
      </c>
      <c r="Q861" s="16" t="str">
        <f t="shared" si="55"/>
        <v>//</v>
      </c>
      <c r="R861" s="27" t="s">
        <v>3904</v>
      </c>
      <c r="S861" s="108" t="e">
        <v>#N/A</v>
      </c>
      <c r="T861" s="108"/>
    </row>
    <row r="862" spans="1:20" hidden="1" x14ac:dyDescent="0.2">
      <c r="A862" s="16">
        <v>1635</v>
      </c>
      <c r="B862" s="16" t="s">
        <v>704</v>
      </c>
      <c r="D862" s="70" t="str">
        <f>IF(C862="","",LOOKUP(C862,Bases!A:A,Bases!B:B))</f>
        <v/>
      </c>
      <c r="E862" s="70" t="str">
        <f>IF(C862="","",LOOKUP(C862,Bases!A:A,Bases!C:C))</f>
        <v/>
      </c>
      <c r="G862" s="68" t="str">
        <f t="shared" si="54"/>
        <v>Baja</v>
      </c>
      <c r="H862" s="16" t="s">
        <v>2656</v>
      </c>
      <c r="J862" s="16" t="s">
        <v>2272</v>
      </c>
      <c r="K862" s="16">
        <v>98700</v>
      </c>
      <c r="L862" s="16" t="s">
        <v>2265</v>
      </c>
      <c r="M862" s="17">
        <v>42485</v>
      </c>
      <c r="N862" s="15">
        <v>72139213572</v>
      </c>
      <c r="P862" s="16">
        <v>0</v>
      </c>
      <c r="Q862" s="16" t="str">
        <f t="shared" si="55"/>
        <v>//</v>
      </c>
      <c r="R862" s="16"/>
      <c r="S862" s="108" t="e">
        <v>#N/A</v>
      </c>
      <c r="T862" s="108"/>
    </row>
    <row r="863" spans="1:20" hidden="1" x14ac:dyDescent="0.2">
      <c r="A863" s="29">
        <v>50125</v>
      </c>
      <c r="B863" s="16" t="s">
        <v>3966</v>
      </c>
      <c r="D863" s="70" t="str">
        <f>IF(C863="","",LOOKUP(C863,Bases!A:A,Bases!B:B))</f>
        <v/>
      </c>
      <c r="E863" s="70" t="str">
        <f>IF(C863="","",LOOKUP(C863,Bases!A:A,Bases!C:C))</f>
        <v/>
      </c>
      <c r="F863" s="18" t="s">
        <v>3639</v>
      </c>
      <c r="G863" s="68" t="str">
        <f t="shared" si="54"/>
        <v>Baja</v>
      </c>
      <c r="H863" s="16" t="s">
        <v>3967</v>
      </c>
      <c r="J863" s="16" t="s">
        <v>2268</v>
      </c>
      <c r="K863" s="16">
        <v>98740</v>
      </c>
      <c r="L863" s="16" t="s">
        <v>2265</v>
      </c>
      <c r="M863" s="17">
        <v>43343</v>
      </c>
      <c r="O863" s="16" t="s">
        <v>3968</v>
      </c>
      <c r="P863" s="16">
        <v>0</v>
      </c>
      <c r="Q863" s="16" t="str">
        <f t="shared" si="55"/>
        <v>25/02/00</v>
      </c>
      <c r="R863" s="16" t="s">
        <v>3904</v>
      </c>
      <c r="S863" s="108" t="s">
        <v>6215</v>
      </c>
      <c r="T863" s="108"/>
    </row>
    <row r="864" spans="1:20" hidden="1" x14ac:dyDescent="0.2">
      <c r="A864" s="29">
        <v>50198</v>
      </c>
      <c r="B864" s="16" t="s">
        <v>4155</v>
      </c>
      <c r="D864" s="70" t="str">
        <f>IF(C864="","",LOOKUP(C864,Bases!A:A,Bases!B:B))</f>
        <v/>
      </c>
      <c r="E864" s="70" t="str">
        <f>IF(C864="","",LOOKUP(C864,Bases!A:A,Bases!C:C))</f>
        <v/>
      </c>
      <c r="F864" s="18" t="s">
        <v>3639</v>
      </c>
      <c r="G864" s="68" t="str">
        <f t="shared" ref="G864:G895" si="56">IF(L864="B","Baja","Activo")</f>
        <v>Baja</v>
      </c>
      <c r="H864" s="16" t="s">
        <v>3967</v>
      </c>
      <c r="J864" s="16" t="s">
        <v>2268</v>
      </c>
      <c r="K864" s="16">
        <v>98740</v>
      </c>
      <c r="L864" s="16" t="s">
        <v>2265</v>
      </c>
      <c r="M864" s="17">
        <v>43367</v>
      </c>
      <c r="O864" s="16" t="s">
        <v>4156</v>
      </c>
      <c r="P864" s="16">
        <v>0</v>
      </c>
      <c r="Q864" s="16" t="str">
        <f t="shared" si="55"/>
        <v>29/05/98</v>
      </c>
      <c r="R864" s="27" t="s">
        <v>3904</v>
      </c>
      <c r="S864" s="108" t="e">
        <v>#N/A</v>
      </c>
      <c r="T864" s="108"/>
    </row>
    <row r="865" spans="1:20" hidden="1" x14ac:dyDescent="0.2">
      <c r="A865" s="16">
        <v>8007</v>
      </c>
      <c r="B865" s="16" t="s">
        <v>705</v>
      </c>
      <c r="D865" s="70" t="str">
        <f>IF(C865="","",LOOKUP(C865,Bases!A:A,Bases!B:B))</f>
        <v/>
      </c>
      <c r="E865" s="70" t="str">
        <f>IF(C865="","",LOOKUP(C865,Bases!A:A,Bases!C:C))</f>
        <v/>
      </c>
      <c r="G865" s="68" t="str">
        <f t="shared" si="56"/>
        <v>Baja</v>
      </c>
      <c r="K865" s="16">
        <v>0</v>
      </c>
      <c r="L865" s="16" t="s">
        <v>2265</v>
      </c>
      <c r="M865" s="17">
        <v>41922</v>
      </c>
      <c r="N865" s="15">
        <v>34129604335</v>
      </c>
      <c r="P865" s="16">
        <v>0</v>
      </c>
      <c r="Q865" s="16" t="str">
        <f t="shared" si="55"/>
        <v>//</v>
      </c>
      <c r="R865" s="16"/>
      <c r="S865" s="108" t="e">
        <v>#N/A</v>
      </c>
      <c r="T865" s="108"/>
    </row>
    <row r="866" spans="1:20" hidden="1" x14ac:dyDescent="0.2">
      <c r="A866" s="16">
        <v>1415</v>
      </c>
      <c r="B866" s="16" t="s">
        <v>706</v>
      </c>
      <c r="D866" s="70" t="str">
        <f>IF(C866="","",LOOKUP(C866,Bases!A:A,Bases!B:B))</f>
        <v/>
      </c>
      <c r="E866" s="70" t="str">
        <f>IF(C866="","",LOOKUP(C866,Bases!A:A,Bases!C:C))</f>
        <v/>
      </c>
      <c r="G866" s="68" t="str">
        <f t="shared" si="56"/>
        <v>Baja</v>
      </c>
      <c r="H866" s="16" t="s">
        <v>2657</v>
      </c>
      <c r="J866" s="16" t="s">
        <v>2328</v>
      </c>
      <c r="K866" s="16">
        <v>98730</v>
      </c>
      <c r="L866" s="16" t="s">
        <v>2265</v>
      </c>
      <c r="M866" s="17">
        <v>42039</v>
      </c>
      <c r="N866" s="15">
        <v>2156407575</v>
      </c>
      <c r="P866" s="16">
        <v>0</v>
      </c>
      <c r="Q866" s="16" t="str">
        <f t="shared" si="55"/>
        <v>//</v>
      </c>
      <c r="R866" s="16"/>
      <c r="S866" s="108" t="e">
        <v>#N/A</v>
      </c>
      <c r="T866" s="108"/>
    </row>
    <row r="867" spans="1:20" hidden="1" x14ac:dyDescent="0.2">
      <c r="A867" s="23">
        <v>2321</v>
      </c>
      <c r="B867" s="16" t="s">
        <v>4159</v>
      </c>
      <c r="D867" s="70" t="str">
        <f>IF(C867="","",LOOKUP(C867,Bases!A:A,Bases!B:B))</f>
        <v/>
      </c>
      <c r="E867" s="70" t="str">
        <f>IF(C867="","",LOOKUP(C867,Bases!A:A,Bases!C:C))</f>
        <v/>
      </c>
      <c r="F867" s="18" t="s">
        <v>3659</v>
      </c>
      <c r="G867" s="68" t="str">
        <f t="shared" si="56"/>
        <v>Baja</v>
      </c>
      <c r="H867" s="16" t="s">
        <v>4160</v>
      </c>
      <c r="J867" s="16" t="s">
        <v>2283</v>
      </c>
      <c r="K867" s="16">
        <v>98640</v>
      </c>
      <c r="L867" s="16" t="s">
        <v>2265</v>
      </c>
      <c r="M867" s="17">
        <v>43368</v>
      </c>
      <c r="O867" s="16" t="s">
        <v>4161</v>
      </c>
      <c r="P867" s="16">
        <v>0</v>
      </c>
      <c r="Q867" s="16" t="str">
        <f t="shared" si="55"/>
        <v>19/08/78</v>
      </c>
      <c r="R867" s="27" t="s">
        <v>3910</v>
      </c>
      <c r="S867" s="108" t="e">
        <v>#N/A</v>
      </c>
      <c r="T867" s="108"/>
    </row>
    <row r="868" spans="1:20" hidden="1" x14ac:dyDescent="0.2">
      <c r="A868" s="16">
        <v>8207</v>
      </c>
      <c r="B868" s="16" t="s">
        <v>707</v>
      </c>
      <c r="D868" s="70" t="str">
        <f>IF(C868="","",LOOKUP(C868,Bases!A:A,Bases!B:B))</f>
        <v/>
      </c>
      <c r="E868" s="70" t="str">
        <f>IF(C868="","",LOOKUP(C868,Bases!A:A,Bases!C:C))</f>
        <v/>
      </c>
      <c r="G868" s="68" t="str">
        <f t="shared" si="56"/>
        <v>Baja</v>
      </c>
      <c r="H868" s="16" t="s">
        <v>2658</v>
      </c>
      <c r="J868" s="16" t="s">
        <v>2285</v>
      </c>
      <c r="K868" s="16">
        <v>98760</v>
      </c>
      <c r="L868" s="16" t="s">
        <v>2265</v>
      </c>
      <c r="M868" s="17">
        <v>42749</v>
      </c>
      <c r="N868" s="15">
        <v>85169806339</v>
      </c>
      <c r="P868" s="16">
        <v>0</v>
      </c>
      <c r="Q868" s="16" t="str">
        <f t="shared" si="55"/>
        <v>//</v>
      </c>
      <c r="R868" s="16"/>
      <c r="S868" s="108" t="e">
        <v>#N/A</v>
      </c>
      <c r="T868" s="108"/>
    </row>
    <row r="869" spans="1:20" hidden="1" x14ac:dyDescent="0.2">
      <c r="A869" s="16">
        <v>696</v>
      </c>
      <c r="B869" s="16" t="s">
        <v>708</v>
      </c>
      <c r="D869" s="70" t="str">
        <f>IF(C869="","",LOOKUP(C869,Bases!A:A,Bases!B:B))</f>
        <v/>
      </c>
      <c r="E869" s="70" t="str">
        <f>IF(C869="","",LOOKUP(C869,Bases!A:A,Bases!C:C))</f>
        <v/>
      </c>
      <c r="G869" s="68" t="str">
        <f t="shared" si="56"/>
        <v>Baja</v>
      </c>
      <c r="K869" s="16">
        <v>0</v>
      </c>
      <c r="L869" s="16" t="s">
        <v>2265</v>
      </c>
      <c r="M869" s="17">
        <v>38467</v>
      </c>
      <c r="N869" s="15">
        <v>34007303208</v>
      </c>
      <c r="P869" s="16">
        <v>0</v>
      </c>
      <c r="Q869" s="16" t="str">
        <f t="shared" si="55"/>
        <v>//</v>
      </c>
      <c r="R869" s="16"/>
      <c r="S869" s="108" t="e">
        <v>#N/A</v>
      </c>
      <c r="T869" s="108"/>
    </row>
    <row r="870" spans="1:20" hidden="1" x14ac:dyDescent="0.2">
      <c r="A870" s="16">
        <v>1645</v>
      </c>
      <c r="B870" s="16" t="s">
        <v>709</v>
      </c>
      <c r="D870" s="70" t="str">
        <f>IF(C870="","",LOOKUP(C870,Bases!A:A,Bases!B:B))</f>
        <v/>
      </c>
      <c r="E870" s="70" t="str">
        <f>IF(C870="","",LOOKUP(C870,Bases!A:A,Bases!C:C))</f>
        <v/>
      </c>
      <c r="G870" s="68" t="str">
        <f t="shared" si="56"/>
        <v>Baja</v>
      </c>
      <c r="H870" s="16" t="s">
        <v>2659</v>
      </c>
      <c r="J870" s="16" t="s">
        <v>2272</v>
      </c>
      <c r="K870" s="16">
        <v>98700</v>
      </c>
      <c r="L870" s="16" t="s">
        <v>2265</v>
      </c>
      <c r="M870" s="17">
        <v>42487</v>
      </c>
      <c r="N870" s="15">
        <v>19169503976</v>
      </c>
      <c r="P870" s="16">
        <v>0</v>
      </c>
      <c r="Q870" s="16" t="str">
        <f t="shared" si="55"/>
        <v>//</v>
      </c>
      <c r="R870" s="16"/>
      <c r="S870" s="108" t="e">
        <v>#N/A</v>
      </c>
      <c r="T870" s="108"/>
    </row>
    <row r="871" spans="1:20" hidden="1" x14ac:dyDescent="0.2">
      <c r="A871" s="29">
        <v>50386</v>
      </c>
      <c r="B871" s="16" t="s">
        <v>5501</v>
      </c>
      <c r="D871" s="70" t="str">
        <f>IF(C871="","",LOOKUP(C871,Bases!A:A,Bases!B:B))</f>
        <v/>
      </c>
      <c r="E871" s="70" t="str">
        <f>IF(C871="","",LOOKUP(C871,Bases!A:A,Bases!C:C))</f>
        <v/>
      </c>
      <c r="F871" s="24" t="s">
        <v>24</v>
      </c>
      <c r="G871" s="68" t="str">
        <f t="shared" si="56"/>
        <v>Baja</v>
      </c>
      <c r="H871" s="16" t="s">
        <v>3870</v>
      </c>
      <c r="J871" s="16" t="s">
        <v>2285</v>
      </c>
      <c r="K871" s="16">
        <v>98740</v>
      </c>
      <c r="L871" s="16" t="s">
        <v>2265</v>
      </c>
      <c r="M871" s="17">
        <v>43724</v>
      </c>
      <c r="N871" s="15">
        <v>75018240335</v>
      </c>
      <c r="O871" s="16" t="s">
        <v>5502</v>
      </c>
      <c r="P871" s="16">
        <v>0</v>
      </c>
      <c r="Q871" s="16" t="str">
        <f t="shared" si="55"/>
        <v>16/04/82</v>
      </c>
      <c r="R871" s="27" t="s">
        <v>3904</v>
      </c>
      <c r="S871" s="108" t="e">
        <v>#N/A</v>
      </c>
      <c r="T871" s="108"/>
    </row>
    <row r="872" spans="1:20" hidden="1" x14ac:dyDescent="0.2">
      <c r="A872" s="23">
        <v>2245</v>
      </c>
      <c r="B872" s="16" t="s">
        <v>3923</v>
      </c>
      <c r="C872" s="23"/>
      <c r="D872" s="70" t="str">
        <f>IF(C872="","",LOOKUP(C872,Bases!A:A,Bases!B:B))</f>
        <v/>
      </c>
      <c r="E872" s="70" t="str">
        <f>IF(C872="","",LOOKUP(C872,Bases!A:A,Bases!C:C))</f>
        <v/>
      </c>
      <c r="F872" s="19" t="s">
        <v>3639</v>
      </c>
      <c r="G872" s="68" t="str">
        <f t="shared" si="56"/>
        <v>Baja</v>
      </c>
      <c r="H872" s="16" t="s">
        <v>3924</v>
      </c>
      <c r="I872" s="16" t="s">
        <v>5878</v>
      </c>
      <c r="J872" s="16" t="s">
        <v>2268</v>
      </c>
      <c r="K872" s="16">
        <v>98740</v>
      </c>
      <c r="L872" s="16" t="s">
        <v>2265</v>
      </c>
      <c r="M872" s="17">
        <v>43871</v>
      </c>
      <c r="N872" s="15">
        <v>47169700854</v>
      </c>
      <c r="O872" s="16" t="s">
        <v>3925</v>
      </c>
      <c r="P872" s="16">
        <v>0</v>
      </c>
      <c r="Q872" s="16" t="str">
        <f t="shared" si="55"/>
        <v>01/08/97</v>
      </c>
      <c r="R872" s="16" t="s">
        <v>3904</v>
      </c>
      <c r="S872" s="108" t="e">
        <v>#N/A</v>
      </c>
      <c r="T872" s="108"/>
    </row>
    <row r="873" spans="1:20" hidden="1" x14ac:dyDescent="0.2">
      <c r="A873" s="16">
        <v>2776</v>
      </c>
      <c r="B873" s="16" t="s">
        <v>5907</v>
      </c>
      <c r="D873" s="70" t="str">
        <f>IF(C873="","",LOOKUP(C873,Bases!A:A,Bases!B:B))</f>
        <v/>
      </c>
      <c r="E873" s="70" t="str">
        <f>IF(C873="","",LOOKUP(C873,Bases!A:A,Bases!C:C))</f>
        <v/>
      </c>
      <c r="F873" s="24" t="s">
        <v>3639</v>
      </c>
      <c r="G873" s="68" t="str">
        <f t="shared" si="56"/>
        <v>Baja</v>
      </c>
      <c r="H873" s="16" t="s">
        <v>3924</v>
      </c>
      <c r="I873" s="16" t="s">
        <v>5532</v>
      </c>
      <c r="J873" s="16" t="s">
        <v>2285</v>
      </c>
      <c r="K873" s="16">
        <v>98740</v>
      </c>
      <c r="L873" s="16" t="s">
        <v>2265</v>
      </c>
      <c r="M873" s="17">
        <v>43878</v>
      </c>
      <c r="N873" s="15">
        <v>11160142920</v>
      </c>
      <c r="O873" s="16" t="s">
        <v>5905</v>
      </c>
      <c r="P873" s="16">
        <v>0</v>
      </c>
      <c r="Q873" s="16" t="str">
        <f t="shared" si="55"/>
        <v>26/08/01</v>
      </c>
      <c r="R873" s="27" t="s">
        <v>3904</v>
      </c>
      <c r="S873" s="108" t="s">
        <v>6215</v>
      </c>
      <c r="T873" s="108"/>
    </row>
    <row r="874" spans="1:20" hidden="1" x14ac:dyDescent="0.2">
      <c r="A874" s="16">
        <v>50114</v>
      </c>
      <c r="B874" s="16" t="s">
        <v>3926</v>
      </c>
      <c r="D874" s="70" t="str">
        <f>IF(C874="","",LOOKUP(C874,Bases!A:A,Bases!B:B))</f>
        <v/>
      </c>
      <c r="E874" s="70" t="str">
        <f>IF(C874="","",LOOKUP(C874,Bases!A:A,Bases!C:C))</f>
        <v/>
      </c>
      <c r="G874" s="68" t="str">
        <f t="shared" si="56"/>
        <v>Baja</v>
      </c>
      <c r="H874" s="16" t="s">
        <v>3924</v>
      </c>
      <c r="J874" s="16" t="s">
        <v>2268</v>
      </c>
      <c r="K874" s="16">
        <v>98740</v>
      </c>
      <c r="L874" s="16" t="s">
        <v>2265</v>
      </c>
      <c r="M874" s="17">
        <v>43340</v>
      </c>
      <c r="O874" s="16" t="s">
        <v>3927</v>
      </c>
      <c r="P874" s="16">
        <v>0</v>
      </c>
      <c r="Q874" s="16" t="str">
        <f t="shared" si="55"/>
        <v>19/09/95</v>
      </c>
      <c r="R874" s="16"/>
      <c r="S874" s="108" t="s">
        <v>6215</v>
      </c>
      <c r="T874" s="108"/>
    </row>
    <row r="875" spans="1:20" hidden="1" x14ac:dyDescent="0.2">
      <c r="A875" s="23">
        <v>2369</v>
      </c>
      <c r="B875" s="16" t="s">
        <v>4436</v>
      </c>
      <c r="D875" s="70" t="str">
        <f>IF(C875="","",LOOKUP(C875,Bases!A:A,Bases!B:B))</f>
        <v/>
      </c>
      <c r="E875" s="70" t="str">
        <f>IF(C875="","",LOOKUP(C875,Bases!A:A,Bases!C:C))</f>
        <v/>
      </c>
      <c r="F875" s="24" t="s">
        <v>3639</v>
      </c>
      <c r="G875" s="68" t="str">
        <f t="shared" si="56"/>
        <v>Baja</v>
      </c>
      <c r="H875" s="16" t="s">
        <v>3924</v>
      </c>
      <c r="J875" s="16" t="s">
        <v>2285</v>
      </c>
      <c r="K875" s="16">
        <v>98740</v>
      </c>
      <c r="L875" s="16" t="s">
        <v>2265</v>
      </c>
      <c r="M875" s="17">
        <v>43409</v>
      </c>
      <c r="N875" s="15">
        <v>92160062516</v>
      </c>
      <c r="O875" s="16" t="s">
        <v>4441</v>
      </c>
      <c r="P875" s="16">
        <v>0</v>
      </c>
      <c r="Q875" s="16" t="str">
        <f t="shared" si="55"/>
        <v>21/03/00</v>
      </c>
      <c r="R875" s="27" t="s">
        <v>3910</v>
      </c>
      <c r="S875" s="108" t="s">
        <v>6215</v>
      </c>
      <c r="T875" s="108"/>
    </row>
    <row r="876" spans="1:20" hidden="1" x14ac:dyDescent="0.2">
      <c r="A876" s="29">
        <v>50394</v>
      </c>
      <c r="B876" s="16" t="s">
        <v>5570</v>
      </c>
      <c r="D876" s="70" t="str">
        <f>IF(C876="","",LOOKUP(C876,Bases!A:A,Bases!B:B))</f>
        <v/>
      </c>
      <c r="E876" s="70" t="str">
        <f>IF(C876="","",LOOKUP(C876,Bases!A:A,Bases!C:C))</f>
        <v/>
      </c>
      <c r="F876" s="24" t="s">
        <v>24</v>
      </c>
      <c r="G876" s="68" t="str">
        <f t="shared" si="56"/>
        <v>Baja</v>
      </c>
      <c r="H876" s="16" t="s">
        <v>5571</v>
      </c>
      <c r="I876" s="16" t="s">
        <v>2283</v>
      </c>
      <c r="J876" s="16" t="s">
        <v>2283</v>
      </c>
      <c r="K876" s="16">
        <v>98640</v>
      </c>
      <c r="L876" s="16" t="s">
        <v>2265</v>
      </c>
      <c r="M876" s="17">
        <v>43740</v>
      </c>
      <c r="O876" s="16" t="s">
        <v>5572</v>
      </c>
      <c r="P876" s="16">
        <v>0</v>
      </c>
      <c r="Q876" s="16" t="str">
        <f t="shared" si="55"/>
        <v>28/02/95</v>
      </c>
      <c r="R876" s="27" t="s">
        <v>3904</v>
      </c>
      <c r="S876" s="108" t="e">
        <v>#N/A</v>
      </c>
      <c r="T876" s="108"/>
    </row>
    <row r="877" spans="1:20" hidden="1" x14ac:dyDescent="0.2">
      <c r="A877" s="16">
        <v>459</v>
      </c>
      <c r="B877" s="16" t="s">
        <v>710</v>
      </c>
      <c r="D877" s="70" t="str">
        <f>IF(C877="","",LOOKUP(C877,Bases!A:A,Bases!B:B))</f>
        <v/>
      </c>
      <c r="E877" s="70" t="str">
        <f>IF(C877="","",LOOKUP(C877,Bases!A:A,Bases!C:C))</f>
        <v/>
      </c>
      <c r="G877" s="68" t="str">
        <f t="shared" si="56"/>
        <v>Baja</v>
      </c>
      <c r="H877" s="16" t="s">
        <v>2660</v>
      </c>
      <c r="J877" s="16" t="s">
        <v>2661</v>
      </c>
      <c r="K877" s="16">
        <v>0</v>
      </c>
      <c r="L877" s="16" t="s">
        <v>2265</v>
      </c>
      <c r="M877" s="17">
        <v>38117</v>
      </c>
      <c r="N877" s="15">
        <v>34048706336</v>
      </c>
      <c r="P877" s="16">
        <v>0</v>
      </c>
      <c r="Q877" s="16" t="str">
        <f t="shared" si="55"/>
        <v>//</v>
      </c>
      <c r="R877" s="16"/>
      <c r="S877" s="108" t="e">
        <v>#N/A</v>
      </c>
      <c r="T877" s="108"/>
    </row>
    <row r="878" spans="1:20" hidden="1" x14ac:dyDescent="0.2">
      <c r="A878" s="16">
        <v>1919</v>
      </c>
      <c r="B878" s="16" t="s">
        <v>711</v>
      </c>
      <c r="D878" s="70" t="str">
        <f>IF(C878="","",LOOKUP(C878,Bases!A:A,Bases!B:B))</f>
        <v/>
      </c>
      <c r="E878" s="70" t="str">
        <f>IF(C878="","",LOOKUP(C878,Bases!A:A,Bases!C:C))</f>
        <v/>
      </c>
      <c r="G878" s="68" t="str">
        <f t="shared" si="56"/>
        <v>Baja</v>
      </c>
      <c r="H878" s="16" t="s">
        <v>2662</v>
      </c>
      <c r="J878" s="16" t="s">
        <v>2268</v>
      </c>
      <c r="K878" s="16">
        <v>98760</v>
      </c>
      <c r="L878" s="16" t="s">
        <v>2265</v>
      </c>
      <c r="M878" s="17">
        <v>42944</v>
      </c>
      <c r="N878" s="15">
        <v>34078403747</v>
      </c>
      <c r="P878" s="16">
        <v>0</v>
      </c>
      <c r="Q878" s="16" t="str">
        <f t="shared" si="55"/>
        <v>//</v>
      </c>
      <c r="R878" s="16"/>
      <c r="S878" s="108" t="e">
        <v>#N/A</v>
      </c>
      <c r="T878" s="108"/>
    </row>
    <row r="879" spans="1:20" hidden="1" x14ac:dyDescent="0.2">
      <c r="A879" s="16">
        <v>1937</v>
      </c>
      <c r="B879" s="16" t="s">
        <v>712</v>
      </c>
      <c r="D879" s="70" t="str">
        <f>IF(C879="","",LOOKUP(C879,Bases!A:A,Bases!B:B))</f>
        <v/>
      </c>
      <c r="E879" s="70" t="str">
        <f>IF(C879="","",LOOKUP(C879,Bases!A:A,Bases!C:C))</f>
        <v/>
      </c>
      <c r="G879" s="68" t="str">
        <f t="shared" si="56"/>
        <v>Baja</v>
      </c>
      <c r="H879" s="16" t="s">
        <v>2662</v>
      </c>
      <c r="J879" s="16" t="s">
        <v>2268</v>
      </c>
      <c r="K879" s="16">
        <v>98760</v>
      </c>
      <c r="L879" s="16" t="s">
        <v>2265</v>
      </c>
      <c r="M879" s="17">
        <v>42968</v>
      </c>
      <c r="N879" s="15">
        <v>3148167202</v>
      </c>
      <c r="P879" s="16">
        <v>0</v>
      </c>
      <c r="Q879" s="16" t="str">
        <f t="shared" si="55"/>
        <v>//</v>
      </c>
      <c r="R879" s="16"/>
      <c r="S879" s="108" t="e">
        <v>#N/A</v>
      </c>
      <c r="T879" s="108"/>
    </row>
    <row r="880" spans="1:20" hidden="1" x14ac:dyDescent="0.2">
      <c r="A880" s="29">
        <v>50248</v>
      </c>
      <c r="B880" s="16" t="s">
        <v>4475</v>
      </c>
      <c r="D880" s="70" t="str">
        <f>IF(C880="","",LOOKUP(C880,Bases!A:A,Bases!B:B))</f>
        <v/>
      </c>
      <c r="E880" s="70" t="str">
        <f>IF(C880="","",LOOKUP(C880,Bases!A:A,Bases!C:C))</f>
        <v/>
      </c>
      <c r="F880" s="24" t="s">
        <v>3662</v>
      </c>
      <c r="G880" s="68" t="str">
        <f t="shared" si="56"/>
        <v>Baja</v>
      </c>
      <c r="H880" s="16" t="s">
        <v>4479</v>
      </c>
      <c r="J880" s="16" t="s">
        <v>2272</v>
      </c>
      <c r="K880" s="16">
        <v>98713</v>
      </c>
      <c r="L880" s="16" t="s">
        <v>2265</v>
      </c>
      <c r="M880" s="17">
        <v>43416</v>
      </c>
      <c r="N880" s="15">
        <v>31108711677</v>
      </c>
      <c r="O880" s="16" t="s">
        <v>4480</v>
      </c>
      <c r="P880" s="16">
        <v>0</v>
      </c>
      <c r="Q880" s="16" t="str">
        <f t="shared" si="55"/>
        <v>17/07/87</v>
      </c>
      <c r="R880" s="27" t="s">
        <v>3904</v>
      </c>
      <c r="S880" s="108" t="e">
        <v>#N/A</v>
      </c>
      <c r="T880" s="108"/>
    </row>
    <row r="881" spans="1:20" hidden="1" x14ac:dyDescent="0.2">
      <c r="A881" s="29">
        <v>50360</v>
      </c>
      <c r="B881" s="16" t="s">
        <v>5408</v>
      </c>
      <c r="D881" s="70" t="str">
        <f>IF(C881="","",LOOKUP(C881,Bases!A:A,Bases!B:B))</f>
        <v/>
      </c>
      <c r="E881" s="70" t="str">
        <f>IF(C881="","",LOOKUP(C881,Bases!A:A,Bases!C:C))</f>
        <v/>
      </c>
      <c r="F881" s="24" t="s">
        <v>3639</v>
      </c>
      <c r="G881" s="68" t="str">
        <f t="shared" si="56"/>
        <v>Baja</v>
      </c>
      <c r="H881" s="16" t="s">
        <v>4324</v>
      </c>
      <c r="J881" s="16" t="s">
        <v>2285</v>
      </c>
      <c r="K881" s="16">
        <v>98740</v>
      </c>
      <c r="L881" s="16" t="s">
        <v>2265</v>
      </c>
      <c r="M881" s="17">
        <v>43699</v>
      </c>
      <c r="O881" s="57" t="s">
        <v>5404</v>
      </c>
      <c r="P881" s="16">
        <v>0</v>
      </c>
      <c r="Q881" s="16" t="str">
        <f t="shared" si="55"/>
        <v>16/02/98</v>
      </c>
      <c r="R881" s="27" t="s">
        <v>3904</v>
      </c>
      <c r="S881" s="108" t="e">
        <v>#N/A</v>
      </c>
      <c r="T881" s="108"/>
    </row>
    <row r="882" spans="1:20" hidden="1" x14ac:dyDescent="0.2">
      <c r="A882" s="29">
        <v>50219</v>
      </c>
      <c r="B882" s="16" t="s">
        <v>4321</v>
      </c>
      <c r="D882" s="70" t="str">
        <f>IF(C882="","",LOOKUP(C882,Bases!A:A,Bases!B:B))</f>
        <v/>
      </c>
      <c r="E882" s="70" t="str">
        <f>IF(C882="","",LOOKUP(C882,Bases!A:A,Bases!C:C))</f>
        <v/>
      </c>
      <c r="F882" s="24" t="s">
        <v>3639</v>
      </c>
      <c r="G882" s="68" t="str">
        <f t="shared" si="56"/>
        <v>Baja</v>
      </c>
      <c r="H882" s="16" t="s">
        <v>4324</v>
      </c>
      <c r="J882" s="16" t="s">
        <v>2285</v>
      </c>
      <c r="K882" s="16">
        <v>98740</v>
      </c>
      <c r="L882" s="16" t="s">
        <v>2265</v>
      </c>
      <c r="M882" s="17">
        <v>43390</v>
      </c>
      <c r="O882" s="16" t="s">
        <v>4325</v>
      </c>
      <c r="P882" s="16">
        <v>0</v>
      </c>
      <c r="Q882" s="16" t="str">
        <f t="shared" si="55"/>
        <v>30/05/96</v>
      </c>
      <c r="R882" s="27" t="s">
        <v>3904</v>
      </c>
      <c r="S882" s="108" t="e">
        <v>#N/A</v>
      </c>
      <c r="T882" s="108"/>
    </row>
    <row r="883" spans="1:20" hidden="1" x14ac:dyDescent="0.2">
      <c r="A883" s="16">
        <v>2847</v>
      </c>
      <c r="B883" s="16" t="s">
        <v>6150</v>
      </c>
      <c r="C883" s="19"/>
      <c r="D883" s="70" t="str">
        <f>IF(C883="","",LOOKUP(C883,Bases!A:A,Bases!B:B))</f>
        <v/>
      </c>
      <c r="E883" s="70" t="str">
        <f>IF(C883="","",LOOKUP(C883,Bases!A:A,Bases!C:C))</f>
        <v/>
      </c>
      <c r="F883" s="19" t="s">
        <v>3639</v>
      </c>
      <c r="G883" s="68" t="str">
        <f t="shared" si="56"/>
        <v>Baja</v>
      </c>
      <c r="H883" s="16" t="s">
        <v>3940</v>
      </c>
      <c r="I883" s="16" t="s">
        <v>5532</v>
      </c>
      <c r="J883" s="16" t="s">
        <v>2285</v>
      </c>
      <c r="K883" s="16">
        <v>98740</v>
      </c>
      <c r="L883" s="16" t="s">
        <v>2265</v>
      </c>
      <c r="M883" s="17">
        <v>43937</v>
      </c>
      <c r="N883" s="15">
        <v>11160152820</v>
      </c>
      <c r="O883" s="16" t="s">
        <v>6149</v>
      </c>
      <c r="P883" s="16">
        <v>0</v>
      </c>
      <c r="Q883" s="16" t="str">
        <f t="shared" si="55"/>
        <v>17/01/01</v>
      </c>
      <c r="R883" s="27" t="s">
        <v>3904</v>
      </c>
      <c r="S883" s="108" t="s">
        <v>6215</v>
      </c>
      <c r="T883" s="108"/>
    </row>
    <row r="884" spans="1:20" hidden="1" x14ac:dyDescent="0.2">
      <c r="A884" s="16">
        <v>50060</v>
      </c>
      <c r="B884" s="19" t="s">
        <v>3812</v>
      </c>
      <c r="C884" s="19"/>
      <c r="D884" s="70" t="str">
        <f>IF(C884="","",LOOKUP(C884,Bases!A:A,Bases!B:B))</f>
        <v/>
      </c>
      <c r="E884" s="70" t="str">
        <f>IF(C884="","",LOOKUP(C884,Bases!A:A,Bases!C:C))</f>
        <v/>
      </c>
      <c r="F884" s="19"/>
      <c r="G884" s="68" t="str">
        <f t="shared" si="56"/>
        <v>Baja</v>
      </c>
      <c r="H884" s="19" t="s">
        <v>3813</v>
      </c>
      <c r="I884" s="19"/>
      <c r="J884" s="19" t="s">
        <v>2268</v>
      </c>
      <c r="K884" s="19">
        <v>98740</v>
      </c>
      <c r="L884" s="19" t="s">
        <v>2265</v>
      </c>
      <c r="M884" s="25">
        <v>43332</v>
      </c>
      <c r="N884" s="16">
        <v>43139638076</v>
      </c>
      <c r="P884" s="16">
        <v>0</v>
      </c>
      <c r="Q884" s="16" t="str">
        <f t="shared" si="55"/>
        <v>//</v>
      </c>
      <c r="R884" s="16"/>
      <c r="S884" s="108" t="e">
        <v>#N/A</v>
      </c>
      <c r="T884" s="108"/>
    </row>
    <row r="885" spans="1:20" hidden="1" x14ac:dyDescent="0.2">
      <c r="A885" s="23">
        <v>2336</v>
      </c>
      <c r="B885" s="16" t="s">
        <v>4276</v>
      </c>
      <c r="D885" s="70" t="str">
        <f>IF(C885="","",LOOKUP(C885,Bases!A:A,Bases!B:B))</f>
        <v/>
      </c>
      <c r="E885" s="70" t="str">
        <f>IF(C885="","",LOOKUP(C885,Bases!A:A,Bases!C:C))</f>
        <v/>
      </c>
      <c r="F885" s="18" t="s">
        <v>3659</v>
      </c>
      <c r="G885" s="68" t="str">
        <f t="shared" si="56"/>
        <v>Baja</v>
      </c>
      <c r="H885" s="16" t="s">
        <v>4277</v>
      </c>
      <c r="I885" s="16" t="s">
        <v>5532</v>
      </c>
      <c r="J885" s="16" t="s">
        <v>2285</v>
      </c>
      <c r="K885" s="16">
        <v>98740</v>
      </c>
      <c r="L885" s="16" t="s">
        <v>2265</v>
      </c>
      <c r="M885" s="17">
        <v>43383</v>
      </c>
      <c r="N885" s="15">
        <v>92160070485</v>
      </c>
      <c r="O885" s="16" t="s">
        <v>4278</v>
      </c>
      <c r="P885" s="16">
        <v>0</v>
      </c>
      <c r="Q885" s="16" t="str">
        <f t="shared" si="55"/>
        <v>11/06/00</v>
      </c>
      <c r="R885" s="27" t="s">
        <v>3904</v>
      </c>
      <c r="S885" s="108" t="e">
        <v>#N/A</v>
      </c>
      <c r="T885" s="108"/>
    </row>
    <row r="886" spans="1:20" hidden="1" x14ac:dyDescent="0.2">
      <c r="A886" s="23">
        <v>1970</v>
      </c>
      <c r="B886" s="16" t="s">
        <v>713</v>
      </c>
      <c r="D886" s="70" t="str">
        <f>IF(C886="","",LOOKUP(C886,Bases!A:A,Bases!B:B))</f>
        <v/>
      </c>
      <c r="E886" s="70" t="str">
        <f>IF(C886="","",LOOKUP(C886,Bases!A:A,Bases!C:C))</f>
        <v/>
      </c>
      <c r="F886" s="18" t="s">
        <v>3659</v>
      </c>
      <c r="G886" s="68" t="str">
        <f t="shared" si="56"/>
        <v>Baja</v>
      </c>
      <c r="H886" s="16" t="s">
        <v>3735</v>
      </c>
      <c r="J886" s="16" t="s">
        <v>3256</v>
      </c>
      <c r="K886" s="16">
        <v>98760</v>
      </c>
      <c r="L886" s="16" t="s">
        <v>2265</v>
      </c>
      <c r="M886" s="17">
        <v>44032</v>
      </c>
      <c r="N886" s="15">
        <v>29169932232</v>
      </c>
      <c r="O886" s="16" t="s">
        <v>5768</v>
      </c>
      <c r="P886" s="16">
        <v>0</v>
      </c>
      <c r="Q886" s="16" t="str">
        <f t="shared" si="55"/>
        <v>18/08/99</v>
      </c>
      <c r="R886" s="27" t="s">
        <v>3904</v>
      </c>
      <c r="S886" s="108" t="e">
        <v>#N/A</v>
      </c>
      <c r="T886" s="108"/>
    </row>
    <row r="887" spans="1:20" hidden="1" x14ac:dyDescent="0.2">
      <c r="A887" s="16">
        <v>8353</v>
      </c>
      <c r="B887" s="16" t="s">
        <v>7414</v>
      </c>
      <c r="C887" s="19" t="s">
        <v>6784</v>
      </c>
      <c r="D887" s="70" t="str">
        <f>IF(C887="","",LOOKUP(C887,Bases!A:A,Bases!B:B))</f>
        <v>Invernaderos</v>
      </c>
      <c r="E887" s="70" t="str">
        <f>IF(C887="","",LOOKUP(C887,Bases!A:A,Bases!C:C))</f>
        <v>Clip invernaderos</v>
      </c>
      <c r="F887" s="18" t="s">
        <v>5476</v>
      </c>
      <c r="G887" s="68" t="str">
        <f t="shared" si="56"/>
        <v>Baja</v>
      </c>
      <c r="H887" s="16" t="s">
        <v>7415</v>
      </c>
      <c r="I887" s="16" t="s">
        <v>7258</v>
      </c>
      <c r="J887" s="16" t="s">
        <v>2270</v>
      </c>
      <c r="K887" s="16">
        <v>98630</v>
      </c>
      <c r="L887" s="16" t="s">
        <v>2265</v>
      </c>
      <c r="M887" s="17">
        <v>44123</v>
      </c>
      <c r="N887" s="15">
        <v>34129004940</v>
      </c>
      <c r="O887" s="16" t="s">
        <v>7416</v>
      </c>
      <c r="P887" s="16" t="s">
        <v>7417</v>
      </c>
      <c r="Q887" s="16" t="str">
        <f t="shared" si="55"/>
        <v>28/10/90</v>
      </c>
      <c r="R887" s="27" t="s">
        <v>3904</v>
      </c>
      <c r="S887" s="29" t="s">
        <v>7258</v>
      </c>
      <c r="T887" s="29"/>
    </row>
    <row r="888" spans="1:20" hidden="1" x14ac:dyDescent="0.2">
      <c r="A888" s="16">
        <v>8100</v>
      </c>
      <c r="B888" s="16" t="s">
        <v>714</v>
      </c>
      <c r="D888" s="70" t="str">
        <f>IF(C888="","",LOOKUP(C888,Bases!A:A,Bases!B:B))</f>
        <v/>
      </c>
      <c r="E888" s="70" t="str">
        <f>IF(C888="","",LOOKUP(C888,Bases!A:A,Bases!C:C))</f>
        <v/>
      </c>
      <c r="G888" s="68" t="str">
        <f t="shared" si="56"/>
        <v>Baja</v>
      </c>
      <c r="J888" s="16" t="s">
        <v>2389</v>
      </c>
      <c r="K888" s="16">
        <v>98840</v>
      </c>
      <c r="L888" s="16" t="s">
        <v>2265</v>
      </c>
      <c r="M888" s="17">
        <v>42041</v>
      </c>
      <c r="N888" s="15">
        <v>34876809632</v>
      </c>
      <c r="P888" s="16">
        <v>0</v>
      </c>
      <c r="Q888" s="16" t="str">
        <f t="shared" si="55"/>
        <v>//</v>
      </c>
      <c r="R888" s="16"/>
      <c r="S888" s="108" t="e">
        <v>#N/A</v>
      </c>
      <c r="T888" s="108"/>
    </row>
    <row r="889" spans="1:20" hidden="1" x14ac:dyDescent="0.2">
      <c r="A889" s="16">
        <v>50119</v>
      </c>
      <c r="B889" s="16" t="s">
        <v>3939</v>
      </c>
      <c r="D889" s="70" t="str">
        <f>IF(C889="","",LOOKUP(C889,Bases!A:A,Bases!B:B))</f>
        <v/>
      </c>
      <c r="E889" s="70" t="str">
        <f>IF(C889="","",LOOKUP(C889,Bases!A:A,Bases!C:C))</f>
        <v/>
      </c>
      <c r="G889" s="68" t="str">
        <f t="shared" si="56"/>
        <v>Baja</v>
      </c>
      <c r="H889" s="16" t="s">
        <v>3940</v>
      </c>
      <c r="J889" s="16" t="s">
        <v>2268</v>
      </c>
      <c r="K889" s="16">
        <v>98740</v>
      </c>
      <c r="L889" s="16" t="s">
        <v>2265</v>
      </c>
      <c r="M889" s="17">
        <v>43341</v>
      </c>
      <c r="O889" s="16" t="s">
        <v>3941</v>
      </c>
      <c r="P889" s="16">
        <v>0</v>
      </c>
      <c r="Q889" s="16" t="str">
        <f t="shared" si="55"/>
        <v>26/07/88</v>
      </c>
      <c r="R889" s="16">
        <v>51078809624</v>
      </c>
      <c r="S889" s="108" t="e">
        <v>#N/A</v>
      </c>
      <c r="T889" s="108"/>
    </row>
    <row r="890" spans="1:20" hidden="1" x14ac:dyDescent="0.2">
      <c r="A890" s="23">
        <v>2779</v>
      </c>
      <c r="B890" s="16" t="s">
        <v>5908</v>
      </c>
      <c r="D890" s="70" t="str">
        <f>IF(C890="","",LOOKUP(C890,Bases!A:A,Bases!B:B))</f>
        <v/>
      </c>
      <c r="E890" s="70" t="str">
        <f>IF(C890="","",LOOKUP(C890,Bases!A:A,Bases!C:C))</f>
        <v/>
      </c>
      <c r="F890" s="18" t="s">
        <v>6222</v>
      </c>
      <c r="G890" s="68" t="str">
        <f t="shared" si="56"/>
        <v>Baja</v>
      </c>
      <c r="H890" s="16" t="s">
        <v>5911</v>
      </c>
      <c r="I890" s="16" t="s">
        <v>5532</v>
      </c>
      <c r="J890" s="16" t="s">
        <v>2285</v>
      </c>
      <c r="K890" s="16">
        <v>98740</v>
      </c>
      <c r="L890" s="16" t="s">
        <v>2265</v>
      </c>
      <c r="M890" s="17">
        <v>43878</v>
      </c>
      <c r="N890" s="15">
        <v>19159421197</v>
      </c>
      <c r="O890" s="16" t="s">
        <v>5909</v>
      </c>
      <c r="P890" s="16">
        <v>0</v>
      </c>
      <c r="Q890" s="16" t="str">
        <f t="shared" si="55"/>
        <v>04/10/94</v>
      </c>
      <c r="R890" s="27" t="s">
        <v>3904</v>
      </c>
      <c r="S890" s="108" t="s">
        <v>6215</v>
      </c>
      <c r="T890" s="108"/>
    </row>
    <row r="891" spans="1:20" hidden="1" x14ac:dyDescent="0.2">
      <c r="A891" s="23">
        <v>2450</v>
      </c>
      <c r="B891" s="16" t="s">
        <v>4800</v>
      </c>
      <c r="C891" s="16" t="s">
        <v>6979</v>
      </c>
      <c r="D891" s="70" t="str">
        <f>IF(C891="","",LOOKUP(C891,Bases!A:A,Bases!B:B))</f>
        <v>Invernaderos</v>
      </c>
      <c r="E891" s="70" t="str">
        <f>IF(C891="","",LOOKUP(C891,Bases!A:A,Bases!C:C))</f>
        <v>Operativo Abajo</v>
      </c>
      <c r="F891" s="18" t="s">
        <v>3662</v>
      </c>
      <c r="G891" s="68" t="str">
        <f t="shared" si="56"/>
        <v>Baja</v>
      </c>
      <c r="H891" s="16" t="s">
        <v>3940</v>
      </c>
      <c r="I891" s="16" t="s">
        <v>5532</v>
      </c>
      <c r="J891" s="16" t="s">
        <v>2285</v>
      </c>
      <c r="K891" s="16">
        <v>98740</v>
      </c>
      <c r="L891" s="16" t="s">
        <v>2265</v>
      </c>
      <c r="M891" s="17">
        <v>44075</v>
      </c>
      <c r="N891" s="15">
        <v>34108708024</v>
      </c>
      <c r="O891" s="16" t="s">
        <v>4801</v>
      </c>
      <c r="P891" s="16">
        <v>0</v>
      </c>
      <c r="Q891" s="16" t="str">
        <f t="shared" si="55"/>
        <v>15/02/87</v>
      </c>
      <c r="R891" s="27" t="s">
        <v>3904</v>
      </c>
      <c r="S891" s="108" t="s">
        <v>6215</v>
      </c>
      <c r="T891" s="108"/>
    </row>
    <row r="892" spans="1:20" hidden="1" x14ac:dyDescent="0.2">
      <c r="A892" s="16">
        <v>7006</v>
      </c>
      <c r="B892" s="16" t="s">
        <v>715</v>
      </c>
      <c r="D892" s="70" t="str">
        <f>IF(C892="","",LOOKUP(C892,Bases!A:A,Bases!B:B))</f>
        <v/>
      </c>
      <c r="E892" s="70" t="str">
        <f>IF(C892="","",LOOKUP(C892,Bases!A:A,Bases!C:C))</f>
        <v/>
      </c>
      <c r="G892" s="68" t="str">
        <f t="shared" si="56"/>
        <v>Baja</v>
      </c>
      <c r="H892" s="16" t="s">
        <v>2663</v>
      </c>
      <c r="J892" s="16" t="s">
        <v>2664</v>
      </c>
      <c r="K892" s="16">
        <v>98660</v>
      </c>
      <c r="L892" s="16" t="s">
        <v>2265</v>
      </c>
      <c r="M892" s="17">
        <v>41281</v>
      </c>
      <c r="N892" s="15">
        <v>34978167095</v>
      </c>
      <c r="P892" s="16">
        <v>0</v>
      </c>
      <c r="Q892" s="16" t="str">
        <f t="shared" si="55"/>
        <v>//</v>
      </c>
      <c r="R892" s="16"/>
      <c r="S892" s="108" t="e">
        <v>#N/A</v>
      </c>
      <c r="T892" s="108"/>
    </row>
    <row r="893" spans="1:20" hidden="1" x14ac:dyDescent="0.2">
      <c r="A893" s="29">
        <v>50165</v>
      </c>
      <c r="B893" s="16" t="s">
        <v>4699</v>
      </c>
      <c r="D893" s="70" t="str">
        <f>IF(C893="","",LOOKUP(C893,Bases!A:A,Bases!B:B))</f>
        <v/>
      </c>
      <c r="E893" s="70" t="str">
        <f>IF(C893="","",LOOKUP(C893,Bases!A:A,Bases!C:C))</f>
        <v/>
      </c>
      <c r="F893" s="24" t="s">
        <v>3639</v>
      </c>
      <c r="G893" s="68" t="str">
        <f t="shared" si="56"/>
        <v>Baja</v>
      </c>
      <c r="H893" s="16" t="s">
        <v>4700</v>
      </c>
      <c r="J893" s="16" t="s">
        <v>2272</v>
      </c>
      <c r="K893" s="16">
        <v>98715</v>
      </c>
      <c r="L893" s="16" t="s">
        <v>2265</v>
      </c>
      <c r="M893" s="17">
        <v>43482</v>
      </c>
      <c r="O893" s="16" t="s">
        <v>4701</v>
      </c>
      <c r="P893" s="16">
        <v>0</v>
      </c>
      <c r="Q893" s="16" t="str">
        <f t="shared" si="55"/>
        <v>06/10/97</v>
      </c>
      <c r="R893" s="27" t="s">
        <v>3904</v>
      </c>
      <c r="S893" s="108" t="e">
        <v>#N/A</v>
      </c>
      <c r="T893" s="108"/>
    </row>
    <row r="894" spans="1:20" hidden="1" x14ac:dyDescent="0.2">
      <c r="A894" s="16">
        <v>1591</v>
      </c>
      <c r="B894" s="16" t="s">
        <v>716</v>
      </c>
      <c r="D894" s="70" t="str">
        <f>IF(C894="","",LOOKUP(C894,Bases!A:A,Bases!B:B))</f>
        <v/>
      </c>
      <c r="E894" s="70" t="str">
        <f>IF(C894="","",LOOKUP(C894,Bases!A:A,Bases!C:C))</f>
        <v/>
      </c>
      <c r="G894" s="68" t="str">
        <f t="shared" si="56"/>
        <v>Baja</v>
      </c>
      <c r="H894" s="16" t="s">
        <v>2665</v>
      </c>
      <c r="J894" s="16" t="s">
        <v>2274</v>
      </c>
      <c r="K894" s="16">
        <v>98705</v>
      </c>
      <c r="L894" s="16" t="s">
        <v>2265</v>
      </c>
      <c r="M894" s="17">
        <v>42374</v>
      </c>
      <c r="N894" s="15">
        <v>34119105343</v>
      </c>
      <c r="P894" s="16">
        <v>0</v>
      </c>
      <c r="Q894" s="16" t="str">
        <f t="shared" si="55"/>
        <v>//</v>
      </c>
      <c r="R894" s="16"/>
      <c r="S894" s="108" t="e">
        <v>#N/A</v>
      </c>
      <c r="T894" s="108"/>
    </row>
    <row r="895" spans="1:20" hidden="1" x14ac:dyDescent="0.2">
      <c r="A895" s="16">
        <v>656</v>
      </c>
      <c r="B895" s="16" t="s">
        <v>717</v>
      </c>
      <c r="D895" s="70" t="str">
        <f>IF(C895="","",LOOKUP(C895,Bases!A:A,Bases!B:B))</f>
        <v/>
      </c>
      <c r="E895" s="70" t="str">
        <f>IF(C895="","",LOOKUP(C895,Bases!A:A,Bases!C:C))</f>
        <v/>
      </c>
      <c r="G895" s="68" t="str">
        <f t="shared" si="56"/>
        <v>Baja</v>
      </c>
      <c r="K895" s="16">
        <v>0</v>
      </c>
      <c r="L895" s="16" t="s">
        <v>2265</v>
      </c>
      <c r="M895" s="17">
        <v>38439</v>
      </c>
      <c r="N895" s="15">
        <v>35988181117</v>
      </c>
      <c r="P895" s="16">
        <v>0</v>
      </c>
      <c r="Q895" s="16" t="str">
        <f t="shared" si="55"/>
        <v>//</v>
      </c>
      <c r="R895" s="16"/>
      <c r="S895" s="108" t="e">
        <v>#N/A</v>
      </c>
      <c r="T895" s="108"/>
    </row>
    <row r="896" spans="1:20" hidden="1" x14ac:dyDescent="0.2">
      <c r="A896" s="16">
        <v>758</v>
      </c>
      <c r="B896" s="16" t="s">
        <v>718</v>
      </c>
      <c r="D896" s="70" t="str">
        <f>IF(C896="","",LOOKUP(C896,Bases!A:A,Bases!B:B))</f>
        <v/>
      </c>
      <c r="E896" s="70" t="str">
        <f>IF(C896="","",LOOKUP(C896,Bases!A:A,Bases!C:C))</f>
        <v/>
      </c>
      <c r="G896" s="68" t="str">
        <f t="shared" ref="G896:G927" si="57">IF(L896="B","Baja","Activo")</f>
        <v>Baja</v>
      </c>
      <c r="K896" s="16">
        <v>0</v>
      </c>
      <c r="L896" s="16" t="s">
        <v>2265</v>
      </c>
      <c r="M896" s="17">
        <v>38642</v>
      </c>
      <c r="N896" s="15">
        <v>34058407320</v>
      </c>
      <c r="P896" s="16">
        <v>0</v>
      </c>
      <c r="Q896" s="16" t="str">
        <f t="shared" si="55"/>
        <v>//</v>
      </c>
      <c r="R896" s="16"/>
      <c r="S896" s="108" t="e">
        <v>#N/A</v>
      </c>
      <c r="T896" s="108"/>
    </row>
    <row r="897" spans="1:20" hidden="1" x14ac:dyDescent="0.2">
      <c r="A897" s="23">
        <v>758</v>
      </c>
      <c r="B897" s="16" t="s">
        <v>4755</v>
      </c>
      <c r="D897" s="70" t="str">
        <f>IF(C897="","",LOOKUP(C897,Bases!A:A,Bases!B:B))</f>
        <v/>
      </c>
      <c r="E897" s="70" t="str">
        <f>IF(C897="","",LOOKUP(C897,Bases!A:A,Bases!C:C))</f>
        <v/>
      </c>
      <c r="F897" s="24" t="s">
        <v>3659</v>
      </c>
      <c r="G897" s="68" t="str">
        <f t="shared" si="57"/>
        <v>Baja</v>
      </c>
      <c r="H897" s="16" t="s">
        <v>2846</v>
      </c>
      <c r="J897" s="16" t="s">
        <v>2272</v>
      </c>
      <c r="K897" s="16">
        <v>98700</v>
      </c>
      <c r="L897" s="16" t="s">
        <v>2265</v>
      </c>
      <c r="M897" s="17">
        <v>43508</v>
      </c>
      <c r="O897" s="16" t="s">
        <v>4756</v>
      </c>
      <c r="P897" s="16">
        <v>0</v>
      </c>
      <c r="Q897" s="16" t="str">
        <f t="shared" si="55"/>
        <v>30/06/84</v>
      </c>
      <c r="R897" s="27" t="s">
        <v>3904</v>
      </c>
      <c r="S897" s="108" t="e">
        <v>#N/A</v>
      </c>
      <c r="T897" s="108"/>
    </row>
    <row r="898" spans="1:20" hidden="1" x14ac:dyDescent="0.2">
      <c r="A898" s="16">
        <v>1733</v>
      </c>
      <c r="B898" s="16" t="s">
        <v>551</v>
      </c>
      <c r="C898" s="16" t="s">
        <v>6835</v>
      </c>
      <c r="D898" s="70" t="str">
        <f>IF(C898="","",LOOKUP(C898,Bases!A:A,Bases!B:B))</f>
        <v>Invernaderos</v>
      </c>
      <c r="E898" s="70" t="str">
        <f>IF(C898="","",LOOKUP(C898,Bases!A:A,Bases!C:C))</f>
        <v>Operativo Abajo</v>
      </c>
      <c r="F898" s="18" t="s">
        <v>3664</v>
      </c>
      <c r="G898" s="68" t="str">
        <f t="shared" si="57"/>
        <v>Baja</v>
      </c>
      <c r="H898" s="16" t="s">
        <v>7653</v>
      </c>
      <c r="I898" s="16" t="s">
        <v>3185</v>
      </c>
      <c r="J898" s="16" t="s">
        <v>2285</v>
      </c>
      <c r="K898" s="16">
        <v>98760</v>
      </c>
      <c r="L898" s="16" t="s">
        <v>2265</v>
      </c>
      <c r="M898" s="17">
        <v>44169</v>
      </c>
      <c r="N898" s="15">
        <v>34139408305</v>
      </c>
      <c r="O898" s="16" t="s">
        <v>4193</v>
      </c>
      <c r="P898" s="16">
        <v>0</v>
      </c>
      <c r="Q898" s="16" t="str">
        <f t="shared" si="55"/>
        <v>15/05/94</v>
      </c>
      <c r="R898" s="16" t="s">
        <v>3910</v>
      </c>
      <c r="S898" s="12" t="s">
        <v>3185</v>
      </c>
    </row>
    <row r="899" spans="1:20" hidden="1" x14ac:dyDescent="0.2">
      <c r="A899" s="16">
        <v>2760</v>
      </c>
      <c r="B899" s="16" t="s">
        <v>5858</v>
      </c>
      <c r="C899" s="23"/>
      <c r="D899" s="70" t="str">
        <f>IF(C899="","",LOOKUP(C899,Bases!A:A,Bases!B:B))</f>
        <v/>
      </c>
      <c r="E899" s="70" t="str">
        <f>IF(C899="","",LOOKUP(C899,Bases!A:A,Bases!C:C))</f>
        <v/>
      </c>
      <c r="F899" s="19" t="s">
        <v>3639</v>
      </c>
      <c r="G899" s="68" t="str">
        <f t="shared" si="57"/>
        <v>Baja</v>
      </c>
      <c r="H899" s="16" t="s">
        <v>5859</v>
      </c>
      <c r="I899" s="16" t="s">
        <v>5532</v>
      </c>
      <c r="J899" s="16" t="s">
        <v>2285</v>
      </c>
      <c r="K899" s="16">
        <v>98740</v>
      </c>
      <c r="L899" s="16" t="s">
        <v>2265</v>
      </c>
      <c r="M899" s="17">
        <v>43861</v>
      </c>
      <c r="N899" s="15">
        <v>85149569833</v>
      </c>
      <c r="O899" s="16" t="s">
        <v>5860</v>
      </c>
      <c r="P899" s="16">
        <v>0</v>
      </c>
      <c r="Q899" s="16" t="str">
        <f t="shared" si="55"/>
        <v>30/07/95</v>
      </c>
      <c r="R899" s="27" t="s">
        <v>3910</v>
      </c>
      <c r="S899" s="108" t="e">
        <v>#N/A</v>
      </c>
      <c r="T899" s="108"/>
    </row>
    <row r="900" spans="1:20" hidden="1" x14ac:dyDescent="0.2">
      <c r="A900" s="16">
        <v>1333</v>
      </c>
      <c r="B900" s="16" t="s">
        <v>719</v>
      </c>
      <c r="D900" s="70" t="str">
        <f>IF(C900="","",LOOKUP(C900,Bases!A:A,Bases!B:B))</f>
        <v/>
      </c>
      <c r="E900" s="70" t="str">
        <f>IF(C900="","",LOOKUP(C900,Bases!A:A,Bases!C:C))</f>
        <v/>
      </c>
      <c r="G900" s="68" t="str">
        <f t="shared" si="57"/>
        <v>Baja</v>
      </c>
      <c r="H900" s="16" t="s">
        <v>2666</v>
      </c>
      <c r="J900" s="16" t="s">
        <v>2272</v>
      </c>
      <c r="K900" s="16">
        <v>98700</v>
      </c>
      <c r="L900" s="16" t="s">
        <v>2265</v>
      </c>
      <c r="M900" s="17">
        <v>41883</v>
      </c>
      <c r="N900" s="15">
        <v>85149515851</v>
      </c>
      <c r="P900" s="16">
        <v>0</v>
      </c>
      <c r="Q900" s="16" t="str">
        <f t="shared" si="55"/>
        <v>//</v>
      </c>
      <c r="R900" s="16"/>
      <c r="S900" s="108" t="e">
        <v>#N/A</v>
      </c>
      <c r="T900" s="108"/>
    </row>
    <row r="901" spans="1:20" hidden="1" x14ac:dyDescent="0.2">
      <c r="A901" s="23">
        <v>2618</v>
      </c>
      <c r="B901" s="16" t="s">
        <v>5367</v>
      </c>
      <c r="D901" s="70" t="str">
        <f>IF(C901="","",LOOKUP(C901,Bases!A:A,Bases!B:B))</f>
        <v/>
      </c>
      <c r="E901" s="70" t="str">
        <f>IF(C901="","",LOOKUP(C901,Bases!A:A,Bases!C:C))</f>
        <v/>
      </c>
      <c r="F901" s="18" t="s">
        <v>3662</v>
      </c>
      <c r="G901" s="68" t="str">
        <f t="shared" si="57"/>
        <v>Baja</v>
      </c>
      <c r="H901" s="16" t="s">
        <v>5368</v>
      </c>
      <c r="I901" s="16" t="s">
        <v>5536</v>
      </c>
      <c r="J901" s="16" t="s">
        <v>2285</v>
      </c>
      <c r="K901" s="16">
        <v>98740</v>
      </c>
      <c r="L901" s="16" t="s">
        <v>2265</v>
      </c>
      <c r="M901" s="17">
        <v>43696</v>
      </c>
      <c r="N901" s="15">
        <v>29169957825</v>
      </c>
      <c r="O901" s="16" t="s">
        <v>5369</v>
      </c>
      <c r="P901" s="16">
        <v>0</v>
      </c>
      <c r="Q901" s="16" t="str">
        <f t="shared" si="55"/>
        <v>04/07/99</v>
      </c>
      <c r="R901" s="27" t="s">
        <v>3904</v>
      </c>
      <c r="S901" s="108" t="e">
        <v>#N/A</v>
      </c>
      <c r="T901" s="108"/>
    </row>
    <row r="902" spans="1:20" hidden="1" x14ac:dyDescent="0.2">
      <c r="A902" s="23">
        <v>2647</v>
      </c>
      <c r="B902" s="23" t="s">
        <v>5461</v>
      </c>
      <c r="D902" s="70" t="str">
        <f>IF(C902="","",LOOKUP(C902,Bases!A:A,Bases!B:B))</f>
        <v/>
      </c>
      <c r="E902" s="70" t="str">
        <f>IF(C902="","",LOOKUP(C902,Bases!A:A,Bases!C:C))</f>
        <v/>
      </c>
      <c r="F902" s="24" t="s">
        <v>3639</v>
      </c>
      <c r="G902" s="68" t="str">
        <f t="shared" si="57"/>
        <v>Baja</v>
      </c>
      <c r="H902" s="16" t="s">
        <v>5368</v>
      </c>
      <c r="J902" s="16" t="s">
        <v>5462</v>
      </c>
      <c r="K902" s="16">
        <v>98740</v>
      </c>
      <c r="L902" s="16" t="s">
        <v>2265</v>
      </c>
      <c r="M902" s="17">
        <v>43710</v>
      </c>
      <c r="O902" s="16" t="s">
        <v>5463</v>
      </c>
      <c r="P902" s="16">
        <v>0</v>
      </c>
      <c r="Q902" s="16" t="str">
        <f t="shared" si="55"/>
        <v>10/06/01</v>
      </c>
      <c r="R902" s="27" t="s">
        <v>3910</v>
      </c>
      <c r="S902" s="108" t="e">
        <v>#N/A</v>
      </c>
      <c r="T902" s="108"/>
    </row>
    <row r="903" spans="1:20" hidden="1" x14ac:dyDescent="0.2">
      <c r="A903" s="16">
        <v>381</v>
      </c>
      <c r="B903" s="16" t="s">
        <v>720</v>
      </c>
      <c r="D903" s="70" t="str">
        <f>IF(C903="","",LOOKUP(C903,Bases!A:A,Bases!B:B))</f>
        <v/>
      </c>
      <c r="E903" s="70" t="str">
        <f>IF(C903="","",LOOKUP(C903,Bases!A:A,Bases!C:C))</f>
        <v/>
      </c>
      <c r="G903" s="68" t="str">
        <f t="shared" si="57"/>
        <v>Baja</v>
      </c>
      <c r="K903" s="16">
        <v>0</v>
      </c>
      <c r="L903" s="16" t="s">
        <v>2265</v>
      </c>
      <c r="M903" s="17">
        <v>37578</v>
      </c>
      <c r="N903" s="15">
        <v>34028613965</v>
      </c>
      <c r="P903" s="16">
        <v>0</v>
      </c>
      <c r="Q903" s="16" t="str">
        <f t="shared" si="55"/>
        <v>//</v>
      </c>
      <c r="R903" s="16"/>
      <c r="S903" s="108" t="e">
        <v>#N/A</v>
      </c>
      <c r="T903" s="108"/>
    </row>
    <row r="904" spans="1:20" hidden="1" x14ac:dyDescent="0.2">
      <c r="A904" s="16">
        <v>1555</v>
      </c>
      <c r="B904" s="16" t="s">
        <v>721</v>
      </c>
      <c r="D904" s="70" t="str">
        <f>IF(C904="","",LOOKUP(C904,Bases!A:A,Bases!B:B))</f>
        <v/>
      </c>
      <c r="E904" s="70" t="str">
        <f>IF(C904="","",LOOKUP(C904,Bases!A:A,Bases!C:C))</f>
        <v/>
      </c>
      <c r="G904" s="68" t="str">
        <f t="shared" si="57"/>
        <v>Baja</v>
      </c>
      <c r="H904" s="16" t="s">
        <v>2667</v>
      </c>
      <c r="J904" s="16" t="s">
        <v>2668</v>
      </c>
      <c r="K904" s="16">
        <v>98700</v>
      </c>
      <c r="L904" s="16" t="s">
        <v>2265</v>
      </c>
      <c r="M904" s="17">
        <v>42299</v>
      </c>
      <c r="N904" s="15">
        <v>3159863962</v>
      </c>
      <c r="P904" s="16">
        <v>0</v>
      </c>
      <c r="Q904" s="16" t="str">
        <f t="shared" si="55"/>
        <v>//</v>
      </c>
      <c r="R904" s="16"/>
      <c r="S904" s="108" t="e">
        <v>#N/A</v>
      </c>
      <c r="T904" s="108"/>
    </row>
    <row r="905" spans="1:20" hidden="1" x14ac:dyDescent="0.2">
      <c r="A905" s="16">
        <v>8183</v>
      </c>
      <c r="B905" s="16" t="s">
        <v>722</v>
      </c>
      <c r="D905" s="70" t="str">
        <f>IF(C905="","",LOOKUP(C905,Bases!A:A,Bases!B:B))</f>
        <v/>
      </c>
      <c r="E905" s="70" t="str">
        <f>IF(C905="","",LOOKUP(C905,Bases!A:A,Bases!C:C))</f>
        <v/>
      </c>
      <c r="G905" s="68" t="str">
        <f t="shared" si="57"/>
        <v>Baja</v>
      </c>
      <c r="H905" s="16" t="s">
        <v>2669</v>
      </c>
      <c r="J905" s="16" t="s">
        <v>2285</v>
      </c>
      <c r="K905" s="16">
        <v>98760</v>
      </c>
      <c r="L905" s="16" t="s">
        <v>2265</v>
      </c>
      <c r="M905" s="17">
        <v>42702</v>
      </c>
      <c r="N905" s="15">
        <v>5168786563</v>
      </c>
      <c r="P905" s="16">
        <v>0</v>
      </c>
      <c r="Q905" s="16" t="str">
        <f t="shared" si="55"/>
        <v>//</v>
      </c>
      <c r="R905" s="16"/>
      <c r="S905" s="108" t="e">
        <v>#N/A</v>
      </c>
      <c r="T905" s="108"/>
    </row>
    <row r="906" spans="1:20" hidden="1" x14ac:dyDescent="0.2">
      <c r="A906" s="16">
        <v>8091</v>
      </c>
      <c r="B906" s="16" t="s">
        <v>723</v>
      </c>
      <c r="D906" s="70" t="str">
        <f>IF(C906="","",LOOKUP(C906,Bases!A:A,Bases!B:B))</f>
        <v/>
      </c>
      <c r="E906" s="70" t="str">
        <f>IF(C906="","",LOOKUP(C906,Bases!A:A,Bases!C:C))</f>
        <v/>
      </c>
      <c r="G906" s="68" t="str">
        <f t="shared" si="57"/>
        <v>Baja</v>
      </c>
      <c r="H906" s="16" t="s">
        <v>2670</v>
      </c>
      <c r="J906" s="16" t="s">
        <v>2389</v>
      </c>
      <c r="K906" s="16">
        <v>98840</v>
      </c>
      <c r="L906" s="16" t="s">
        <v>2265</v>
      </c>
      <c r="M906" s="17">
        <v>42031</v>
      </c>
      <c r="N906" s="15">
        <v>34077901550</v>
      </c>
      <c r="P906" s="16">
        <v>0</v>
      </c>
      <c r="Q906" s="16" t="str">
        <f t="shared" si="55"/>
        <v>//</v>
      </c>
      <c r="R906" s="16"/>
      <c r="S906" s="108" t="e">
        <v>#N/A</v>
      </c>
      <c r="T906" s="108"/>
    </row>
    <row r="907" spans="1:20" hidden="1" x14ac:dyDescent="0.2">
      <c r="A907" s="31">
        <v>2549</v>
      </c>
      <c r="B907" s="16" t="s">
        <v>5139</v>
      </c>
      <c r="D907" s="70" t="str">
        <f>IF(C907="","",LOOKUP(C907,Bases!A:A,Bases!B:B))</f>
        <v/>
      </c>
      <c r="E907" s="70" t="str">
        <f>IF(C907="","",LOOKUP(C907,Bases!A:A,Bases!C:C))</f>
        <v/>
      </c>
      <c r="F907" s="18" t="s">
        <v>3856</v>
      </c>
      <c r="G907" s="68" t="str">
        <f t="shared" si="57"/>
        <v>Baja</v>
      </c>
      <c r="H907" s="16" t="s">
        <v>5140</v>
      </c>
      <c r="J907" s="16" t="s">
        <v>2285</v>
      </c>
      <c r="K907" s="16">
        <v>98740</v>
      </c>
      <c r="L907" s="16" t="s">
        <v>2265</v>
      </c>
      <c r="M907" s="17">
        <v>43832</v>
      </c>
      <c r="N907" s="15">
        <v>28160081072</v>
      </c>
      <c r="O907" s="16" t="s">
        <v>5141</v>
      </c>
      <c r="P907" s="16">
        <v>0</v>
      </c>
      <c r="Q907" s="16" t="str">
        <f t="shared" si="55"/>
        <v>06/07/00</v>
      </c>
      <c r="R907" s="27" t="s">
        <v>3910</v>
      </c>
      <c r="S907" s="108" t="e">
        <v>#N/A</v>
      </c>
      <c r="T907" s="108"/>
    </row>
    <row r="908" spans="1:20" hidden="1" x14ac:dyDescent="0.2">
      <c r="A908" s="23">
        <v>2643</v>
      </c>
      <c r="B908" s="23" t="s">
        <v>5429</v>
      </c>
      <c r="D908" s="70" t="str">
        <f>IF(C908="","",LOOKUP(C908,Bases!A:A,Bases!B:B))</f>
        <v/>
      </c>
      <c r="E908" s="70" t="str">
        <f>IF(C908="","",LOOKUP(C908,Bases!A:A,Bases!C:C))</f>
        <v/>
      </c>
      <c r="F908" s="18" t="s">
        <v>3856</v>
      </c>
      <c r="G908" s="68" t="str">
        <f t="shared" si="57"/>
        <v>Baja</v>
      </c>
      <c r="H908" s="16" t="s">
        <v>5430</v>
      </c>
      <c r="I908" s="16" t="s">
        <v>5537</v>
      </c>
      <c r="J908" s="16" t="s">
        <v>2285</v>
      </c>
      <c r="K908" s="16">
        <v>98740</v>
      </c>
      <c r="L908" s="16" t="s">
        <v>2265</v>
      </c>
      <c r="M908" s="17">
        <v>43704</v>
      </c>
      <c r="N908" s="15">
        <v>2197522499</v>
      </c>
      <c r="O908" s="16" t="s">
        <v>5431</v>
      </c>
      <c r="P908" s="16">
        <v>0</v>
      </c>
      <c r="Q908" s="16" t="str">
        <f t="shared" si="55"/>
        <v>13/06/75</v>
      </c>
      <c r="R908" s="27" t="s">
        <v>3910</v>
      </c>
      <c r="S908" s="108" t="e">
        <v>#N/A</v>
      </c>
      <c r="T908" s="108"/>
    </row>
    <row r="909" spans="1:20" hidden="1" x14ac:dyDescent="0.2">
      <c r="A909" s="29">
        <v>50349</v>
      </c>
      <c r="B909" s="16" t="s">
        <v>5379</v>
      </c>
      <c r="D909" s="70" t="str">
        <f>IF(C909="","",LOOKUP(C909,Bases!A:A,Bases!B:B))</f>
        <v/>
      </c>
      <c r="E909" s="70" t="str">
        <f>IF(C909="","",LOOKUP(C909,Bases!A:A,Bases!C:C))</f>
        <v/>
      </c>
      <c r="F909" s="24" t="s">
        <v>3639</v>
      </c>
      <c r="G909" s="68" t="str">
        <f t="shared" si="57"/>
        <v>Baja</v>
      </c>
      <c r="H909" s="16" t="s">
        <v>5380</v>
      </c>
      <c r="J909" s="16" t="s">
        <v>2285</v>
      </c>
      <c r="K909" s="16">
        <v>98740</v>
      </c>
      <c r="L909" s="16" t="s">
        <v>2265</v>
      </c>
      <c r="M909" s="17">
        <v>43696</v>
      </c>
      <c r="N909" s="15">
        <v>54149642230</v>
      </c>
      <c r="O909" s="16" t="s">
        <v>5381</v>
      </c>
      <c r="P909" s="16">
        <v>0</v>
      </c>
      <c r="Q909" s="16" t="str">
        <f t="shared" si="55"/>
        <v>10/06/96</v>
      </c>
      <c r="R909" s="27" t="s">
        <v>3910</v>
      </c>
      <c r="S909" s="108" t="e">
        <v>#N/A</v>
      </c>
      <c r="T909" s="108"/>
    </row>
    <row r="910" spans="1:20" x14ac:dyDescent="0.2">
      <c r="A910" s="16">
        <v>8539</v>
      </c>
      <c r="B910" s="16" t="s">
        <v>7877</v>
      </c>
      <c r="C910" s="19" t="s">
        <v>7002</v>
      </c>
      <c r="D910" s="70" t="str">
        <f>IF(C910="","",LOOKUP(C910,Bases!A:A,Bases!B:B))</f>
        <v>Invernaderos</v>
      </c>
      <c r="E910" s="70" t="str">
        <f>IF(C910="","",LOOKUP(C910,Bases!A:A,Bases!C:C))</f>
        <v>Extra/entrenamiento</v>
      </c>
      <c r="F910" s="18" t="s">
        <v>7209</v>
      </c>
      <c r="G910" s="68" t="str">
        <f t="shared" si="57"/>
        <v>Activo</v>
      </c>
      <c r="H910" s="16" t="s">
        <v>7878</v>
      </c>
      <c r="I910" s="16" t="s">
        <v>2757</v>
      </c>
      <c r="J910" s="16" t="s">
        <v>2272</v>
      </c>
      <c r="K910" s="16">
        <v>98700</v>
      </c>
      <c r="L910" s="16" t="s">
        <v>144</v>
      </c>
      <c r="M910" s="17">
        <v>44225</v>
      </c>
      <c r="N910" s="15">
        <v>35159669171</v>
      </c>
      <c r="O910" s="16" t="s">
        <v>7879</v>
      </c>
      <c r="Q910" s="16" t="str">
        <f t="shared" si="55"/>
        <v>14/03/96</v>
      </c>
      <c r="R910" s="27" t="s">
        <v>3910</v>
      </c>
      <c r="S910" s="19" t="s">
        <v>3593</v>
      </c>
    </row>
    <row r="911" spans="1:20" hidden="1" x14ac:dyDescent="0.2">
      <c r="A911" s="16">
        <v>8278</v>
      </c>
      <c r="B911" s="16" t="s">
        <v>7039</v>
      </c>
      <c r="C911" s="16" t="s">
        <v>7094</v>
      </c>
      <c r="D911" s="70" t="str">
        <f>IF(C911="","",LOOKUP(C911,Bases!A:A,Bases!B:B))</f>
        <v>Invernaderos</v>
      </c>
      <c r="E911" s="70" t="str">
        <f>IF(C911="","",LOOKUP(C911,Bases!A:A,Bases!C:C))</f>
        <v>Extra/entrenamiento</v>
      </c>
      <c r="F911" s="18" t="s">
        <v>5102</v>
      </c>
      <c r="G911" s="68" t="str">
        <f t="shared" si="57"/>
        <v>Baja</v>
      </c>
      <c r="H911" s="16" t="s">
        <v>7040</v>
      </c>
      <c r="I911" s="16" t="s">
        <v>5531</v>
      </c>
      <c r="J911" s="16" t="s">
        <v>2285</v>
      </c>
      <c r="K911" s="16">
        <v>98740</v>
      </c>
      <c r="L911" s="16" t="s">
        <v>2265</v>
      </c>
      <c r="M911" s="17">
        <v>44088</v>
      </c>
      <c r="O911" s="16" t="s">
        <v>7041</v>
      </c>
      <c r="Q911" s="16" t="str">
        <f t="shared" si="55"/>
        <v>29/03/88</v>
      </c>
      <c r="R911" s="27" t="s">
        <v>3904</v>
      </c>
      <c r="S911" s="108" t="s">
        <v>6213</v>
      </c>
      <c r="T911" s="108"/>
    </row>
    <row r="912" spans="1:20" hidden="1" x14ac:dyDescent="0.2">
      <c r="A912" s="16">
        <v>1385</v>
      </c>
      <c r="B912" s="16" t="s">
        <v>724</v>
      </c>
      <c r="D912" s="70" t="str">
        <f>IF(C912="","",LOOKUP(C912,Bases!A:A,Bases!B:B))</f>
        <v/>
      </c>
      <c r="E912" s="70" t="str">
        <f>IF(C912="","",LOOKUP(C912,Bases!A:A,Bases!C:C))</f>
        <v/>
      </c>
      <c r="G912" s="68" t="str">
        <f t="shared" si="57"/>
        <v>Baja</v>
      </c>
      <c r="H912" s="16" t="s">
        <v>2671</v>
      </c>
      <c r="J912" s="16" t="s">
        <v>2274</v>
      </c>
      <c r="K912" s="16">
        <v>98705</v>
      </c>
      <c r="L912" s="16" t="s">
        <v>2265</v>
      </c>
      <c r="M912" s="17">
        <v>41957</v>
      </c>
      <c r="N912" s="15">
        <v>4008335434</v>
      </c>
      <c r="P912" s="16">
        <v>0</v>
      </c>
      <c r="Q912" s="16" t="str">
        <f t="shared" si="55"/>
        <v>//</v>
      </c>
      <c r="R912" s="16"/>
      <c r="S912" s="108" t="e">
        <v>#N/A</v>
      </c>
      <c r="T912" s="108"/>
    </row>
    <row r="913" spans="1:20" hidden="1" x14ac:dyDescent="0.2">
      <c r="A913" s="16">
        <v>1874</v>
      </c>
      <c r="B913" s="16" t="s">
        <v>725</v>
      </c>
      <c r="D913" s="70" t="str">
        <f>IF(C913="","",LOOKUP(C913,Bases!A:A,Bases!B:B))</f>
        <v/>
      </c>
      <c r="E913" s="70" t="str">
        <f>IF(C913="","",LOOKUP(C913,Bases!A:A,Bases!C:C))</f>
        <v/>
      </c>
      <c r="G913" s="68" t="str">
        <f t="shared" si="57"/>
        <v>Baja</v>
      </c>
      <c r="H913" s="16" t="s">
        <v>2672</v>
      </c>
      <c r="J913" s="16" t="s">
        <v>2283</v>
      </c>
      <c r="K913" s="16">
        <v>98640</v>
      </c>
      <c r="L913" s="16" t="s">
        <v>2265</v>
      </c>
      <c r="M913" s="17">
        <v>42881</v>
      </c>
      <c r="N913" s="15">
        <v>34119504628</v>
      </c>
      <c r="P913" s="16">
        <v>0</v>
      </c>
      <c r="Q913" s="16" t="str">
        <f t="shared" si="55"/>
        <v>//</v>
      </c>
      <c r="R913" s="16"/>
      <c r="S913" s="108" t="e">
        <v>#N/A</v>
      </c>
      <c r="T913" s="108"/>
    </row>
    <row r="914" spans="1:20" hidden="1" x14ac:dyDescent="0.2">
      <c r="A914" s="16">
        <v>1538</v>
      </c>
      <c r="B914" s="16" t="s">
        <v>726</v>
      </c>
      <c r="D914" s="70" t="str">
        <f>IF(C914="","",LOOKUP(C914,Bases!A:A,Bases!B:B))</f>
        <v/>
      </c>
      <c r="E914" s="70" t="str">
        <f>IF(C914="","",LOOKUP(C914,Bases!A:A,Bases!C:C))</f>
        <v/>
      </c>
      <c r="F914" s="18" t="s">
        <v>3639</v>
      </c>
      <c r="G914" s="68" t="str">
        <f t="shared" si="57"/>
        <v>Baja</v>
      </c>
      <c r="H914" s="16" t="s">
        <v>2673</v>
      </c>
      <c r="J914" s="16" t="s">
        <v>2268</v>
      </c>
      <c r="K914" s="16">
        <v>98730</v>
      </c>
      <c r="L914" s="16" t="s">
        <v>2265</v>
      </c>
      <c r="M914" s="17">
        <v>42261</v>
      </c>
      <c r="N914" s="15">
        <v>62159662907</v>
      </c>
      <c r="O914" s="16" t="s">
        <v>4014</v>
      </c>
      <c r="P914" s="16">
        <v>0</v>
      </c>
      <c r="Q914" s="16" t="str">
        <f t="shared" si="55"/>
        <v>11/12/96</v>
      </c>
      <c r="R914" s="16" t="s">
        <v>3904</v>
      </c>
      <c r="S914" s="108" t="e">
        <v>#N/A</v>
      </c>
      <c r="T914" s="108"/>
    </row>
    <row r="915" spans="1:20" hidden="1" x14ac:dyDescent="0.2">
      <c r="A915" s="16">
        <v>1529</v>
      </c>
      <c r="B915" s="16" t="s">
        <v>727</v>
      </c>
      <c r="D915" s="70" t="str">
        <f>IF(C915="","",LOOKUP(C915,Bases!A:A,Bases!B:B))</f>
        <v/>
      </c>
      <c r="E915" s="70" t="str">
        <f>IF(C915="","",LOOKUP(C915,Bases!A:A,Bases!C:C))</f>
        <v/>
      </c>
      <c r="G915" s="68" t="str">
        <f t="shared" si="57"/>
        <v>Baja</v>
      </c>
      <c r="H915" s="16" t="s">
        <v>2674</v>
      </c>
      <c r="J915" s="16" t="s">
        <v>2268</v>
      </c>
      <c r="K915" s="16">
        <v>98730</v>
      </c>
      <c r="L915" s="16" t="s">
        <v>2265</v>
      </c>
      <c r="M915" s="17">
        <v>42251</v>
      </c>
      <c r="N915" s="15">
        <v>12956707793</v>
      </c>
      <c r="P915" s="16">
        <v>0</v>
      </c>
      <c r="Q915" s="16" t="str">
        <f t="shared" si="55"/>
        <v>//</v>
      </c>
      <c r="R915" s="16"/>
      <c r="S915" s="108" t="e">
        <v>#N/A</v>
      </c>
      <c r="T915" s="108"/>
    </row>
    <row r="916" spans="1:20" hidden="1" x14ac:dyDescent="0.2">
      <c r="A916" s="23">
        <v>2555</v>
      </c>
      <c r="B916" s="16" t="s">
        <v>5191</v>
      </c>
      <c r="D916" s="70" t="str">
        <f>IF(C916="","",LOOKUP(C916,Bases!A:A,Bases!B:B))</f>
        <v/>
      </c>
      <c r="E916" s="70" t="str">
        <f>IF(C916="","",LOOKUP(C916,Bases!A:A,Bases!C:C))</f>
        <v/>
      </c>
      <c r="F916" s="18" t="s">
        <v>3778</v>
      </c>
      <c r="G916" s="68" t="str">
        <f t="shared" si="57"/>
        <v>Baja</v>
      </c>
      <c r="H916" s="16" t="s">
        <v>5192</v>
      </c>
      <c r="I916" s="16" t="s">
        <v>5537</v>
      </c>
      <c r="J916" s="16" t="s">
        <v>2285</v>
      </c>
      <c r="K916" s="16">
        <v>98740</v>
      </c>
      <c r="L916" s="16" t="s">
        <v>2265</v>
      </c>
      <c r="M916" s="17">
        <v>43661</v>
      </c>
      <c r="N916" s="15">
        <v>34108403725</v>
      </c>
      <c r="O916" s="16" t="s">
        <v>5193</v>
      </c>
      <c r="P916" s="16">
        <v>0</v>
      </c>
      <c r="Q916" s="16" t="str">
        <f t="shared" si="55"/>
        <v>08/12/84</v>
      </c>
      <c r="R916" s="27" t="s">
        <v>3904</v>
      </c>
      <c r="S916" s="108" t="e">
        <v>#N/A</v>
      </c>
      <c r="T916" s="108"/>
    </row>
    <row r="917" spans="1:20" hidden="1" x14ac:dyDescent="0.2">
      <c r="A917" s="16">
        <v>942</v>
      </c>
      <c r="B917" s="16" t="s">
        <v>728</v>
      </c>
      <c r="D917" s="70" t="str">
        <f>IF(C917="","",LOOKUP(C917,Bases!A:A,Bases!B:B))</f>
        <v/>
      </c>
      <c r="E917" s="70" t="str">
        <f>IF(C917="","",LOOKUP(C917,Bases!A:A,Bases!C:C))</f>
        <v/>
      </c>
      <c r="G917" s="68" t="str">
        <f t="shared" si="57"/>
        <v>Baja</v>
      </c>
      <c r="H917" s="16" t="s">
        <v>2654</v>
      </c>
      <c r="J917" s="16" t="s">
        <v>2272</v>
      </c>
      <c r="K917" s="16">
        <v>98705</v>
      </c>
      <c r="L917" s="16" t="s">
        <v>2265</v>
      </c>
      <c r="M917" s="17">
        <v>40529</v>
      </c>
      <c r="N917" s="15">
        <v>34109115914</v>
      </c>
      <c r="P917" s="16">
        <v>0</v>
      </c>
      <c r="Q917" s="16" t="str">
        <f t="shared" si="55"/>
        <v>//</v>
      </c>
      <c r="R917" s="16"/>
      <c r="S917" s="108" t="e">
        <v>#N/A</v>
      </c>
      <c r="T917" s="108"/>
    </row>
    <row r="918" spans="1:20" x14ac:dyDescent="0.2">
      <c r="A918" s="16">
        <v>8476</v>
      </c>
      <c r="B918" s="16" t="s">
        <v>7767</v>
      </c>
      <c r="C918" s="19" t="s">
        <v>6762</v>
      </c>
      <c r="D918" s="70" t="str">
        <f>IF(C918="","",LOOKUP(C918,Bases!A:A,Bases!B:B))</f>
        <v>Mantenimiento</v>
      </c>
      <c r="E918" s="70" t="str">
        <f>IF(C918="","",LOOKUP(C918,Bases!A:A,Bases!C:C))</f>
        <v>Soldador</v>
      </c>
      <c r="F918" s="18" t="s">
        <v>3</v>
      </c>
      <c r="G918" s="68" t="str">
        <f t="shared" si="57"/>
        <v>Activo</v>
      </c>
      <c r="H918" s="16" t="s">
        <v>7768</v>
      </c>
      <c r="I918" s="16" t="s">
        <v>2757</v>
      </c>
      <c r="J918" s="16" t="s">
        <v>2272</v>
      </c>
      <c r="K918" s="16">
        <v>98700</v>
      </c>
      <c r="L918" s="16" t="s">
        <v>144</v>
      </c>
      <c r="M918" s="17">
        <v>44201</v>
      </c>
      <c r="N918" s="15">
        <v>3208759138</v>
      </c>
      <c r="O918" s="16" t="s">
        <v>7769</v>
      </c>
      <c r="Q918" s="16" t="str">
        <f t="shared" si="55"/>
        <v>21/07/87</v>
      </c>
      <c r="R918" s="27" t="s">
        <v>3904</v>
      </c>
      <c r="S918" s="12" t="s">
        <v>3593</v>
      </c>
    </row>
    <row r="919" spans="1:20" hidden="1" x14ac:dyDescent="0.2">
      <c r="A919" s="16">
        <v>7003</v>
      </c>
      <c r="B919" s="16" t="s">
        <v>729</v>
      </c>
      <c r="D919" s="70" t="str">
        <f>IF(C919="","",LOOKUP(C919,Bases!A:A,Bases!B:B))</f>
        <v/>
      </c>
      <c r="E919" s="70" t="str">
        <f>IF(C919="","",LOOKUP(C919,Bases!A:A,Bases!C:C))</f>
        <v/>
      </c>
      <c r="G919" s="68" t="str">
        <f t="shared" si="57"/>
        <v>Baja</v>
      </c>
      <c r="H919" s="16" t="s">
        <v>2675</v>
      </c>
      <c r="J919" s="16" t="s">
        <v>2664</v>
      </c>
      <c r="K919" s="16">
        <v>98660</v>
      </c>
      <c r="L919" s="16" t="s">
        <v>2265</v>
      </c>
      <c r="M919" s="17">
        <v>41281</v>
      </c>
      <c r="N919" s="15">
        <v>34816209752</v>
      </c>
      <c r="P919" s="16">
        <v>0</v>
      </c>
      <c r="Q919" s="16" t="str">
        <f t="shared" si="55"/>
        <v>//</v>
      </c>
      <c r="R919" s="16"/>
      <c r="S919" s="108" t="e">
        <v>#N/A</v>
      </c>
      <c r="T919" s="108"/>
    </row>
    <row r="920" spans="1:20" hidden="1" x14ac:dyDescent="0.2">
      <c r="A920" s="16">
        <v>1069</v>
      </c>
      <c r="B920" s="16" t="s">
        <v>730</v>
      </c>
      <c r="D920" s="70" t="str">
        <f>IF(C920="","",LOOKUP(C920,Bases!A:A,Bases!B:B))</f>
        <v/>
      </c>
      <c r="E920" s="70" t="str">
        <f>IF(C920="","",LOOKUP(C920,Bases!A:A,Bases!C:C))</f>
        <v/>
      </c>
      <c r="G920" s="68" t="str">
        <f t="shared" si="57"/>
        <v>Baja</v>
      </c>
      <c r="H920" s="16" t="s">
        <v>2676</v>
      </c>
      <c r="J920" s="16" t="s">
        <v>2283</v>
      </c>
      <c r="K920" s="16">
        <v>98640</v>
      </c>
      <c r="L920" s="16" t="s">
        <v>2265</v>
      </c>
      <c r="M920" s="17">
        <v>40984</v>
      </c>
      <c r="N920" s="15">
        <v>34129302476</v>
      </c>
      <c r="P920" s="16">
        <v>0</v>
      </c>
      <c r="Q920" s="16" t="str">
        <f t="shared" si="55"/>
        <v>//</v>
      </c>
      <c r="R920" s="16"/>
      <c r="S920" s="108" t="e">
        <v>#N/A</v>
      </c>
      <c r="T920" s="108"/>
    </row>
    <row r="921" spans="1:20" hidden="1" x14ac:dyDescent="0.2">
      <c r="A921" s="16">
        <v>7005</v>
      </c>
      <c r="B921" s="16" t="s">
        <v>731</v>
      </c>
      <c r="D921" s="70" t="str">
        <f>IF(C921="","",LOOKUP(C921,Bases!A:A,Bases!B:B))</f>
        <v/>
      </c>
      <c r="E921" s="70" t="str">
        <f>IF(C921="","",LOOKUP(C921,Bases!A:A,Bases!C:C))</f>
        <v/>
      </c>
      <c r="G921" s="68" t="str">
        <f t="shared" si="57"/>
        <v>Baja</v>
      </c>
      <c r="H921" s="16" t="s">
        <v>2677</v>
      </c>
      <c r="J921" s="16" t="s">
        <v>2664</v>
      </c>
      <c r="K921" s="16">
        <v>98660</v>
      </c>
      <c r="L921" s="16" t="s">
        <v>2265</v>
      </c>
      <c r="M921" s="17">
        <v>41281</v>
      </c>
      <c r="N921" s="15">
        <v>51896903328</v>
      </c>
      <c r="P921" s="16">
        <v>0</v>
      </c>
      <c r="Q921" s="16" t="str">
        <f t="shared" si="55"/>
        <v>//</v>
      </c>
      <c r="R921" s="16"/>
      <c r="S921" s="108" t="e">
        <v>#N/A</v>
      </c>
      <c r="T921" s="108"/>
    </row>
    <row r="922" spans="1:20" hidden="1" x14ac:dyDescent="0.2">
      <c r="A922" s="23">
        <v>2653</v>
      </c>
      <c r="B922" s="16" t="s">
        <v>5467</v>
      </c>
      <c r="D922" s="70" t="str">
        <f>IF(C922="","",LOOKUP(C922,Bases!A:A,Bases!B:B))</f>
        <v/>
      </c>
      <c r="E922" s="70" t="str">
        <f>IF(C922="","",LOOKUP(C922,Bases!A:A,Bases!C:C))</f>
        <v/>
      </c>
      <c r="F922" s="18" t="s">
        <v>3659</v>
      </c>
      <c r="G922" s="68" t="str">
        <f t="shared" si="57"/>
        <v>Baja</v>
      </c>
      <c r="H922" s="16" t="s">
        <v>5468</v>
      </c>
      <c r="I922" s="16" t="s">
        <v>5537</v>
      </c>
      <c r="J922" s="16" t="s">
        <v>2285</v>
      </c>
      <c r="K922" s="16">
        <v>98740</v>
      </c>
      <c r="L922" s="16" t="s">
        <v>2265</v>
      </c>
      <c r="M922" s="17">
        <v>43712</v>
      </c>
      <c r="N922" s="15">
        <v>34108202838</v>
      </c>
      <c r="O922" s="16" t="s">
        <v>5469</v>
      </c>
      <c r="P922" s="16">
        <v>0</v>
      </c>
      <c r="Q922" s="16" t="str">
        <f t="shared" si="55"/>
        <v>08/10/82</v>
      </c>
      <c r="R922" s="27" t="s">
        <v>3904</v>
      </c>
      <c r="S922" s="108" t="s">
        <v>6216</v>
      </c>
      <c r="T922" s="108"/>
    </row>
    <row r="923" spans="1:20" x14ac:dyDescent="0.2">
      <c r="A923" s="16">
        <v>934</v>
      </c>
      <c r="B923" s="31" t="s">
        <v>502</v>
      </c>
      <c r="C923" s="16" t="s">
        <v>6763</v>
      </c>
      <c r="D923" s="70" t="str">
        <f>IF(C923="","",LOOKUP(C923,Bases!A:A,Bases!B:B))</f>
        <v>Invernaderos</v>
      </c>
      <c r="E923" s="70" t="str">
        <f>IF(C923="","",LOOKUP(C923,Bases!A:A,Bases!C:C))</f>
        <v>Operativo Arriba</v>
      </c>
      <c r="F923" s="18" t="s">
        <v>3664</v>
      </c>
      <c r="G923" s="68" t="str">
        <f t="shared" si="57"/>
        <v>Activo</v>
      </c>
      <c r="H923" s="16" t="s">
        <v>2518</v>
      </c>
      <c r="I923" s="16" t="s">
        <v>2923</v>
      </c>
      <c r="J923" s="16" t="s">
        <v>2272</v>
      </c>
      <c r="K923" s="16">
        <v>98705</v>
      </c>
      <c r="L923" s="16" t="s">
        <v>144</v>
      </c>
      <c r="M923" s="17">
        <v>40529</v>
      </c>
      <c r="N923" s="15">
        <v>51078811307</v>
      </c>
      <c r="O923" s="16" t="s">
        <v>5522</v>
      </c>
      <c r="P923" s="16" t="s">
        <v>6309</v>
      </c>
      <c r="Q923" s="16" t="str">
        <f t="shared" si="55"/>
        <v>11/10/88</v>
      </c>
      <c r="R923" s="27" t="s">
        <v>3904</v>
      </c>
      <c r="S923" s="12" t="s">
        <v>2923</v>
      </c>
    </row>
    <row r="924" spans="1:20" x14ac:dyDescent="0.2">
      <c r="A924" s="16">
        <v>8536</v>
      </c>
      <c r="B924" s="16" t="s">
        <v>7867</v>
      </c>
      <c r="C924" s="19" t="s">
        <v>6952</v>
      </c>
      <c r="D924" s="70" t="str">
        <f>IF(C924="","",LOOKUP(C924,Bases!A:A,Bases!B:B))</f>
        <v>Invernaderos</v>
      </c>
      <c r="E924" s="70" t="str">
        <f>IF(C924="","",LOOKUP(C924,Bases!A:A,Bases!C:C))</f>
        <v>Extra/entrenamiento</v>
      </c>
      <c r="F924" s="18" t="s">
        <v>7209</v>
      </c>
      <c r="G924" s="68" t="str">
        <f t="shared" si="57"/>
        <v>Activo</v>
      </c>
      <c r="H924" s="16" t="s">
        <v>7868</v>
      </c>
      <c r="I924" s="16" t="s">
        <v>5535</v>
      </c>
      <c r="J924" s="16" t="s">
        <v>2285</v>
      </c>
      <c r="K924" s="16">
        <v>98730</v>
      </c>
      <c r="L924" s="16" t="s">
        <v>144</v>
      </c>
      <c r="M924" s="17">
        <v>44225</v>
      </c>
      <c r="N924" s="15">
        <v>3179952035</v>
      </c>
      <c r="O924" s="16" t="s">
        <v>7869</v>
      </c>
      <c r="Q924" s="16" t="str">
        <f t="shared" ref="Q924:Q987" si="58">CONCATENATE(MID(O924,9,2),"/",MID(O924,7,2),"/",MID(O924,5,2))</f>
        <v>14/01/99</v>
      </c>
      <c r="R924" s="27" t="s">
        <v>3904</v>
      </c>
      <c r="S924" s="19" t="s">
        <v>5535</v>
      </c>
    </row>
    <row r="925" spans="1:20" hidden="1" x14ac:dyDescent="0.2">
      <c r="A925" s="16">
        <v>1740</v>
      </c>
      <c r="B925" s="16" t="s">
        <v>732</v>
      </c>
      <c r="D925" s="70" t="str">
        <f>IF(C925="","",LOOKUP(C925,Bases!A:A,Bases!B:B))</f>
        <v/>
      </c>
      <c r="E925" s="70" t="str">
        <f>IF(C925="","",LOOKUP(C925,Bases!A:A,Bases!C:C))</f>
        <v/>
      </c>
      <c r="G925" s="68" t="str">
        <f t="shared" si="57"/>
        <v>Baja</v>
      </c>
      <c r="H925" s="16" t="s">
        <v>2678</v>
      </c>
      <c r="J925" s="16" t="s">
        <v>2283</v>
      </c>
      <c r="K925" s="16">
        <v>98640</v>
      </c>
      <c r="L925" s="16" t="s">
        <v>2265</v>
      </c>
      <c r="M925" s="17">
        <v>42613</v>
      </c>
      <c r="N925" s="15">
        <v>17149314167</v>
      </c>
      <c r="P925" s="16">
        <v>0</v>
      </c>
      <c r="Q925" s="16" t="str">
        <f t="shared" si="58"/>
        <v>//</v>
      </c>
      <c r="R925" s="16"/>
      <c r="S925" s="108" t="e">
        <v>#N/A</v>
      </c>
      <c r="T925" s="108"/>
    </row>
    <row r="926" spans="1:20" hidden="1" x14ac:dyDescent="0.2">
      <c r="A926" s="16">
        <v>1871</v>
      </c>
      <c r="B926" s="16" t="s">
        <v>733</v>
      </c>
      <c r="D926" s="70" t="str">
        <f>IF(C926="","",LOOKUP(C926,Bases!A:A,Bases!B:B))</f>
        <v/>
      </c>
      <c r="E926" s="70" t="str">
        <f>IF(C926="","",LOOKUP(C926,Bases!A:A,Bases!C:C))</f>
        <v/>
      </c>
      <c r="G926" s="68" t="str">
        <f t="shared" si="57"/>
        <v>Baja</v>
      </c>
      <c r="H926" s="16" t="s">
        <v>2679</v>
      </c>
      <c r="J926" s="16" t="s">
        <v>2680</v>
      </c>
      <c r="K926" s="16">
        <v>98760</v>
      </c>
      <c r="L926" s="16" t="s">
        <v>2265</v>
      </c>
      <c r="M926" s="17">
        <v>42872</v>
      </c>
      <c r="N926" s="15">
        <v>19148771389</v>
      </c>
      <c r="P926" s="16">
        <v>0</v>
      </c>
      <c r="Q926" s="16" t="str">
        <f t="shared" si="58"/>
        <v>//</v>
      </c>
      <c r="R926" s="16"/>
      <c r="S926" s="108" t="e">
        <v>#N/A</v>
      </c>
      <c r="T926" s="108"/>
    </row>
    <row r="927" spans="1:20" hidden="1" x14ac:dyDescent="0.2">
      <c r="A927" s="16">
        <v>1491</v>
      </c>
      <c r="B927" s="16" t="s">
        <v>734</v>
      </c>
      <c r="D927" s="70" t="str">
        <f>IF(C927="","",LOOKUP(C927,Bases!A:A,Bases!B:B))</f>
        <v/>
      </c>
      <c r="E927" s="70" t="str">
        <f>IF(C927="","",LOOKUP(C927,Bases!A:A,Bases!C:C))</f>
        <v/>
      </c>
      <c r="G927" s="68" t="str">
        <f t="shared" si="57"/>
        <v>Baja</v>
      </c>
      <c r="K927" s="16">
        <v>0</v>
      </c>
      <c r="L927" s="16" t="s">
        <v>2265</v>
      </c>
      <c r="M927" s="17">
        <v>42226</v>
      </c>
      <c r="N927" s="15">
        <v>26159423354</v>
      </c>
      <c r="P927" s="16">
        <v>0</v>
      </c>
      <c r="Q927" s="16" t="str">
        <f t="shared" si="58"/>
        <v>//</v>
      </c>
      <c r="R927" s="16"/>
      <c r="S927" s="108" t="e">
        <v>#N/A</v>
      </c>
      <c r="T927" s="108"/>
    </row>
    <row r="928" spans="1:20" hidden="1" x14ac:dyDescent="0.2">
      <c r="A928" s="16">
        <v>194</v>
      </c>
      <c r="B928" s="16" t="s">
        <v>735</v>
      </c>
      <c r="D928" s="70" t="str">
        <f>IF(C928="","",LOOKUP(C928,Bases!A:A,Bases!B:B))</f>
        <v/>
      </c>
      <c r="E928" s="70" t="str">
        <f>IF(C928="","",LOOKUP(C928,Bases!A:A,Bases!C:C))</f>
        <v/>
      </c>
      <c r="G928" s="68" t="str">
        <f t="shared" ref="G928:G962" si="59">IF(L928="B","Baja","Activo")</f>
        <v>Baja</v>
      </c>
      <c r="K928" s="16">
        <v>0</v>
      </c>
      <c r="L928" s="16" t="s">
        <v>2265</v>
      </c>
      <c r="M928" s="17">
        <v>37274</v>
      </c>
      <c r="N928" s="15">
        <v>34947770620</v>
      </c>
      <c r="P928" s="16">
        <v>0</v>
      </c>
      <c r="Q928" s="16" t="str">
        <f t="shared" si="58"/>
        <v>//</v>
      </c>
      <c r="R928" s="16"/>
      <c r="S928" s="108" t="e">
        <v>#N/A</v>
      </c>
      <c r="T928" s="108"/>
    </row>
    <row r="929" spans="1:20" hidden="1" x14ac:dyDescent="0.2">
      <c r="A929" s="16">
        <v>362</v>
      </c>
      <c r="B929" s="16" t="s">
        <v>736</v>
      </c>
      <c r="D929" s="70" t="str">
        <f>IF(C929="","",LOOKUP(C929,Bases!A:A,Bases!B:B))</f>
        <v/>
      </c>
      <c r="E929" s="70" t="str">
        <f>IF(C929="","",LOOKUP(C929,Bases!A:A,Bases!C:C))</f>
        <v/>
      </c>
      <c r="G929" s="68" t="str">
        <f t="shared" si="59"/>
        <v>Baja</v>
      </c>
      <c r="K929" s="16">
        <v>0</v>
      </c>
      <c r="L929" s="16" t="s">
        <v>2265</v>
      </c>
      <c r="M929" s="17">
        <v>37572</v>
      </c>
      <c r="N929" s="15">
        <v>34028703980</v>
      </c>
      <c r="P929" s="16">
        <v>0</v>
      </c>
      <c r="Q929" s="16" t="str">
        <f t="shared" si="58"/>
        <v>//</v>
      </c>
      <c r="R929" s="16"/>
      <c r="S929" s="108" t="e">
        <v>#N/A</v>
      </c>
      <c r="T929" s="108"/>
    </row>
    <row r="930" spans="1:20" hidden="1" x14ac:dyDescent="0.2">
      <c r="A930" s="23">
        <v>2370</v>
      </c>
      <c r="B930" s="16" t="s">
        <v>4449</v>
      </c>
      <c r="D930" s="70" t="str">
        <f>IF(C930="","",LOOKUP(C930,Bases!A:A,Bases!B:B))</f>
        <v/>
      </c>
      <c r="E930" s="70" t="str">
        <f>IF(C930="","",LOOKUP(C930,Bases!A:A,Bases!C:C))</f>
        <v/>
      </c>
      <c r="F930" s="24" t="s">
        <v>3778</v>
      </c>
      <c r="G930" s="68" t="str">
        <f t="shared" si="59"/>
        <v>Baja</v>
      </c>
      <c r="H930" s="16" t="s">
        <v>4451</v>
      </c>
      <c r="J930" s="16" t="s">
        <v>2272</v>
      </c>
      <c r="K930" s="16">
        <v>98718</v>
      </c>
      <c r="L930" s="16" t="s">
        <v>2265</v>
      </c>
      <c r="M930" s="17">
        <v>43518</v>
      </c>
      <c r="N930" s="15">
        <v>34107400714</v>
      </c>
      <c r="O930" s="16" t="s">
        <v>4453</v>
      </c>
      <c r="P930" s="16">
        <v>0</v>
      </c>
      <c r="Q930" s="16" t="str">
        <f t="shared" si="58"/>
        <v>29/05/74</v>
      </c>
      <c r="R930" s="27" t="s">
        <v>3904</v>
      </c>
      <c r="S930" s="108" t="e">
        <v>#N/A</v>
      </c>
      <c r="T930" s="108"/>
    </row>
    <row r="931" spans="1:20" hidden="1" x14ac:dyDescent="0.2">
      <c r="A931" s="16">
        <v>1875</v>
      </c>
      <c r="B931" s="16" t="s">
        <v>737</v>
      </c>
      <c r="D931" s="70" t="str">
        <f>IF(C931="","",LOOKUP(C931,Bases!A:A,Bases!B:B))</f>
        <v/>
      </c>
      <c r="E931" s="70" t="str">
        <f>IF(C931="","",LOOKUP(C931,Bases!A:A,Bases!C:C))</f>
        <v/>
      </c>
      <c r="G931" s="68" t="str">
        <f t="shared" si="59"/>
        <v>Baja</v>
      </c>
      <c r="H931" s="16" t="s">
        <v>2681</v>
      </c>
      <c r="J931" s="16" t="s">
        <v>2272</v>
      </c>
      <c r="K931" s="16">
        <v>98700</v>
      </c>
      <c r="L931" s="16" t="s">
        <v>2265</v>
      </c>
      <c r="M931" s="17">
        <v>42886</v>
      </c>
      <c r="N931" s="15">
        <v>12886730279</v>
      </c>
      <c r="P931" s="16">
        <v>0</v>
      </c>
      <c r="Q931" s="16" t="str">
        <f t="shared" si="58"/>
        <v>//</v>
      </c>
      <c r="R931" s="16"/>
      <c r="S931" s="108" t="e">
        <v>#N/A</v>
      </c>
      <c r="T931" s="108"/>
    </row>
    <row r="932" spans="1:20" hidden="1" x14ac:dyDescent="0.2">
      <c r="A932" s="16">
        <v>273</v>
      </c>
      <c r="B932" s="16" t="s">
        <v>738</v>
      </c>
      <c r="D932" s="70" t="str">
        <f>IF(C932="","",LOOKUP(C932,Bases!A:A,Bases!B:B))</f>
        <v/>
      </c>
      <c r="E932" s="70" t="str">
        <f>IF(C932="","",LOOKUP(C932,Bases!A:A,Bases!C:C))</f>
        <v/>
      </c>
      <c r="G932" s="68" t="str">
        <f t="shared" si="59"/>
        <v>Baja</v>
      </c>
      <c r="H932" s="16" t="s">
        <v>2682</v>
      </c>
      <c r="J932" s="16" t="s">
        <v>2294</v>
      </c>
      <c r="K932" s="16">
        <v>98064</v>
      </c>
      <c r="L932" s="16" t="s">
        <v>2265</v>
      </c>
      <c r="M932" s="17">
        <v>37501</v>
      </c>
      <c r="N932" s="15">
        <v>34018513449</v>
      </c>
      <c r="P932" s="16">
        <v>0</v>
      </c>
      <c r="Q932" s="16" t="str">
        <f t="shared" si="58"/>
        <v>//</v>
      </c>
      <c r="R932" s="16"/>
      <c r="S932" s="108" t="e">
        <v>#N/A</v>
      </c>
      <c r="T932" s="108"/>
    </row>
    <row r="933" spans="1:20" hidden="1" x14ac:dyDescent="0.2">
      <c r="A933" s="16">
        <v>70</v>
      </c>
      <c r="B933" s="16" t="s">
        <v>739</v>
      </c>
      <c r="D933" s="70" t="str">
        <f>IF(C933="","",LOOKUP(C933,Bases!A:A,Bases!B:B))</f>
        <v/>
      </c>
      <c r="E933" s="70" t="str">
        <f>IF(C933="","",LOOKUP(C933,Bases!A:A,Bases!C:C))</f>
        <v/>
      </c>
      <c r="G933" s="68" t="str">
        <f t="shared" si="59"/>
        <v>Baja</v>
      </c>
      <c r="H933" s="16" t="s">
        <v>2683</v>
      </c>
      <c r="J933" s="16" t="s">
        <v>2294</v>
      </c>
      <c r="K933" s="16">
        <v>98600</v>
      </c>
      <c r="L933" s="16" t="s">
        <v>2265</v>
      </c>
      <c r="M933" s="17">
        <v>37004</v>
      </c>
      <c r="N933" s="15">
        <v>34018101104</v>
      </c>
      <c r="P933" s="16">
        <v>0</v>
      </c>
      <c r="Q933" s="16" t="str">
        <f t="shared" si="58"/>
        <v>//</v>
      </c>
      <c r="R933" s="16"/>
      <c r="S933" s="108" t="e">
        <v>#N/A</v>
      </c>
      <c r="T933" s="108"/>
    </row>
    <row r="934" spans="1:20" hidden="1" x14ac:dyDescent="0.2">
      <c r="A934" s="16">
        <v>315</v>
      </c>
      <c r="B934" s="16" t="s">
        <v>740</v>
      </c>
      <c r="D934" s="70" t="str">
        <f>IF(C934="","",LOOKUP(C934,Bases!A:A,Bases!B:B))</f>
        <v/>
      </c>
      <c r="E934" s="70" t="str">
        <f>IF(C934="","",LOOKUP(C934,Bases!A:A,Bases!C:C))</f>
        <v/>
      </c>
      <c r="G934" s="68" t="str">
        <f t="shared" si="59"/>
        <v>Baja</v>
      </c>
      <c r="K934" s="16">
        <v>0</v>
      </c>
      <c r="L934" s="16" t="s">
        <v>2265</v>
      </c>
      <c r="M934" s="17">
        <v>37564</v>
      </c>
      <c r="N934" s="15">
        <v>34826500646</v>
      </c>
      <c r="P934" s="16">
        <v>0</v>
      </c>
      <c r="Q934" s="16" t="str">
        <f t="shared" si="58"/>
        <v>//</v>
      </c>
      <c r="R934" s="16"/>
      <c r="S934" s="108" t="e">
        <v>#N/A</v>
      </c>
      <c r="T934" s="108"/>
    </row>
    <row r="935" spans="1:20" hidden="1" x14ac:dyDescent="0.2">
      <c r="A935" s="16">
        <v>752</v>
      </c>
      <c r="B935" s="16" t="s">
        <v>741</v>
      </c>
      <c r="D935" s="70" t="str">
        <f>IF(C935="","",LOOKUP(C935,Bases!A:A,Bases!B:B))</f>
        <v/>
      </c>
      <c r="E935" s="70" t="str">
        <f>IF(C935="","",LOOKUP(C935,Bases!A:A,Bases!C:C))</f>
        <v/>
      </c>
      <c r="G935" s="68" t="str">
        <f t="shared" si="59"/>
        <v>Baja</v>
      </c>
      <c r="K935" s="16">
        <v>0</v>
      </c>
      <c r="L935" s="16" t="s">
        <v>2265</v>
      </c>
      <c r="M935" s="17">
        <v>38635</v>
      </c>
      <c r="N935" s="15">
        <v>34875200064</v>
      </c>
      <c r="P935" s="16">
        <v>0</v>
      </c>
      <c r="Q935" s="16" t="str">
        <f t="shared" si="58"/>
        <v>//</v>
      </c>
      <c r="R935" s="16"/>
      <c r="S935" s="108" t="e">
        <v>#N/A</v>
      </c>
      <c r="T935" s="108"/>
    </row>
    <row r="936" spans="1:20" hidden="1" x14ac:dyDescent="0.2">
      <c r="A936" s="16">
        <v>8071</v>
      </c>
      <c r="B936" s="16" t="s">
        <v>742</v>
      </c>
      <c r="D936" s="70" t="str">
        <f>IF(C936="","",LOOKUP(C936,Bases!A:A,Bases!B:B))</f>
        <v/>
      </c>
      <c r="E936" s="70" t="str">
        <f>IF(C936="","",LOOKUP(C936,Bases!A:A,Bases!C:C))</f>
        <v/>
      </c>
      <c r="G936" s="68" t="str">
        <f t="shared" si="59"/>
        <v>Baja</v>
      </c>
      <c r="J936" s="16" t="s">
        <v>2395</v>
      </c>
      <c r="K936" s="16">
        <v>36931</v>
      </c>
      <c r="L936" s="16" t="s">
        <v>2265</v>
      </c>
      <c r="M936" s="17">
        <v>42016</v>
      </c>
      <c r="N936" s="15">
        <v>53089120827</v>
      </c>
      <c r="P936" s="16">
        <v>0</v>
      </c>
      <c r="Q936" s="16" t="str">
        <f t="shared" si="58"/>
        <v>//</v>
      </c>
      <c r="R936" s="16"/>
      <c r="S936" s="108" t="e">
        <v>#N/A</v>
      </c>
      <c r="T936" s="108"/>
    </row>
    <row r="937" spans="1:20" hidden="1" x14ac:dyDescent="0.2">
      <c r="A937" s="16">
        <v>266</v>
      </c>
      <c r="B937" s="16" t="s">
        <v>743</v>
      </c>
      <c r="D937" s="70" t="str">
        <f>IF(C937="","",LOOKUP(C937,Bases!A:A,Bases!B:B))</f>
        <v/>
      </c>
      <c r="E937" s="70" t="str">
        <f>IF(C937="","",LOOKUP(C937,Bases!A:A,Bases!C:C))</f>
        <v/>
      </c>
      <c r="G937" s="68" t="str">
        <f t="shared" si="59"/>
        <v>Baja</v>
      </c>
      <c r="K937" s="16">
        <v>0</v>
      </c>
      <c r="L937" s="16" t="s">
        <v>2265</v>
      </c>
      <c r="M937" s="17">
        <v>37445</v>
      </c>
      <c r="N937" s="15">
        <v>34846803434</v>
      </c>
      <c r="P937" s="16">
        <v>0</v>
      </c>
      <c r="Q937" s="16" t="str">
        <f t="shared" si="58"/>
        <v>//</v>
      </c>
      <c r="R937" s="16"/>
      <c r="S937" s="108" t="e">
        <v>#N/A</v>
      </c>
      <c r="T937" s="108"/>
    </row>
    <row r="938" spans="1:20" hidden="1" x14ac:dyDescent="0.2">
      <c r="A938" s="16">
        <v>646</v>
      </c>
      <c r="B938" s="16" t="s">
        <v>744</v>
      </c>
      <c r="D938" s="70" t="str">
        <f>IF(C938="","",LOOKUP(C938,Bases!A:A,Bases!B:B))</f>
        <v/>
      </c>
      <c r="E938" s="70" t="str">
        <f>IF(C938="","",LOOKUP(C938,Bases!A:A,Bases!C:C))</f>
        <v/>
      </c>
      <c r="G938" s="68" t="str">
        <f t="shared" si="59"/>
        <v>Baja</v>
      </c>
      <c r="K938" s="16">
        <v>0</v>
      </c>
      <c r="L938" s="16" t="s">
        <v>2265</v>
      </c>
      <c r="M938" s="17">
        <v>38432</v>
      </c>
      <c r="N938" s="15">
        <v>43038511044</v>
      </c>
      <c r="P938" s="16">
        <v>0</v>
      </c>
      <c r="Q938" s="16" t="str">
        <f t="shared" si="58"/>
        <v>//</v>
      </c>
      <c r="R938" s="16"/>
      <c r="S938" s="108" t="e">
        <v>#N/A</v>
      </c>
      <c r="T938" s="108"/>
    </row>
    <row r="939" spans="1:20" hidden="1" x14ac:dyDescent="0.2">
      <c r="A939" s="16">
        <v>8031</v>
      </c>
      <c r="B939" s="16" t="s">
        <v>745</v>
      </c>
      <c r="D939" s="70" t="str">
        <f>IF(C939="","",LOOKUP(C939,Bases!A:A,Bases!B:B))</f>
        <v/>
      </c>
      <c r="E939" s="70" t="str">
        <f>IF(C939="","",LOOKUP(C939,Bases!A:A,Bases!C:C))</f>
        <v/>
      </c>
      <c r="G939" s="68" t="str">
        <f t="shared" si="59"/>
        <v>Baja</v>
      </c>
      <c r="H939" s="16" t="s">
        <v>2684</v>
      </c>
      <c r="J939" s="16" t="s">
        <v>2395</v>
      </c>
      <c r="K939" s="16">
        <v>36951</v>
      </c>
      <c r="L939" s="16" t="s">
        <v>2265</v>
      </c>
      <c r="M939" s="17">
        <v>41971</v>
      </c>
      <c r="N939" s="15">
        <v>12008267283</v>
      </c>
      <c r="P939" s="16">
        <v>0</v>
      </c>
      <c r="Q939" s="16" t="str">
        <f t="shared" si="58"/>
        <v>//</v>
      </c>
      <c r="R939" s="16"/>
      <c r="S939" s="108" t="e">
        <v>#N/A</v>
      </c>
      <c r="T939" s="108"/>
    </row>
    <row r="940" spans="1:20" hidden="1" x14ac:dyDescent="0.2">
      <c r="A940" s="16">
        <v>8056</v>
      </c>
      <c r="B940" s="16" t="s">
        <v>746</v>
      </c>
      <c r="D940" s="70" t="str">
        <f>IF(C940="","",LOOKUP(C940,Bases!A:A,Bases!B:B))</f>
        <v/>
      </c>
      <c r="E940" s="70" t="str">
        <f>IF(C940="","",LOOKUP(C940,Bases!A:A,Bases!C:C))</f>
        <v/>
      </c>
      <c r="G940" s="68" t="str">
        <f t="shared" si="59"/>
        <v>Baja</v>
      </c>
      <c r="H940" s="16" t="s">
        <v>2685</v>
      </c>
      <c r="J940" s="16" t="s">
        <v>2395</v>
      </c>
      <c r="K940" s="16">
        <v>0</v>
      </c>
      <c r="L940" s="16" t="s">
        <v>2265</v>
      </c>
      <c r="M940" s="17">
        <v>42010</v>
      </c>
      <c r="N940" s="15">
        <v>53058654285</v>
      </c>
      <c r="P940" s="16">
        <v>0</v>
      </c>
      <c r="Q940" s="16" t="str">
        <f t="shared" si="58"/>
        <v>//</v>
      </c>
      <c r="R940" s="16"/>
      <c r="S940" s="108" t="e">
        <v>#N/A</v>
      </c>
      <c r="T940" s="108"/>
    </row>
    <row r="941" spans="1:20" x14ac:dyDescent="0.2">
      <c r="A941" s="16">
        <v>2092</v>
      </c>
      <c r="B941" s="16" t="s">
        <v>554</v>
      </c>
      <c r="C941" s="16" t="s">
        <v>6767</v>
      </c>
      <c r="D941" s="70" t="str">
        <f>IF(C941="","",LOOKUP(C941,Bases!A:A,Bases!B:B))</f>
        <v>Invernaderos</v>
      </c>
      <c r="E941" s="70" t="str">
        <f>IF(C941="","",LOOKUP(C941,Bases!A:A,Bases!C:C))</f>
        <v>Operativo Abajo</v>
      </c>
      <c r="F941" s="18" t="s">
        <v>3662</v>
      </c>
      <c r="G941" s="68" t="str">
        <f t="shared" si="59"/>
        <v>Activo</v>
      </c>
      <c r="H941" s="16" t="s">
        <v>4623</v>
      </c>
      <c r="I941" s="16" t="s">
        <v>5533</v>
      </c>
      <c r="J941" s="16" t="s">
        <v>2285</v>
      </c>
      <c r="K941" s="16">
        <v>98730</v>
      </c>
      <c r="L941" s="16" t="s">
        <v>144</v>
      </c>
      <c r="M941" s="17">
        <v>43207</v>
      </c>
      <c r="N941" s="15">
        <v>45169778516</v>
      </c>
      <c r="O941" s="16" t="s">
        <v>4373</v>
      </c>
      <c r="P941" s="16" t="s">
        <v>6315</v>
      </c>
      <c r="Q941" s="16" t="str">
        <f t="shared" si="58"/>
        <v>6H/80/97</v>
      </c>
      <c r="R941" s="27" t="s">
        <v>3904</v>
      </c>
      <c r="S941" s="12" t="s">
        <v>3185</v>
      </c>
    </row>
    <row r="942" spans="1:20" hidden="1" x14ac:dyDescent="0.2">
      <c r="A942" s="16">
        <v>2427</v>
      </c>
      <c r="B942" s="16" t="s">
        <v>4705</v>
      </c>
      <c r="D942" s="70" t="str">
        <f>IF(C942="","",LOOKUP(C942,Bases!A:A,Bases!B:B))</f>
        <v/>
      </c>
      <c r="E942" s="70" t="str">
        <f>IF(C942="","",LOOKUP(C942,Bases!A:A,Bases!C:C))</f>
        <v/>
      </c>
      <c r="F942" s="24" t="s">
        <v>3639</v>
      </c>
      <c r="G942" s="68" t="str">
        <f t="shared" si="59"/>
        <v>Baja</v>
      </c>
      <c r="H942" s="16" t="s">
        <v>6108</v>
      </c>
      <c r="I942" s="16" t="s">
        <v>2283</v>
      </c>
      <c r="J942" s="16" t="s">
        <v>2283</v>
      </c>
      <c r="K942" s="16">
        <v>98640</v>
      </c>
      <c r="L942" s="16" t="s">
        <v>2265</v>
      </c>
      <c r="M942" s="17">
        <v>43915</v>
      </c>
      <c r="N942" s="15">
        <v>29160091038</v>
      </c>
      <c r="O942" s="16" t="s">
        <v>4707</v>
      </c>
      <c r="P942" s="16">
        <v>0</v>
      </c>
      <c r="Q942" s="16" t="str">
        <f t="shared" si="58"/>
        <v>15/07/00</v>
      </c>
      <c r="R942" s="27" t="s">
        <v>3904</v>
      </c>
      <c r="S942" s="108" t="s">
        <v>2283</v>
      </c>
      <c r="T942" s="108"/>
    </row>
    <row r="943" spans="1:20" hidden="1" x14ac:dyDescent="0.2">
      <c r="A943" s="29">
        <v>50167</v>
      </c>
      <c r="B943" s="16" t="s">
        <v>4705</v>
      </c>
      <c r="D943" s="70" t="str">
        <f>IF(C943="","",LOOKUP(C943,Bases!A:A,Bases!B:B))</f>
        <v/>
      </c>
      <c r="E943" s="70" t="str">
        <f>IF(C943="","",LOOKUP(C943,Bases!A:A,Bases!C:C))</f>
        <v/>
      </c>
      <c r="F943" s="24" t="s">
        <v>3639</v>
      </c>
      <c r="G943" s="68" t="str">
        <f t="shared" si="59"/>
        <v>Baja</v>
      </c>
      <c r="H943" s="16" t="s">
        <v>4706</v>
      </c>
      <c r="J943" s="16" t="s">
        <v>2283</v>
      </c>
      <c r="K943" s="16">
        <v>98640</v>
      </c>
      <c r="L943" s="16" t="s">
        <v>2265</v>
      </c>
      <c r="M943" s="17">
        <v>43483</v>
      </c>
      <c r="O943" s="16" t="s">
        <v>4707</v>
      </c>
      <c r="P943" s="16">
        <v>0</v>
      </c>
      <c r="Q943" s="16" t="str">
        <f t="shared" si="58"/>
        <v>15/07/00</v>
      </c>
      <c r="R943" s="27" t="s">
        <v>3904</v>
      </c>
      <c r="S943" s="108" t="s">
        <v>2283</v>
      </c>
      <c r="T943" s="108"/>
    </row>
    <row r="944" spans="1:20" hidden="1" x14ac:dyDescent="0.2">
      <c r="A944" s="16">
        <v>828</v>
      </c>
      <c r="B944" s="16" t="s">
        <v>747</v>
      </c>
      <c r="D944" s="70" t="str">
        <f>IF(C944="","",LOOKUP(C944,Bases!A:A,Bases!B:B))</f>
        <v/>
      </c>
      <c r="E944" s="70" t="str">
        <f>IF(C944="","",LOOKUP(C944,Bases!A:A,Bases!C:C))</f>
        <v/>
      </c>
      <c r="G944" s="68" t="str">
        <f t="shared" si="59"/>
        <v>Baja</v>
      </c>
      <c r="K944" s="16">
        <v>0</v>
      </c>
      <c r="L944" s="16" t="s">
        <v>2265</v>
      </c>
      <c r="M944" s="17">
        <v>38698</v>
      </c>
      <c r="N944" s="15">
        <v>34057601915</v>
      </c>
      <c r="P944" s="16">
        <v>0</v>
      </c>
      <c r="Q944" s="16" t="str">
        <f t="shared" si="58"/>
        <v>//</v>
      </c>
      <c r="R944" s="16"/>
      <c r="S944" s="108" t="e">
        <v>#N/A</v>
      </c>
      <c r="T944" s="108"/>
    </row>
    <row r="945" spans="1:20" hidden="1" x14ac:dyDescent="0.2">
      <c r="A945" s="16">
        <v>768</v>
      </c>
      <c r="B945" s="16" t="s">
        <v>748</v>
      </c>
      <c r="D945" s="70" t="str">
        <f>IF(C945="","",LOOKUP(C945,Bases!A:A,Bases!B:B))</f>
        <v/>
      </c>
      <c r="E945" s="70" t="str">
        <f>IF(C945="","",LOOKUP(C945,Bases!A:A,Bases!C:C))</f>
        <v/>
      </c>
      <c r="G945" s="68" t="str">
        <f t="shared" si="59"/>
        <v>Baja</v>
      </c>
      <c r="K945" s="16">
        <v>0</v>
      </c>
      <c r="L945" s="16" t="s">
        <v>2265</v>
      </c>
      <c r="M945" s="17">
        <v>38649</v>
      </c>
      <c r="N945" s="15">
        <v>34997804272</v>
      </c>
      <c r="P945" s="16">
        <v>0</v>
      </c>
      <c r="Q945" s="16" t="str">
        <f t="shared" si="58"/>
        <v>//</v>
      </c>
      <c r="R945" s="16"/>
      <c r="S945" s="108" t="e">
        <v>#N/A</v>
      </c>
      <c r="T945" s="108"/>
    </row>
    <row r="946" spans="1:20" hidden="1" x14ac:dyDescent="0.2">
      <c r="A946" s="16">
        <v>763</v>
      </c>
      <c r="B946" s="16" t="s">
        <v>749</v>
      </c>
      <c r="D946" s="70" t="str">
        <f>IF(C946="","",LOOKUP(C946,Bases!A:A,Bases!B:B))</f>
        <v/>
      </c>
      <c r="E946" s="70" t="str">
        <f>IF(C946="","",LOOKUP(C946,Bases!A:A,Bases!C:C))</f>
        <v/>
      </c>
      <c r="G946" s="68" t="str">
        <f t="shared" si="59"/>
        <v>Baja</v>
      </c>
      <c r="K946" s="16">
        <v>0</v>
      </c>
      <c r="L946" s="16" t="s">
        <v>2265</v>
      </c>
      <c r="M946" s="17">
        <v>38649</v>
      </c>
      <c r="N946" s="15">
        <v>34058306076</v>
      </c>
      <c r="P946" s="16">
        <v>0</v>
      </c>
      <c r="Q946" s="16" t="str">
        <f t="shared" si="58"/>
        <v>//</v>
      </c>
      <c r="R946" s="16"/>
      <c r="S946" s="108" t="e">
        <v>#N/A</v>
      </c>
      <c r="T946" s="108"/>
    </row>
    <row r="947" spans="1:20" hidden="1" x14ac:dyDescent="0.2">
      <c r="A947" s="16">
        <v>8167</v>
      </c>
      <c r="B947" s="16" t="s">
        <v>750</v>
      </c>
      <c r="D947" s="70" t="str">
        <f>IF(C947="","",LOOKUP(C947,Bases!A:A,Bases!B:B))</f>
        <v/>
      </c>
      <c r="E947" s="70" t="str">
        <f>IF(C947="","",LOOKUP(C947,Bases!A:A,Bases!C:C))</f>
        <v/>
      </c>
      <c r="G947" s="68" t="str">
        <f t="shared" si="59"/>
        <v>Baja</v>
      </c>
      <c r="H947" s="16" t="s">
        <v>2686</v>
      </c>
      <c r="J947" s="16" t="s">
        <v>2389</v>
      </c>
      <c r="K947" s="16">
        <v>98840</v>
      </c>
      <c r="L947" s="16" t="s">
        <v>2265</v>
      </c>
      <c r="M947" s="17">
        <v>42143</v>
      </c>
      <c r="N947" s="15">
        <v>2156530293</v>
      </c>
      <c r="P947" s="16">
        <v>0</v>
      </c>
      <c r="Q947" s="16" t="str">
        <f t="shared" si="58"/>
        <v>//</v>
      </c>
      <c r="R947" s="16"/>
      <c r="S947" s="108" t="e">
        <v>#N/A</v>
      </c>
      <c r="T947" s="108"/>
    </row>
    <row r="948" spans="1:20" hidden="1" x14ac:dyDescent="0.2">
      <c r="A948" s="16">
        <v>1833</v>
      </c>
      <c r="B948" s="16" t="s">
        <v>751</v>
      </c>
      <c r="D948" s="70" t="str">
        <f>IF(C948="","",LOOKUP(C948,Bases!A:A,Bases!B:B))</f>
        <v/>
      </c>
      <c r="E948" s="70" t="str">
        <f>IF(C948="","",LOOKUP(C948,Bases!A:A,Bases!C:C))</f>
        <v/>
      </c>
      <c r="G948" s="68" t="str">
        <f t="shared" si="59"/>
        <v>Baja</v>
      </c>
      <c r="H948" s="16" t="s">
        <v>2687</v>
      </c>
      <c r="J948" s="16" t="s">
        <v>2272</v>
      </c>
      <c r="K948" s="16">
        <v>98700</v>
      </c>
      <c r="L948" s="16" t="s">
        <v>2265</v>
      </c>
      <c r="M948" s="17">
        <v>42766</v>
      </c>
      <c r="N948" s="15">
        <v>5149771676</v>
      </c>
      <c r="P948" s="16">
        <v>0</v>
      </c>
      <c r="Q948" s="16" t="str">
        <f t="shared" si="58"/>
        <v>//</v>
      </c>
      <c r="R948" s="16"/>
      <c r="S948" s="108" t="e">
        <v>#N/A</v>
      </c>
      <c r="T948" s="108"/>
    </row>
    <row r="949" spans="1:20" hidden="1" x14ac:dyDescent="0.2">
      <c r="A949" s="16">
        <v>1218</v>
      </c>
      <c r="B949" s="16" t="s">
        <v>752</v>
      </c>
      <c r="D949" s="70" t="str">
        <f>IF(C949="","",LOOKUP(C949,Bases!A:A,Bases!B:B))</f>
        <v/>
      </c>
      <c r="E949" s="70" t="str">
        <f>IF(C949="","",LOOKUP(C949,Bases!A:A,Bases!C:C))</f>
        <v/>
      </c>
      <c r="G949" s="68" t="str">
        <f t="shared" si="59"/>
        <v>Baja</v>
      </c>
      <c r="H949" s="16" t="s">
        <v>2688</v>
      </c>
      <c r="J949" s="16" t="s">
        <v>2270</v>
      </c>
      <c r="K949" s="16">
        <v>0</v>
      </c>
      <c r="L949" s="16" t="s">
        <v>2265</v>
      </c>
      <c r="M949" s="17">
        <v>41642</v>
      </c>
      <c r="N949" s="15">
        <v>34149600024</v>
      </c>
      <c r="P949" s="16">
        <v>0</v>
      </c>
      <c r="Q949" s="16" t="str">
        <f t="shared" si="58"/>
        <v>//</v>
      </c>
      <c r="R949" s="16"/>
      <c r="S949" s="108" t="e">
        <v>#N/A</v>
      </c>
      <c r="T949" s="108"/>
    </row>
    <row r="950" spans="1:20" hidden="1" x14ac:dyDescent="0.2">
      <c r="A950" s="16">
        <v>1603</v>
      </c>
      <c r="B950" s="16" t="s">
        <v>753</v>
      </c>
      <c r="D950" s="70" t="str">
        <f>IF(C950="","",LOOKUP(C950,Bases!A:A,Bases!B:B))</f>
        <v/>
      </c>
      <c r="E950" s="70" t="str">
        <f>IF(C950="","",LOOKUP(C950,Bases!A:A,Bases!C:C))</f>
        <v/>
      </c>
      <c r="G950" s="68" t="str">
        <f t="shared" si="59"/>
        <v>Baja</v>
      </c>
      <c r="H950" s="16" t="s">
        <v>2689</v>
      </c>
      <c r="J950" s="16" t="s">
        <v>2283</v>
      </c>
      <c r="K950" s="16">
        <v>98640</v>
      </c>
      <c r="L950" s="16" t="s">
        <v>2265</v>
      </c>
      <c r="M950" s="17">
        <v>42416</v>
      </c>
      <c r="N950" s="15">
        <v>34137200662</v>
      </c>
      <c r="P950" s="16">
        <v>0</v>
      </c>
      <c r="Q950" s="16" t="str">
        <f t="shared" si="58"/>
        <v>//</v>
      </c>
      <c r="R950" s="16"/>
      <c r="S950" s="108" t="e">
        <v>#N/A</v>
      </c>
      <c r="T950" s="108"/>
    </row>
    <row r="951" spans="1:20" hidden="1" x14ac:dyDescent="0.2">
      <c r="A951" s="16">
        <v>2047</v>
      </c>
      <c r="B951" s="16" t="s">
        <v>754</v>
      </c>
      <c r="D951" s="70" t="str">
        <f>IF(C951="","",LOOKUP(C951,Bases!A:A,Bases!B:B))</f>
        <v/>
      </c>
      <c r="E951" s="70" t="str">
        <f>IF(C951="","",LOOKUP(C951,Bases!A:A,Bases!C:C))</f>
        <v/>
      </c>
      <c r="G951" s="68" t="str">
        <f t="shared" si="59"/>
        <v>Baja</v>
      </c>
      <c r="H951" s="16" t="s">
        <v>2690</v>
      </c>
      <c r="J951" s="16" t="s">
        <v>2268</v>
      </c>
      <c r="K951" s="16">
        <v>98760</v>
      </c>
      <c r="L951" s="16" t="s">
        <v>2265</v>
      </c>
      <c r="M951" s="17">
        <v>43111</v>
      </c>
      <c r="N951" s="15">
        <v>18159615246</v>
      </c>
      <c r="P951" s="16">
        <v>0</v>
      </c>
      <c r="Q951" s="16" t="str">
        <f t="shared" si="58"/>
        <v>//</v>
      </c>
      <c r="R951" s="16"/>
      <c r="S951" s="108" t="e">
        <v>#N/A</v>
      </c>
      <c r="T951" s="108"/>
    </row>
    <row r="952" spans="1:20" hidden="1" x14ac:dyDescent="0.2">
      <c r="A952" s="16">
        <v>1838</v>
      </c>
      <c r="B952" s="16" t="s">
        <v>755</v>
      </c>
      <c r="D952" s="70" t="str">
        <f>IF(C952="","",LOOKUP(C952,Bases!A:A,Bases!B:B))</f>
        <v/>
      </c>
      <c r="E952" s="70" t="str">
        <f>IF(C952="","",LOOKUP(C952,Bases!A:A,Bases!C:C))</f>
        <v/>
      </c>
      <c r="G952" s="68" t="str">
        <f t="shared" si="59"/>
        <v>Baja</v>
      </c>
      <c r="H952" s="16" t="s">
        <v>2691</v>
      </c>
      <c r="J952" s="16" t="s">
        <v>2272</v>
      </c>
      <c r="K952" s="16">
        <v>98700</v>
      </c>
      <c r="L952" s="16" t="s">
        <v>2265</v>
      </c>
      <c r="M952" s="17">
        <v>42801</v>
      </c>
      <c r="N952" s="15">
        <v>33987602480</v>
      </c>
      <c r="P952" s="16">
        <v>0</v>
      </c>
      <c r="Q952" s="16" t="str">
        <f t="shared" si="58"/>
        <v>//</v>
      </c>
      <c r="R952" s="16"/>
      <c r="S952" s="108" t="e">
        <v>#N/A</v>
      </c>
      <c r="T952" s="108"/>
    </row>
    <row r="953" spans="1:20" hidden="1" x14ac:dyDescent="0.2">
      <c r="A953" s="16">
        <v>105</v>
      </c>
      <c r="B953" s="16" t="s">
        <v>756</v>
      </c>
      <c r="D953" s="70" t="str">
        <f>IF(C953="","",LOOKUP(C953,Bases!A:A,Bases!B:B))</f>
        <v/>
      </c>
      <c r="E953" s="70" t="str">
        <f>IF(C953="","",LOOKUP(C953,Bases!A:A,Bases!C:C))</f>
        <v/>
      </c>
      <c r="G953" s="68" t="str">
        <f t="shared" si="59"/>
        <v>Baja</v>
      </c>
      <c r="K953" s="16">
        <v>0</v>
      </c>
      <c r="L953" s="16" t="s">
        <v>2265</v>
      </c>
      <c r="M953" s="17">
        <v>37151</v>
      </c>
      <c r="N953" s="15">
        <v>34805300689</v>
      </c>
      <c r="P953" s="16">
        <v>0</v>
      </c>
      <c r="Q953" s="16" t="str">
        <f t="shared" si="58"/>
        <v>//</v>
      </c>
      <c r="R953" s="16"/>
      <c r="S953" s="108" t="e">
        <v>#N/A</v>
      </c>
      <c r="T953" s="108"/>
    </row>
    <row r="954" spans="1:20" x14ac:dyDescent="0.2">
      <c r="A954" s="16">
        <v>8542</v>
      </c>
      <c r="B954" s="16" t="s">
        <v>7888</v>
      </c>
      <c r="C954" s="19" t="s">
        <v>6837</v>
      </c>
      <c r="D954" s="70" t="str">
        <f>IF(C954="","",LOOKUP(C954,Bases!A:A,Bases!B:B))</f>
        <v>Viñedo</v>
      </c>
      <c r="E954" s="70" t="str">
        <f>IF(C954="","",LOOKUP(C954,Bases!A:A,Bases!C:C))</f>
        <v>Trabajador de viñedo</v>
      </c>
      <c r="F954" s="18" t="s">
        <v>27</v>
      </c>
      <c r="G954" s="68" t="str">
        <f t="shared" si="59"/>
        <v>Activo</v>
      </c>
      <c r="H954" s="16" t="s">
        <v>7886</v>
      </c>
      <c r="I954" s="16" t="s">
        <v>5535</v>
      </c>
      <c r="J954" s="16" t="s">
        <v>2285</v>
      </c>
      <c r="K954" s="16">
        <v>98740</v>
      </c>
      <c r="L954" s="16" t="s">
        <v>144</v>
      </c>
      <c r="M954" s="17">
        <v>44228</v>
      </c>
      <c r="N954" s="15">
        <v>19200153658</v>
      </c>
      <c r="O954" s="16" t="s">
        <v>7889</v>
      </c>
      <c r="Q954" s="16" t="str">
        <f t="shared" si="58"/>
        <v>29/08/01</v>
      </c>
      <c r="R954" s="27" t="s">
        <v>3904</v>
      </c>
      <c r="S954" s="12" t="s">
        <v>5535</v>
      </c>
    </row>
    <row r="955" spans="1:20" hidden="1" x14ac:dyDescent="0.2">
      <c r="A955" s="29">
        <v>50233</v>
      </c>
      <c r="B955" s="16" t="s">
        <v>4429</v>
      </c>
      <c r="D955" s="70" t="str">
        <f>IF(C955="","",LOOKUP(C955,Bases!A:A,Bases!B:B))</f>
        <v/>
      </c>
      <c r="E955" s="70" t="str">
        <f>IF(C955="","",LOOKUP(C955,Bases!A:A,Bases!C:C))</f>
        <v/>
      </c>
      <c r="F955" s="24" t="s">
        <v>3639</v>
      </c>
      <c r="G955" s="68" t="str">
        <f t="shared" si="59"/>
        <v>Baja</v>
      </c>
      <c r="H955" s="16" t="s">
        <v>4430</v>
      </c>
      <c r="J955" s="16" t="s">
        <v>2272</v>
      </c>
      <c r="K955" s="16">
        <v>98718</v>
      </c>
      <c r="L955" s="16" t="s">
        <v>2265</v>
      </c>
      <c r="M955" s="17">
        <v>43406</v>
      </c>
      <c r="N955" s="15">
        <v>10149705203</v>
      </c>
      <c r="O955" s="16" t="s">
        <v>4431</v>
      </c>
      <c r="P955" s="16">
        <v>0</v>
      </c>
      <c r="Q955" s="16" t="str">
        <f t="shared" si="58"/>
        <v>28/10/97</v>
      </c>
      <c r="R955" s="27" t="s">
        <v>3910</v>
      </c>
      <c r="S955" s="108" t="e">
        <v>#N/A</v>
      </c>
      <c r="T955" s="108"/>
    </row>
    <row r="956" spans="1:20" x14ac:dyDescent="0.2">
      <c r="A956" s="23">
        <v>853</v>
      </c>
      <c r="B956" s="31" t="s">
        <v>567</v>
      </c>
      <c r="C956" s="16" t="s">
        <v>6980</v>
      </c>
      <c r="D956" s="70" t="str">
        <f>IF(C956="","",LOOKUP(C956,Bases!A:A,Bases!B:B))</f>
        <v>Invernaderos</v>
      </c>
      <c r="E956" s="70" t="str">
        <f>IF(C956="","",LOOKUP(C956,Bases!A:A,Bases!C:C))</f>
        <v>Operativo Abajo</v>
      </c>
      <c r="F956" s="18" t="s">
        <v>3662</v>
      </c>
      <c r="G956" s="68" t="str">
        <f t="shared" si="59"/>
        <v>Activo</v>
      </c>
      <c r="H956" s="16" t="s">
        <v>2557</v>
      </c>
      <c r="I956" s="16" t="s">
        <v>2277</v>
      </c>
      <c r="J956" s="16" t="s">
        <v>2272</v>
      </c>
      <c r="K956" s="16">
        <v>98700</v>
      </c>
      <c r="L956" s="16" t="s">
        <v>2266</v>
      </c>
      <c r="M956" s="17">
        <v>43854</v>
      </c>
      <c r="N956" s="15">
        <v>34068100360</v>
      </c>
      <c r="O956" s="16" t="s">
        <v>5865</v>
      </c>
      <c r="P956" s="16" t="s">
        <v>6317</v>
      </c>
      <c r="Q956" s="16" t="str">
        <f t="shared" si="58"/>
        <v>18/01/81</v>
      </c>
      <c r="R956" s="16" t="s">
        <v>3904</v>
      </c>
      <c r="S956" s="12" t="s">
        <v>2336</v>
      </c>
    </row>
    <row r="957" spans="1:20" hidden="1" x14ac:dyDescent="0.2">
      <c r="A957" s="16">
        <v>975</v>
      </c>
      <c r="B957" s="16" t="s">
        <v>757</v>
      </c>
      <c r="D957" s="70" t="str">
        <f>IF(C957="","",LOOKUP(C957,Bases!A:A,Bases!B:B))</f>
        <v/>
      </c>
      <c r="E957" s="70" t="str">
        <f>IF(C957="","",LOOKUP(C957,Bases!A:A,Bases!C:C))</f>
        <v/>
      </c>
      <c r="G957" s="68" t="str">
        <f t="shared" si="59"/>
        <v>Baja</v>
      </c>
      <c r="K957" s="16">
        <v>0</v>
      </c>
      <c r="L957" s="16" t="s">
        <v>2265</v>
      </c>
      <c r="M957" s="17">
        <v>40564</v>
      </c>
      <c r="N957" s="15">
        <v>34119600038</v>
      </c>
      <c r="P957" s="16">
        <v>0</v>
      </c>
      <c r="Q957" s="16" t="str">
        <f t="shared" si="58"/>
        <v>//</v>
      </c>
      <c r="R957" s="16"/>
      <c r="S957" s="108" t="e">
        <v>#N/A</v>
      </c>
      <c r="T957" s="108"/>
    </row>
    <row r="958" spans="1:20" hidden="1" x14ac:dyDescent="0.2">
      <c r="A958" s="16">
        <v>1905</v>
      </c>
      <c r="B958" s="16" t="s">
        <v>758</v>
      </c>
      <c r="D958" s="70" t="str">
        <f>IF(C958="","",LOOKUP(C958,Bases!A:A,Bases!B:B))</f>
        <v/>
      </c>
      <c r="E958" s="70" t="str">
        <f>IF(C958="","",LOOKUP(C958,Bases!A:A,Bases!C:C))</f>
        <v/>
      </c>
      <c r="G958" s="68" t="str">
        <f t="shared" si="59"/>
        <v>Baja</v>
      </c>
      <c r="H958" s="16" t="s">
        <v>2692</v>
      </c>
      <c r="J958" s="16" t="s">
        <v>2268</v>
      </c>
      <c r="K958" s="16">
        <v>98760</v>
      </c>
      <c r="L958" s="16" t="s">
        <v>2265</v>
      </c>
      <c r="M958" s="17">
        <v>42933</v>
      </c>
      <c r="N958" s="15">
        <v>27179832574</v>
      </c>
      <c r="P958" s="16">
        <v>0</v>
      </c>
      <c r="Q958" s="16" t="str">
        <f t="shared" si="58"/>
        <v>//</v>
      </c>
      <c r="R958" s="16"/>
      <c r="S958" s="108" t="e">
        <v>#N/A</v>
      </c>
      <c r="T958" s="108"/>
    </row>
    <row r="959" spans="1:20" hidden="1" x14ac:dyDescent="0.2">
      <c r="A959" s="16">
        <v>1487</v>
      </c>
      <c r="B959" s="16" t="s">
        <v>759</v>
      </c>
      <c r="D959" s="70" t="str">
        <f>IF(C959="","",LOOKUP(C959,Bases!A:A,Bases!B:B))</f>
        <v/>
      </c>
      <c r="E959" s="70" t="str">
        <f>IF(C959="","",LOOKUP(C959,Bases!A:A,Bases!C:C))</f>
        <v/>
      </c>
      <c r="G959" s="68" t="str">
        <f t="shared" si="59"/>
        <v>Baja</v>
      </c>
      <c r="K959" s="16">
        <v>0</v>
      </c>
      <c r="L959" s="16" t="s">
        <v>2265</v>
      </c>
      <c r="M959" s="17">
        <v>42226</v>
      </c>
      <c r="N959" s="15">
        <v>56159689522</v>
      </c>
      <c r="P959" s="16">
        <v>0</v>
      </c>
      <c r="Q959" s="16" t="str">
        <f t="shared" si="58"/>
        <v>//</v>
      </c>
      <c r="R959" s="16"/>
      <c r="S959" s="108" t="e">
        <v>#N/A</v>
      </c>
      <c r="T959" s="108"/>
    </row>
    <row r="960" spans="1:20" hidden="1" x14ac:dyDescent="0.2">
      <c r="A960" s="16">
        <v>8087</v>
      </c>
      <c r="B960" s="16" t="s">
        <v>760</v>
      </c>
      <c r="D960" s="70" t="str">
        <f>IF(C960="","",LOOKUP(C960,Bases!A:A,Bases!B:B))</f>
        <v/>
      </c>
      <c r="E960" s="70" t="str">
        <f>IF(C960="","",LOOKUP(C960,Bases!A:A,Bases!C:C))</f>
        <v/>
      </c>
      <c r="G960" s="68" t="str">
        <f t="shared" si="59"/>
        <v>Baja</v>
      </c>
      <c r="H960" s="16" t="s">
        <v>2693</v>
      </c>
      <c r="J960" s="16" t="s">
        <v>2389</v>
      </c>
      <c r="K960" s="16">
        <v>98840</v>
      </c>
      <c r="L960" s="16" t="s">
        <v>2265</v>
      </c>
      <c r="M960" s="17">
        <v>42024</v>
      </c>
      <c r="N960" s="15">
        <v>12907411909</v>
      </c>
      <c r="P960" s="16">
        <v>0</v>
      </c>
      <c r="Q960" s="16" t="str">
        <f t="shared" si="58"/>
        <v>//</v>
      </c>
      <c r="R960" s="16"/>
      <c r="S960" s="108" t="e">
        <v>#N/A</v>
      </c>
      <c r="T960" s="108"/>
    </row>
    <row r="961" spans="1:20" hidden="1" x14ac:dyDescent="0.2">
      <c r="A961" s="16">
        <v>857</v>
      </c>
      <c r="B961" s="16" t="s">
        <v>761</v>
      </c>
      <c r="D961" s="70" t="str">
        <f>IF(C961="","",LOOKUP(C961,Bases!A:A,Bases!B:B))</f>
        <v/>
      </c>
      <c r="E961" s="70" t="str">
        <f>IF(C961="","",LOOKUP(C961,Bases!A:A,Bases!C:C))</f>
        <v/>
      </c>
      <c r="G961" s="68" t="str">
        <f t="shared" si="59"/>
        <v>Baja</v>
      </c>
      <c r="K961" s="16">
        <v>0</v>
      </c>
      <c r="L961" s="16" t="s">
        <v>2265</v>
      </c>
      <c r="M961" s="17">
        <v>38747</v>
      </c>
      <c r="N961" s="15">
        <v>34018420157</v>
      </c>
      <c r="P961" s="16">
        <v>0</v>
      </c>
      <c r="Q961" s="16" t="str">
        <f t="shared" si="58"/>
        <v>//</v>
      </c>
      <c r="R961" s="16"/>
      <c r="S961" s="108" t="e">
        <v>#N/A</v>
      </c>
      <c r="T961" s="108"/>
    </row>
    <row r="962" spans="1:20" hidden="1" x14ac:dyDescent="0.2">
      <c r="A962" s="31">
        <v>2014</v>
      </c>
      <c r="B962" s="16" t="s">
        <v>762</v>
      </c>
      <c r="C962" s="19"/>
      <c r="D962" s="70" t="str">
        <f>IF(C962="","",LOOKUP(C962,Bases!A:A,Bases!B:B))</f>
        <v/>
      </c>
      <c r="E962" s="70" t="str">
        <f>IF(C962="","",LOOKUP(C962,Bases!A:A,Bases!C:C))</f>
        <v/>
      </c>
      <c r="F962" s="12" t="s">
        <v>6043</v>
      </c>
      <c r="G962" s="68" t="str">
        <f t="shared" si="59"/>
        <v>Baja</v>
      </c>
      <c r="H962" s="14" t="s">
        <v>6098</v>
      </c>
      <c r="I962" s="14" t="s">
        <v>2274</v>
      </c>
      <c r="J962" s="16" t="s">
        <v>2272</v>
      </c>
      <c r="K962" s="16">
        <v>98712</v>
      </c>
      <c r="L962" s="16" t="s">
        <v>2265</v>
      </c>
      <c r="M962" s="17">
        <v>43915</v>
      </c>
      <c r="N962" s="15">
        <v>50149598695</v>
      </c>
      <c r="O962" s="16" t="s">
        <v>4352</v>
      </c>
      <c r="P962" s="16">
        <v>0</v>
      </c>
      <c r="Q962" s="16" t="str">
        <f t="shared" si="58"/>
        <v>13/12/95</v>
      </c>
      <c r="R962" s="27" t="s">
        <v>3904</v>
      </c>
      <c r="S962" s="108" t="s">
        <v>6216</v>
      </c>
      <c r="T962" s="108"/>
    </row>
    <row r="963" spans="1:20" hidden="1" x14ac:dyDescent="0.2">
      <c r="A963" s="16">
        <v>8325</v>
      </c>
      <c r="B963" s="16" t="s">
        <v>7295</v>
      </c>
      <c r="C963" s="19" t="s">
        <v>7121</v>
      </c>
      <c r="D963" s="70" t="str">
        <f>IF(C963="","",LOOKUP(C963,Bases!A:A,Bases!B:B))</f>
        <v>Invernaderos</v>
      </c>
      <c r="E963" s="70" t="str">
        <f>IF(C963="","",LOOKUP(C963,Bases!A:A,Bases!C:C))</f>
        <v>Extra/entrenamiento</v>
      </c>
      <c r="F963" s="18" t="s">
        <v>7209</v>
      </c>
      <c r="G963" s="68" t="str">
        <f>IF(L963="B","Baja",IF(L963="A","Activo",IF(L963="R","Activo","")))</f>
        <v>Baja</v>
      </c>
      <c r="H963" s="16" t="s">
        <v>7296</v>
      </c>
      <c r="I963" s="16" t="s">
        <v>7258</v>
      </c>
      <c r="J963" s="16" t="s">
        <v>2270</v>
      </c>
      <c r="K963" s="16">
        <v>98630</v>
      </c>
      <c r="L963" s="16" t="s">
        <v>2265</v>
      </c>
      <c r="M963" s="17">
        <v>44117</v>
      </c>
      <c r="N963" s="15">
        <v>3147982346</v>
      </c>
      <c r="O963" s="16" t="s">
        <v>7297</v>
      </c>
      <c r="P963" s="16" t="s">
        <v>7298</v>
      </c>
      <c r="Q963" s="16" t="str">
        <f t="shared" si="58"/>
        <v>11/06/79</v>
      </c>
      <c r="R963" s="27" t="s">
        <v>3910</v>
      </c>
      <c r="S963" s="29" t="s">
        <v>7258</v>
      </c>
      <c r="T963" s="29"/>
    </row>
    <row r="964" spans="1:20" x14ac:dyDescent="0.2">
      <c r="A964" s="16">
        <v>1629</v>
      </c>
      <c r="B964" s="16" t="s">
        <v>6229</v>
      </c>
      <c r="C964" s="16" t="s">
        <v>6769</v>
      </c>
      <c r="D964" s="70" t="str">
        <f>IF(C964="","",LOOKUP(C964,Bases!A:A,Bases!B:B))</f>
        <v>Invernaderos</v>
      </c>
      <c r="E964" s="70" t="str">
        <f>IF(C964="","",LOOKUP(C964,Bases!A:A,Bases!C:C))</f>
        <v>Operativo Abajo</v>
      </c>
      <c r="F964" s="18" t="s">
        <v>3662</v>
      </c>
      <c r="G964" s="68" t="str">
        <f>IF(L964="B","Baja","Activo")</f>
        <v>Activo</v>
      </c>
      <c r="H964" s="16" t="s">
        <v>2555</v>
      </c>
      <c r="I964" s="16" t="s">
        <v>3593</v>
      </c>
      <c r="J964" s="16" t="s">
        <v>2272</v>
      </c>
      <c r="K964" s="16">
        <v>98700</v>
      </c>
      <c r="L964" s="16" t="s">
        <v>144</v>
      </c>
      <c r="M964" s="17">
        <v>42485</v>
      </c>
      <c r="N964" s="15">
        <v>6167265906</v>
      </c>
      <c r="O964" s="16" t="s">
        <v>4374</v>
      </c>
      <c r="P964" s="16" t="s">
        <v>6318</v>
      </c>
      <c r="Q964" s="16" t="str">
        <f t="shared" si="58"/>
        <v>15/01/72</v>
      </c>
      <c r="R964" s="27" t="s">
        <v>3904</v>
      </c>
      <c r="S964" s="12" t="s">
        <v>3593</v>
      </c>
    </row>
    <row r="965" spans="1:20" hidden="1" x14ac:dyDescent="0.2">
      <c r="A965" s="23">
        <v>2361</v>
      </c>
      <c r="B965" s="16" t="s">
        <v>4420</v>
      </c>
      <c r="D965" s="70" t="str">
        <f>IF(C965="","",LOOKUP(C965,Bases!A:A,Bases!B:B))</f>
        <v/>
      </c>
      <c r="E965" s="70" t="str">
        <f>IF(C965="","",LOOKUP(C965,Bases!A:A,Bases!C:C))</f>
        <v/>
      </c>
      <c r="F965" s="24" t="s">
        <v>3662</v>
      </c>
      <c r="G965" s="68" t="str">
        <f>IF(L965="B","Baja","Activo")</f>
        <v>Baja</v>
      </c>
      <c r="H965" s="16" t="s">
        <v>4428</v>
      </c>
      <c r="J965" s="16" t="s">
        <v>2272</v>
      </c>
      <c r="K965" s="16">
        <v>98713</v>
      </c>
      <c r="L965" s="16" t="s">
        <v>2265</v>
      </c>
      <c r="M965" s="17">
        <v>43403</v>
      </c>
      <c r="N965" s="15">
        <v>2168229504</v>
      </c>
      <c r="O965" s="16" t="s">
        <v>4421</v>
      </c>
      <c r="P965" s="16">
        <v>0</v>
      </c>
      <c r="Q965" s="16" t="str">
        <f t="shared" si="58"/>
        <v>08/01/82</v>
      </c>
      <c r="R965" s="27" t="s">
        <v>3910</v>
      </c>
      <c r="S965" s="108" t="e">
        <v>#N/A</v>
      </c>
      <c r="T965" s="108"/>
    </row>
    <row r="966" spans="1:20" hidden="1" x14ac:dyDescent="0.2">
      <c r="A966" s="16">
        <v>2737</v>
      </c>
      <c r="B966" s="16" t="s">
        <v>5778</v>
      </c>
      <c r="D966" s="70" t="str">
        <f>IF(C966="","",LOOKUP(C966,Bases!A:A,Bases!B:B))</f>
        <v/>
      </c>
      <c r="E966" s="70" t="str">
        <f>IF(C966="","",LOOKUP(C966,Bases!A:A,Bases!C:C))</f>
        <v/>
      </c>
      <c r="F966" s="18" t="s">
        <v>27</v>
      </c>
      <c r="G966" s="68" t="str">
        <f>IF(L966="B","Baja","Activo")</f>
        <v>Baja</v>
      </c>
      <c r="H966" s="16" t="s">
        <v>5779</v>
      </c>
      <c r="I966" s="16" t="s">
        <v>3593</v>
      </c>
      <c r="J966" s="16" t="s">
        <v>2272</v>
      </c>
      <c r="K966" s="16">
        <v>98700</v>
      </c>
      <c r="L966" s="16" t="s">
        <v>2265</v>
      </c>
      <c r="M966" s="17">
        <v>43840</v>
      </c>
      <c r="O966" s="16" t="s">
        <v>5780</v>
      </c>
      <c r="P966" s="16">
        <v>0</v>
      </c>
      <c r="Q966" s="16" t="str">
        <f t="shared" si="58"/>
        <v>23/12/01</v>
      </c>
      <c r="R966" s="27" t="s">
        <v>3904</v>
      </c>
      <c r="S966" s="108" t="e">
        <v>#N/A</v>
      </c>
      <c r="T966" s="108"/>
    </row>
    <row r="967" spans="1:20" hidden="1" x14ac:dyDescent="0.2">
      <c r="A967" s="16">
        <v>242</v>
      </c>
      <c r="B967" s="16" t="s">
        <v>763</v>
      </c>
      <c r="D967" s="70" t="str">
        <f>IF(C967="","",LOOKUP(C967,Bases!A:A,Bases!B:B))</f>
        <v/>
      </c>
      <c r="E967" s="70" t="str">
        <f>IF(C967="","",LOOKUP(C967,Bases!A:A,Bases!C:C))</f>
        <v/>
      </c>
      <c r="G967" s="68" t="str">
        <f>IF(L967="B","Baja","Activo")</f>
        <v>Baja</v>
      </c>
      <c r="K967" s="16">
        <v>0</v>
      </c>
      <c r="L967" s="16" t="s">
        <v>2265</v>
      </c>
      <c r="M967" s="17">
        <v>37375</v>
      </c>
      <c r="N967" s="15">
        <v>34745302025</v>
      </c>
      <c r="P967" s="16">
        <v>0</v>
      </c>
      <c r="Q967" s="16" t="str">
        <f t="shared" si="58"/>
        <v>//</v>
      </c>
      <c r="R967" s="16"/>
      <c r="S967" s="108" t="e">
        <v>#N/A</v>
      </c>
      <c r="T967" s="108"/>
    </row>
    <row r="968" spans="1:20" x14ac:dyDescent="0.2">
      <c r="A968" s="31">
        <v>2323</v>
      </c>
      <c r="B968" s="16" t="s">
        <v>6230</v>
      </c>
      <c r="C968" s="16" t="s">
        <v>6770</v>
      </c>
      <c r="D968" s="70" t="str">
        <f>IF(C968="","",LOOKUP(C968,Bases!A:A,Bases!B:B))</f>
        <v>Invernaderos</v>
      </c>
      <c r="E968" s="70" t="str">
        <f>IF(C968="","",LOOKUP(C968,Bases!A:A,Bases!C:C))</f>
        <v>Operativo Arriba</v>
      </c>
      <c r="F968" s="18" t="s">
        <v>3662</v>
      </c>
      <c r="G968" s="68" t="str">
        <f>IF(L968="B","Baja","Activo")</f>
        <v>Activo</v>
      </c>
      <c r="H968" s="16" t="s">
        <v>2555</v>
      </c>
      <c r="I968" s="16" t="s">
        <v>3593</v>
      </c>
      <c r="J968" s="16" t="s">
        <v>2272</v>
      </c>
      <c r="K968" s="16">
        <v>98700</v>
      </c>
      <c r="L968" s="16" t="s">
        <v>144</v>
      </c>
      <c r="M968" s="17">
        <v>43364</v>
      </c>
      <c r="N968" s="15">
        <v>9160270220</v>
      </c>
      <c r="O968" s="16" t="s">
        <v>5519</v>
      </c>
      <c r="P968" s="16" t="s">
        <v>6319</v>
      </c>
      <c r="Q968" s="16" t="str">
        <f t="shared" si="58"/>
        <v>05/03/02</v>
      </c>
      <c r="R968" s="16" t="s">
        <v>3904</v>
      </c>
      <c r="S968" s="12" t="s">
        <v>3593</v>
      </c>
    </row>
    <row r="969" spans="1:20" hidden="1" x14ac:dyDescent="0.2">
      <c r="A969" s="16">
        <v>8338</v>
      </c>
      <c r="B969" s="16" t="s">
        <v>7351</v>
      </c>
      <c r="C969" s="19" t="s">
        <v>7330</v>
      </c>
      <c r="D969" s="70" t="str">
        <f>IF(C969="","",LOOKUP(C969,Bases!A:A,Bases!B:B))</f>
        <v>Invernaderos</v>
      </c>
      <c r="E969" s="70" t="str">
        <f>IF(C969="","",LOOKUP(C969,Bases!A:A,Bases!C:C))</f>
        <v>Extra/entrenamiento</v>
      </c>
      <c r="F969" s="18" t="s">
        <v>7209</v>
      </c>
      <c r="G969" s="68" t="str">
        <f>IF(L969="B","Baja",IF(L969="A","Activo",IF(L969="R","Activo","")))</f>
        <v>Baja</v>
      </c>
      <c r="H969" s="16" t="s">
        <v>7267</v>
      </c>
      <c r="I969" s="16" t="s">
        <v>7258</v>
      </c>
      <c r="J969" s="16" t="s">
        <v>2270</v>
      </c>
      <c r="K969" s="16">
        <v>98630</v>
      </c>
      <c r="L969" s="16" t="s">
        <v>2265</v>
      </c>
      <c r="M969" s="17">
        <v>44117</v>
      </c>
      <c r="O969" s="16" t="s">
        <v>7350</v>
      </c>
      <c r="Q969" s="16" t="str">
        <f t="shared" si="58"/>
        <v>25/07/92</v>
      </c>
      <c r="R969" s="27" t="s">
        <v>3904</v>
      </c>
      <c r="S969" s="29" t="s">
        <v>7258</v>
      </c>
      <c r="T969" s="29"/>
    </row>
    <row r="970" spans="1:20" hidden="1" x14ac:dyDescent="0.2">
      <c r="A970" s="29">
        <v>50315</v>
      </c>
      <c r="B970" s="16" t="s">
        <v>5181</v>
      </c>
      <c r="D970" s="70" t="str">
        <f>IF(C970="","",LOOKUP(C970,Bases!A:A,Bases!B:B))</f>
        <v/>
      </c>
      <c r="E970" s="70" t="str">
        <f>IF(C970="","",LOOKUP(C970,Bases!A:A,Bases!C:C))</f>
        <v/>
      </c>
      <c r="F970" s="24" t="s">
        <v>3639</v>
      </c>
      <c r="G970" s="68" t="str">
        <f t="shared" ref="G970:G1001" si="60">IF(L970="B","Baja","Activo")</f>
        <v>Baja</v>
      </c>
      <c r="H970" s="16" t="s">
        <v>5182</v>
      </c>
      <c r="J970" s="16" t="s">
        <v>2283</v>
      </c>
      <c r="K970" s="16">
        <v>98640</v>
      </c>
      <c r="L970" s="16" t="s">
        <v>2265</v>
      </c>
      <c r="M970" s="17">
        <v>43661</v>
      </c>
      <c r="N970" s="15">
        <v>17159372303</v>
      </c>
      <c r="O970" s="16" t="s">
        <v>5183</v>
      </c>
      <c r="P970" s="16">
        <v>0</v>
      </c>
      <c r="Q970" s="16" t="str">
        <f t="shared" si="58"/>
        <v>05/05/93</v>
      </c>
      <c r="R970" s="27" t="s">
        <v>3910</v>
      </c>
      <c r="S970" s="108" t="e">
        <v>#N/A</v>
      </c>
      <c r="T970" s="108"/>
    </row>
    <row r="971" spans="1:20" hidden="1" x14ac:dyDescent="0.2">
      <c r="A971" s="16">
        <v>816</v>
      </c>
      <c r="B971" s="16" t="s">
        <v>764</v>
      </c>
      <c r="D971" s="70" t="str">
        <f>IF(C971="","",LOOKUP(C971,Bases!A:A,Bases!B:B))</f>
        <v/>
      </c>
      <c r="E971" s="70" t="str">
        <f>IF(C971="","",LOOKUP(C971,Bases!A:A,Bases!C:C))</f>
        <v/>
      </c>
      <c r="G971" s="68" t="str">
        <f t="shared" si="60"/>
        <v>Baja</v>
      </c>
      <c r="K971" s="16">
        <v>0</v>
      </c>
      <c r="L971" s="16" t="s">
        <v>2265</v>
      </c>
      <c r="M971" s="17">
        <v>38684</v>
      </c>
      <c r="N971" s="15">
        <v>34058907493</v>
      </c>
      <c r="P971" s="16">
        <v>0</v>
      </c>
      <c r="Q971" s="16" t="str">
        <f t="shared" si="58"/>
        <v>//</v>
      </c>
      <c r="R971" s="16"/>
      <c r="S971" s="108" t="e">
        <v>#N/A</v>
      </c>
      <c r="T971" s="108"/>
    </row>
    <row r="972" spans="1:20" hidden="1" x14ac:dyDescent="0.2">
      <c r="A972" s="16">
        <v>8198</v>
      </c>
      <c r="B972" s="16" t="s">
        <v>765</v>
      </c>
      <c r="D972" s="70" t="str">
        <f>IF(C972="","",LOOKUP(C972,Bases!A:A,Bases!B:B))</f>
        <v/>
      </c>
      <c r="E972" s="70" t="str">
        <f>IF(C972="","",LOOKUP(C972,Bases!A:A,Bases!C:C))</f>
        <v/>
      </c>
      <c r="G972" s="68" t="str">
        <f t="shared" si="60"/>
        <v>Baja</v>
      </c>
      <c r="H972" s="16" t="s">
        <v>2694</v>
      </c>
      <c r="J972" s="16" t="s">
        <v>2395</v>
      </c>
      <c r="K972" s="16">
        <v>36933</v>
      </c>
      <c r="L972" s="16" t="s">
        <v>2265</v>
      </c>
      <c r="M972" s="17">
        <v>42741</v>
      </c>
      <c r="N972" s="15">
        <v>2179534629</v>
      </c>
      <c r="P972" s="16">
        <v>0</v>
      </c>
      <c r="Q972" s="16" t="str">
        <f t="shared" si="58"/>
        <v>//</v>
      </c>
      <c r="R972" s="16"/>
      <c r="S972" s="108" t="e">
        <v>#N/A</v>
      </c>
      <c r="T972" s="108"/>
    </row>
    <row r="973" spans="1:20" hidden="1" x14ac:dyDescent="0.2">
      <c r="A973" s="16">
        <v>711</v>
      </c>
      <c r="B973" s="16" t="s">
        <v>766</v>
      </c>
      <c r="D973" s="70" t="str">
        <f>IF(C973="","",LOOKUP(C973,Bases!A:A,Bases!B:B))</f>
        <v/>
      </c>
      <c r="E973" s="70" t="str">
        <f>IF(C973="","",LOOKUP(C973,Bases!A:A,Bases!C:C))</f>
        <v/>
      </c>
      <c r="G973" s="68" t="str">
        <f t="shared" si="60"/>
        <v>Baja</v>
      </c>
      <c r="K973" s="16">
        <v>0</v>
      </c>
      <c r="L973" s="16" t="s">
        <v>2265</v>
      </c>
      <c r="M973" s="17">
        <v>38474</v>
      </c>
      <c r="N973" s="15">
        <v>34058403402</v>
      </c>
      <c r="P973" s="16">
        <v>0</v>
      </c>
      <c r="Q973" s="16" t="str">
        <f t="shared" si="58"/>
        <v>//</v>
      </c>
      <c r="R973" s="16"/>
      <c r="S973" s="108" t="e">
        <v>#N/A</v>
      </c>
      <c r="T973" s="108"/>
    </row>
    <row r="974" spans="1:20" hidden="1" x14ac:dyDescent="0.2">
      <c r="A974" s="23">
        <v>2588</v>
      </c>
      <c r="B974" s="16" t="s">
        <v>5269</v>
      </c>
      <c r="D974" s="70" t="str">
        <f>IF(C974="","",LOOKUP(C974,Bases!A:A,Bases!B:B))</f>
        <v/>
      </c>
      <c r="E974" s="70" t="str">
        <f>IF(C974="","",LOOKUP(C974,Bases!A:A,Bases!C:C))</f>
        <v/>
      </c>
      <c r="F974" s="18" t="s">
        <v>24</v>
      </c>
      <c r="G974" s="68" t="str">
        <f t="shared" si="60"/>
        <v>Baja</v>
      </c>
      <c r="H974" s="16" t="s">
        <v>5270</v>
      </c>
      <c r="J974" s="16" t="s">
        <v>2283</v>
      </c>
      <c r="K974" s="16">
        <v>98640</v>
      </c>
      <c r="L974" s="16" t="s">
        <v>2265</v>
      </c>
      <c r="M974" s="17">
        <v>43682</v>
      </c>
      <c r="N974" s="15">
        <v>3157730338</v>
      </c>
      <c r="O974" s="16" t="s">
        <v>5271</v>
      </c>
      <c r="P974" s="16">
        <v>0</v>
      </c>
      <c r="Q974" s="16" t="str">
        <f t="shared" si="58"/>
        <v>08/04/77</v>
      </c>
      <c r="R974" s="27" t="s">
        <v>3910</v>
      </c>
      <c r="S974" s="108" t="e">
        <v>#N/A</v>
      </c>
      <c r="T974" s="108"/>
    </row>
    <row r="975" spans="1:20" hidden="1" x14ac:dyDescent="0.2">
      <c r="A975" s="16">
        <v>2689</v>
      </c>
      <c r="B975" s="16" t="s">
        <v>5609</v>
      </c>
      <c r="D975" s="70" t="str">
        <f>IF(C975="","",LOOKUP(C975,Bases!A:A,Bases!B:B))</f>
        <v/>
      </c>
      <c r="E975" s="70" t="str">
        <f>IF(C975="","",LOOKUP(C975,Bases!A:A,Bases!C:C))</f>
        <v/>
      </c>
      <c r="F975" s="24" t="s">
        <v>5599</v>
      </c>
      <c r="G975" s="68" t="str">
        <f t="shared" si="60"/>
        <v>Baja</v>
      </c>
      <c r="H975" s="16" t="s">
        <v>5610</v>
      </c>
      <c r="I975" s="16" t="s">
        <v>2283</v>
      </c>
      <c r="J975" s="16" t="s">
        <v>2283</v>
      </c>
      <c r="K975" s="16">
        <v>98640</v>
      </c>
      <c r="L975" s="16" t="s">
        <v>2265</v>
      </c>
      <c r="M975" s="17">
        <v>43753</v>
      </c>
      <c r="N975" s="15">
        <v>34150007242</v>
      </c>
      <c r="O975" s="16" t="s">
        <v>5611</v>
      </c>
      <c r="P975" s="16">
        <v>0</v>
      </c>
      <c r="Q975" s="16" t="str">
        <f t="shared" si="58"/>
        <v>02/08/00</v>
      </c>
      <c r="R975" s="27" t="s">
        <v>3904</v>
      </c>
      <c r="S975" s="108" t="e">
        <v>#N/A</v>
      </c>
      <c r="T975" s="108"/>
    </row>
    <row r="976" spans="1:20" hidden="1" x14ac:dyDescent="0.2">
      <c r="A976" s="16">
        <v>675</v>
      </c>
      <c r="B976" s="16" t="s">
        <v>767</v>
      </c>
      <c r="D976" s="70" t="str">
        <f>IF(C976="","",LOOKUP(C976,Bases!A:A,Bases!B:B))</f>
        <v/>
      </c>
      <c r="E976" s="70" t="str">
        <f>IF(C976="","",LOOKUP(C976,Bases!A:A,Bases!C:C))</f>
        <v/>
      </c>
      <c r="G976" s="68" t="str">
        <f t="shared" si="60"/>
        <v>Baja</v>
      </c>
      <c r="H976" s="16" t="s">
        <v>2695</v>
      </c>
      <c r="J976" s="16" t="s">
        <v>2294</v>
      </c>
      <c r="K976" s="16">
        <v>0</v>
      </c>
      <c r="L976" s="16" t="s">
        <v>2265</v>
      </c>
      <c r="M976" s="17">
        <v>38446</v>
      </c>
      <c r="N976" s="15">
        <v>34927700889</v>
      </c>
      <c r="P976" s="16">
        <v>0</v>
      </c>
      <c r="Q976" s="16" t="str">
        <f t="shared" si="58"/>
        <v>//</v>
      </c>
      <c r="R976" s="16"/>
      <c r="S976" s="108" t="e">
        <v>#N/A</v>
      </c>
      <c r="T976" s="108"/>
    </row>
    <row r="977" spans="1:20" hidden="1" x14ac:dyDescent="0.2">
      <c r="A977" s="16">
        <v>1873</v>
      </c>
      <c r="B977" s="16" t="s">
        <v>768</v>
      </c>
      <c r="D977" s="70" t="str">
        <f>IF(C977="","",LOOKUP(C977,Bases!A:A,Bases!B:B))</f>
        <v/>
      </c>
      <c r="E977" s="70" t="str">
        <f>IF(C977="","",LOOKUP(C977,Bases!A:A,Bases!C:C))</f>
        <v/>
      </c>
      <c r="G977" s="68" t="str">
        <f t="shared" si="60"/>
        <v>Baja</v>
      </c>
      <c r="K977" s="16">
        <v>0</v>
      </c>
      <c r="L977" s="16" t="s">
        <v>2265</v>
      </c>
      <c r="M977" s="17">
        <v>42885</v>
      </c>
      <c r="N977" s="15">
        <v>29139919962</v>
      </c>
      <c r="P977" s="16">
        <v>0</v>
      </c>
      <c r="Q977" s="16" t="str">
        <f t="shared" si="58"/>
        <v>//</v>
      </c>
      <c r="R977" s="16"/>
      <c r="S977" s="108" t="e">
        <v>#N/A</v>
      </c>
      <c r="T977" s="108"/>
    </row>
    <row r="978" spans="1:20" hidden="1" x14ac:dyDescent="0.2">
      <c r="A978" s="16">
        <v>1826</v>
      </c>
      <c r="B978" s="16" t="s">
        <v>769</v>
      </c>
      <c r="D978" s="70" t="str">
        <f>IF(C978="","",LOOKUP(C978,Bases!A:A,Bases!B:B))</f>
        <v/>
      </c>
      <c r="E978" s="70" t="str">
        <f>IF(C978="","",LOOKUP(C978,Bases!A:A,Bases!C:C))</f>
        <v/>
      </c>
      <c r="G978" s="68" t="str">
        <f t="shared" si="60"/>
        <v>Baja</v>
      </c>
      <c r="H978" s="16" t="s">
        <v>2696</v>
      </c>
      <c r="J978" s="16" t="s">
        <v>2272</v>
      </c>
      <c r="K978" s="16">
        <v>98700</v>
      </c>
      <c r="L978" s="16" t="s">
        <v>2265</v>
      </c>
      <c r="M978" s="17">
        <v>42759</v>
      </c>
      <c r="N978" s="15">
        <v>34139516081</v>
      </c>
      <c r="P978" s="16">
        <v>0</v>
      </c>
      <c r="Q978" s="16" t="str">
        <f t="shared" si="58"/>
        <v>//</v>
      </c>
      <c r="R978" s="16"/>
      <c r="S978" s="108" t="e">
        <v>#N/A</v>
      </c>
      <c r="T978" s="108"/>
    </row>
    <row r="979" spans="1:20" hidden="1" x14ac:dyDescent="0.2">
      <c r="A979" s="16">
        <v>1701</v>
      </c>
      <c r="B979" s="16" t="s">
        <v>770</v>
      </c>
      <c r="D979" s="70" t="str">
        <f>IF(C979="","",LOOKUP(C979,Bases!A:A,Bases!B:B))</f>
        <v/>
      </c>
      <c r="E979" s="70" t="str">
        <f>IF(C979="","",LOOKUP(C979,Bases!A:A,Bases!C:C))</f>
        <v/>
      </c>
      <c r="G979" s="68" t="str">
        <f t="shared" si="60"/>
        <v>Baja</v>
      </c>
      <c r="H979" s="16" t="s">
        <v>2697</v>
      </c>
      <c r="J979" s="16" t="s">
        <v>2272</v>
      </c>
      <c r="K979" s="16">
        <v>98705</v>
      </c>
      <c r="L979" s="16" t="s">
        <v>2265</v>
      </c>
      <c r="M979" s="17">
        <v>42585</v>
      </c>
      <c r="N979" s="15">
        <v>26159390850</v>
      </c>
      <c r="P979" s="16">
        <v>0</v>
      </c>
      <c r="Q979" s="16" t="str">
        <f t="shared" si="58"/>
        <v>//</v>
      </c>
      <c r="R979" s="16"/>
      <c r="S979" s="108" t="e">
        <v>#N/A</v>
      </c>
      <c r="T979" s="108"/>
    </row>
    <row r="980" spans="1:20" hidden="1" x14ac:dyDescent="0.2">
      <c r="A980" s="16">
        <v>311</v>
      </c>
      <c r="B980" s="16" t="s">
        <v>771</v>
      </c>
      <c r="D980" s="70" t="str">
        <f>IF(C980="","",LOOKUP(C980,Bases!A:A,Bases!B:B))</f>
        <v/>
      </c>
      <c r="E980" s="70" t="str">
        <f>IF(C980="","",LOOKUP(C980,Bases!A:A,Bases!C:C))</f>
        <v/>
      </c>
      <c r="G980" s="68" t="str">
        <f t="shared" si="60"/>
        <v>Baja</v>
      </c>
      <c r="K980" s="16">
        <v>0</v>
      </c>
      <c r="L980" s="16" t="s">
        <v>2265</v>
      </c>
      <c r="M980" s="17">
        <v>37565</v>
      </c>
      <c r="N980" s="15">
        <v>34867004607</v>
      </c>
      <c r="P980" s="16">
        <v>0</v>
      </c>
      <c r="Q980" s="16" t="str">
        <f t="shared" si="58"/>
        <v>//</v>
      </c>
      <c r="R980" s="16"/>
      <c r="S980" s="108" t="e">
        <v>#N/A</v>
      </c>
      <c r="T980" s="108"/>
    </row>
    <row r="981" spans="1:20" hidden="1" x14ac:dyDescent="0.2">
      <c r="A981" s="16">
        <v>1856</v>
      </c>
      <c r="B981" s="16" t="s">
        <v>772</v>
      </c>
      <c r="D981" s="70" t="str">
        <f>IF(C981="","",LOOKUP(C981,Bases!A:A,Bases!B:B))</f>
        <v/>
      </c>
      <c r="E981" s="70" t="str">
        <f>IF(C981="","",LOOKUP(C981,Bases!A:A,Bases!C:C))</f>
        <v/>
      </c>
      <c r="G981" s="68" t="str">
        <f t="shared" si="60"/>
        <v>Baja</v>
      </c>
      <c r="H981" s="16" t="s">
        <v>2698</v>
      </c>
      <c r="J981" s="16" t="s">
        <v>2270</v>
      </c>
      <c r="K981" s="16">
        <v>98615</v>
      </c>
      <c r="L981" s="16" t="s">
        <v>2265</v>
      </c>
      <c r="M981" s="17">
        <v>42849</v>
      </c>
      <c r="N981" s="15">
        <v>5179211346</v>
      </c>
      <c r="P981" s="16">
        <v>0</v>
      </c>
      <c r="Q981" s="16" t="str">
        <f t="shared" si="58"/>
        <v>//</v>
      </c>
      <c r="R981" s="16"/>
      <c r="S981" s="108" t="e">
        <v>#N/A</v>
      </c>
      <c r="T981" s="108"/>
    </row>
    <row r="982" spans="1:20" hidden="1" x14ac:dyDescent="0.2">
      <c r="A982" s="23">
        <v>1856</v>
      </c>
      <c r="B982" s="16" t="s">
        <v>772</v>
      </c>
      <c r="D982" s="70" t="str">
        <f>IF(C982="","",LOOKUP(C982,Bases!A:A,Bases!B:B))</f>
        <v/>
      </c>
      <c r="E982" s="70" t="str">
        <f>IF(C982="","",LOOKUP(C982,Bases!A:A,Bases!C:C))</f>
        <v/>
      </c>
      <c r="F982" s="18" t="s">
        <v>24</v>
      </c>
      <c r="G982" s="68" t="str">
        <f t="shared" si="60"/>
        <v>Baja</v>
      </c>
      <c r="H982" s="16" t="s">
        <v>5038</v>
      </c>
      <c r="J982" s="16" t="s">
        <v>2272</v>
      </c>
      <c r="K982" s="16">
        <v>98713</v>
      </c>
      <c r="L982" s="16" t="s">
        <v>2265</v>
      </c>
      <c r="M982" s="17">
        <v>43605</v>
      </c>
      <c r="N982" s="15">
        <v>5179211346</v>
      </c>
      <c r="O982" s="16" t="s">
        <v>5035</v>
      </c>
      <c r="P982" s="16">
        <v>0</v>
      </c>
      <c r="Q982" s="16" t="str">
        <f t="shared" si="58"/>
        <v>22/05/92</v>
      </c>
      <c r="R982" s="16" t="s">
        <v>3904</v>
      </c>
      <c r="S982" s="108" t="e">
        <v>#N/A</v>
      </c>
      <c r="T982" s="108"/>
    </row>
    <row r="983" spans="1:20" hidden="1" x14ac:dyDescent="0.2">
      <c r="A983" s="16">
        <v>1465</v>
      </c>
      <c r="B983" s="16" t="s">
        <v>773</v>
      </c>
      <c r="D983" s="70" t="str">
        <f>IF(C983="","",LOOKUP(C983,Bases!A:A,Bases!B:B))</f>
        <v/>
      </c>
      <c r="E983" s="70" t="str">
        <f>IF(C983="","",LOOKUP(C983,Bases!A:A,Bases!C:C))</f>
        <v/>
      </c>
      <c r="G983" s="68" t="str">
        <f t="shared" si="60"/>
        <v>Baja</v>
      </c>
      <c r="K983" s="16">
        <v>0</v>
      </c>
      <c r="L983" s="16" t="s">
        <v>2265</v>
      </c>
      <c r="M983" s="17">
        <v>42226</v>
      </c>
      <c r="N983" s="15">
        <v>3158223192</v>
      </c>
      <c r="P983" s="16">
        <v>0</v>
      </c>
      <c r="Q983" s="16" t="str">
        <f t="shared" si="58"/>
        <v>//</v>
      </c>
      <c r="R983" s="16"/>
      <c r="S983" s="108" t="e">
        <v>#N/A</v>
      </c>
      <c r="T983" s="108"/>
    </row>
    <row r="984" spans="1:20" hidden="1" x14ac:dyDescent="0.2">
      <c r="A984" s="16">
        <v>8199</v>
      </c>
      <c r="B984" s="16" t="s">
        <v>774</v>
      </c>
      <c r="D984" s="70" t="str">
        <f>IF(C984="","",LOOKUP(C984,Bases!A:A,Bases!B:B))</f>
        <v/>
      </c>
      <c r="E984" s="70" t="str">
        <f>IF(C984="","",LOOKUP(C984,Bases!A:A,Bases!C:C))</f>
        <v/>
      </c>
      <c r="G984" s="68" t="str">
        <f t="shared" si="60"/>
        <v>Baja</v>
      </c>
      <c r="H984" s="16" t="s">
        <v>2699</v>
      </c>
      <c r="J984" s="16" t="s">
        <v>2395</v>
      </c>
      <c r="K984" s="16">
        <v>36933</v>
      </c>
      <c r="L984" s="16" t="s">
        <v>2265</v>
      </c>
      <c r="M984" s="17">
        <v>42741</v>
      </c>
      <c r="N984" s="15">
        <v>53109148584</v>
      </c>
      <c r="P984" s="16">
        <v>0</v>
      </c>
      <c r="Q984" s="16" t="str">
        <f t="shared" si="58"/>
        <v>//</v>
      </c>
      <c r="R984" s="16"/>
      <c r="S984" s="108" t="e">
        <v>#N/A</v>
      </c>
      <c r="T984" s="108"/>
    </row>
    <row r="985" spans="1:20" hidden="1" x14ac:dyDescent="0.2">
      <c r="A985" s="16">
        <v>566</v>
      </c>
      <c r="B985" s="16" t="s">
        <v>775</v>
      </c>
      <c r="D985" s="70" t="str">
        <f>IF(C985="","",LOOKUP(C985,Bases!A:A,Bases!B:B))</f>
        <v/>
      </c>
      <c r="E985" s="70" t="str">
        <f>IF(C985="","",LOOKUP(C985,Bases!A:A,Bases!C:C))</f>
        <v/>
      </c>
      <c r="G985" s="68" t="str">
        <f t="shared" si="60"/>
        <v>Baja</v>
      </c>
      <c r="K985" s="16">
        <v>0</v>
      </c>
      <c r="L985" s="16" t="s">
        <v>2265</v>
      </c>
      <c r="M985" s="17">
        <v>38320</v>
      </c>
      <c r="N985" s="15">
        <v>34048810674</v>
      </c>
      <c r="P985" s="16">
        <v>0</v>
      </c>
      <c r="Q985" s="16" t="str">
        <f t="shared" si="58"/>
        <v>//</v>
      </c>
      <c r="R985" s="16"/>
      <c r="S985" s="108" t="e">
        <v>#N/A</v>
      </c>
      <c r="T985" s="108"/>
    </row>
    <row r="986" spans="1:20" hidden="1" x14ac:dyDescent="0.2">
      <c r="A986" s="16">
        <v>976</v>
      </c>
      <c r="B986" s="16" t="s">
        <v>776</v>
      </c>
      <c r="D986" s="70" t="str">
        <f>IF(C986="","",LOOKUP(C986,Bases!A:A,Bases!B:B))</f>
        <v/>
      </c>
      <c r="E986" s="70" t="str">
        <f>IF(C986="","",LOOKUP(C986,Bases!A:A,Bases!C:C))</f>
        <v/>
      </c>
      <c r="G986" s="68" t="str">
        <f t="shared" si="60"/>
        <v>Baja</v>
      </c>
      <c r="K986" s="16">
        <v>0</v>
      </c>
      <c r="L986" s="16" t="s">
        <v>2265</v>
      </c>
      <c r="M986" s="17">
        <v>40564</v>
      </c>
      <c r="N986" s="15">
        <v>34119202249</v>
      </c>
      <c r="P986" s="16">
        <v>0</v>
      </c>
      <c r="Q986" s="16" t="str">
        <f t="shared" si="58"/>
        <v>//</v>
      </c>
      <c r="R986" s="16"/>
      <c r="S986" s="108" t="e">
        <v>#N/A</v>
      </c>
      <c r="T986" s="108"/>
    </row>
    <row r="987" spans="1:20" hidden="1" x14ac:dyDescent="0.2">
      <c r="A987" s="16">
        <v>653</v>
      </c>
      <c r="B987" s="16" t="s">
        <v>777</v>
      </c>
      <c r="D987" s="70" t="str">
        <f>IF(C987="","",LOOKUP(C987,Bases!A:A,Bases!B:B))</f>
        <v/>
      </c>
      <c r="E987" s="70" t="str">
        <f>IF(C987="","",LOOKUP(C987,Bases!A:A,Bases!C:C))</f>
        <v/>
      </c>
      <c r="G987" s="68" t="str">
        <f t="shared" si="60"/>
        <v>Baja</v>
      </c>
      <c r="K987" s="16">
        <v>0</v>
      </c>
      <c r="L987" s="16" t="s">
        <v>2265</v>
      </c>
      <c r="M987" s="17">
        <v>38439</v>
      </c>
      <c r="N987" s="15">
        <v>41856628825</v>
      </c>
      <c r="P987" s="16">
        <v>0</v>
      </c>
      <c r="Q987" s="16" t="str">
        <f t="shared" si="58"/>
        <v>//</v>
      </c>
      <c r="R987" s="16"/>
      <c r="S987" s="108" t="e">
        <v>#N/A</v>
      </c>
      <c r="T987" s="108"/>
    </row>
    <row r="988" spans="1:20" hidden="1" x14ac:dyDescent="0.2">
      <c r="A988" s="16">
        <v>1936</v>
      </c>
      <c r="B988" s="16" t="s">
        <v>778</v>
      </c>
      <c r="D988" s="70" t="str">
        <f>IF(C988="","",LOOKUP(C988,Bases!A:A,Bases!B:B))</f>
        <v/>
      </c>
      <c r="E988" s="70" t="str">
        <f>IF(C988="","",LOOKUP(C988,Bases!A:A,Bases!C:C))</f>
        <v/>
      </c>
      <c r="G988" s="68" t="str">
        <f t="shared" si="60"/>
        <v>Baja</v>
      </c>
      <c r="H988" s="16" t="s">
        <v>2700</v>
      </c>
      <c r="J988" s="16" t="s">
        <v>2283</v>
      </c>
      <c r="K988" s="16">
        <v>98640</v>
      </c>
      <c r="L988" s="16" t="s">
        <v>2265</v>
      </c>
      <c r="M988" s="17">
        <v>42963</v>
      </c>
      <c r="N988" s="15">
        <v>32139916145</v>
      </c>
      <c r="P988" s="16">
        <v>0</v>
      </c>
      <c r="Q988" s="16" t="str">
        <f t="shared" ref="Q988:Q1034" si="61">CONCATENATE(MID(O988,9,2),"/",MID(O988,7,2),"/",MID(O988,5,2))</f>
        <v>//</v>
      </c>
      <c r="R988" s="16"/>
      <c r="S988" s="108" t="e">
        <v>#N/A</v>
      </c>
      <c r="T988" s="108"/>
    </row>
    <row r="989" spans="1:20" hidden="1" x14ac:dyDescent="0.2">
      <c r="A989" s="23">
        <v>2395</v>
      </c>
      <c r="B989" s="16" t="s">
        <v>4550</v>
      </c>
      <c r="D989" s="70" t="str">
        <f>IF(C989="","",LOOKUP(C989,Bases!A:A,Bases!B:B))</f>
        <v/>
      </c>
      <c r="E989" s="70" t="str">
        <f>IF(C989="","",LOOKUP(C989,Bases!A:A,Bases!C:C))</f>
        <v/>
      </c>
      <c r="F989" s="24" t="s">
        <v>3662</v>
      </c>
      <c r="G989" s="68" t="str">
        <f t="shared" si="60"/>
        <v>Baja</v>
      </c>
      <c r="H989" s="16" t="s">
        <v>4551</v>
      </c>
      <c r="J989" s="16" t="s">
        <v>2283</v>
      </c>
      <c r="K989" s="16">
        <v>98640</v>
      </c>
      <c r="L989" s="16" t="s">
        <v>2265</v>
      </c>
      <c r="M989" s="17">
        <v>43430</v>
      </c>
      <c r="O989" s="16" t="s">
        <v>4552</v>
      </c>
      <c r="P989" s="16">
        <v>0</v>
      </c>
      <c r="Q989" s="16" t="str">
        <f t="shared" si="61"/>
        <v>16/09/91</v>
      </c>
      <c r="R989" s="27" t="s">
        <v>3910</v>
      </c>
      <c r="S989" s="108" t="e">
        <v>#N/A</v>
      </c>
      <c r="T989" s="108"/>
    </row>
    <row r="990" spans="1:20" hidden="1" x14ac:dyDescent="0.2">
      <c r="A990" s="16">
        <v>1359</v>
      </c>
      <c r="B990" s="16" t="s">
        <v>779</v>
      </c>
      <c r="D990" s="70" t="str">
        <f>IF(C990="","",LOOKUP(C990,Bases!A:A,Bases!B:B))</f>
        <v/>
      </c>
      <c r="E990" s="70" t="str">
        <f>IF(C990="","",LOOKUP(C990,Bases!A:A,Bases!C:C))</f>
        <v/>
      </c>
      <c r="G990" s="68" t="str">
        <f t="shared" si="60"/>
        <v>Baja</v>
      </c>
      <c r="H990" s="16" t="s">
        <v>2701</v>
      </c>
      <c r="J990" s="16" t="s">
        <v>2283</v>
      </c>
      <c r="K990" s="16">
        <v>98640</v>
      </c>
      <c r="L990" s="16" t="s">
        <v>2265</v>
      </c>
      <c r="M990" s="17">
        <v>41905</v>
      </c>
      <c r="N990" s="15">
        <v>34967600544</v>
      </c>
      <c r="P990" s="16">
        <v>0</v>
      </c>
      <c r="Q990" s="16" t="str">
        <f t="shared" si="61"/>
        <v>//</v>
      </c>
      <c r="R990" s="16"/>
      <c r="S990" s="108" t="e">
        <v>#N/A</v>
      </c>
      <c r="T990" s="108"/>
    </row>
    <row r="991" spans="1:20" hidden="1" x14ac:dyDescent="0.2">
      <c r="A991" s="16">
        <v>1868</v>
      </c>
      <c r="B991" s="16" t="s">
        <v>780</v>
      </c>
      <c r="D991" s="70" t="str">
        <f>IF(C991="","",LOOKUP(C991,Bases!A:A,Bases!B:B))</f>
        <v/>
      </c>
      <c r="E991" s="70" t="str">
        <f>IF(C991="","",LOOKUP(C991,Bases!A:A,Bases!C:C))</f>
        <v/>
      </c>
      <c r="G991" s="68" t="str">
        <f t="shared" si="60"/>
        <v>Baja</v>
      </c>
      <c r="H991" s="16" t="s">
        <v>2702</v>
      </c>
      <c r="J991" s="16" t="s">
        <v>2334</v>
      </c>
      <c r="K991" s="16">
        <v>98700</v>
      </c>
      <c r="L991" s="16" t="s">
        <v>2265</v>
      </c>
      <c r="M991" s="17">
        <v>42871</v>
      </c>
      <c r="N991" s="15">
        <v>96169895909</v>
      </c>
      <c r="P991" s="16">
        <v>0</v>
      </c>
      <c r="Q991" s="16" t="str">
        <f t="shared" si="61"/>
        <v>//</v>
      </c>
      <c r="R991" s="16"/>
      <c r="S991" s="108" t="e">
        <v>#N/A</v>
      </c>
      <c r="T991" s="108"/>
    </row>
    <row r="992" spans="1:20" hidden="1" x14ac:dyDescent="0.2">
      <c r="A992" s="16">
        <v>413</v>
      </c>
      <c r="B992" s="16" t="s">
        <v>781</v>
      </c>
      <c r="D992" s="70" t="str">
        <f>IF(C992="","",LOOKUP(C992,Bases!A:A,Bases!B:B))</f>
        <v/>
      </c>
      <c r="E992" s="70" t="str">
        <f>IF(C992="","",LOOKUP(C992,Bases!A:A,Bases!C:C))</f>
        <v/>
      </c>
      <c r="G992" s="68" t="str">
        <f t="shared" si="60"/>
        <v>Baja</v>
      </c>
      <c r="K992" s="16">
        <v>0</v>
      </c>
      <c r="L992" s="16" t="s">
        <v>2265</v>
      </c>
      <c r="M992" s="17">
        <v>37818</v>
      </c>
      <c r="N992" s="15">
        <v>34027804193</v>
      </c>
      <c r="P992" s="16">
        <v>0</v>
      </c>
      <c r="Q992" s="16" t="str">
        <f t="shared" si="61"/>
        <v>//</v>
      </c>
      <c r="R992" s="16"/>
      <c r="S992" s="108" t="e">
        <v>#N/A</v>
      </c>
      <c r="T992" s="108"/>
    </row>
    <row r="993" spans="1:20" hidden="1" x14ac:dyDescent="0.2">
      <c r="A993" s="16">
        <v>8125</v>
      </c>
      <c r="B993" s="16" t="s">
        <v>782</v>
      </c>
      <c r="D993" s="70" t="str">
        <f>IF(C993="","",LOOKUP(C993,Bases!A:A,Bases!B:B))</f>
        <v/>
      </c>
      <c r="E993" s="70" t="str">
        <f>IF(C993="","",LOOKUP(C993,Bases!A:A,Bases!C:C))</f>
        <v/>
      </c>
      <c r="G993" s="68" t="str">
        <f t="shared" si="60"/>
        <v>Baja</v>
      </c>
      <c r="H993" s="16" t="s">
        <v>2703</v>
      </c>
      <c r="J993" s="16" t="s">
        <v>2387</v>
      </c>
      <c r="K993" s="16">
        <v>98600</v>
      </c>
      <c r="L993" s="16" t="s">
        <v>2265</v>
      </c>
      <c r="M993" s="17">
        <v>42079</v>
      </c>
      <c r="N993" s="15">
        <v>37099104400</v>
      </c>
      <c r="P993" s="16">
        <v>0</v>
      </c>
      <c r="Q993" s="16" t="str">
        <f t="shared" si="61"/>
        <v>//</v>
      </c>
      <c r="R993" s="16"/>
      <c r="S993" s="108" t="e">
        <v>#N/A</v>
      </c>
      <c r="T993" s="108"/>
    </row>
    <row r="994" spans="1:20" hidden="1" x14ac:dyDescent="0.2">
      <c r="A994" s="23">
        <v>2478</v>
      </c>
      <c r="B994" s="16" t="s">
        <v>4918</v>
      </c>
      <c r="D994" s="70" t="str">
        <f>IF(C994="","",LOOKUP(C994,Bases!A:A,Bases!B:B))</f>
        <v/>
      </c>
      <c r="E994" s="70" t="str">
        <f>IF(C994="","",LOOKUP(C994,Bases!A:A,Bases!C:C))</f>
        <v/>
      </c>
      <c r="F994" s="24"/>
      <c r="G994" s="68" t="str">
        <f t="shared" si="60"/>
        <v>Baja</v>
      </c>
      <c r="H994" s="16" t="s">
        <v>4919</v>
      </c>
      <c r="J994" s="16" t="s">
        <v>2283</v>
      </c>
      <c r="K994" s="16">
        <v>98640</v>
      </c>
      <c r="L994" s="16" t="s">
        <v>2265</v>
      </c>
      <c r="M994" s="17">
        <v>43545</v>
      </c>
      <c r="O994" s="16" t="s">
        <v>4920</v>
      </c>
      <c r="P994" s="16">
        <v>0</v>
      </c>
      <c r="Q994" s="16" t="str">
        <f t="shared" si="61"/>
        <v>11/04/93</v>
      </c>
      <c r="R994" s="27" t="s">
        <v>3910</v>
      </c>
      <c r="S994" s="108" t="e">
        <v>#N/A</v>
      </c>
      <c r="T994" s="108"/>
    </row>
    <row r="995" spans="1:20" hidden="1" x14ac:dyDescent="0.2">
      <c r="A995" s="16">
        <v>989</v>
      </c>
      <c r="B995" s="16" t="s">
        <v>783</v>
      </c>
      <c r="D995" s="70" t="str">
        <f>IF(C995="","",LOOKUP(C995,Bases!A:A,Bases!B:B))</f>
        <v/>
      </c>
      <c r="E995" s="70" t="str">
        <f>IF(C995="","",LOOKUP(C995,Bases!A:A,Bases!C:C))</f>
        <v/>
      </c>
      <c r="G995" s="68" t="str">
        <f t="shared" si="60"/>
        <v>Baja</v>
      </c>
      <c r="H995" s="16" t="s">
        <v>2704</v>
      </c>
      <c r="J995" s="16" t="s">
        <v>2381</v>
      </c>
      <c r="K995" s="16">
        <v>98640</v>
      </c>
      <c r="L995" s="16" t="s">
        <v>2265</v>
      </c>
      <c r="M995" s="17">
        <v>40588</v>
      </c>
      <c r="N995" s="15">
        <v>34119302197</v>
      </c>
      <c r="P995" s="16">
        <v>0</v>
      </c>
      <c r="Q995" s="16" t="str">
        <f t="shared" si="61"/>
        <v>//</v>
      </c>
      <c r="R995" s="16"/>
      <c r="S995" s="108" t="e">
        <v>#N/A</v>
      </c>
      <c r="T995" s="108"/>
    </row>
    <row r="996" spans="1:20" hidden="1" x14ac:dyDescent="0.2">
      <c r="A996" s="16">
        <v>624</v>
      </c>
      <c r="B996" s="16" t="s">
        <v>784</v>
      </c>
      <c r="D996" s="70" t="str">
        <f>IF(C996="","",LOOKUP(C996,Bases!A:A,Bases!B:B))</f>
        <v/>
      </c>
      <c r="E996" s="70" t="str">
        <f>IF(C996="","",LOOKUP(C996,Bases!A:A,Bases!C:C))</f>
        <v/>
      </c>
      <c r="G996" s="68" t="str">
        <f t="shared" si="60"/>
        <v>Baja</v>
      </c>
      <c r="K996" s="16">
        <v>0</v>
      </c>
      <c r="L996" s="16" t="s">
        <v>2265</v>
      </c>
      <c r="M996" s="17">
        <v>38397</v>
      </c>
      <c r="N996" s="15">
        <v>34058900712</v>
      </c>
      <c r="P996" s="16">
        <v>0</v>
      </c>
      <c r="Q996" s="16" t="str">
        <f t="shared" si="61"/>
        <v>//</v>
      </c>
      <c r="R996" s="16"/>
      <c r="S996" s="108" t="e">
        <v>#N/A</v>
      </c>
      <c r="T996" s="108"/>
    </row>
    <row r="997" spans="1:20" hidden="1" x14ac:dyDescent="0.2">
      <c r="A997" s="16">
        <v>782</v>
      </c>
      <c r="B997" s="16" t="s">
        <v>785</v>
      </c>
      <c r="D997" s="70" t="str">
        <f>IF(C997="","",LOOKUP(C997,Bases!A:A,Bases!B:B))</f>
        <v/>
      </c>
      <c r="E997" s="70" t="str">
        <f>IF(C997="","",LOOKUP(C997,Bases!A:A,Bases!C:C))</f>
        <v/>
      </c>
      <c r="G997" s="68" t="str">
        <f t="shared" si="60"/>
        <v>Baja</v>
      </c>
      <c r="K997" s="16">
        <v>0</v>
      </c>
      <c r="L997" s="16" t="s">
        <v>2265</v>
      </c>
      <c r="M997" s="17">
        <v>38670</v>
      </c>
      <c r="N997" s="15">
        <v>34037701355</v>
      </c>
      <c r="P997" s="16">
        <v>0</v>
      </c>
      <c r="Q997" s="16" t="str">
        <f t="shared" si="61"/>
        <v>//</v>
      </c>
      <c r="R997" s="16"/>
      <c r="S997" s="108" t="e">
        <v>#N/A</v>
      </c>
      <c r="T997" s="108"/>
    </row>
    <row r="998" spans="1:20" hidden="1" x14ac:dyDescent="0.2">
      <c r="A998" s="16">
        <v>2988</v>
      </c>
      <c r="B998" s="56" t="s">
        <v>7111</v>
      </c>
      <c r="C998" s="16" t="s">
        <v>6825</v>
      </c>
      <c r="D998" s="70" t="str">
        <f>IF(C998="","",LOOKUP(C998,Bases!A:A,Bases!B:B))</f>
        <v>Invernaderos</v>
      </c>
      <c r="E998" s="70" t="str">
        <f>IF(C998="","",LOOKUP(C998,Bases!A:A,Bases!C:C))</f>
        <v>Extra/entrenamiento</v>
      </c>
      <c r="F998" s="18" t="s">
        <v>7209</v>
      </c>
      <c r="G998" s="68" t="str">
        <f t="shared" si="60"/>
        <v>Baja</v>
      </c>
      <c r="H998" s="16" t="s">
        <v>7112</v>
      </c>
      <c r="I998" s="16" t="s">
        <v>2283</v>
      </c>
      <c r="J998" s="16" t="s">
        <v>2283</v>
      </c>
      <c r="K998" s="16">
        <v>98640</v>
      </c>
      <c r="L998" s="16" t="s">
        <v>2265</v>
      </c>
      <c r="M998" s="17">
        <v>44078</v>
      </c>
      <c r="N998" s="15">
        <v>54169864060</v>
      </c>
      <c r="O998" s="26" t="s">
        <v>7113</v>
      </c>
      <c r="P998" s="26"/>
      <c r="Q998" s="16" t="str">
        <f t="shared" si="61"/>
        <v>18/02/98</v>
      </c>
      <c r="R998" s="16" t="s">
        <v>3904</v>
      </c>
      <c r="S998" s="108" t="s">
        <v>3951</v>
      </c>
      <c r="T998" s="108"/>
    </row>
    <row r="999" spans="1:20" hidden="1" x14ac:dyDescent="0.2">
      <c r="A999" s="16">
        <v>740</v>
      </c>
      <c r="B999" s="16" t="s">
        <v>786</v>
      </c>
      <c r="D999" s="70" t="str">
        <f>IF(C999="","",LOOKUP(C999,Bases!A:A,Bases!B:B))</f>
        <v/>
      </c>
      <c r="E999" s="70" t="str">
        <f>IF(C999="","",LOOKUP(C999,Bases!A:A,Bases!C:C))</f>
        <v/>
      </c>
      <c r="G999" s="68" t="str">
        <f t="shared" si="60"/>
        <v>Baja</v>
      </c>
      <c r="K999" s="16">
        <v>0</v>
      </c>
      <c r="L999" s="16" t="s">
        <v>2265</v>
      </c>
      <c r="M999" s="17">
        <v>38628</v>
      </c>
      <c r="N999" s="15">
        <v>34058613372</v>
      </c>
      <c r="P999" s="16">
        <v>0</v>
      </c>
      <c r="Q999" s="16" t="str">
        <f t="shared" si="61"/>
        <v>//</v>
      </c>
      <c r="R999" s="16"/>
      <c r="S999" s="108" t="e">
        <v>#N/A</v>
      </c>
      <c r="T999" s="108"/>
    </row>
    <row r="1000" spans="1:20" x14ac:dyDescent="0.2">
      <c r="A1000" s="16">
        <v>8541</v>
      </c>
      <c r="B1000" s="16" t="s">
        <v>7885</v>
      </c>
      <c r="C1000" s="19" t="s">
        <v>6878</v>
      </c>
      <c r="D1000" s="70" t="str">
        <f>IF(C1000="","",LOOKUP(C1000,Bases!A:A,Bases!B:B))</f>
        <v>Viñedo</v>
      </c>
      <c r="E1000" s="70" t="str">
        <f>IF(C1000="","",LOOKUP(C1000,Bases!A:A,Bases!C:C))</f>
        <v>Trabajador de viñedo</v>
      </c>
      <c r="F1000" s="18" t="s">
        <v>27</v>
      </c>
      <c r="G1000" s="68" t="str">
        <f t="shared" si="60"/>
        <v>Activo</v>
      </c>
      <c r="H1000" s="16" t="s">
        <v>7886</v>
      </c>
      <c r="I1000" s="16" t="s">
        <v>5535</v>
      </c>
      <c r="J1000" s="16" t="s">
        <v>2285</v>
      </c>
      <c r="K1000" s="16">
        <v>98740</v>
      </c>
      <c r="L1000" s="16" t="s">
        <v>144</v>
      </c>
      <c r="M1000" s="17">
        <v>44228</v>
      </c>
      <c r="N1000" s="15">
        <v>34907509318</v>
      </c>
      <c r="O1000" s="16" t="s">
        <v>7887</v>
      </c>
      <c r="Q1000" s="16" t="str">
        <f t="shared" si="61"/>
        <v>01/03/75</v>
      </c>
      <c r="R1000" s="27" t="s">
        <v>3904</v>
      </c>
      <c r="S1000" s="12" t="s">
        <v>5535</v>
      </c>
    </row>
    <row r="1001" spans="1:20" hidden="1" x14ac:dyDescent="0.2">
      <c r="A1001" s="16">
        <v>8106</v>
      </c>
      <c r="B1001" s="16" t="s">
        <v>787</v>
      </c>
      <c r="D1001" s="70" t="str">
        <f>IF(C1001="","",LOOKUP(C1001,Bases!A:A,Bases!B:B))</f>
        <v/>
      </c>
      <c r="E1001" s="70" t="str">
        <f>IF(C1001="","",LOOKUP(C1001,Bases!A:A,Bases!C:C))</f>
        <v/>
      </c>
      <c r="G1001" s="68" t="str">
        <f t="shared" si="60"/>
        <v>Baja</v>
      </c>
      <c r="H1001" s="16" t="s">
        <v>2706</v>
      </c>
      <c r="J1001" s="16" t="s">
        <v>2389</v>
      </c>
      <c r="K1001" s="16">
        <v>98840</v>
      </c>
      <c r="L1001" s="16" t="s">
        <v>2265</v>
      </c>
      <c r="M1001" s="17">
        <v>42051</v>
      </c>
      <c r="N1001" s="15">
        <v>34118100402</v>
      </c>
      <c r="P1001" s="16">
        <v>0</v>
      </c>
      <c r="Q1001" s="16" t="str">
        <f t="shared" si="61"/>
        <v>//</v>
      </c>
      <c r="R1001" s="16"/>
      <c r="S1001" s="108" t="e">
        <v>#N/A</v>
      </c>
      <c r="T1001" s="108"/>
    </row>
    <row r="1002" spans="1:20" hidden="1" x14ac:dyDescent="0.2">
      <c r="A1002" s="16">
        <v>71</v>
      </c>
      <c r="B1002" s="16" t="s">
        <v>788</v>
      </c>
      <c r="D1002" s="70" t="str">
        <f>IF(C1002="","",LOOKUP(C1002,Bases!A:A,Bases!B:B))</f>
        <v/>
      </c>
      <c r="E1002" s="70" t="str">
        <f>IF(C1002="","",LOOKUP(C1002,Bases!A:A,Bases!C:C))</f>
        <v/>
      </c>
      <c r="G1002" s="68" t="str">
        <f t="shared" ref="G1002:G1033" si="62">IF(L1002="B","Baja","Activo")</f>
        <v>Baja</v>
      </c>
      <c r="H1002" s="16" t="s">
        <v>2707</v>
      </c>
      <c r="J1002" s="16" t="s">
        <v>2379</v>
      </c>
      <c r="K1002" s="16">
        <v>98640</v>
      </c>
      <c r="L1002" s="16" t="s">
        <v>2265</v>
      </c>
      <c r="M1002" s="17">
        <v>37004</v>
      </c>
      <c r="N1002" s="15">
        <v>34018304658</v>
      </c>
      <c r="P1002" s="16">
        <v>0</v>
      </c>
      <c r="Q1002" s="16" t="str">
        <f t="shared" si="61"/>
        <v>//</v>
      </c>
      <c r="R1002" s="16"/>
      <c r="S1002" s="108" t="e">
        <v>#N/A</v>
      </c>
      <c r="T1002" s="108"/>
    </row>
    <row r="1003" spans="1:20" hidden="1" x14ac:dyDescent="0.2">
      <c r="A1003" s="16">
        <v>8055</v>
      </c>
      <c r="B1003" s="16" t="s">
        <v>789</v>
      </c>
      <c r="D1003" s="70" t="str">
        <f>IF(C1003="","",LOOKUP(C1003,Bases!A:A,Bases!B:B))</f>
        <v/>
      </c>
      <c r="E1003" s="70" t="str">
        <f>IF(C1003="","",LOOKUP(C1003,Bases!A:A,Bases!C:C))</f>
        <v/>
      </c>
      <c r="G1003" s="68" t="str">
        <f t="shared" si="62"/>
        <v>Baja</v>
      </c>
      <c r="H1003" s="16" t="s">
        <v>2708</v>
      </c>
      <c r="J1003" s="16" t="s">
        <v>2270</v>
      </c>
      <c r="K1003" s="16">
        <v>98615</v>
      </c>
      <c r="L1003" s="16" t="s">
        <v>2265</v>
      </c>
      <c r="M1003" s="17">
        <v>42009</v>
      </c>
      <c r="N1003" s="15">
        <v>34048700628</v>
      </c>
      <c r="P1003" s="16">
        <v>0</v>
      </c>
      <c r="Q1003" s="16" t="str">
        <f t="shared" si="61"/>
        <v>//</v>
      </c>
      <c r="R1003" s="16"/>
      <c r="S1003" s="108" t="e">
        <v>#N/A</v>
      </c>
      <c r="T1003" s="108"/>
    </row>
    <row r="1004" spans="1:20" hidden="1" x14ac:dyDescent="0.2">
      <c r="A1004" s="16">
        <v>1995</v>
      </c>
      <c r="B1004" s="16" t="s">
        <v>790</v>
      </c>
      <c r="D1004" s="70" t="str">
        <f>IF(C1004="","",LOOKUP(C1004,Bases!A:A,Bases!B:B))</f>
        <v/>
      </c>
      <c r="E1004" s="70" t="str">
        <f>IF(C1004="","",LOOKUP(C1004,Bases!A:A,Bases!C:C))</f>
        <v/>
      </c>
      <c r="G1004" s="68" t="str">
        <f t="shared" si="62"/>
        <v>Baja</v>
      </c>
      <c r="H1004" s="16" t="s">
        <v>2709</v>
      </c>
      <c r="J1004" s="16" t="s">
        <v>2272</v>
      </c>
      <c r="K1004" s="16">
        <v>98710</v>
      </c>
      <c r="L1004" s="16" t="s">
        <v>2265</v>
      </c>
      <c r="M1004" s="17">
        <v>43032</v>
      </c>
      <c r="N1004" s="15">
        <v>18179488970</v>
      </c>
      <c r="P1004" s="16">
        <v>0</v>
      </c>
      <c r="Q1004" s="16" t="str">
        <f t="shared" si="61"/>
        <v>//</v>
      </c>
      <c r="R1004" s="16"/>
      <c r="S1004" s="108" t="e">
        <v>#N/A</v>
      </c>
      <c r="T1004" s="108"/>
    </row>
    <row r="1005" spans="1:20" hidden="1" x14ac:dyDescent="0.2">
      <c r="A1005" s="16">
        <v>1762</v>
      </c>
      <c r="B1005" s="16" t="s">
        <v>791</v>
      </c>
      <c r="D1005" s="70" t="str">
        <f>IF(C1005="","",LOOKUP(C1005,Bases!A:A,Bases!B:B))</f>
        <v/>
      </c>
      <c r="E1005" s="70" t="str">
        <f>IF(C1005="","",LOOKUP(C1005,Bases!A:A,Bases!C:C))</f>
        <v/>
      </c>
      <c r="G1005" s="68" t="str">
        <f t="shared" si="62"/>
        <v>Baja</v>
      </c>
      <c r="H1005" s="16" t="s">
        <v>2710</v>
      </c>
      <c r="J1005" s="16" t="s">
        <v>2268</v>
      </c>
      <c r="K1005" s="16">
        <v>98760</v>
      </c>
      <c r="L1005" s="16" t="s">
        <v>2265</v>
      </c>
      <c r="M1005" s="17">
        <v>42632</v>
      </c>
      <c r="N1005" s="15">
        <v>12169677528</v>
      </c>
      <c r="P1005" s="16">
        <v>0</v>
      </c>
      <c r="Q1005" s="16" t="str">
        <f t="shared" si="61"/>
        <v>//</v>
      </c>
      <c r="R1005" s="16"/>
      <c r="S1005" s="108" t="e">
        <v>#N/A</v>
      </c>
      <c r="T1005" s="108"/>
    </row>
    <row r="1006" spans="1:20" hidden="1" x14ac:dyDescent="0.2">
      <c r="A1006" s="16">
        <v>1347</v>
      </c>
      <c r="B1006" s="16" t="s">
        <v>792</v>
      </c>
      <c r="D1006" s="70" t="str">
        <f>IF(C1006="","",LOOKUP(C1006,Bases!A:A,Bases!B:B))</f>
        <v/>
      </c>
      <c r="E1006" s="70" t="str">
        <f>IF(C1006="","",LOOKUP(C1006,Bases!A:A,Bases!C:C))</f>
        <v/>
      </c>
      <c r="G1006" s="68" t="str">
        <f t="shared" si="62"/>
        <v>Baja</v>
      </c>
      <c r="H1006" s="16" t="s">
        <v>2711</v>
      </c>
      <c r="J1006" s="16" t="s">
        <v>2272</v>
      </c>
      <c r="K1006" s="16">
        <v>98700</v>
      </c>
      <c r="L1006" s="16" t="s">
        <v>2265</v>
      </c>
      <c r="M1006" s="17">
        <v>41887</v>
      </c>
      <c r="N1006" s="15">
        <v>68149580117</v>
      </c>
      <c r="P1006" s="16">
        <v>0</v>
      </c>
      <c r="Q1006" s="16" t="str">
        <f t="shared" si="61"/>
        <v>//</v>
      </c>
      <c r="R1006" s="16"/>
      <c r="S1006" s="108" t="e">
        <v>#N/A</v>
      </c>
      <c r="T1006" s="108"/>
    </row>
    <row r="1007" spans="1:20" x14ac:dyDescent="0.2">
      <c r="A1007" s="23">
        <v>2605</v>
      </c>
      <c r="B1007" s="23" t="s">
        <v>5323</v>
      </c>
      <c r="C1007" s="16" t="s">
        <v>6771</v>
      </c>
      <c r="D1007" s="70" t="str">
        <f>IF(C1007="","",LOOKUP(C1007,Bases!A:A,Bases!B:B))</f>
        <v>Invernaderos</v>
      </c>
      <c r="E1007" s="70" t="str">
        <f>IF(C1007="","",LOOKUP(C1007,Bases!A:A,Bases!C:C))</f>
        <v>Soporte de racimo (Escalera Manual)</v>
      </c>
      <c r="F1007" s="24" t="s">
        <v>6242</v>
      </c>
      <c r="G1007" s="68" t="str">
        <f t="shared" si="62"/>
        <v>Activo</v>
      </c>
      <c r="H1007" s="16" t="s">
        <v>5321</v>
      </c>
      <c r="I1007" s="16" t="s">
        <v>5535</v>
      </c>
      <c r="J1007" s="16" t="s">
        <v>2285</v>
      </c>
      <c r="K1007" s="16">
        <v>98730</v>
      </c>
      <c r="L1007" s="16" t="s">
        <v>144</v>
      </c>
      <c r="M1007" s="17">
        <v>43689</v>
      </c>
      <c r="N1007" s="15">
        <v>75917221071</v>
      </c>
      <c r="O1007" s="16" t="s">
        <v>5324</v>
      </c>
      <c r="P1007" s="16" t="s">
        <v>6320</v>
      </c>
      <c r="Q1007" s="16" t="str">
        <f t="shared" si="61"/>
        <v>14/12/72</v>
      </c>
      <c r="R1007" s="27" t="s">
        <v>3904</v>
      </c>
      <c r="S1007" s="12" t="s">
        <v>5535</v>
      </c>
    </row>
    <row r="1008" spans="1:20" hidden="1" x14ac:dyDescent="0.2">
      <c r="A1008" s="29">
        <v>50229</v>
      </c>
      <c r="B1008" s="16" t="s">
        <v>4417</v>
      </c>
      <c r="D1008" s="70" t="str">
        <f>IF(C1008="","",LOOKUP(C1008,Bases!A:A,Bases!B:B))</f>
        <v/>
      </c>
      <c r="E1008" s="70" t="str">
        <f>IF(C1008="","",LOOKUP(C1008,Bases!A:A,Bases!C:C))</f>
        <v/>
      </c>
      <c r="F1008" s="24" t="s">
        <v>3639</v>
      </c>
      <c r="G1008" s="68" t="str">
        <f t="shared" si="62"/>
        <v>Baja</v>
      </c>
      <c r="H1008" s="16" t="s">
        <v>4418</v>
      </c>
      <c r="J1008" s="16" t="s">
        <v>2272</v>
      </c>
      <c r="K1008" s="16">
        <v>98718</v>
      </c>
      <c r="L1008" s="16" t="s">
        <v>2265</v>
      </c>
      <c r="M1008" s="17">
        <v>43402</v>
      </c>
      <c r="O1008" s="16" t="s">
        <v>4419</v>
      </c>
      <c r="P1008" s="16">
        <v>0</v>
      </c>
      <c r="Q1008" s="16" t="str">
        <f t="shared" si="61"/>
        <v>08/08/94</v>
      </c>
      <c r="R1008" s="27" t="s">
        <v>3910</v>
      </c>
      <c r="S1008" s="108" t="e">
        <v>#N/A</v>
      </c>
      <c r="T1008" s="108"/>
    </row>
    <row r="1009" spans="1:20" hidden="1" x14ac:dyDescent="0.2">
      <c r="A1009" s="16">
        <v>240</v>
      </c>
      <c r="B1009" s="16" t="s">
        <v>794</v>
      </c>
      <c r="D1009" s="70" t="str">
        <f>IF(C1009="","",LOOKUP(C1009,Bases!A:A,Bases!B:B))</f>
        <v/>
      </c>
      <c r="E1009" s="70" t="str">
        <f>IF(C1009="","",LOOKUP(C1009,Bases!A:A,Bases!C:C))</f>
        <v/>
      </c>
      <c r="G1009" s="68" t="str">
        <f t="shared" si="62"/>
        <v>Baja</v>
      </c>
      <c r="K1009" s="16">
        <v>0</v>
      </c>
      <c r="L1009" s="16" t="s">
        <v>2265</v>
      </c>
      <c r="M1009" s="17">
        <v>37375</v>
      </c>
      <c r="N1009" s="15">
        <v>34907520463</v>
      </c>
      <c r="P1009" s="16">
        <v>0</v>
      </c>
      <c r="Q1009" s="16" t="str">
        <f t="shared" si="61"/>
        <v>//</v>
      </c>
      <c r="R1009" s="16"/>
      <c r="S1009" s="108" t="e">
        <v>#N/A</v>
      </c>
      <c r="T1009" s="108"/>
    </row>
    <row r="1010" spans="1:20" hidden="1" x14ac:dyDescent="0.2">
      <c r="A1010" s="16">
        <v>256</v>
      </c>
      <c r="B1010" s="16" t="s">
        <v>795</v>
      </c>
      <c r="D1010" s="70" t="str">
        <f>IF(C1010="","",LOOKUP(C1010,Bases!A:A,Bases!B:B))</f>
        <v/>
      </c>
      <c r="E1010" s="70" t="str">
        <f>IF(C1010="","",LOOKUP(C1010,Bases!A:A,Bases!C:C))</f>
        <v/>
      </c>
      <c r="G1010" s="68" t="str">
        <f t="shared" si="62"/>
        <v>Baja</v>
      </c>
      <c r="K1010" s="16">
        <v>0</v>
      </c>
      <c r="L1010" s="16" t="s">
        <v>2265</v>
      </c>
      <c r="M1010" s="17">
        <v>37389</v>
      </c>
      <c r="N1010" s="15">
        <v>34917320144</v>
      </c>
      <c r="P1010" s="16">
        <v>0</v>
      </c>
      <c r="Q1010" s="16" t="str">
        <f t="shared" si="61"/>
        <v>//</v>
      </c>
      <c r="R1010" s="16"/>
      <c r="S1010" s="108" t="e">
        <v>#N/A</v>
      </c>
      <c r="T1010" s="108"/>
    </row>
    <row r="1011" spans="1:20" hidden="1" x14ac:dyDescent="0.2">
      <c r="A1011" s="16">
        <v>2006</v>
      </c>
      <c r="B1011" s="16" t="s">
        <v>796</v>
      </c>
      <c r="D1011" s="70" t="str">
        <f>IF(C1011="","",LOOKUP(C1011,Bases!A:A,Bases!B:B))</f>
        <v/>
      </c>
      <c r="E1011" s="70" t="str">
        <f>IF(C1011="","",LOOKUP(C1011,Bases!A:A,Bases!C:C))</f>
        <v/>
      </c>
      <c r="G1011" s="68" t="str">
        <f t="shared" si="62"/>
        <v>Baja</v>
      </c>
      <c r="H1011" s="16" t="s">
        <v>2712</v>
      </c>
      <c r="J1011" s="16" t="s">
        <v>2270</v>
      </c>
      <c r="K1011" s="16">
        <v>98600</v>
      </c>
      <c r="L1011" s="16" t="s">
        <v>2265</v>
      </c>
      <c r="M1011" s="17">
        <v>40756</v>
      </c>
      <c r="N1011" s="15">
        <v>34028414620</v>
      </c>
      <c r="P1011" s="16">
        <v>0</v>
      </c>
      <c r="Q1011" s="16" t="str">
        <f t="shared" si="61"/>
        <v>//</v>
      </c>
      <c r="R1011" s="16"/>
      <c r="S1011" s="108" t="e">
        <v>#N/A</v>
      </c>
      <c r="T1011" s="108"/>
    </row>
    <row r="1012" spans="1:20" hidden="1" x14ac:dyDescent="0.2">
      <c r="A1012" s="16">
        <v>420</v>
      </c>
      <c r="B1012" s="16" t="s">
        <v>797</v>
      </c>
      <c r="D1012" s="70" t="str">
        <f>IF(C1012="","",LOOKUP(C1012,Bases!A:A,Bases!B:B))</f>
        <v/>
      </c>
      <c r="E1012" s="70" t="str">
        <f>IF(C1012="","",LOOKUP(C1012,Bases!A:A,Bases!C:C))</f>
        <v/>
      </c>
      <c r="G1012" s="68" t="str">
        <f t="shared" si="62"/>
        <v>Baja</v>
      </c>
      <c r="K1012" s="16">
        <v>0</v>
      </c>
      <c r="L1012" s="16" t="s">
        <v>2265</v>
      </c>
      <c r="M1012" s="17">
        <v>37872</v>
      </c>
      <c r="N1012" s="15">
        <v>34038513221</v>
      </c>
      <c r="P1012" s="16">
        <v>0</v>
      </c>
      <c r="Q1012" s="16" t="str">
        <f t="shared" si="61"/>
        <v>//</v>
      </c>
      <c r="R1012" s="16"/>
      <c r="S1012" s="108" t="e">
        <v>#N/A</v>
      </c>
      <c r="T1012" s="108"/>
    </row>
    <row r="1013" spans="1:20" hidden="1" x14ac:dyDescent="0.2">
      <c r="A1013" s="16">
        <v>2759</v>
      </c>
      <c r="B1013" s="16" t="s">
        <v>5853</v>
      </c>
      <c r="C1013" s="16" t="s">
        <v>6784</v>
      </c>
      <c r="D1013" s="70" t="str">
        <f>IF(C1013="","",LOOKUP(C1013,Bases!A:A,Bases!B:B))</f>
        <v>Invernaderos</v>
      </c>
      <c r="E1013" s="70" t="str">
        <f>IF(C1013="","",LOOKUP(C1013,Bases!A:A,Bases!C:C))</f>
        <v>Clip invernaderos</v>
      </c>
      <c r="F1013" s="12" t="s">
        <v>5476</v>
      </c>
      <c r="G1013" s="68" t="str">
        <f t="shared" si="62"/>
        <v>Baja</v>
      </c>
      <c r="H1013" s="16" t="s">
        <v>5854</v>
      </c>
      <c r="I1013" s="16" t="s">
        <v>5855</v>
      </c>
      <c r="J1013" s="16" t="s">
        <v>2272</v>
      </c>
      <c r="K1013" s="16">
        <v>98705</v>
      </c>
      <c r="L1013" s="16" t="s">
        <v>2265</v>
      </c>
      <c r="M1013" s="17">
        <v>43857</v>
      </c>
      <c r="N1013" s="15">
        <v>16130135284</v>
      </c>
      <c r="O1013" s="16" t="s">
        <v>5856</v>
      </c>
      <c r="P1013" s="16" t="s">
        <v>6337</v>
      </c>
      <c r="Q1013" s="16" t="str">
        <f t="shared" si="61"/>
        <v>27/07/01</v>
      </c>
      <c r="R1013" s="27" t="s">
        <v>3910</v>
      </c>
      <c r="S1013" s="108" t="s">
        <v>6213</v>
      </c>
      <c r="T1013" s="108"/>
    </row>
    <row r="1014" spans="1:20" hidden="1" x14ac:dyDescent="0.2">
      <c r="A1014" s="16">
        <v>364</v>
      </c>
      <c r="B1014" s="16" t="s">
        <v>798</v>
      </c>
      <c r="D1014" s="70" t="str">
        <f>IF(C1014="","",LOOKUP(C1014,Bases!A:A,Bases!B:B))</f>
        <v/>
      </c>
      <c r="E1014" s="70" t="str">
        <f>IF(C1014="","",LOOKUP(C1014,Bases!A:A,Bases!C:C))</f>
        <v/>
      </c>
      <c r="G1014" s="68" t="str">
        <f t="shared" si="62"/>
        <v>Baja</v>
      </c>
      <c r="K1014" s="16">
        <v>0</v>
      </c>
      <c r="L1014" s="16" t="s">
        <v>2265</v>
      </c>
      <c r="M1014" s="17">
        <v>37572</v>
      </c>
      <c r="N1014" s="15">
        <v>51826404132</v>
      </c>
      <c r="P1014" s="16">
        <v>0</v>
      </c>
      <c r="Q1014" s="16" t="str">
        <f t="shared" si="61"/>
        <v>//</v>
      </c>
      <c r="R1014" s="16"/>
      <c r="S1014" s="108" t="e">
        <v>#N/A</v>
      </c>
      <c r="T1014" s="108"/>
    </row>
    <row r="1015" spans="1:20" hidden="1" x14ac:dyDescent="0.2">
      <c r="A1015" s="16">
        <v>1341</v>
      </c>
      <c r="B1015" s="16" t="s">
        <v>799</v>
      </c>
      <c r="C1015" s="16" t="s">
        <v>6957</v>
      </c>
      <c r="D1015" s="70" t="str">
        <f>IF(C1015="","",LOOKUP(C1015,Bases!A:A,Bases!B:B))</f>
        <v>Invernaderos</v>
      </c>
      <c r="E1015" s="70" t="str">
        <f>IF(C1015="","",LOOKUP(C1015,Bases!A:A,Bases!C:C))</f>
        <v>Tiempo de limpieza sin experiencia</v>
      </c>
      <c r="F1015" s="18" t="s">
        <v>6962</v>
      </c>
      <c r="G1015" s="68" t="str">
        <f t="shared" si="62"/>
        <v>Baja</v>
      </c>
      <c r="H1015" s="16" t="s">
        <v>2713</v>
      </c>
      <c r="I1015" s="16" t="s">
        <v>2923</v>
      </c>
      <c r="J1015" s="16" t="s">
        <v>2274</v>
      </c>
      <c r="K1015" s="16">
        <v>98700</v>
      </c>
      <c r="L1015" s="16" t="s">
        <v>2265</v>
      </c>
      <c r="M1015" s="17">
        <v>44081</v>
      </c>
      <c r="N1015" s="15">
        <v>19148483910</v>
      </c>
      <c r="O1015" s="16" t="s">
        <v>4780</v>
      </c>
      <c r="P1015" s="16">
        <v>0</v>
      </c>
      <c r="Q1015" s="16" t="str">
        <f t="shared" si="61"/>
        <v>07/07/84</v>
      </c>
      <c r="R1015" s="16" t="s">
        <v>3904</v>
      </c>
      <c r="S1015" s="108" t="e">
        <v>#N/A</v>
      </c>
      <c r="T1015" s="108"/>
    </row>
    <row r="1016" spans="1:20" hidden="1" x14ac:dyDescent="0.2">
      <c r="A1016" s="29">
        <v>50214</v>
      </c>
      <c r="B1016" s="16" t="s">
        <v>4294</v>
      </c>
      <c r="D1016" s="70" t="str">
        <f>IF(C1016="","",LOOKUP(C1016,Bases!A:A,Bases!B:B))</f>
        <v/>
      </c>
      <c r="E1016" s="70" t="str">
        <f>IF(C1016="","",LOOKUP(C1016,Bases!A:A,Bases!C:C))</f>
        <v/>
      </c>
      <c r="F1016" s="24" t="s">
        <v>3662</v>
      </c>
      <c r="G1016" s="68" t="str">
        <f t="shared" si="62"/>
        <v>Baja</v>
      </c>
      <c r="H1016" s="16" t="s">
        <v>4295</v>
      </c>
      <c r="J1016" s="16" t="s">
        <v>2274</v>
      </c>
      <c r="K1016" s="16">
        <v>98700</v>
      </c>
      <c r="L1016" s="16" t="s">
        <v>2265</v>
      </c>
      <c r="M1016" s="17">
        <v>43385</v>
      </c>
      <c r="O1016" s="16" t="s">
        <v>4296</v>
      </c>
      <c r="P1016" s="16">
        <v>0</v>
      </c>
      <c r="Q1016" s="16" t="str">
        <f t="shared" si="61"/>
        <v>10/05/84</v>
      </c>
      <c r="R1016" s="27" t="s">
        <v>3904</v>
      </c>
      <c r="S1016" s="108" t="e">
        <v>#N/A</v>
      </c>
      <c r="T1016" s="108"/>
    </row>
    <row r="1017" spans="1:20" hidden="1" x14ac:dyDescent="0.2">
      <c r="A1017" s="23">
        <v>2486</v>
      </c>
      <c r="B1017" s="16" t="s">
        <v>4938</v>
      </c>
      <c r="D1017" s="70" t="str">
        <f>IF(C1017="","",LOOKUP(C1017,Bases!A:A,Bases!B:B))</f>
        <v/>
      </c>
      <c r="E1017" s="70" t="str">
        <f>IF(C1017="","",LOOKUP(C1017,Bases!A:A,Bases!C:C))</f>
        <v/>
      </c>
      <c r="F1017" s="18" t="s">
        <v>3659</v>
      </c>
      <c r="G1017" s="68" t="str">
        <f t="shared" si="62"/>
        <v>Baja</v>
      </c>
      <c r="H1017" s="16" t="s">
        <v>4939</v>
      </c>
      <c r="J1017" s="16" t="s">
        <v>2272</v>
      </c>
      <c r="K1017" s="16">
        <v>98700</v>
      </c>
      <c r="L1017" s="16" t="s">
        <v>2265</v>
      </c>
      <c r="M1017" s="17">
        <v>43558</v>
      </c>
      <c r="O1017" s="16" t="s">
        <v>4943</v>
      </c>
      <c r="P1017" s="16">
        <v>0</v>
      </c>
      <c r="Q1017" s="16" t="str">
        <f t="shared" si="61"/>
        <v>22/12/99</v>
      </c>
      <c r="R1017" s="27" t="s">
        <v>3904</v>
      </c>
      <c r="S1017" s="108" t="e">
        <v>#N/A</v>
      </c>
      <c r="T1017" s="108"/>
    </row>
    <row r="1018" spans="1:20" hidden="1" x14ac:dyDescent="0.2">
      <c r="A1018" s="16">
        <v>1331</v>
      </c>
      <c r="B1018" s="16" t="s">
        <v>800</v>
      </c>
      <c r="D1018" s="70" t="str">
        <f>IF(C1018="","",LOOKUP(C1018,Bases!A:A,Bases!B:B))</f>
        <v/>
      </c>
      <c r="E1018" s="70" t="str">
        <f>IF(C1018="","",LOOKUP(C1018,Bases!A:A,Bases!C:C))</f>
        <v/>
      </c>
      <c r="F1018" s="18" t="s">
        <v>3659</v>
      </c>
      <c r="G1018" s="68" t="str">
        <f t="shared" si="62"/>
        <v>Baja</v>
      </c>
      <c r="H1018" s="16" t="s">
        <v>2714</v>
      </c>
      <c r="J1018" s="16" t="s">
        <v>2272</v>
      </c>
      <c r="K1018" s="16">
        <v>98700</v>
      </c>
      <c r="L1018" s="16" t="s">
        <v>2265</v>
      </c>
      <c r="M1018" s="17">
        <v>43559</v>
      </c>
      <c r="N1018" s="15">
        <v>3149530556</v>
      </c>
      <c r="O1018" s="16" t="s">
        <v>4949</v>
      </c>
      <c r="P1018" s="16">
        <v>0</v>
      </c>
      <c r="Q1018" s="16" t="str">
        <f t="shared" si="61"/>
        <v>03/11/95</v>
      </c>
      <c r="R1018" s="16" t="s">
        <v>3904</v>
      </c>
      <c r="S1018" s="108" t="e">
        <v>#N/A</v>
      </c>
      <c r="T1018" s="108"/>
    </row>
    <row r="1019" spans="1:20" hidden="1" x14ac:dyDescent="0.2">
      <c r="A1019" s="16">
        <v>152</v>
      </c>
      <c r="B1019" s="16" t="s">
        <v>801</v>
      </c>
      <c r="D1019" s="70" t="str">
        <f>IF(C1019="","",LOOKUP(C1019,Bases!A:A,Bases!B:B))</f>
        <v/>
      </c>
      <c r="E1019" s="70" t="str">
        <f>IF(C1019="","",LOOKUP(C1019,Bases!A:A,Bases!C:C))</f>
        <v/>
      </c>
      <c r="G1019" s="68" t="str">
        <f t="shared" si="62"/>
        <v>Baja</v>
      </c>
      <c r="K1019" s="16">
        <v>0</v>
      </c>
      <c r="L1019" s="16" t="s">
        <v>2265</v>
      </c>
      <c r="M1019" s="17">
        <v>37186</v>
      </c>
      <c r="N1019" s="15">
        <v>34866614760</v>
      </c>
      <c r="P1019" s="16">
        <v>0</v>
      </c>
      <c r="Q1019" s="16" t="str">
        <f t="shared" si="61"/>
        <v>//</v>
      </c>
      <c r="R1019" s="16"/>
      <c r="S1019" s="108" t="e">
        <v>#N/A</v>
      </c>
      <c r="T1019" s="108"/>
    </row>
    <row r="1020" spans="1:20" hidden="1" x14ac:dyDescent="0.2">
      <c r="A1020" s="29">
        <v>50343</v>
      </c>
      <c r="B1020" s="16" t="s">
        <v>5260</v>
      </c>
      <c r="D1020" s="70" t="str">
        <f>IF(C1020="","",LOOKUP(C1020,Bases!A:A,Bases!B:B))</f>
        <v/>
      </c>
      <c r="E1020" s="70" t="str">
        <f>IF(C1020="","",LOOKUP(C1020,Bases!A:A,Bases!C:C))</f>
        <v/>
      </c>
      <c r="F1020" s="24" t="s">
        <v>3639</v>
      </c>
      <c r="G1020" s="68" t="str">
        <f t="shared" si="62"/>
        <v>Baja</v>
      </c>
      <c r="H1020" s="16" t="s">
        <v>5261</v>
      </c>
      <c r="J1020" s="16" t="s">
        <v>2285</v>
      </c>
      <c r="K1020" s="16">
        <v>98760</v>
      </c>
      <c r="L1020" s="16" t="s">
        <v>2265</v>
      </c>
      <c r="M1020" s="17">
        <v>43679</v>
      </c>
      <c r="O1020" s="16" t="s">
        <v>5262</v>
      </c>
      <c r="P1020" s="16">
        <v>0</v>
      </c>
      <c r="Q1020" s="16" t="str">
        <f t="shared" si="61"/>
        <v>05/10/99</v>
      </c>
      <c r="R1020" s="27" t="s">
        <v>3910</v>
      </c>
      <c r="S1020" s="108" t="e">
        <v>#N/A</v>
      </c>
      <c r="T1020" s="108"/>
    </row>
    <row r="1021" spans="1:20" x14ac:dyDescent="0.2">
      <c r="A1021" s="16">
        <v>8521</v>
      </c>
      <c r="B1021" s="16" t="s">
        <v>7849</v>
      </c>
      <c r="C1021" s="19" t="s">
        <v>7208</v>
      </c>
      <c r="D1021" s="70" t="str">
        <f>IF(C1021="","",LOOKUP(C1021,Bases!A:A,Bases!B:B))</f>
        <v>Fitosanidad</v>
      </c>
      <c r="E1021" s="70" t="str">
        <f>IF(C1021="","",LOOKUP(C1021,Bases!A:A,Bases!C:C))</f>
        <v>Saneacion nivel 3A</v>
      </c>
      <c r="F1021" s="18" t="s">
        <v>9</v>
      </c>
      <c r="G1021" s="68" t="str">
        <f t="shared" si="62"/>
        <v>Activo</v>
      </c>
      <c r="H1021" s="16" t="s">
        <v>7850</v>
      </c>
      <c r="I1021" s="16" t="s">
        <v>2572</v>
      </c>
      <c r="J1021" s="16" t="s">
        <v>2272</v>
      </c>
      <c r="K1021" s="16">
        <v>98700</v>
      </c>
      <c r="L1021" s="16" t="s">
        <v>144</v>
      </c>
      <c r="M1021" s="17">
        <v>44221</v>
      </c>
      <c r="N1021" s="15">
        <v>22139852317</v>
      </c>
      <c r="O1021" s="16" t="s">
        <v>7851</v>
      </c>
      <c r="Q1021" s="16" t="str">
        <f t="shared" si="61"/>
        <v>27/05/98</v>
      </c>
      <c r="R1021" s="27" t="s">
        <v>3910</v>
      </c>
      <c r="S1021" s="12" t="s">
        <v>3593</v>
      </c>
    </row>
    <row r="1022" spans="1:20" hidden="1" x14ac:dyDescent="0.2">
      <c r="A1022" s="16">
        <v>1036</v>
      </c>
      <c r="B1022" s="16" t="s">
        <v>802</v>
      </c>
      <c r="D1022" s="70" t="str">
        <f>IF(C1022="","",LOOKUP(C1022,Bases!A:A,Bases!B:B))</f>
        <v/>
      </c>
      <c r="E1022" s="70" t="str">
        <f>IF(C1022="","",LOOKUP(C1022,Bases!A:A,Bases!C:C))</f>
        <v/>
      </c>
      <c r="G1022" s="68" t="str">
        <f t="shared" si="62"/>
        <v>Baja</v>
      </c>
      <c r="H1022" s="16" t="s">
        <v>2715</v>
      </c>
      <c r="J1022" s="16" t="s">
        <v>2272</v>
      </c>
      <c r="K1022" s="16">
        <v>98705</v>
      </c>
      <c r="L1022" s="16" t="s">
        <v>2265</v>
      </c>
      <c r="M1022" s="17">
        <v>40809</v>
      </c>
      <c r="N1022" s="15">
        <v>34108904334</v>
      </c>
      <c r="P1022" s="16">
        <v>0</v>
      </c>
      <c r="Q1022" s="16" t="str">
        <f t="shared" si="61"/>
        <v>//</v>
      </c>
      <c r="R1022" s="16"/>
      <c r="S1022" s="108" t="e">
        <v>#N/A</v>
      </c>
      <c r="T1022" s="108"/>
    </row>
    <row r="1023" spans="1:20" hidden="1" x14ac:dyDescent="0.2">
      <c r="A1023" s="16">
        <v>1276</v>
      </c>
      <c r="B1023" s="16" t="s">
        <v>803</v>
      </c>
      <c r="D1023" s="70" t="str">
        <f>IF(C1023="","",LOOKUP(C1023,Bases!A:A,Bases!B:B))</f>
        <v/>
      </c>
      <c r="E1023" s="70" t="str">
        <f>IF(C1023="","",LOOKUP(C1023,Bases!A:A,Bases!C:C))</f>
        <v/>
      </c>
      <c r="G1023" s="68" t="str">
        <f t="shared" si="62"/>
        <v>Baja</v>
      </c>
      <c r="H1023" s="16" t="s">
        <v>2716</v>
      </c>
      <c r="J1023" s="16" t="s">
        <v>2285</v>
      </c>
      <c r="K1023" s="16">
        <v>98740</v>
      </c>
      <c r="L1023" s="16" t="s">
        <v>2265</v>
      </c>
      <c r="M1023" s="17">
        <v>41758</v>
      </c>
      <c r="N1023" s="15">
        <v>4129016525</v>
      </c>
      <c r="P1023" s="16">
        <v>0</v>
      </c>
      <c r="Q1023" s="16" t="str">
        <f t="shared" si="61"/>
        <v>//</v>
      </c>
      <c r="R1023" s="16"/>
      <c r="S1023" s="108" t="e">
        <v>#N/A</v>
      </c>
      <c r="T1023" s="108"/>
    </row>
    <row r="1024" spans="1:20" hidden="1" x14ac:dyDescent="0.2">
      <c r="A1024" s="16">
        <v>2915</v>
      </c>
      <c r="B1024" s="16" t="s">
        <v>6616</v>
      </c>
      <c r="C1024" s="19" t="s">
        <v>7001</v>
      </c>
      <c r="D1024" s="70" t="str">
        <f>IF(C1024="","",LOOKUP(C1024,Bases!A:A,Bases!B:B))</f>
        <v>Invernaderos</v>
      </c>
      <c r="E1024" s="70" t="str">
        <f>IF(C1024="","",LOOKUP(C1024,Bases!A:A,Bases!C:C))</f>
        <v>Extra/entrenamiento</v>
      </c>
      <c r="F1024" s="18" t="s">
        <v>7209</v>
      </c>
      <c r="G1024" s="68" t="str">
        <f t="shared" si="62"/>
        <v>Baja</v>
      </c>
      <c r="H1024" s="16" t="s">
        <v>2856</v>
      </c>
      <c r="I1024" s="16" t="s">
        <v>2336</v>
      </c>
      <c r="J1024" s="16" t="s">
        <v>2272</v>
      </c>
      <c r="K1024" s="16">
        <v>98700</v>
      </c>
      <c r="L1024" s="16" t="s">
        <v>2265</v>
      </c>
      <c r="M1024" s="17">
        <v>44040</v>
      </c>
      <c r="O1024" s="16" t="s">
        <v>6617</v>
      </c>
      <c r="Q1024" s="16" t="str">
        <f t="shared" si="61"/>
        <v>11/04/01</v>
      </c>
      <c r="R1024" s="27" t="s">
        <v>3910</v>
      </c>
      <c r="S1024" s="108" t="s">
        <v>2336</v>
      </c>
      <c r="T1024" s="108"/>
    </row>
    <row r="1025" spans="1:20" hidden="1" x14ac:dyDescent="0.2">
      <c r="A1025" s="16">
        <v>8151</v>
      </c>
      <c r="B1025" s="16" t="s">
        <v>804</v>
      </c>
      <c r="D1025" s="70" t="str">
        <f>IF(C1025="","",LOOKUP(C1025,Bases!A:A,Bases!B:B))</f>
        <v/>
      </c>
      <c r="E1025" s="70" t="str">
        <f>IF(C1025="","",LOOKUP(C1025,Bases!A:A,Bases!C:C))</f>
        <v/>
      </c>
      <c r="G1025" s="68" t="str">
        <f t="shared" si="62"/>
        <v>Baja</v>
      </c>
      <c r="H1025" s="16" t="s">
        <v>2717</v>
      </c>
      <c r="J1025" s="16" t="s">
        <v>2288</v>
      </c>
      <c r="K1025" s="16">
        <v>98760</v>
      </c>
      <c r="L1025" s="16" t="s">
        <v>2265</v>
      </c>
      <c r="M1025" s="17">
        <v>42136</v>
      </c>
      <c r="N1025" s="15">
        <v>34089105695</v>
      </c>
      <c r="P1025" s="16">
        <v>0</v>
      </c>
      <c r="Q1025" s="16" t="str">
        <f t="shared" si="61"/>
        <v>//</v>
      </c>
      <c r="R1025" s="16"/>
      <c r="S1025" s="108" t="e">
        <v>#N/A</v>
      </c>
      <c r="T1025" s="108"/>
    </row>
    <row r="1026" spans="1:20" hidden="1" x14ac:dyDescent="0.2">
      <c r="A1026" s="19">
        <v>2260</v>
      </c>
      <c r="B1026" s="16" t="s">
        <v>3952</v>
      </c>
      <c r="D1026" s="70" t="str">
        <f>IF(C1026="","",LOOKUP(C1026,Bases!A:A,Bases!B:B))</f>
        <v/>
      </c>
      <c r="E1026" s="70" t="str">
        <f>IF(C1026="","",LOOKUP(C1026,Bases!A:A,Bases!C:C))</f>
        <v/>
      </c>
      <c r="F1026" s="18" t="s">
        <v>3639</v>
      </c>
      <c r="G1026" s="68" t="str">
        <f t="shared" si="62"/>
        <v>Baja</v>
      </c>
      <c r="H1026" s="16" t="s">
        <v>3953</v>
      </c>
      <c r="J1026" s="16" t="s">
        <v>2268</v>
      </c>
      <c r="K1026" s="16">
        <v>98740</v>
      </c>
      <c r="L1026" s="16" t="s">
        <v>2265</v>
      </c>
      <c r="M1026" s="17">
        <v>43342</v>
      </c>
      <c r="N1026" s="15">
        <v>12139759331</v>
      </c>
      <c r="O1026" s="16" t="s">
        <v>3954</v>
      </c>
      <c r="P1026" s="16">
        <v>0</v>
      </c>
      <c r="Q1026" s="16" t="str">
        <f t="shared" si="61"/>
        <v>17/04/97</v>
      </c>
      <c r="R1026" s="16" t="s">
        <v>3904</v>
      </c>
      <c r="S1026" s="108" t="e">
        <v>#N/A</v>
      </c>
      <c r="T1026" s="108"/>
    </row>
    <row r="1027" spans="1:20" hidden="1" x14ac:dyDescent="0.2">
      <c r="A1027" s="16">
        <v>269</v>
      </c>
      <c r="B1027" s="16" t="s">
        <v>805</v>
      </c>
      <c r="D1027" s="70" t="str">
        <f>IF(C1027="","",LOOKUP(C1027,Bases!A:A,Bases!B:B))</f>
        <v/>
      </c>
      <c r="E1027" s="70" t="str">
        <f>IF(C1027="","",LOOKUP(C1027,Bases!A:A,Bases!C:C))</f>
        <v/>
      </c>
      <c r="G1027" s="68" t="str">
        <f t="shared" si="62"/>
        <v>Baja</v>
      </c>
      <c r="K1027" s="16">
        <v>0</v>
      </c>
      <c r="L1027" s="16" t="s">
        <v>2265</v>
      </c>
      <c r="M1027" s="17">
        <v>37445</v>
      </c>
      <c r="N1027" s="15">
        <v>34008204314</v>
      </c>
      <c r="P1027" s="16">
        <v>0</v>
      </c>
      <c r="Q1027" s="16" t="str">
        <f t="shared" si="61"/>
        <v>//</v>
      </c>
      <c r="R1027" s="16"/>
      <c r="S1027" s="108" t="e">
        <v>#N/A</v>
      </c>
      <c r="T1027" s="108"/>
    </row>
    <row r="1028" spans="1:20" x14ac:dyDescent="0.2">
      <c r="A1028" s="16">
        <v>8458</v>
      </c>
      <c r="B1028" s="16" t="s">
        <v>7705</v>
      </c>
      <c r="C1028" s="19" t="s">
        <v>7243</v>
      </c>
      <c r="D1028" s="70" t="str">
        <f>IF(C1028="","",LOOKUP(C1028,Bases!A:A,Bases!B:B))</f>
        <v>Invernaderos</v>
      </c>
      <c r="E1028" s="70" t="str">
        <f>IF(C1028="","",LOOKUP(C1028,Bases!A:A,Bases!C:C))</f>
        <v>Operativo Abajo</v>
      </c>
      <c r="F1028" s="18" t="s">
        <v>7083</v>
      </c>
      <c r="G1028" s="68" t="str">
        <f t="shared" si="62"/>
        <v>Activo</v>
      </c>
      <c r="H1028" s="16" t="s">
        <v>7706</v>
      </c>
      <c r="I1028" s="16" t="s">
        <v>5920</v>
      </c>
      <c r="J1028" s="16" t="s">
        <v>2272</v>
      </c>
      <c r="K1028" s="16">
        <v>98700</v>
      </c>
      <c r="L1028" s="16" t="s">
        <v>144</v>
      </c>
      <c r="M1028" s="17">
        <v>44183</v>
      </c>
      <c r="O1028" s="16" t="s">
        <v>7707</v>
      </c>
      <c r="Q1028" s="16" t="str">
        <f t="shared" si="61"/>
        <v>10/12/78</v>
      </c>
      <c r="R1028" s="27" t="s">
        <v>3904</v>
      </c>
      <c r="S1028" s="12"/>
    </row>
    <row r="1029" spans="1:20" hidden="1" x14ac:dyDescent="0.2">
      <c r="A1029" s="16">
        <v>1273</v>
      </c>
      <c r="B1029" s="16" t="s">
        <v>806</v>
      </c>
      <c r="D1029" s="70" t="str">
        <f>IF(C1029="","",LOOKUP(C1029,Bases!A:A,Bases!B:B))</f>
        <v/>
      </c>
      <c r="E1029" s="70" t="str">
        <f>IF(C1029="","",LOOKUP(C1029,Bases!A:A,Bases!C:C))</f>
        <v/>
      </c>
      <c r="G1029" s="68" t="str">
        <f t="shared" si="62"/>
        <v>Baja</v>
      </c>
      <c r="H1029" s="16" t="s">
        <v>2719</v>
      </c>
      <c r="J1029" s="16" t="s">
        <v>2720</v>
      </c>
      <c r="K1029" s="16">
        <v>98640</v>
      </c>
      <c r="L1029" s="16" t="s">
        <v>2265</v>
      </c>
      <c r="M1029" s="17">
        <v>41758</v>
      </c>
      <c r="N1029" s="15">
        <v>34139201734</v>
      </c>
      <c r="P1029" s="16">
        <v>0</v>
      </c>
      <c r="Q1029" s="16" t="str">
        <f t="shared" si="61"/>
        <v>//</v>
      </c>
      <c r="R1029" s="16"/>
      <c r="S1029" s="108" t="e">
        <v>#N/A</v>
      </c>
      <c r="T1029" s="108"/>
    </row>
    <row r="1030" spans="1:20" hidden="1" x14ac:dyDescent="0.2">
      <c r="A1030" s="16">
        <v>7056</v>
      </c>
      <c r="B1030" s="16" t="s">
        <v>806</v>
      </c>
      <c r="D1030" s="70" t="str">
        <f>IF(C1030="","",LOOKUP(C1030,Bases!A:A,Bases!B:B))</f>
        <v/>
      </c>
      <c r="E1030" s="70" t="str">
        <f>IF(C1030="","",LOOKUP(C1030,Bases!A:A,Bases!C:C))</f>
        <v/>
      </c>
      <c r="G1030" s="68" t="str">
        <f t="shared" si="62"/>
        <v>Baja</v>
      </c>
      <c r="H1030" s="16" t="s">
        <v>2718</v>
      </c>
      <c r="J1030" s="16" t="s">
        <v>2430</v>
      </c>
      <c r="K1030" s="16">
        <v>0</v>
      </c>
      <c r="L1030" s="16" t="s">
        <v>2265</v>
      </c>
      <c r="M1030" s="17">
        <v>41393</v>
      </c>
      <c r="N1030" s="15">
        <v>34139201734</v>
      </c>
      <c r="P1030" s="16">
        <v>0</v>
      </c>
      <c r="Q1030" s="16" t="str">
        <f t="shared" si="61"/>
        <v>//</v>
      </c>
      <c r="R1030" s="16"/>
      <c r="S1030" s="108" t="e">
        <v>#N/A</v>
      </c>
      <c r="T1030" s="108"/>
    </row>
    <row r="1031" spans="1:20" x14ac:dyDescent="0.2">
      <c r="A1031" s="16">
        <v>1864</v>
      </c>
      <c r="B1031" s="16" t="s">
        <v>571</v>
      </c>
      <c r="C1031" s="16" t="s">
        <v>6953</v>
      </c>
      <c r="D1031" s="70" t="s">
        <v>2</v>
      </c>
      <c r="E1031" s="70" t="s">
        <v>1</v>
      </c>
      <c r="F1031" s="18" t="s">
        <v>7209</v>
      </c>
      <c r="G1031" s="68" t="str">
        <f t="shared" si="62"/>
        <v>Activo</v>
      </c>
      <c r="H1031" s="16" t="s">
        <v>7166</v>
      </c>
      <c r="I1031" s="16" t="s">
        <v>2572</v>
      </c>
      <c r="J1031" s="16" t="s">
        <v>2272</v>
      </c>
      <c r="K1031" s="16">
        <v>98700</v>
      </c>
      <c r="L1031" s="16" t="s">
        <v>2266</v>
      </c>
      <c r="M1031" s="17">
        <v>44200</v>
      </c>
      <c r="N1031" s="15">
        <v>31139533470</v>
      </c>
      <c r="O1031" s="16" t="s">
        <v>7167</v>
      </c>
      <c r="P1031" s="16">
        <v>0</v>
      </c>
      <c r="Q1031" s="16" t="str">
        <f t="shared" si="61"/>
        <v>04/08/95</v>
      </c>
      <c r="R1031" s="16" t="s">
        <v>3910</v>
      </c>
      <c r="S1031" s="12" t="s">
        <v>3593</v>
      </c>
    </row>
    <row r="1032" spans="1:20" hidden="1" x14ac:dyDescent="0.2">
      <c r="A1032" s="16">
        <v>2792</v>
      </c>
      <c r="B1032" s="16" t="s">
        <v>5965</v>
      </c>
      <c r="D1032" s="70" t="str">
        <f>IF(C1032="","",LOOKUP(C1032,Bases!A:A,Bases!B:B))</f>
        <v/>
      </c>
      <c r="E1032" s="70" t="str">
        <f>IF(C1032="","",LOOKUP(C1032,Bases!A:A,Bases!C:C))</f>
        <v/>
      </c>
      <c r="F1032" s="18" t="s">
        <v>5102</v>
      </c>
      <c r="G1032" s="68" t="str">
        <f t="shared" si="62"/>
        <v>Baja</v>
      </c>
      <c r="H1032" s="16" t="s">
        <v>5966</v>
      </c>
      <c r="I1032" s="16" t="s">
        <v>3185</v>
      </c>
      <c r="J1032" s="16" t="s">
        <v>2285</v>
      </c>
      <c r="K1032" s="16">
        <v>98760</v>
      </c>
      <c r="L1032" s="16" t="s">
        <v>2265</v>
      </c>
      <c r="M1032" s="17">
        <v>43885</v>
      </c>
      <c r="N1032" s="15">
        <v>10149727793</v>
      </c>
      <c r="O1032" s="16" t="s">
        <v>5967</v>
      </c>
      <c r="P1032" s="16">
        <v>0</v>
      </c>
      <c r="Q1032" s="16" t="str">
        <f t="shared" si="61"/>
        <v>15/04/97</v>
      </c>
      <c r="R1032" s="27" t="s">
        <v>3904</v>
      </c>
      <c r="S1032" s="108" t="e">
        <v>#N/A</v>
      </c>
      <c r="T1032" s="108"/>
    </row>
    <row r="1033" spans="1:20" hidden="1" x14ac:dyDescent="0.2">
      <c r="A1033" s="16">
        <v>1222</v>
      </c>
      <c r="B1033" s="16" t="s">
        <v>807</v>
      </c>
      <c r="D1033" s="70" t="str">
        <f>IF(C1033="","",LOOKUP(C1033,Bases!A:A,Bases!B:B))</f>
        <v/>
      </c>
      <c r="E1033" s="70" t="str">
        <f>IF(C1033="","",LOOKUP(C1033,Bases!A:A,Bases!C:C))</f>
        <v/>
      </c>
      <c r="G1033" s="68" t="str">
        <f t="shared" si="62"/>
        <v>Baja</v>
      </c>
      <c r="K1033" s="16">
        <v>0</v>
      </c>
      <c r="L1033" s="16" t="s">
        <v>2265</v>
      </c>
      <c r="M1033" s="17">
        <v>41652</v>
      </c>
      <c r="N1033" s="15">
        <v>34068906071</v>
      </c>
      <c r="P1033" s="16">
        <v>0</v>
      </c>
      <c r="Q1033" s="16" t="str">
        <f t="shared" si="61"/>
        <v>//</v>
      </c>
      <c r="R1033" s="16"/>
      <c r="S1033" s="108" t="e">
        <v>#N/A</v>
      </c>
      <c r="T1033" s="108"/>
    </row>
    <row r="1034" spans="1:20" hidden="1" x14ac:dyDescent="0.2">
      <c r="A1034" s="16">
        <v>1142</v>
      </c>
      <c r="B1034" s="16" t="s">
        <v>808</v>
      </c>
      <c r="D1034" s="70" t="str">
        <f>IF(C1034="","",LOOKUP(C1034,Bases!A:A,Bases!B:B))</f>
        <v/>
      </c>
      <c r="E1034" s="70" t="str">
        <f>IF(C1034="","",LOOKUP(C1034,Bases!A:A,Bases!C:C))</f>
        <v/>
      </c>
      <c r="G1034" s="68" t="str">
        <f t="shared" ref="G1034:G1065" si="63">IF(L1034="B","Baja","Activo")</f>
        <v>Baja</v>
      </c>
      <c r="H1034" s="16" t="s">
        <v>2721</v>
      </c>
      <c r="J1034" s="16" t="s">
        <v>2272</v>
      </c>
      <c r="K1034" s="16">
        <v>98707</v>
      </c>
      <c r="L1034" s="16" t="s">
        <v>2265</v>
      </c>
      <c r="M1034" s="17">
        <v>41449</v>
      </c>
      <c r="N1034" s="15">
        <v>34139603459</v>
      </c>
      <c r="P1034" s="16">
        <v>0</v>
      </c>
      <c r="Q1034" s="16" t="str">
        <f t="shared" si="61"/>
        <v>//</v>
      </c>
      <c r="R1034" s="16"/>
      <c r="S1034" s="108" t="e">
        <v>#N/A</v>
      </c>
      <c r="T1034" s="108"/>
    </row>
    <row r="1035" spans="1:20" hidden="1" x14ac:dyDescent="0.2">
      <c r="A1035" s="16">
        <v>2913</v>
      </c>
      <c r="B1035" s="16" t="s">
        <v>6611</v>
      </c>
      <c r="C1035" s="19"/>
      <c r="D1035" s="70" t="str">
        <f>IF(C1035="","",LOOKUP(C1035,Bases!A:A,Bases!B:B))</f>
        <v/>
      </c>
      <c r="E1035" s="70" t="str">
        <f>IF(C1035="","",LOOKUP(C1035,Bases!A:A,Bases!C:C))</f>
        <v/>
      </c>
      <c r="F1035" s="18" t="s">
        <v>6043</v>
      </c>
      <c r="G1035" s="68" t="str">
        <f t="shared" si="63"/>
        <v>Baja</v>
      </c>
      <c r="H1035" s="16" t="s">
        <v>6612</v>
      </c>
      <c r="I1035" s="16" t="s">
        <v>2336</v>
      </c>
      <c r="J1035" s="16" t="s">
        <v>2272</v>
      </c>
      <c r="K1035" s="16">
        <v>98705</v>
      </c>
      <c r="L1035" s="16" t="s">
        <v>2265</v>
      </c>
      <c r="M1035" s="17">
        <v>44039</v>
      </c>
      <c r="O1035" s="16" t="s">
        <v>6613</v>
      </c>
      <c r="S1035" s="108"/>
      <c r="T1035" s="108"/>
    </row>
    <row r="1036" spans="1:20" hidden="1" x14ac:dyDescent="0.2">
      <c r="A1036" s="16">
        <v>1624</v>
      </c>
      <c r="B1036" s="16" t="s">
        <v>7147</v>
      </c>
      <c r="C1036" s="16" t="s">
        <v>7188</v>
      </c>
      <c r="D1036" s="70" t="s">
        <v>2</v>
      </c>
      <c r="E1036" s="70" t="s">
        <v>7193</v>
      </c>
      <c r="F1036" s="18" t="s">
        <v>9</v>
      </c>
      <c r="G1036" s="68" t="str">
        <f t="shared" si="63"/>
        <v>Baja</v>
      </c>
      <c r="H1036" s="16" t="s">
        <v>5790</v>
      </c>
      <c r="I1036" s="16" t="s">
        <v>3185</v>
      </c>
      <c r="J1036" s="16" t="s">
        <v>2285</v>
      </c>
      <c r="K1036" s="16">
        <v>98760</v>
      </c>
      <c r="L1036" s="16" t="s">
        <v>2265</v>
      </c>
      <c r="M1036" s="17">
        <v>44099</v>
      </c>
      <c r="N1036" s="15">
        <v>6169615231</v>
      </c>
      <c r="O1036" s="16" t="s">
        <v>7148</v>
      </c>
      <c r="P1036" s="16" t="s">
        <v>7149</v>
      </c>
      <c r="Q1036" s="16" t="str">
        <f t="shared" ref="Q1036:Q1067" si="64">CONCATENATE(MID(O1036,9,2),"/",MID(O1036,7,2),"/",MID(O1036,5,2))</f>
        <v>01/03/96</v>
      </c>
      <c r="R1036" s="27" t="s">
        <v>3910</v>
      </c>
      <c r="S1036" s="29" t="s">
        <v>3185</v>
      </c>
      <c r="T1036" s="29"/>
    </row>
    <row r="1037" spans="1:20" hidden="1" x14ac:dyDescent="0.2">
      <c r="A1037" s="16">
        <v>196</v>
      </c>
      <c r="B1037" s="16" t="s">
        <v>809</v>
      </c>
      <c r="D1037" s="70" t="str">
        <f>IF(C1037="","",LOOKUP(C1037,Bases!A:A,Bases!B:B))</f>
        <v/>
      </c>
      <c r="E1037" s="70" t="str">
        <f>IF(C1037="","",LOOKUP(C1037,Bases!A:A,Bases!C:C))</f>
        <v/>
      </c>
      <c r="G1037" s="68" t="str">
        <f t="shared" si="63"/>
        <v>Baja</v>
      </c>
      <c r="K1037" s="16">
        <v>0</v>
      </c>
      <c r="L1037" s="16" t="s">
        <v>2265</v>
      </c>
      <c r="M1037" s="17">
        <v>37274</v>
      </c>
      <c r="N1037" s="15">
        <v>34887007220</v>
      </c>
      <c r="P1037" s="16">
        <v>0</v>
      </c>
      <c r="Q1037" s="16" t="str">
        <f t="shared" si="64"/>
        <v>//</v>
      </c>
      <c r="R1037" s="16"/>
      <c r="S1037" s="108" t="e">
        <v>#N/A</v>
      </c>
      <c r="T1037" s="108"/>
    </row>
    <row r="1038" spans="1:20" hidden="1" x14ac:dyDescent="0.2">
      <c r="A1038" s="29">
        <v>50234</v>
      </c>
      <c r="B1038" s="16" t="s">
        <v>4432</v>
      </c>
      <c r="D1038" s="70" t="str">
        <f>IF(C1038="","",LOOKUP(C1038,Bases!A:A,Bases!B:B))</f>
        <v/>
      </c>
      <c r="E1038" s="70" t="str">
        <f>IF(C1038="","",LOOKUP(C1038,Bases!A:A,Bases!C:C))</f>
        <v/>
      </c>
      <c r="F1038" s="24" t="s">
        <v>3639</v>
      </c>
      <c r="G1038" s="68" t="str">
        <f t="shared" si="63"/>
        <v>Baja</v>
      </c>
      <c r="H1038" s="16" t="s">
        <v>4433</v>
      </c>
      <c r="J1038" s="16" t="s">
        <v>2272</v>
      </c>
      <c r="K1038" s="16">
        <v>98710</v>
      </c>
      <c r="L1038" s="16" t="s">
        <v>2265</v>
      </c>
      <c r="M1038" s="17">
        <v>43406</v>
      </c>
      <c r="O1038" s="16" t="s">
        <v>4434</v>
      </c>
      <c r="P1038" s="16">
        <v>0</v>
      </c>
      <c r="Q1038" s="16" t="str">
        <f t="shared" si="64"/>
        <v>26/09/86</v>
      </c>
      <c r="R1038" s="27" t="s">
        <v>3910</v>
      </c>
      <c r="S1038" s="108" t="e">
        <v>#N/A</v>
      </c>
      <c r="T1038" s="108"/>
    </row>
    <row r="1039" spans="1:20" hidden="1" x14ac:dyDescent="0.2">
      <c r="A1039" s="31">
        <v>2414</v>
      </c>
      <c r="B1039" s="16" t="s">
        <v>4571</v>
      </c>
      <c r="C1039" s="19"/>
      <c r="D1039" s="70" t="str">
        <f>IF(C1039="","",LOOKUP(C1039,Bases!A:A,Bases!B:B))</f>
        <v/>
      </c>
      <c r="E1039" s="70" t="str">
        <f>IF(C1039="","",LOOKUP(C1039,Bases!A:A,Bases!C:C))</f>
        <v/>
      </c>
      <c r="F1039" s="12" t="s">
        <v>6043</v>
      </c>
      <c r="G1039" s="68" t="str">
        <f t="shared" si="63"/>
        <v>Baja</v>
      </c>
      <c r="H1039" s="16" t="s">
        <v>4572</v>
      </c>
      <c r="I1039" s="16" t="s">
        <v>2272</v>
      </c>
      <c r="J1039" s="16" t="s">
        <v>2272</v>
      </c>
      <c r="K1039" s="16">
        <v>98717</v>
      </c>
      <c r="L1039" s="16" t="s">
        <v>2265</v>
      </c>
      <c r="M1039" s="17">
        <v>43941</v>
      </c>
      <c r="N1039" s="15">
        <v>2199601184</v>
      </c>
      <c r="O1039" s="16" t="s">
        <v>4573</v>
      </c>
      <c r="P1039" s="16">
        <v>0</v>
      </c>
      <c r="Q1039" s="16" t="str">
        <f t="shared" si="64"/>
        <v>02/07/96</v>
      </c>
      <c r="R1039" s="16" t="s">
        <v>3904</v>
      </c>
      <c r="S1039" s="108" t="s">
        <v>6216</v>
      </c>
      <c r="T1039" s="108"/>
    </row>
    <row r="1040" spans="1:20" hidden="1" x14ac:dyDescent="0.2">
      <c r="A1040" s="16">
        <v>1332</v>
      </c>
      <c r="B1040" s="16" t="s">
        <v>810</v>
      </c>
      <c r="D1040" s="70" t="str">
        <f>IF(C1040="","",LOOKUP(C1040,Bases!A:A,Bases!B:B))</f>
        <v/>
      </c>
      <c r="E1040" s="70" t="str">
        <f>IF(C1040="","",LOOKUP(C1040,Bases!A:A,Bases!C:C))</f>
        <v/>
      </c>
      <c r="G1040" s="68" t="str">
        <f t="shared" si="63"/>
        <v>Baja</v>
      </c>
      <c r="H1040" s="16" t="s">
        <v>2722</v>
      </c>
      <c r="J1040" s="16" t="s">
        <v>2272</v>
      </c>
      <c r="K1040" s="16">
        <v>98700</v>
      </c>
      <c r="L1040" s="16" t="s">
        <v>2265</v>
      </c>
      <c r="M1040" s="17">
        <v>41883</v>
      </c>
      <c r="N1040" s="15">
        <v>34987102836</v>
      </c>
      <c r="P1040" s="16">
        <v>0</v>
      </c>
      <c r="Q1040" s="16" t="str">
        <f t="shared" si="64"/>
        <v>//</v>
      </c>
      <c r="R1040" s="16"/>
      <c r="S1040" s="108" t="e">
        <v>#N/A</v>
      </c>
      <c r="T1040" s="108"/>
    </row>
    <row r="1041" spans="1:20" hidden="1" x14ac:dyDescent="0.2">
      <c r="A1041" s="16">
        <v>1828</v>
      </c>
      <c r="B1041" s="16" t="s">
        <v>811</v>
      </c>
      <c r="D1041" s="70" t="str">
        <f>IF(C1041="","",LOOKUP(C1041,Bases!A:A,Bases!B:B))</f>
        <v/>
      </c>
      <c r="E1041" s="70" t="str">
        <f>IF(C1041="","",LOOKUP(C1041,Bases!A:A,Bases!C:C))</f>
        <v/>
      </c>
      <c r="G1041" s="68" t="str">
        <f t="shared" si="63"/>
        <v>Baja</v>
      </c>
      <c r="H1041" s="16" t="s">
        <v>2723</v>
      </c>
      <c r="J1041" s="16" t="s">
        <v>2272</v>
      </c>
      <c r="K1041" s="16">
        <v>98706</v>
      </c>
      <c r="L1041" s="16" t="s">
        <v>2265</v>
      </c>
      <c r="M1041" s="17">
        <v>42762</v>
      </c>
      <c r="N1041" s="15">
        <v>34159901643</v>
      </c>
      <c r="P1041" s="16">
        <v>0</v>
      </c>
      <c r="Q1041" s="16" t="str">
        <f t="shared" si="64"/>
        <v>//</v>
      </c>
      <c r="R1041" s="16"/>
      <c r="S1041" s="108" t="e">
        <v>#N/A</v>
      </c>
      <c r="T1041" s="108"/>
    </row>
    <row r="1042" spans="1:20" hidden="1" x14ac:dyDescent="0.2">
      <c r="A1042" s="16">
        <v>8030</v>
      </c>
      <c r="B1042" s="16" t="s">
        <v>812</v>
      </c>
      <c r="D1042" s="70" t="str">
        <f>IF(C1042="","",LOOKUP(C1042,Bases!A:A,Bases!B:B))</f>
        <v/>
      </c>
      <c r="E1042" s="70" t="str">
        <f>IF(C1042="","",LOOKUP(C1042,Bases!A:A,Bases!C:C))</f>
        <v/>
      </c>
      <c r="G1042" s="68" t="str">
        <f t="shared" si="63"/>
        <v>Baja</v>
      </c>
      <c r="H1042" s="16" t="s">
        <v>2724</v>
      </c>
      <c r="J1042" s="16" t="s">
        <v>2395</v>
      </c>
      <c r="K1042" s="16">
        <v>33933</v>
      </c>
      <c r="L1042" s="16" t="s">
        <v>2265</v>
      </c>
      <c r="M1042" s="17">
        <v>41971</v>
      </c>
      <c r="N1042" s="15">
        <v>53089112014</v>
      </c>
      <c r="P1042" s="16">
        <v>0</v>
      </c>
      <c r="Q1042" s="16" t="str">
        <f t="shared" si="64"/>
        <v>//</v>
      </c>
      <c r="R1042" s="16"/>
      <c r="S1042" s="108" t="e">
        <v>#N/A</v>
      </c>
      <c r="T1042" s="108"/>
    </row>
    <row r="1043" spans="1:20" x14ac:dyDescent="0.2">
      <c r="A1043" s="16">
        <v>8347</v>
      </c>
      <c r="B1043" s="16" t="s">
        <v>7386</v>
      </c>
      <c r="C1043" s="19" t="s">
        <v>7104</v>
      </c>
      <c r="D1043" s="70" t="str">
        <f>IF(C1043="","",LOOKUP(C1043,Bases!A:A,Bases!B:B))</f>
        <v>Invernaderos</v>
      </c>
      <c r="E1043" s="70" t="str">
        <f>IF(C1043="","",LOOKUP(C1043,Bases!A:A,Bases!C:C))</f>
        <v>Acarreador</v>
      </c>
      <c r="F1043" s="18" t="s">
        <v>7083</v>
      </c>
      <c r="G1043" s="68" t="str">
        <f t="shared" si="63"/>
        <v>Activo</v>
      </c>
      <c r="H1043" s="16" t="s">
        <v>7387</v>
      </c>
      <c r="I1043" s="16" t="s">
        <v>7388</v>
      </c>
      <c r="J1043" s="16" t="s">
        <v>2270</v>
      </c>
      <c r="K1043" s="16">
        <v>98631</v>
      </c>
      <c r="L1043" s="16" t="s">
        <v>144</v>
      </c>
      <c r="M1043" s="17">
        <v>44120</v>
      </c>
      <c r="O1043" s="16" t="s">
        <v>7389</v>
      </c>
      <c r="Q1043" s="16" t="str">
        <f t="shared" si="64"/>
        <v>13/10/01</v>
      </c>
      <c r="R1043" s="27" t="s">
        <v>3904</v>
      </c>
      <c r="S1043" s="12" t="s">
        <v>7258</v>
      </c>
    </row>
    <row r="1044" spans="1:20" hidden="1" x14ac:dyDescent="0.2">
      <c r="A1044" s="23">
        <v>2393</v>
      </c>
      <c r="B1044" s="16" t="s">
        <v>4555</v>
      </c>
      <c r="D1044" s="70" t="str">
        <f>IF(C1044="","",LOOKUP(C1044,Bases!A:A,Bases!B:B))</f>
        <v/>
      </c>
      <c r="E1044" s="70" t="str">
        <f>IF(C1044="","",LOOKUP(C1044,Bases!A:A,Bases!C:C))</f>
        <v/>
      </c>
      <c r="F1044" s="24" t="s">
        <v>3662</v>
      </c>
      <c r="G1044" s="68" t="str">
        <f t="shared" si="63"/>
        <v>Baja</v>
      </c>
      <c r="H1044" s="16" t="s">
        <v>4556</v>
      </c>
      <c r="J1044" s="16" t="s">
        <v>2272</v>
      </c>
      <c r="K1044" s="16">
        <v>98713</v>
      </c>
      <c r="L1044" s="16" t="s">
        <v>2265</v>
      </c>
      <c r="M1044" s="17">
        <v>43430</v>
      </c>
      <c r="N1044" s="15">
        <v>51089112067</v>
      </c>
      <c r="O1044" s="16" t="s">
        <v>4557</v>
      </c>
      <c r="P1044" s="16">
        <v>0</v>
      </c>
      <c r="Q1044" s="16" t="str">
        <f t="shared" si="64"/>
        <v>24/04/91</v>
      </c>
      <c r="R1044" s="27" t="s">
        <v>3910</v>
      </c>
      <c r="S1044" s="108" t="e">
        <v>#N/A</v>
      </c>
      <c r="T1044" s="108"/>
    </row>
    <row r="1045" spans="1:20" hidden="1" x14ac:dyDescent="0.2">
      <c r="A1045" s="29">
        <v>50262</v>
      </c>
      <c r="B1045" s="16" t="s">
        <v>4555</v>
      </c>
      <c r="D1045" s="70" t="str">
        <f>IF(C1045="","",LOOKUP(C1045,Bases!A:A,Bases!B:B))</f>
        <v/>
      </c>
      <c r="E1045" s="70" t="str">
        <f>IF(C1045="","",LOOKUP(C1045,Bases!A:A,Bases!C:C))</f>
        <v/>
      </c>
      <c r="F1045" s="18" t="s">
        <v>3639</v>
      </c>
      <c r="G1045" s="68" t="str">
        <f t="shared" si="63"/>
        <v>Baja</v>
      </c>
      <c r="H1045" s="16" t="s">
        <v>4556</v>
      </c>
      <c r="J1045" s="16" t="s">
        <v>2272</v>
      </c>
      <c r="K1045" s="16">
        <v>98713</v>
      </c>
      <c r="L1045" s="16" t="s">
        <v>2265</v>
      </c>
      <c r="M1045" s="17">
        <v>43430</v>
      </c>
      <c r="N1045" s="15">
        <v>51089112067</v>
      </c>
      <c r="O1045" s="16" t="s">
        <v>4557</v>
      </c>
      <c r="P1045" s="16">
        <v>0</v>
      </c>
      <c r="Q1045" s="16" t="str">
        <f t="shared" si="64"/>
        <v>24/04/91</v>
      </c>
      <c r="R1045" s="27" t="s">
        <v>3910</v>
      </c>
      <c r="S1045" s="108" t="e">
        <v>#N/A</v>
      </c>
      <c r="T1045" s="108"/>
    </row>
    <row r="1046" spans="1:20" x14ac:dyDescent="0.2">
      <c r="A1046" s="16">
        <v>8363</v>
      </c>
      <c r="B1046" s="16" t="s">
        <v>7457</v>
      </c>
      <c r="C1046" s="19" t="s">
        <v>6792</v>
      </c>
      <c r="D1046" s="70" t="str">
        <f>IF(C1046="","",LOOKUP(C1046,Bases!A:A,Bases!B:B))</f>
        <v>Invernaderos</v>
      </c>
      <c r="E1046" s="70" t="str">
        <f>IF(C1046="","",LOOKUP(C1046,Bases!A:A,Bases!C:C))</f>
        <v>Operativo Abajo</v>
      </c>
      <c r="F1046" s="18" t="s">
        <v>3660</v>
      </c>
      <c r="G1046" s="68" t="str">
        <f t="shared" si="63"/>
        <v>Activo</v>
      </c>
      <c r="H1046" s="16" t="s">
        <v>7458</v>
      </c>
      <c r="I1046" s="16" t="s">
        <v>7258</v>
      </c>
      <c r="J1046" s="16" t="s">
        <v>2270</v>
      </c>
      <c r="K1046" s="16">
        <v>98630</v>
      </c>
      <c r="L1046" s="16" t="s">
        <v>144</v>
      </c>
      <c r="M1046" s="17">
        <v>44125</v>
      </c>
      <c r="N1046" s="15">
        <v>34927304435</v>
      </c>
      <c r="O1046" s="16" t="s">
        <v>7460</v>
      </c>
      <c r="P1046" s="16" t="s">
        <v>7459</v>
      </c>
      <c r="Q1046" s="16" t="str">
        <f t="shared" si="64"/>
        <v>19/09/77</v>
      </c>
      <c r="R1046" s="27" t="s">
        <v>3904</v>
      </c>
      <c r="S1046" s="31" t="s">
        <v>7258</v>
      </c>
      <c r="T1046" s="31"/>
    </row>
    <row r="1047" spans="1:20" hidden="1" x14ac:dyDescent="0.2">
      <c r="A1047" s="16">
        <v>770</v>
      </c>
      <c r="B1047" s="16" t="s">
        <v>813</v>
      </c>
      <c r="D1047" s="70" t="str">
        <f>IF(C1047="","",LOOKUP(C1047,Bases!A:A,Bases!B:B))</f>
        <v/>
      </c>
      <c r="E1047" s="70" t="str">
        <f>IF(C1047="","",LOOKUP(C1047,Bases!A:A,Bases!C:C))</f>
        <v/>
      </c>
      <c r="G1047" s="68" t="str">
        <f t="shared" si="63"/>
        <v>Baja</v>
      </c>
      <c r="K1047" s="16">
        <v>0</v>
      </c>
      <c r="L1047" s="16" t="s">
        <v>2265</v>
      </c>
      <c r="M1047" s="17">
        <v>38649</v>
      </c>
      <c r="N1047" s="15">
        <v>92048802687</v>
      </c>
      <c r="P1047" s="16">
        <v>0</v>
      </c>
      <c r="Q1047" s="16" t="str">
        <f t="shared" si="64"/>
        <v>//</v>
      </c>
      <c r="R1047" s="16"/>
      <c r="S1047" s="108" t="e">
        <v>#N/A</v>
      </c>
      <c r="T1047" s="108"/>
    </row>
    <row r="1048" spans="1:20" hidden="1" x14ac:dyDescent="0.2">
      <c r="A1048" s="16">
        <v>45</v>
      </c>
      <c r="B1048" s="16" t="s">
        <v>814</v>
      </c>
      <c r="D1048" s="70" t="str">
        <f>IF(C1048="","",LOOKUP(C1048,Bases!A:A,Bases!B:B))</f>
        <v/>
      </c>
      <c r="E1048" s="70" t="str">
        <f>IF(C1048="","",LOOKUP(C1048,Bases!A:A,Bases!C:C))</f>
        <v/>
      </c>
      <c r="G1048" s="68" t="str">
        <f t="shared" si="63"/>
        <v>Baja</v>
      </c>
      <c r="K1048" s="16">
        <v>0</v>
      </c>
      <c r="L1048" s="16" t="s">
        <v>2265</v>
      </c>
      <c r="M1048" s="17">
        <v>36920</v>
      </c>
      <c r="N1048" s="15">
        <v>34998306400</v>
      </c>
      <c r="P1048" s="16">
        <v>0</v>
      </c>
      <c r="Q1048" s="16" t="str">
        <f t="shared" si="64"/>
        <v>//</v>
      </c>
      <c r="R1048" s="16"/>
      <c r="S1048" s="108" t="e">
        <v>#N/A</v>
      </c>
      <c r="T1048" s="108"/>
    </row>
    <row r="1049" spans="1:20" hidden="1" x14ac:dyDescent="0.2">
      <c r="A1049" s="16">
        <v>1611</v>
      </c>
      <c r="B1049" s="16" t="s">
        <v>815</v>
      </c>
      <c r="D1049" s="70" t="str">
        <f>IF(C1049="","",LOOKUP(C1049,Bases!A:A,Bases!B:B))</f>
        <v/>
      </c>
      <c r="E1049" s="70" t="str">
        <f>IF(C1049="","",LOOKUP(C1049,Bases!A:A,Bases!C:C))</f>
        <v/>
      </c>
      <c r="G1049" s="68" t="str">
        <f t="shared" si="63"/>
        <v>Baja</v>
      </c>
      <c r="H1049" s="16" t="s">
        <v>2725</v>
      </c>
      <c r="J1049" s="16" t="s">
        <v>2268</v>
      </c>
      <c r="K1049" s="16">
        <v>98730</v>
      </c>
      <c r="L1049" s="16" t="s">
        <v>2265</v>
      </c>
      <c r="M1049" s="17">
        <v>42433</v>
      </c>
      <c r="N1049" s="15">
        <v>2167625918</v>
      </c>
      <c r="P1049" s="16">
        <v>0</v>
      </c>
      <c r="Q1049" s="16" t="str">
        <f t="shared" si="64"/>
        <v>//</v>
      </c>
      <c r="R1049" s="16"/>
      <c r="S1049" s="108" t="e">
        <v>#N/A</v>
      </c>
      <c r="T1049" s="108"/>
    </row>
    <row r="1050" spans="1:20" hidden="1" x14ac:dyDescent="0.2">
      <c r="A1050" s="16">
        <v>1653</v>
      </c>
      <c r="B1050" s="16" t="s">
        <v>816</v>
      </c>
      <c r="D1050" s="70" t="str">
        <f>IF(C1050="","",LOOKUP(C1050,Bases!A:A,Bases!B:B))</f>
        <v/>
      </c>
      <c r="E1050" s="70" t="str">
        <f>IF(C1050="","",LOOKUP(C1050,Bases!A:A,Bases!C:C))</f>
        <v/>
      </c>
      <c r="G1050" s="68" t="str">
        <f t="shared" si="63"/>
        <v>Baja</v>
      </c>
      <c r="H1050" s="16" t="s">
        <v>2726</v>
      </c>
      <c r="J1050" s="16" t="s">
        <v>2272</v>
      </c>
      <c r="K1050" s="16">
        <v>98700</v>
      </c>
      <c r="L1050" s="16" t="s">
        <v>2265</v>
      </c>
      <c r="M1050" s="17">
        <v>42488</v>
      </c>
      <c r="N1050" s="15">
        <v>2168056972</v>
      </c>
      <c r="P1050" s="16">
        <v>0</v>
      </c>
      <c r="Q1050" s="16" t="str">
        <f t="shared" si="64"/>
        <v>//</v>
      </c>
      <c r="R1050" s="16"/>
      <c r="S1050" s="108" t="e">
        <v>#N/A</v>
      </c>
      <c r="T1050" s="108"/>
    </row>
    <row r="1051" spans="1:20" hidden="1" x14ac:dyDescent="0.2">
      <c r="A1051" s="16">
        <v>8110</v>
      </c>
      <c r="B1051" s="16" t="s">
        <v>817</v>
      </c>
      <c r="D1051" s="70" t="str">
        <f>IF(C1051="","",LOOKUP(C1051,Bases!A:A,Bases!B:B))</f>
        <v/>
      </c>
      <c r="E1051" s="70" t="str">
        <f>IF(C1051="","",LOOKUP(C1051,Bases!A:A,Bases!C:C))</f>
        <v/>
      </c>
      <c r="G1051" s="68" t="str">
        <f t="shared" si="63"/>
        <v>Baja</v>
      </c>
      <c r="H1051" s="16" t="s">
        <v>2727</v>
      </c>
      <c r="J1051" s="16" t="s">
        <v>2389</v>
      </c>
      <c r="K1051" s="16">
        <v>98840</v>
      </c>
      <c r="L1051" s="16" t="s">
        <v>2265</v>
      </c>
      <c r="M1051" s="17">
        <v>42051</v>
      </c>
      <c r="N1051" s="15">
        <v>34088606248</v>
      </c>
      <c r="P1051" s="16">
        <v>0</v>
      </c>
      <c r="Q1051" s="16" t="str">
        <f t="shared" si="64"/>
        <v>//</v>
      </c>
      <c r="R1051" s="16"/>
      <c r="S1051" s="108" t="e">
        <v>#N/A</v>
      </c>
      <c r="T1051" s="108"/>
    </row>
    <row r="1052" spans="1:20" hidden="1" x14ac:dyDescent="0.2">
      <c r="A1052" s="16">
        <v>8108</v>
      </c>
      <c r="B1052" s="16" t="s">
        <v>818</v>
      </c>
      <c r="D1052" s="70" t="str">
        <f>IF(C1052="","",LOOKUP(C1052,Bases!A:A,Bases!B:B))</f>
        <v/>
      </c>
      <c r="E1052" s="70" t="str">
        <f>IF(C1052="","",LOOKUP(C1052,Bases!A:A,Bases!C:C))</f>
        <v/>
      </c>
      <c r="G1052" s="68" t="str">
        <f t="shared" si="63"/>
        <v>Baja</v>
      </c>
      <c r="H1052" s="16" t="s">
        <v>2728</v>
      </c>
      <c r="J1052" s="16" t="s">
        <v>2389</v>
      </c>
      <c r="K1052" s="16">
        <v>98840</v>
      </c>
      <c r="L1052" s="16" t="s">
        <v>2265</v>
      </c>
      <c r="M1052" s="17">
        <v>42051</v>
      </c>
      <c r="N1052" s="15">
        <v>34988018304</v>
      </c>
      <c r="P1052" s="16">
        <v>0</v>
      </c>
      <c r="Q1052" s="16" t="str">
        <f t="shared" si="64"/>
        <v>//</v>
      </c>
      <c r="R1052" s="16"/>
      <c r="S1052" s="108" t="e">
        <v>#N/A</v>
      </c>
      <c r="T1052" s="108"/>
    </row>
    <row r="1053" spans="1:20" hidden="1" x14ac:dyDescent="0.2">
      <c r="A1053" s="16">
        <v>290</v>
      </c>
      <c r="B1053" s="16" t="s">
        <v>819</v>
      </c>
      <c r="D1053" s="70" t="str">
        <f>IF(C1053="","",LOOKUP(C1053,Bases!A:A,Bases!B:B))</f>
        <v/>
      </c>
      <c r="E1053" s="70" t="str">
        <f>IF(C1053="","",LOOKUP(C1053,Bases!A:A,Bases!C:C))</f>
        <v/>
      </c>
      <c r="G1053" s="68" t="str">
        <f t="shared" si="63"/>
        <v>Baja</v>
      </c>
      <c r="K1053" s="16">
        <v>0</v>
      </c>
      <c r="L1053" s="16" t="s">
        <v>2265</v>
      </c>
      <c r="M1053" s="17">
        <v>37558</v>
      </c>
      <c r="N1053" s="15">
        <v>43957933663</v>
      </c>
      <c r="P1053" s="16">
        <v>0</v>
      </c>
      <c r="Q1053" s="16" t="str">
        <f t="shared" si="64"/>
        <v>//</v>
      </c>
      <c r="R1053" s="16"/>
      <c r="S1053" s="108" t="e">
        <v>#N/A</v>
      </c>
      <c r="T1053" s="108"/>
    </row>
    <row r="1054" spans="1:20" hidden="1" x14ac:dyDescent="0.2">
      <c r="A1054" s="16">
        <v>291</v>
      </c>
      <c r="B1054" s="16" t="s">
        <v>820</v>
      </c>
      <c r="D1054" s="70" t="str">
        <f>IF(C1054="","",LOOKUP(C1054,Bases!A:A,Bases!B:B))</f>
        <v/>
      </c>
      <c r="E1054" s="70" t="str">
        <f>IF(C1054="","",LOOKUP(C1054,Bases!A:A,Bases!C:C))</f>
        <v/>
      </c>
      <c r="G1054" s="68" t="str">
        <f t="shared" si="63"/>
        <v>Baja</v>
      </c>
      <c r="K1054" s="16">
        <v>0</v>
      </c>
      <c r="L1054" s="16" t="s">
        <v>2265</v>
      </c>
      <c r="M1054" s="17">
        <v>37558</v>
      </c>
      <c r="N1054" s="15">
        <v>43957933666</v>
      </c>
      <c r="P1054" s="16">
        <v>0</v>
      </c>
      <c r="Q1054" s="16" t="str">
        <f t="shared" si="64"/>
        <v>//</v>
      </c>
      <c r="R1054" s="16"/>
      <c r="S1054" s="108" t="e">
        <v>#N/A</v>
      </c>
      <c r="T1054" s="108"/>
    </row>
    <row r="1055" spans="1:20" hidden="1" x14ac:dyDescent="0.2">
      <c r="A1055" s="23">
        <v>2620</v>
      </c>
      <c r="B1055" s="17" t="s">
        <v>5366</v>
      </c>
      <c r="D1055" s="70" t="str">
        <f>IF(C1055="","",LOOKUP(C1055,Bases!A:A,Bases!B:B))</f>
        <v/>
      </c>
      <c r="E1055" s="70" t="str">
        <f>IF(C1055="","",LOOKUP(C1055,Bases!A:A,Bases!C:C))</f>
        <v/>
      </c>
      <c r="F1055" s="18" t="s">
        <v>4077</v>
      </c>
      <c r="G1055" s="68" t="str">
        <f t="shared" si="63"/>
        <v>Baja</v>
      </c>
      <c r="H1055" s="35" t="s">
        <v>5364</v>
      </c>
      <c r="I1055" s="35" t="s">
        <v>3676</v>
      </c>
      <c r="J1055" s="35" t="s">
        <v>2285</v>
      </c>
      <c r="K1055" s="16">
        <v>98730</v>
      </c>
      <c r="L1055" s="16" t="s">
        <v>2265</v>
      </c>
      <c r="M1055" s="17">
        <v>43696</v>
      </c>
      <c r="N1055" s="15">
        <v>34119106887</v>
      </c>
      <c r="O1055" s="35" t="s">
        <v>5365</v>
      </c>
      <c r="P1055" s="16">
        <v>0</v>
      </c>
      <c r="Q1055" s="16" t="str">
        <f t="shared" si="64"/>
        <v>06/06/91</v>
      </c>
      <c r="R1055" s="27" t="s">
        <v>3904</v>
      </c>
      <c r="S1055" s="108" t="e">
        <v>#N/A</v>
      </c>
      <c r="T1055" s="108"/>
    </row>
    <row r="1056" spans="1:20" hidden="1" x14ac:dyDescent="0.2">
      <c r="A1056" s="16">
        <v>8396</v>
      </c>
      <c r="B1056" s="56" t="s">
        <v>7555</v>
      </c>
      <c r="C1056" s="19" t="s">
        <v>6955</v>
      </c>
      <c r="D1056" s="70" t="str">
        <f>IF(C1056="","",LOOKUP(C1056,Bases!A:A,Bases!B:B))</f>
        <v>Invernaderos</v>
      </c>
      <c r="E1056" s="70" t="str">
        <f>IF(C1056="","",LOOKUP(C1056,Bases!A:A,Bases!C:C))</f>
        <v>Extra/entrenamiento</v>
      </c>
      <c r="F1056" s="18" t="s">
        <v>7209</v>
      </c>
      <c r="G1056" s="68" t="str">
        <f t="shared" si="63"/>
        <v>Baja</v>
      </c>
      <c r="H1056" s="16" t="s">
        <v>7556</v>
      </c>
      <c r="I1056" s="16" t="s">
        <v>3593</v>
      </c>
      <c r="J1056" s="16" t="s">
        <v>2272</v>
      </c>
      <c r="K1056" s="16">
        <v>98700</v>
      </c>
      <c r="L1056" s="16" t="s">
        <v>2265</v>
      </c>
      <c r="M1056" s="17">
        <v>44146</v>
      </c>
      <c r="O1056" s="16" t="s">
        <v>7557</v>
      </c>
      <c r="Q1056" s="16" t="str">
        <f t="shared" si="64"/>
        <v>13/11/01</v>
      </c>
      <c r="R1056" s="27" t="s">
        <v>3904</v>
      </c>
      <c r="S1056" s="108" t="s">
        <v>3593</v>
      </c>
      <c r="T1056" s="108"/>
    </row>
    <row r="1057" spans="1:20" hidden="1" x14ac:dyDescent="0.2">
      <c r="A1057" s="16">
        <v>305</v>
      </c>
      <c r="B1057" s="16" t="s">
        <v>821</v>
      </c>
      <c r="D1057" s="70" t="str">
        <f>IF(C1057="","",LOOKUP(C1057,Bases!A:A,Bases!B:B))</f>
        <v/>
      </c>
      <c r="E1057" s="70" t="str">
        <f>IF(C1057="","",LOOKUP(C1057,Bases!A:A,Bases!C:C))</f>
        <v/>
      </c>
      <c r="G1057" s="68" t="str">
        <f t="shared" si="63"/>
        <v>Baja</v>
      </c>
      <c r="K1057" s="16">
        <v>0</v>
      </c>
      <c r="L1057" s="16" t="s">
        <v>2265</v>
      </c>
      <c r="M1057" s="17">
        <v>37558</v>
      </c>
      <c r="N1057" s="15">
        <v>34018508076</v>
      </c>
      <c r="P1057" s="16">
        <v>0</v>
      </c>
      <c r="Q1057" s="16" t="str">
        <f t="shared" si="64"/>
        <v>//</v>
      </c>
      <c r="R1057" s="16"/>
      <c r="S1057" s="108" t="e">
        <v>#N/A</v>
      </c>
      <c r="T1057" s="108"/>
    </row>
    <row r="1058" spans="1:20" hidden="1" x14ac:dyDescent="0.2">
      <c r="A1058" s="16">
        <v>322</v>
      </c>
      <c r="B1058" s="16" t="s">
        <v>822</v>
      </c>
      <c r="D1058" s="70" t="str">
        <f>IF(C1058="","",LOOKUP(C1058,Bases!A:A,Bases!B:B))</f>
        <v/>
      </c>
      <c r="E1058" s="70" t="str">
        <f>IF(C1058="","",LOOKUP(C1058,Bases!A:A,Bases!C:C))</f>
        <v/>
      </c>
      <c r="G1058" s="68" t="str">
        <f t="shared" si="63"/>
        <v>Baja</v>
      </c>
      <c r="K1058" s="16">
        <v>0</v>
      </c>
      <c r="L1058" s="16" t="s">
        <v>2265</v>
      </c>
      <c r="M1058" s="17">
        <v>37564</v>
      </c>
      <c r="N1058" s="15">
        <v>34027902070</v>
      </c>
      <c r="P1058" s="16">
        <v>0</v>
      </c>
      <c r="Q1058" s="16" t="str">
        <f t="shared" si="64"/>
        <v>//</v>
      </c>
      <c r="R1058" s="16"/>
      <c r="S1058" s="108" t="e">
        <v>#N/A</v>
      </c>
      <c r="T1058" s="108"/>
    </row>
    <row r="1059" spans="1:20" hidden="1" x14ac:dyDescent="0.2">
      <c r="A1059" s="16">
        <v>2080</v>
      </c>
      <c r="B1059" s="16" t="s">
        <v>823</v>
      </c>
      <c r="D1059" s="70" t="str">
        <f>IF(C1059="","",LOOKUP(C1059,Bases!A:A,Bases!B:B))</f>
        <v/>
      </c>
      <c r="E1059" s="70" t="str">
        <f>IF(C1059="","",LOOKUP(C1059,Bases!A:A,Bases!C:C))</f>
        <v/>
      </c>
      <c r="F1059" s="18" t="s">
        <v>3665</v>
      </c>
      <c r="G1059" s="68" t="str">
        <f t="shared" si="63"/>
        <v>Baja</v>
      </c>
      <c r="H1059" s="16" t="s">
        <v>2729</v>
      </c>
      <c r="J1059" s="16" t="s">
        <v>2285</v>
      </c>
      <c r="K1059" s="16">
        <v>98730</v>
      </c>
      <c r="L1059" s="16" t="s">
        <v>2265</v>
      </c>
      <c r="M1059" s="17">
        <v>43200</v>
      </c>
      <c r="N1059" s="15">
        <v>2188051136</v>
      </c>
      <c r="O1059" s="16" t="s">
        <v>4192</v>
      </c>
      <c r="P1059" s="16">
        <v>0</v>
      </c>
      <c r="Q1059" s="16" t="str">
        <f t="shared" si="64"/>
        <v>92/00/VC</v>
      </c>
      <c r="R1059" s="16" t="s">
        <v>3904</v>
      </c>
      <c r="S1059" s="108" t="e">
        <v>#N/A</v>
      </c>
      <c r="T1059" s="108"/>
    </row>
    <row r="1060" spans="1:20" hidden="1" x14ac:dyDescent="0.2">
      <c r="A1060" s="16">
        <v>2074</v>
      </c>
      <c r="B1060" s="16" t="s">
        <v>824</v>
      </c>
      <c r="D1060" s="70" t="str">
        <f>IF(C1060="","",LOOKUP(C1060,Bases!A:A,Bases!B:B))</f>
        <v/>
      </c>
      <c r="E1060" s="70" t="str">
        <f>IF(C1060="","",LOOKUP(C1060,Bases!A:A,Bases!C:C))</f>
        <v/>
      </c>
      <c r="G1060" s="68" t="str">
        <f t="shared" si="63"/>
        <v>Baja</v>
      </c>
      <c r="H1060" s="16" t="s">
        <v>2730</v>
      </c>
      <c r="J1060" s="16" t="s">
        <v>2272</v>
      </c>
      <c r="K1060" s="16">
        <v>98705</v>
      </c>
      <c r="L1060" s="16" t="s">
        <v>2265</v>
      </c>
      <c r="M1060" s="17">
        <v>43168</v>
      </c>
      <c r="N1060" s="15">
        <v>2187826850</v>
      </c>
      <c r="P1060" s="16">
        <v>0</v>
      </c>
      <c r="Q1060" s="16" t="str">
        <f t="shared" si="64"/>
        <v>//</v>
      </c>
      <c r="R1060" s="16"/>
      <c r="S1060" s="108" t="e">
        <v>#N/A</v>
      </c>
      <c r="T1060" s="108"/>
    </row>
    <row r="1061" spans="1:20" hidden="1" x14ac:dyDescent="0.2">
      <c r="A1061" s="16">
        <v>8105</v>
      </c>
      <c r="B1061" s="16" t="s">
        <v>825</v>
      </c>
      <c r="D1061" s="70" t="str">
        <f>IF(C1061="","",LOOKUP(C1061,Bases!A:A,Bases!B:B))</f>
        <v/>
      </c>
      <c r="E1061" s="70" t="str">
        <f>IF(C1061="","",LOOKUP(C1061,Bases!A:A,Bases!C:C))</f>
        <v/>
      </c>
      <c r="G1061" s="68" t="str">
        <f t="shared" si="63"/>
        <v>Baja</v>
      </c>
      <c r="H1061" s="16" t="s">
        <v>2731</v>
      </c>
      <c r="J1061" s="16" t="s">
        <v>2389</v>
      </c>
      <c r="K1061" s="16">
        <v>98840</v>
      </c>
      <c r="L1061" s="16" t="s">
        <v>2265</v>
      </c>
      <c r="M1061" s="17">
        <v>42051</v>
      </c>
      <c r="N1061" s="15">
        <v>34109012160</v>
      </c>
      <c r="P1061" s="16">
        <v>0</v>
      </c>
      <c r="Q1061" s="16" t="str">
        <f t="shared" si="64"/>
        <v>//</v>
      </c>
      <c r="R1061" s="16"/>
      <c r="S1061" s="108" t="e">
        <v>#N/A</v>
      </c>
      <c r="T1061" s="108"/>
    </row>
    <row r="1062" spans="1:20" hidden="1" x14ac:dyDescent="0.2">
      <c r="A1062" s="16">
        <v>1993</v>
      </c>
      <c r="B1062" s="16" t="s">
        <v>826</v>
      </c>
      <c r="D1062" s="70" t="str">
        <f>IF(C1062="","",LOOKUP(C1062,Bases!A:A,Bases!B:B))</f>
        <v/>
      </c>
      <c r="E1062" s="70" t="str">
        <f>IF(C1062="","",LOOKUP(C1062,Bases!A:A,Bases!C:C))</f>
        <v/>
      </c>
      <c r="G1062" s="68" t="str">
        <f t="shared" si="63"/>
        <v>Baja</v>
      </c>
      <c r="H1062" s="16" t="s">
        <v>2732</v>
      </c>
      <c r="J1062" s="16" t="s">
        <v>2334</v>
      </c>
      <c r="K1062" s="16">
        <v>98712</v>
      </c>
      <c r="L1062" s="16" t="s">
        <v>2265</v>
      </c>
      <c r="M1062" s="17">
        <v>43033</v>
      </c>
      <c r="N1062" s="15">
        <v>27179757250</v>
      </c>
      <c r="P1062" s="16">
        <v>0</v>
      </c>
      <c r="Q1062" s="16" t="str">
        <f t="shared" si="64"/>
        <v>//</v>
      </c>
      <c r="R1062" s="16"/>
      <c r="S1062" s="108" t="e">
        <v>#N/A</v>
      </c>
      <c r="T1062" s="108"/>
    </row>
    <row r="1063" spans="1:20" hidden="1" x14ac:dyDescent="0.2">
      <c r="A1063" s="16">
        <v>8104</v>
      </c>
      <c r="B1063" s="16" t="s">
        <v>827</v>
      </c>
      <c r="D1063" s="70" t="str">
        <f>IF(C1063="","",LOOKUP(C1063,Bases!A:A,Bases!B:B))</f>
        <v/>
      </c>
      <c r="E1063" s="70" t="str">
        <f>IF(C1063="","",LOOKUP(C1063,Bases!A:A,Bases!C:C))</f>
        <v/>
      </c>
      <c r="G1063" s="68" t="str">
        <f t="shared" si="63"/>
        <v>Baja</v>
      </c>
      <c r="H1063" s="16" t="s">
        <v>2733</v>
      </c>
      <c r="J1063" s="16" t="s">
        <v>2389</v>
      </c>
      <c r="K1063" s="16">
        <v>98840</v>
      </c>
      <c r="L1063" s="16" t="s">
        <v>2265</v>
      </c>
      <c r="M1063" s="17">
        <v>42051</v>
      </c>
      <c r="N1063" s="15">
        <v>34138902340</v>
      </c>
      <c r="P1063" s="16">
        <v>0</v>
      </c>
      <c r="Q1063" s="16" t="str">
        <f t="shared" si="64"/>
        <v>//</v>
      </c>
      <c r="R1063" s="16"/>
      <c r="S1063" s="108" t="e">
        <v>#N/A</v>
      </c>
      <c r="T1063" s="108"/>
    </row>
    <row r="1064" spans="1:20" hidden="1" x14ac:dyDescent="0.2">
      <c r="A1064" s="16">
        <v>1730</v>
      </c>
      <c r="B1064" s="16" t="s">
        <v>828</v>
      </c>
      <c r="D1064" s="70" t="str">
        <f>IF(C1064="","",LOOKUP(C1064,Bases!A:A,Bases!B:B))</f>
        <v/>
      </c>
      <c r="E1064" s="70" t="str">
        <f>IF(C1064="","",LOOKUP(C1064,Bases!A:A,Bases!C:C))</f>
        <v/>
      </c>
      <c r="G1064" s="68" t="str">
        <f t="shared" si="63"/>
        <v>Baja</v>
      </c>
      <c r="H1064" s="16" t="s">
        <v>2734</v>
      </c>
      <c r="J1064" s="16" t="s">
        <v>2283</v>
      </c>
      <c r="K1064" s="16">
        <v>98640</v>
      </c>
      <c r="L1064" s="16" t="s">
        <v>2265</v>
      </c>
      <c r="M1064" s="17">
        <v>42605</v>
      </c>
      <c r="N1064" s="15">
        <v>35159300546</v>
      </c>
      <c r="P1064" s="16">
        <v>0</v>
      </c>
      <c r="Q1064" s="16" t="str">
        <f t="shared" si="64"/>
        <v>//</v>
      </c>
      <c r="R1064" s="16"/>
      <c r="S1064" s="108" t="e">
        <v>#N/A</v>
      </c>
      <c r="T1064" s="108"/>
    </row>
    <row r="1065" spans="1:20" hidden="1" x14ac:dyDescent="0.2">
      <c r="A1065" s="16">
        <v>1605</v>
      </c>
      <c r="B1065" s="16" t="s">
        <v>829</v>
      </c>
      <c r="D1065" s="70" t="str">
        <f>IF(C1065="","",LOOKUP(C1065,Bases!A:A,Bases!B:B))</f>
        <v/>
      </c>
      <c r="E1065" s="70" t="str">
        <f>IF(C1065="","",LOOKUP(C1065,Bases!A:A,Bases!C:C))</f>
        <v/>
      </c>
      <c r="G1065" s="68" t="str">
        <f t="shared" si="63"/>
        <v>Baja</v>
      </c>
      <c r="H1065" s="16" t="s">
        <v>2735</v>
      </c>
      <c r="J1065" s="16" t="s">
        <v>2736</v>
      </c>
      <c r="K1065" s="16">
        <v>98640</v>
      </c>
      <c r="L1065" s="16" t="s">
        <v>2265</v>
      </c>
      <c r="M1065" s="17">
        <v>42417</v>
      </c>
      <c r="N1065" s="15">
        <v>34089300064</v>
      </c>
      <c r="P1065" s="16">
        <v>0</v>
      </c>
      <c r="Q1065" s="16" t="str">
        <f t="shared" si="64"/>
        <v>//</v>
      </c>
      <c r="R1065" s="16"/>
      <c r="S1065" s="108" t="e">
        <v>#N/A</v>
      </c>
      <c r="T1065" s="108"/>
    </row>
    <row r="1066" spans="1:20" hidden="1" x14ac:dyDescent="0.2">
      <c r="A1066" s="16">
        <v>1913</v>
      </c>
      <c r="B1066" s="16" t="s">
        <v>830</v>
      </c>
      <c r="D1066" s="70" t="str">
        <f>IF(C1066="","",LOOKUP(C1066,Bases!A:A,Bases!B:B))</f>
        <v/>
      </c>
      <c r="E1066" s="70" t="str">
        <f>IF(C1066="","",LOOKUP(C1066,Bases!A:A,Bases!C:C))</f>
        <v/>
      </c>
      <c r="G1066" s="68" t="str">
        <f t="shared" ref="G1066:G1097" si="65">IF(L1066="B","Baja","Activo")</f>
        <v>Baja</v>
      </c>
      <c r="H1066" s="16" t="s">
        <v>2737</v>
      </c>
      <c r="J1066" s="16" t="s">
        <v>2283</v>
      </c>
      <c r="K1066" s="16">
        <v>98640</v>
      </c>
      <c r="L1066" s="16" t="s">
        <v>2265</v>
      </c>
      <c r="M1066" s="17">
        <v>42937</v>
      </c>
      <c r="N1066" s="15">
        <v>4139949798</v>
      </c>
      <c r="P1066" s="16">
        <v>0</v>
      </c>
      <c r="Q1066" s="16" t="str">
        <f t="shared" si="64"/>
        <v>//</v>
      </c>
      <c r="R1066" s="16"/>
      <c r="S1066" s="108" t="e">
        <v>#N/A</v>
      </c>
      <c r="T1066" s="108"/>
    </row>
    <row r="1067" spans="1:20" hidden="1" x14ac:dyDescent="0.2">
      <c r="A1067" s="16">
        <v>1674</v>
      </c>
      <c r="B1067" s="16" t="s">
        <v>831</v>
      </c>
      <c r="D1067" s="70" t="str">
        <f>IF(C1067="","",LOOKUP(C1067,Bases!A:A,Bases!B:B))</f>
        <v/>
      </c>
      <c r="E1067" s="70" t="str">
        <f>IF(C1067="","",LOOKUP(C1067,Bases!A:A,Bases!C:C))</f>
        <v/>
      </c>
      <c r="G1067" s="68" t="str">
        <f t="shared" si="65"/>
        <v>Baja</v>
      </c>
      <c r="H1067" s="16" t="s">
        <v>2738</v>
      </c>
      <c r="J1067" s="16" t="s">
        <v>2272</v>
      </c>
      <c r="K1067" s="16">
        <v>98700</v>
      </c>
      <c r="L1067" s="16" t="s">
        <v>2265</v>
      </c>
      <c r="M1067" s="17">
        <v>42509</v>
      </c>
      <c r="N1067" s="15">
        <v>51089005493</v>
      </c>
      <c r="P1067" s="16">
        <v>0</v>
      </c>
      <c r="Q1067" s="16" t="str">
        <f t="shared" si="64"/>
        <v>//</v>
      </c>
      <c r="R1067" s="16"/>
      <c r="S1067" s="108" t="e">
        <v>#N/A</v>
      </c>
      <c r="T1067" s="108"/>
    </row>
    <row r="1068" spans="1:20" hidden="1" x14ac:dyDescent="0.2">
      <c r="A1068" s="16">
        <v>8252</v>
      </c>
      <c r="B1068" s="16" t="s">
        <v>832</v>
      </c>
      <c r="D1068" s="70" t="str">
        <f>IF(C1068="","",LOOKUP(C1068,Bases!A:A,Bases!B:B))</f>
        <v/>
      </c>
      <c r="E1068" s="70" t="str">
        <f>IF(C1068="","",LOOKUP(C1068,Bases!A:A,Bases!C:C))</f>
        <v/>
      </c>
      <c r="G1068" s="68" t="str">
        <f t="shared" si="65"/>
        <v>Baja</v>
      </c>
      <c r="H1068" s="16" t="s">
        <v>2739</v>
      </c>
      <c r="J1068" s="16" t="s">
        <v>2740</v>
      </c>
      <c r="K1068" s="16">
        <v>98700</v>
      </c>
      <c r="L1068" s="16" t="s">
        <v>2265</v>
      </c>
      <c r="M1068" s="17">
        <v>42906</v>
      </c>
      <c r="N1068" s="15">
        <v>98169824780</v>
      </c>
      <c r="P1068" s="16">
        <v>0</v>
      </c>
      <c r="Q1068" s="16" t="str">
        <f t="shared" ref="Q1068:Q1099" si="66">CONCATENATE(MID(O1068,9,2),"/",MID(O1068,7,2),"/",MID(O1068,5,2))</f>
        <v>//</v>
      </c>
      <c r="R1068" s="16"/>
      <c r="S1068" s="108" t="e">
        <v>#N/A</v>
      </c>
      <c r="T1068" s="108"/>
    </row>
    <row r="1069" spans="1:20" hidden="1" x14ac:dyDescent="0.2">
      <c r="A1069" s="16">
        <v>1360</v>
      </c>
      <c r="B1069" s="16" t="s">
        <v>833</v>
      </c>
      <c r="D1069" s="70" t="str">
        <f>IF(C1069="","",LOOKUP(C1069,Bases!A:A,Bases!B:B))</f>
        <v/>
      </c>
      <c r="E1069" s="70" t="str">
        <f>IF(C1069="","",LOOKUP(C1069,Bases!A:A,Bases!C:C))</f>
        <v/>
      </c>
      <c r="G1069" s="68" t="str">
        <f t="shared" si="65"/>
        <v>Baja</v>
      </c>
      <c r="H1069" s="16" t="s">
        <v>2741</v>
      </c>
      <c r="J1069" s="16" t="s">
        <v>2283</v>
      </c>
      <c r="K1069" s="16">
        <v>98640</v>
      </c>
      <c r="L1069" s="16" t="s">
        <v>2265</v>
      </c>
      <c r="M1069" s="17">
        <v>41905</v>
      </c>
      <c r="N1069" s="15">
        <v>34108804229</v>
      </c>
      <c r="P1069" s="16">
        <v>0</v>
      </c>
      <c r="Q1069" s="16" t="str">
        <f t="shared" si="66"/>
        <v>//</v>
      </c>
      <c r="R1069" s="16"/>
      <c r="S1069" s="108" t="e">
        <v>#N/A</v>
      </c>
      <c r="T1069" s="108"/>
    </row>
    <row r="1070" spans="1:20" hidden="1" x14ac:dyDescent="0.2">
      <c r="A1070" s="16">
        <v>1779</v>
      </c>
      <c r="B1070" s="16" t="s">
        <v>834</v>
      </c>
      <c r="D1070" s="70" t="str">
        <f>IF(C1070="","",LOOKUP(C1070,Bases!A:A,Bases!B:B))</f>
        <v/>
      </c>
      <c r="E1070" s="70" t="str">
        <f>IF(C1070="","",LOOKUP(C1070,Bases!A:A,Bases!C:C))</f>
        <v/>
      </c>
      <c r="G1070" s="68" t="str">
        <f t="shared" si="65"/>
        <v>Baja</v>
      </c>
      <c r="H1070" s="16" t="s">
        <v>2742</v>
      </c>
      <c r="J1070" s="16" t="s">
        <v>2297</v>
      </c>
      <c r="K1070" s="16">
        <v>98730</v>
      </c>
      <c r="L1070" s="16" t="s">
        <v>2265</v>
      </c>
      <c r="M1070" s="17">
        <v>42636</v>
      </c>
      <c r="N1070" s="15">
        <v>60169797960</v>
      </c>
      <c r="P1070" s="16">
        <v>0</v>
      </c>
      <c r="Q1070" s="16" t="str">
        <f t="shared" si="66"/>
        <v>//</v>
      </c>
      <c r="R1070" s="16"/>
      <c r="S1070" s="108" t="e">
        <v>#N/A</v>
      </c>
      <c r="T1070" s="108"/>
    </row>
    <row r="1071" spans="1:20" hidden="1" x14ac:dyDescent="0.2">
      <c r="A1071" s="16">
        <v>1987</v>
      </c>
      <c r="B1071" s="16" t="s">
        <v>835</v>
      </c>
      <c r="D1071" s="70" t="str">
        <f>IF(C1071="","",LOOKUP(C1071,Bases!A:A,Bases!B:B))</f>
        <v/>
      </c>
      <c r="E1071" s="70" t="str">
        <f>IF(C1071="","",LOOKUP(C1071,Bases!A:A,Bases!C:C))</f>
        <v/>
      </c>
      <c r="G1071" s="68" t="str">
        <f t="shared" si="65"/>
        <v>Baja</v>
      </c>
      <c r="H1071" s="16" t="s">
        <v>2743</v>
      </c>
      <c r="J1071" s="16" t="s">
        <v>2272</v>
      </c>
      <c r="K1071" s="16">
        <v>98700</v>
      </c>
      <c r="L1071" s="16" t="s">
        <v>2265</v>
      </c>
      <c r="M1071" s="17">
        <v>43018</v>
      </c>
      <c r="N1071" s="15">
        <v>34068805703</v>
      </c>
      <c r="P1071" s="16">
        <v>0</v>
      </c>
      <c r="Q1071" s="16" t="str">
        <f t="shared" si="66"/>
        <v>//</v>
      </c>
      <c r="R1071" s="16"/>
      <c r="S1071" s="108" t="e">
        <v>#N/A</v>
      </c>
      <c r="T1071" s="108"/>
    </row>
    <row r="1072" spans="1:20" hidden="1" x14ac:dyDescent="0.2">
      <c r="A1072" s="16">
        <v>1745</v>
      </c>
      <c r="B1072" s="16" t="s">
        <v>836</v>
      </c>
      <c r="D1072" s="70" t="str">
        <f>IF(C1072="","",LOOKUP(C1072,Bases!A:A,Bases!B:B))</f>
        <v/>
      </c>
      <c r="E1072" s="70" t="str">
        <f>IF(C1072="","",LOOKUP(C1072,Bases!A:A,Bases!C:C))</f>
        <v/>
      </c>
      <c r="G1072" s="68" t="str">
        <f t="shared" si="65"/>
        <v>Baja</v>
      </c>
      <c r="H1072" s="16" t="s">
        <v>2744</v>
      </c>
      <c r="J1072" s="16" t="s">
        <v>2283</v>
      </c>
      <c r="K1072" s="16">
        <v>98640</v>
      </c>
      <c r="L1072" s="16" t="s">
        <v>2265</v>
      </c>
      <c r="M1072" s="17">
        <v>42620</v>
      </c>
      <c r="N1072" s="15">
        <v>47169787547</v>
      </c>
      <c r="P1072" s="16">
        <v>0</v>
      </c>
      <c r="Q1072" s="16" t="str">
        <f t="shared" si="66"/>
        <v>//</v>
      </c>
      <c r="R1072" s="16"/>
      <c r="S1072" s="108" t="e">
        <v>#N/A</v>
      </c>
      <c r="T1072" s="108"/>
    </row>
    <row r="1073" spans="1:20" hidden="1" x14ac:dyDescent="0.2">
      <c r="A1073" s="16">
        <v>8086</v>
      </c>
      <c r="B1073" s="16" t="s">
        <v>837</v>
      </c>
      <c r="D1073" s="70" t="str">
        <f>IF(C1073="","",LOOKUP(C1073,Bases!A:A,Bases!B:B))</f>
        <v/>
      </c>
      <c r="E1073" s="70" t="str">
        <f>IF(C1073="","",LOOKUP(C1073,Bases!A:A,Bases!C:C))</f>
        <v/>
      </c>
      <c r="G1073" s="68" t="str">
        <f t="shared" si="65"/>
        <v>Baja</v>
      </c>
      <c r="H1073" s="16" t="s">
        <v>2745</v>
      </c>
      <c r="J1073" s="16" t="s">
        <v>2389</v>
      </c>
      <c r="K1073" s="16">
        <v>98840</v>
      </c>
      <c r="L1073" s="16" t="s">
        <v>2265</v>
      </c>
      <c r="M1073" s="17">
        <v>42024</v>
      </c>
      <c r="N1073" s="15">
        <v>34816007644</v>
      </c>
      <c r="P1073" s="16">
        <v>0</v>
      </c>
      <c r="Q1073" s="16" t="str">
        <f t="shared" si="66"/>
        <v>//</v>
      </c>
      <c r="R1073" s="16"/>
      <c r="S1073" s="108" t="e">
        <v>#N/A</v>
      </c>
      <c r="T1073" s="108"/>
    </row>
    <row r="1074" spans="1:20" hidden="1" x14ac:dyDescent="0.2">
      <c r="A1074" s="16">
        <v>8102</v>
      </c>
      <c r="B1074" s="16" t="s">
        <v>838</v>
      </c>
      <c r="D1074" s="70" t="str">
        <f>IF(C1074="","",LOOKUP(C1074,Bases!A:A,Bases!B:B))</f>
        <v/>
      </c>
      <c r="E1074" s="70" t="str">
        <f>IF(C1074="","",LOOKUP(C1074,Bases!A:A,Bases!C:C))</f>
        <v/>
      </c>
      <c r="G1074" s="68" t="str">
        <f t="shared" si="65"/>
        <v>Baja</v>
      </c>
      <c r="H1074" s="16" t="s">
        <v>2746</v>
      </c>
      <c r="J1074" s="16" t="s">
        <v>2389</v>
      </c>
      <c r="K1074" s="16">
        <v>98840</v>
      </c>
      <c r="L1074" s="16" t="s">
        <v>2265</v>
      </c>
      <c r="M1074" s="17">
        <v>42051</v>
      </c>
      <c r="N1074" s="15">
        <v>34109003409</v>
      </c>
      <c r="P1074" s="16">
        <v>0</v>
      </c>
      <c r="Q1074" s="16" t="str">
        <f t="shared" si="66"/>
        <v>//</v>
      </c>
      <c r="R1074" s="16"/>
      <c r="S1074" s="108" t="e">
        <v>#N/A</v>
      </c>
      <c r="T1074" s="108"/>
    </row>
    <row r="1075" spans="1:20" hidden="1" x14ac:dyDescent="0.2">
      <c r="A1075" s="16">
        <v>1947</v>
      </c>
      <c r="B1075" s="16" t="s">
        <v>839</v>
      </c>
      <c r="D1075" s="70" t="str">
        <f>IF(C1075="","",LOOKUP(C1075,Bases!A:A,Bases!B:B))</f>
        <v/>
      </c>
      <c r="E1075" s="70" t="str">
        <f>IF(C1075="","",LOOKUP(C1075,Bases!A:A,Bases!C:C))</f>
        <v/>
      </c>
      <c r="G1075" s="68" t="str">
        <f t="shared" si="65"/>
        <v>Baja</v>
      </c>
      <c r="H1075" s="16" t="s">
        <v>2747</v>
      </c>
      <c r="J1075" s="16" t="s">
        <v>2272</v>
      </c>
      <c r="K1075" s="16">
        <v>98700</v>
      </c>
      <c r="L1075" s="16" t="s">
        <v>2265</v>
      </c>
      <c r="M1075" s="17">
        <v>42972</v>
      </c>
      <c r="N1075" s="15">
        <v>32139927852</v>
      </c>
      <c r="P1075" s="16">
        <v>0</v>
      </c>
      <c r="Q1075" s="16" t="str">
        <f t="shared" si="66"/>
        <v>//</v>
      </c>
      <c r="R1075" s="16"/>
      <c r="S1075" s="108" t="e">
        <v>#N/A</v>
      </c>
      <c r="T1075" s="108"/>
    </row>
    <row r="1076" spans="1:20" hidden="1" x14ac:dyDescent="0.2">
      <c r="A1076" s="16">
        <v>1630</v>
      </c>
      <c r="B1076" s="16" t="s">
        <v>840</v>
      </c>
      <c r="D1076" s="70" t="str">
        <f>IF(C1076="","",LOOKUP(C1076,Bases!A:A,Bases!B:B))</f>
        <v/>
      </c>
      <c r="E1076" s="70" t="str">
        <f>IF(C1076="","",LOOKUP(C1076,Bases!A:A,Bases!C:C))</f>
        <v/>
      </c>
      <c r="G1076" s="68" t="str">
        <f t="shared" si="65"/>
        <v>Baja</v>
      </c>
      <c r="H1076" s="16" t="s">
        <v>2748</v>
      </c>
      <c r="J1076" s="16" t="s">
        <v>2272</v>
      </c>
      <c r="K1076" s="16">
        <v>98700</v>
      </c>
      <c r="L1076" s="16" t="s">
        <v>2265</v>
      </c>
      <c r="M1076" s="17">
        <v>42485</v>
      </c>
      <c r="N1076" s="15">
        <v>51078910802</v>
      </c>
      <c r="P1076" s="16">
        <v>0</v>
      </c>
      <c r="Q1076" s="16" t="str">
        <f t="shared" si="66"/>
        <v>//</v>
      </c>
      <c r="R1076" s="16"/>
      <c r="S1076" s="108" t="e">
        <v>#N/A</v>
      </c>
      <c r="T1076" s="108"/>
    </row>
    <row r="1077" spans="1:20" hidden="1" x14ac:dyDescent="0.2">
      <c r="A1077" s="16">
        <v>8099</v>
      </c>
      <c r="B1077" s="16" t="s">
        <v>841</v>
      </c>
      <c r="D1077" s="70" t="str">
        <f>IF(C1077="","",LOOKUP(C1077,Bases!A:A,Bases!B:B))</f>
        <v/>
      </c>
      <c r="E1077" s="70" t="str">
        <f>IF(C1077="","",LOOKUP(C1077,Bases!A:A,Bases!C:C))</f>
        <v/>
      </c>
      <c r="G1077" s="68" t="str">
        <f t="shared" si="65"/>
        <v>Baja</v>
      </c>
      <c r="H1077" s="16" t="s">
        <v>2749</v>
      </c>
      <c r="J1077" s="16" t="s">
        <v>2389</v>
      </c>
      <c r="K1077" s="16">
        <v>98840</v>
      </c>
      <c r="L1077" s="16" t="s">
        <v>2265</v>
      </c>
      <c r="M1077" s="17">
        <v>42039</v>
      </c>
      <c r="N1077" s="15">
        <v>34139511645</v>
      </c>
      <c r="P1077" s="16">
        <v>0</v>
      </c>
      <c r="Q1077" s="16" t="str">
        <f t="shared" si="66"/>
        <v>//</v>
      </c>
      <c r="R1077" s="16"/>
      <c r="S1077" s="108" t="e">
        <v>#N/A</v>
      </c>
      <c r="T1077" s="108"/>
    </row>
    <row r="1078" spans="1:20" hidden="1" x14ac:dyDescent="0.2">
      <c r="A1078" s="16">
        <v>8238</v>
      </c>
      <c r="B1078" s="16" t="s">
        <v>842</v>
      </c>
      <c r="D1078" s="70" t="str">
        <f>IF(C1078="","",LOOKUP(C1078,Bases!A:A,Bases!B:B))</f>
        <v/>
      </c>
      <c r="E1078" s="70" t="str">
        <f>IF(C1078="","",LOOKUP(C1078,Bases!A:A,Bases!C:C))</f>
        <v/>
      </c>
      <c r="G1078" s="68" t="str">
        <f t="shared" si="65"/>
        <v>Baja</v>
      </c>
      <c r="H1078" s="16" t="s">
        <v>2750</v>
      </c>
      <c r="J1078" s="16" t="s">
        <v>2285</v>
      </c>
      <c r="K1078" s="16">
        <v>98760</v>
      </c>
      <c r="L1078" s="16" t="s">
        <v>2265</v>
      </c>
      <c r="M1078" s="17">
        <v>42773</v>
      </c>
      <c r="N1078" s="15">
        <v>2176107577</v>
      </c>
      <c r="P1078" s="16">
        <v>0</v>
      </c>
      <c r="Q1078" s="16" t="str">
        <f t="shared" si="66"/>
        <v>//</v>
      </c>
      <c r="R1078" s="16"/>
      <c r="S1078" s="108" t="e">
        <v>#N/A</v>
      </c>
      <c r="T1078" s="108"/>
    </row>
    <row r="1079" spans="1:20" hidden="1" x14ac:dyDescent="0.2">
      <c r="A1079" s="16">
        <v>457</v>
      </c>
      <c r="B1079" s="16" t="s">
        <v>843</v>
      </c>
      <c r="D1079" s="70" t="str">
        <f>IF(C1079="","",LOOKUP(C1079,Bases!A:A,Bases!B:B))</f>
        <v/>
      </c>
      <c r="E1079" s="70" t="str">
        <f>IF(C1079="","",LOOKUP(C1079,Bases!A:A,Bases!C:C))</f>
        <v/>
      </c>
      <c r="G1079" s="68" t="str">
        <f t="shared" si="65"/>
        <v>Baja</v>
      </c>
      <c r="H1079" s="16" t="s">
        <v>2751</v>
      </c>
      <c r="J1079" s="16" t="s">
        <v>2270</v>
      </c>
      <c r="K1079" s="16">
        <v>98600</v>
      </c>
      <c r="L1079" s="16" t="s">
        <v>2265</v>
      </c>
      <c r="M1079" s="17">
        <v>38110</v>
      </c>
      <c r="N1079" s="15">
        <v>34008213919</v>
      </c>
      <c r="P1079" s="16">
        <v>0</v>
      </c>
      <c r="Q1079" s="16" t="str">
        <f t="shared" si="66"/>
        <v>//</v>
      </c>
      <c r="R1079" s="16"/>
      <c r="S1079" s="108" t="e">
        <v>#N/A</v>
      </c>
      <c r="T1079" s="108"/>
    </row>
    <row r="1080" spans="1:20" hidden="1" x14ac:dyDescent="0.2">
      <c r="A1080" s="16">
        <v>160</v>
      </c>
      <c r="B1080" s="16" t="s">
        <v>844</v>
      </c>
      <c r="D1080" s="70" t="str">
        <f>IF(C1080="","",LOOKUP(C1080,Bases!A:A,Bases!B:B))</f>
        <v/>
      </c>
      <c r="E1080" s="70" t="str">
        <f>IF(C1080="","",LOOKUP(C1080,Bases!A:A,Bases!C:C))</f>
        <v/>
      </c>
      <c r="G1080" s="68" t="str">
        <f t="shared" si="65"/>
        <v>Baja</v>
      </c>
      <c r="K1080" s="16">
        <v>0</v>
      </c>
      <c r="L1080" s="16" t="s">
        <v>2265</v>
      </c>
      <c r="M1080" s="17">
        <v>37200</v>
      </c>
      <c r="N1080" s="15">
        <v>43937662187</v>
      </c>
      <c r="P1080" s="16">
        <v>0</v>
      </c>
      <c r="Q1080" s="16" t="str">
        <f t="shared" si="66"/>
        <v>//</v>
      </c>
      <c r="R1080" s="16"/>
      <c r="S1080" s="108" t="e">
        <v>#N/A</v>
      </c>
      <c r="T1080" s="108"/>
    </row>
    <row r="1081" spans="1:20" hidden="1" x14ac:dyDescent="0.2">
      <c r="A1081" s="16">
        <v>369</v>
      </c>
      <c r="B1081" s="16" t="s">
        <v>845</v>
      </c>
      <c r="D1081" s="70" t="str">
        <f>IF(C1081="","",LOOKUP(C1081,Bases!A:A,Bases!B:B))</f>
        <v/>
      </c>
      <c r="E1081" s="70" t="str">
        <f>IF(C1081="","",LOOKUP(C1081,Bases!A:A,Bases!C:C))</f>
        <v/>
      </c>
      <c r="G1081" s="68" t="str">
        <f t="shared" si="65"/>
        <v>Baja</v>
      </c>
      <c r="K1081" s="16">
        <v>0</v>
      </c>
      <c r="L1081" s="16" t="s">
        <v>2265</v>
      </c>
      <c r="M1081" s="17">
        <v>37573</v>
      </c>
      <c r="N1081" s="15">
        <v>51816400215</v>
      </c>
      <c r="P1081" s="16">
        <v>0</v>
      </c>
      <c r="Q1081" s="16" t="str">
        <f t="shared" si="66"/>
        <v>//</v>
      </c>
      <c r="R1081" s="16"/>
      <c r="S1081" s="108" t="e">
        <v>#N/A</v>
      </c>
      <c r="T1081" s="108"/>
    </row>
    <row r="1082" spans="1:20" hidden="1" x14ac:dyDescent="0.2">
      <c r="A1082" s="16">
        <v>834</v>
      </c>
      <c r="B1082" s="16" t="s">
        <v>846</v>
      </c>
      <c r="D1082" s="70" t="str">
        <f>IF(C1082="","",LOOKUP(C1082,Bases!A:A,Bases!B:B))</f>
        <v/>
      </c>
      <c r="E1082" s="70" t="str">
        <f>IF(C1082="","",LOOKUP(C1082,Bases!A:A,Bases!C:C))</f>
        <v/>
      </c>
      <c r="G1082" s="68" t="str">
        <f t="shared" si="65"/>
        <v>Baja</v>
      </c>
      <c r="K1082" s="16">
        <v>0</v>
      </c>
      <c r="L1082" s="16" t="s">
        <v>2265</v>
      </c>
      <c r="M1082" s="17">
        <v>38698</v>
      </c>
      <c r="N1082" s="15">
        <v>34059002286</v>
      </c>
      <c r="P1082" s="16">
        <v>0</v>
      </c>
      <c r="Q1082" s="16" t="str">
        <f t="shared" si="66"/>
        <v>//</v>
      </c>
      <c r="R1082" s="16"/>
      <c r="S1082" s="108" t="e">
        <v>#N/A</v>
      </c>
      <c r="T1082" s="108"/>
    </row>
    <row r="1083" spans="1:20" hidden="1" x14ac:dyDescent="0.2">
      <c r="A1083" s="29">
        <v>50259</v>
      </c>
      <c r="B1083" s="16" t="s">
        <v>4533</v>
      </c>
      <c r="D1083" s="70" t="str">
        <f>IF(C1083="","",LOOKUP(C1083,Bases!A:A,Bases!B:B))</f>
        <v/>
      </c>
      <c r="E1083" s="70" t="str">
        <f>IF(C1083="","",LOOKUP(C1083,Bases!A:A,Bases!C:C))</f>
        <v/>
      </c>
      <c r="F1083" s="24" t="s">
        <v>3639</v>
      </c>
      <c r="G1083" s="68" t="str">
        <f t="shared" si="65"/>
        <v>Baja</v>
      </c>
      <c r="H1083" s="16" t="s">
        <v>4534</v>
      </c>
      <c r="J1083" s="16" t="s">
        <v>2272</v>
      </c>
      <c r="K1083" s="16">
        <v>98713</v>
      </c>
      <c r="L1083" s="16" t="s">
        <v>2265</v>
      </c>
      <c r="M1083" s="17">
        <v>43427</v>
      </c>
      <c r="N1083" s="15">
        <v>17179607779</v>
      </c>
      <c r="O1083" s="16" t="s">
        <v>4535</v>
      </c>
      <c r="P1083" s="16">
        <v>0</v>
      </c>
      <c r="Q1083" s="16" t="str">
        <f t="shared" si="66"/>
        <v>30/01/96</v>
      </c>
      <c r="R1083" s="27" t="s">
        <v>3904</v>
      </c>
      <c r="S1083" s="108" t="e">
        <v>#N/A</v>
      </c>
      <c r="T1083" s="108"/>
    </row>
    <row r="1084" spans="1:20" hidden="1" x14ac:dyDescent="0.2">
      <c r="A1084" s="16">
        <v>764</v>
      </c>
      <c r="B1084" s="16" t="s">
        <v>847</v>
      </c>
      <c r="D1084" s="70" t="str">
        <f>IF(C1084="","",LOOKUP(C1084,Bases!A:A,Bases!B:B))</f>
        <v/>
      </c>
      <c r="E1084" s="70" t="str">
        <f>IF(C1084="","",LOOKUP(C1084,Bases!A:A,Bases!C:C))</f>
        <v/>
      </c>
      <c r="G1084" s="68" t="str">
        <f t="shared" si="65"/>
        <v>Baja</v>
      </c>
      <c r="K1084" s="16">
        <v>0</v>
      </c>
      <c r="L1084" s="16" t="s">
        <v>2265</v>
      </c>
      <c r="M1084" s="17">
        <v>38649</v>
      </c>
      <c r="N1084" s="15">
        <v>34997101521</v>
      </c>
      <c r="P1084" s="16">
        <v>0</v>
      </c>
      <c r="Q1084" s="16" t="str">
        <f t="shared" si="66"/>
        <v>//</v>
      </c>
      <c r="R1084" s="16"/>
      <c r="S1084" s="108" t="e">
        <v>#N/A</v>
      </c>
      <c r="T1084" s="108"/>
    </row>
    <row r="1085" spans="1:20" hidden="1" x14ac:dyDescent="0.2">
      <c r="A1085" s="16">
        <v>197</v>
      </c>
      <c r="B1085" s="16" t="s">
        <v>848</v>
      </c>
      <c r="D1085" s="70" t="str">
        <f>IF(C1085="","",LOOKUP(C1085,Bases!A:A,Bases!B:B))</f>
        <v/>
      </c>
      <c r="E1085" s="70" t="str">
        <f>IF(C1085="","",LOOKUP(C1085,Bases!A:A,Bases!C:C))</f>
        <v/>
      </c>
      <c r="G1085" s="68" t="str">
        <f t="shared" si="65"/>
        <v>Baja</v>
      </c>
      <c r="K1085" s="16">
        <v>0</v>
      </c>
      <c r="L1085" s="16" t="s">
        <v>2265</v>
      </c>
      <c r="M1085" s="17">
        <v>37274</v>
      </c>
      <c r="N1085" s="15">
        <v>19866716370</v>
      </c>
      <c r="P1085" s="16">
        <v>0</v>
      </c>
      <c r="Q1085" s="16" t="str">
        <f t="shared" si="66"/>
        <v>//</v>
      </c>
      <c r="R1085" s="16"/>
      <c r="S1085" s="108" t="e">
        <v>#N/A</v>
      </c>
      <c r="T1085" s="108"/>
    </row>
    <row r="1086" spans="1:20" hidden="1" x14ac:dyDescent="0.2">
      <c r="A1086" s="16">
        <v>397</v>
      </c>
      <c r="B1086" s="16" t="s">
        <v>849</v>
      </c>
      <c r="D1086" s="70" t="str">
        <f>IF(C1086="","",LOOKUP(C1086,Bases!A:A,Bases!B:B))</f>
        <v/>
      </c>
      <c r="E1086" s="70" t="str">
        <f>IF(C1086="","",LOOKUP(C1086,Bases!A:A,Bases!C:C))</f>
        <v/>
      </c>
      <c r="G1086" s="68" t="str">
        <f t="shared" si="65"/>
        <v>Baja</v>
      </c>
      <c r="H1086" s="16" t="s">
        <v>2752</v>
      </c>
      <c r="J1086" s="16" t="s">
        <v>2294</v>
      </c>
      <c r="K1086" s="16">
        <v>0</v>
      </c>
      <c r="L1086" s="16" t="s">
        <v>2265</v>
      </c>
      <c r="M1086" s="17">
        <v>37718</v>
      </c>
      <c r="N1086" s="15">
        <v>34805300083</v>
      </c>
      <c r="P1086" s="16">
        <v>0</v>
      </c>
      <c r="Q1086" s="16" t="str">
        <f t="shared" si="66"/>
        <v>//</v>
      </c>
      <c r="R1086" s="16"/>
      <c r="S1086" s="108" t="e">
        <v>#N/A</v>
      </c>
      <c r="T1086" s="108"/>
    </row>
    <row r="1087" spans="1:20" hidden="1" x14ac:dyDescent="0.2">
      <c r="A1087" s="16">
        <v>8097</v>
      </c>
      <c r="B1087" s="16" t="s">
        <v>850</v>
      </c>
      <c r="D1087" s="70" t="str">
        <f>IF(C1087="","",LOOKUP(C1087,Bases!A:A,Bases!B:B))</f>
        <v/>
      </c>
      <c r="E1087" s="70" t="str">
        <f>IF(C1087="","",LOOKUP(C1087,Bases!A:A,Bases!C:C))</f>
        <v/>
      </c>
      <c r="G1087" s="68" t="str">
        <f t="shared" si="65"/>
        <v>Baja</v>
      </c>
      <c r="H1087" s="16" t="s">
        <v>2753</v>
      </c>
      <c r="J1087" s="16" t="s">
        <v>2389</v>
      </c>
      <c r="K1087" s="16">
        <v>98840</v>
      </c>
      <c r="L1087" s="16" t="s">
        <v>2265</v>
      </c>
      <c r="M1087" s="17">
        <v>42039</v>
      </c>
      <c r="N1087" s="15">
        <v>34988104393</v>
      </c>
      <c r="P1087" s="16">
        <v>0</v>
      </c>
      <c r="Q1087" s="16" t="str">
        <f t="shared" si="66"/>
        <v>//</v>
      </c>
      <c r="R1087" s="16"/>
      <c r="S1087" s="108" t="e">
        <v>#N/A</v>
      </c>
      <c r="T1087" s="108"/>
    </row>
    <row r="1088" spans="1:20" hidden="1" x14ac:dyDescent="0.2">
      <c r="A1088" s="29">
        <v>50367</v>
      </c>
      <c r="B1088" s="16" t="s">
        <v>5423</v>
      </c>
      <c r="D1088" s="70" t="str">
        <f>IF(C1088="","",LOOKUP(C1088,Bases!A:A,Bases!B:B))</f>
        <v/>
      </c>
      <c r="E1088" s="70" t="str">
        <f>IF(C1088="","",LOOKUP(C1088,Bases!A:A,Bases!C:C))</f>
        <v/>
      </c>
      <c r="F1088" s="24" t="s">
        <v>3639</v>
      </c>
      <c r="G1088" s="68" t="str">
        <f t="shared" si="65"/>
        <v>Baja</v>
      </c>
      <c r="H1088" s="16" t="s">
        <v>5424</v>
      </c>
      <c r="J1088" s="16" t="s">
        <v>2283</v>
      </c>
      <c r="K1088" s="16">
        <v>98640</v>
      </c>
      <c r="L1088" s="16" t="s">
        <v>2265</v>
      </c>
      <c r="M1088" s="17">
        <v>43703</v>
      </c>
      <c r="O1088" s="16" t="s">
        <v>5425</v>
      </c>
      <c r="P1088" s="16">
        <v>0</v>
      </c>
      <c r="Q1088" s="16" t="str">
        <f t="shared" si="66"/>
        <v>04/05/00</v>
      </c>
      <c r="R1088" s="27" t="s">
        <v>3910</v>
      </c>
      <c r="S1088" s="108" t="e">
        <v>#N/A</v>
      </c>
      <c r="T1088" s="108"/>
    </row>
    <row r="1089" spans="1:20" hidden="1" x14ac:dyDescent="0.2">
      <c r="A1089" s="16">
        <v>683</v>
      </c>
      <c r="B1089" s="16" t="s">
        <v>851</v>
      </c>
      <c r="D1089" s="70" t="str">
        <f>IF(C1089="","",LOOKUP(C1089,Bases!A:A,Bases!B:B))</f>
        <v/>
      </c>
      <c r="E1089" s="70" t="str">
        <f>IF(C1089="","",LOOKUP(C1089,Bases!A:A,Bases!C:C))</f>
        <v/>
      </c>
      <c r="G1089" s="68" t="str">
        <f t="shared" si="65"/>
        <v>Baja</v>
      </c>
      <c r="K1089" s="16">
        <v>0</v>
      </c>
      <c r="L1089" s="16" t="s">
        <v>2265</v>
      </c>
      <c r="M1089" s="17">
        <v>38453</v>
      </c>
      <c r="N1089" s="15">
        <v>35977828579</v>
      </c>
      <c r="P1089" s="16">
        <v>0</v>
      </c>
      <c r="Q1089" s="16" t="str">
        <f t="shared" si="66"/>
        <v>//</v>
      </c>
      <c r="R1089" s="16"/>
      <c r="S1089" s="108" t="e">
        <v>#N/A</v>
      </c>
      <c r="T1089" s="108"/>
    </row>
    <row r="1090" spans="1:20" hidden="1" x14ac:dyDescent="0.2">
      <c r="A1090" s="16">
        <v>491</v>
      </c>
      <c r="B1090" s="16" t="s">
        <v>852</v>
      </c>
      <c r="D1090" s="70" t="str">
        <f>IF(C1090="","",LOOKUP(C1090,Bases!A:A,Bases!B:B))</f>
        <v/>
      </c>
      <c r="E1090" s="70" t="str">
        <f>IF(C1090="","",LOOKUP(C1090,Bases!A:A,Bases!C:C))</f>
        <v/>
      </c>
      <c r="G1090" s="68" t="str">
        <f t="shared" si="65"/>
        <v>Baja</v>
      </c>
      <c r="K1090" s="16">
        <v>0</v>
      </c>
      <c r="L1090" s="16" t="s">
        <v>2265</v>
      </c>
      <c r="M1090" s="17">
        <v>38271</v>
      </c>
      <c r="N1090" s="15">
        <v>34018403468</v>
      </c>
      <c r="P1090" s="16">
        <v>0</v>
      </c>
      <c r="Q1090" s="16" t="str">
        <f t="shared" si="66"/>
        <v>//</v>
      </c>
      <c r="R1090" s="16"/>
      <c r="S1090" s="108" t="e">
        <v>#N/A</v>
      </c>
      <c r="T1090" s="108"/>
    </row>
    <row r="1091" spans="1:20" hidden="1" x14ac:dyDescent="0.2">
      <c r="A1091" s="16">
        <v>2766</v>
      </c>
      <c r="B1091" s="16" t="s">
        <v>5882</v>
      </c>
      <c r="D1091" s="70" t="str">
        <f>IF(C1091="","",LOOKUP(C1091,Bases!A:A,Bases!B:B))</f>
        <v/>
      </c>
      <c r="E1091" s="70" t="str">
        <f>IF(C1091="","",LOOKUP(C1091,Bases!A:A,Bases!C:C))</f>
        <v/>
      </c>
      <c r="F1091" s="24" t="s">
        <v>3639</v>
      </c>
      <c r="G1091" s="68" t="str">
        <f t="shared" si="65"/>
        <v>Baja</v>
      </c>
      <c r="H1091" s="16" t="s">
        <v>5884</v>
      </c>
      <c r="I1091" s="16" t="s">
        <v>5532</v>
      </c>
      <c r="J1091" s="16" t="s">
        <v>2285</v>
      </c>
      <c r="K1091" s="16">
        <v>98740</v>
      </c>
      <c r="L1091" s="16" t="s">
        <v>2265</v>
      </c>
      <c r="M1091" s="17">
        <v>43871</v>
      </c>
      <c r="N1091" s="15">
        <v>93160050030</v>
      </c>
      <c r="O1091" s="16" t="s">
        <v>5883</v>
      </c>
      <c r="P1091" s="16">
        <v>0</v>
      </c>
      <c r="Q1091" s="16" t="str">
        <f t="shared" si="66"/>
        <v>20/07/00</v>
      </c>
      <c r="R1091" s="27" t="s">
        <v>3910</v>
      </c>
      <c r="S1091" s="108" t="e">
        <v>#N/A</v>
      </c>
      <c r="T1091" s="108"/>
    </row>
    <row r="1092" spans="1:20" hidden="1" x14ac:dyDescent="0.2">
      <c r="A1092" s="29">
        <v>50137</v>
      </c>
      <c r="B1092" s="16" t="s">
        <v>4624</v>
      </c>
      <c r="D1092" s="70" t="str">
        <f>IF(C1092="","",LOOKUP(C1092,Bases!A:A,Bases!B:B))</f>
        <v/>
      </c>
      <c r="E1092" s="70" t="str">
        <f>IF(C1092="","",LOOKUP(C1092,Bases!A:A,Bases!C:C))</f>
        <v/>
      </c>
      <c r="F1092" s="24" t="s">
        <v>3639</v>
      </c>
      <c r="G1092" s="68" t="str">
        <f t="shared" si="65"/>
        <v>Baja</v>
      </c>
      <c r="H1092" s="16" t="s">
        <v>4625</v>
      </c>
      <c r="J1092" s="16" t="s">
        <v>2285</v>
      </c>
      <c r="K1092" s="16">
        <v>98760</v>
      </c>
      <c r="L1092" s="16" t="s">
        <v>2265</v>
      </c>
      <c r="M1092" s="17">
        <v>43469</v>
      </c>
      <c r="N1092" s="15">
        <v>2158368056</v>
      </c>
      <c r="O1092" s="16" t="s">
        <v>4626</v>
      </c>
      <c r="P1092" s="16">
        <v>0</v>
      </c>
      <c r="Q1092" s="16" t="str">
        <f t="shared" si="66"/>
        <v>25/11/83</v>
      </c>
      <c r="R1092" s="27" t="s">
        <v>3904</v>
      </c>
      <c r="S1092" s="108" t="e">
        <v>#N/A</v>
      </c>
      <c r="T1092" s="108"/>
    </row>
    <row r="1093" spans="1:20" hidden="1" x14ac:dyDescent="0.2">
      <c r="A1093" s="29">
        <v>50137</v>
      </c>
      <c r="B1093" s="16" t="s">
        <v>4624</v>
      </c>
      <c r="D1093" s="70" t="str">
        <f>IF(C1093="","",LOOKUP(C1093,Bases!A:A,Bases!B:B))</f>
        <v/>
      </c>
      <c r="E1093" s="70" t="str">
        <f>IF(C1093="","",LOOKUP(C1093,Bases!A:A,Bases!C:C))</f>
        <v/>
      </c>
      <c r="F1093" s="24" t="s">
        <v>3639</v>
      </c>
      <c r="G1093" s="68" t="str">
        <f t="shared" si="65"/>
        <v>Baja</v>
      </c>
      <c r="H1093" s="16" t="s">
        <v>4625</v>
      </c>
      <c r="J1093" s="16" t="s">
        <v>2285</v>
      </c>
      <c r="K1093" s="16">
        <v>98760</v>
      </c>
      <c r="L1093" s="16" t="s">
        <v>2265</v>
      </c>
      <c r="M1093" s="17">
        <v>43469</v>
      </c>
      <c r="N1093" s="15">
        <v>2158368056</v>
      </c>
      <c r="O1093" s="16" t="s">
        <v>4626</v>
      </c>
      <c r="P1093" s="16">
        <v>0</v>
      </c>
      <c r="Q1093" s="16" t="str">
        <f t="shared" si="66"/>
        <v>25/11/83</v>
      </c>
      <c r="R1093" s="27" t="s">
        <v>3904</v>
      </c>
      <c r="S1093" s="108" t="e">
        <v>#N/A</v>
      </c>
      <c r="T1093" s="108"/>
    </row>
    <row r="1094" spans="1:20" hidden="1" x14ac:dyDescent="0.2">
      <c r="A1094" s="23">
        <v>2529</v>
      </c>
      <c r="B1094" s="16" t="s">
        <v>5076</v>
      </c>
      <c r="D1094" s="70" t="str">
        <f>IF(C1094="","",LOOKUP(C1094,Bases!A:A,Bases!B:B))</f>
        <v/>
      </c>
      <c r="E1094" s="70" t="str">
        <f>IF(C1094="","",LOOKUP(C1094,Bases!A:A,Bases!C:C))</f>
        <v/>
      </c>
      <c r="F1094" s="18" t="s">
        <v>24</v>
      </c>
      <c r="G1094" s="68" t="str">
        <f t="shared" si="65"/>
        <v>Baja</v>
      </c>
      <c r="H1094" s="16" t="s">
        <v>5077</v>
      </c>
      <c r="J1094" s="16" t="s">
        <v>2285</v>
      </c>
      <c r="K1094" s="16">
        <v>98740</v>
      </c>
      <c r="L1094" s="16" t="s">
        <v>2265</v>
      </c>
      <c r="M1094" s="17">
        <v>43608</v>
      </c>
      <c r="N1094" s="15">
        <v>51018522022</v>
      </c>
      <c r="O1094" s="16" t="s">
        <v>5078</v>
      </c>
      <c r="P1094" s="16">
        <v>0</v>
      </c>
      <c r="Q1094" s="16" t="str">
        <f t="shared" si="66"/>
        <v>28/05/85</v>
      </c>
      <c r="R1094" s="16" t="s">
        <v>3910</v>
      </c>
      <c r="S1094" s="108" t="e">
        <v>#N/A</v>
      </c>
      <c r="T1094" s="108"/>
    </row>
    <row r="1095" spans="1:20" hidden="1" x14ac:dyDescent="0.2">
      <c r="A1095" s="16">
        <v>1473</v>
      </c>
      <c r="B1095" s="16" t="s">
        <v>853</v>
      </c>
      <c r="D1095" s="70" t="str">
        <f>IF(C1095="","",LOOKUP(C1095,Bases!A:A,Bases!B:B))</f>
        <v/>
      </c>
      <c r="E1095" s="70" t="str">
        <f>IF(C1095="","",LOOKUP(C1095,Bases!A:A,Bases!C:C))</f>
        <v/>
      </c>
      <c r="G1095" s="68" t="str">
        <f t="shared" si="65"/>
        <v>Baja</v>
      </c>
      <c r="K1095" s="16">
        <v>0</v>
      </c>
      <c r="L1095" s="16" t="s">
        <v>2265</v>
      </c>
      <c r="M1095" s="17">
        <v>42226</v>
      </c>
      <c r="N1095" s="15">
        <v>3158588511</v>
      </c>
      <c r="P1095" s="16">
        <v>0</v>
      </c>
      <c r="Q1095" s="16" t="str">
        <f t="shared" si="66"/>
        <v>//</v>
      </c>
      <c r="R1095" s="16"/>
      <c r="S1095" s="108" t="e">
        <v>#N/A</v>
      </c>
      <c r="T1095" s="108"/>
    </row>
    <row r="1096" spans="1:20" hidden="1" x14ac:dyDescent="0.2">
      <c r="A1096" s="16">
        <v>1735</v>
      </c>
      <c r="B1096" s="16" t="s">
        <v>854</v>
      </c>
      <c r="D1096" s="70" t="str">
        <f>IF(C1096="","",LOOKUP(C1096,Bases!A:A,Bases!B:B))</f>
        <v/>
      </c>
      <c r="E1096" s="70" t="str">
        <f>IF(C1096="","",LOOKUP(C1096,Bases!A:A,Bases!C:C))</f>
        <v/>
      </c>
      <c r="G1096" s="68" t="str">
        <f t="shared" si="65"/>
        <v>Baja</v>
      </c>
      <c r="H1096" s="16" t="s">
        <v>2754</v>
      </c>
      <c r="J1096" s="16" t="s">
        <v>2283</v>
      </c>
      <c r="K1096" s="16">
        <v>98640</v>
      </c>
      <c r="L1096" s="16" t="s">
        <v>2265</v>
      </c>
      <c r="M1096" s="17">
        <v>42605</v>
      </c>
      <c r="N1096" s="15">
        <v>63159606720</v>
      </c>
      <c r="P1096" s="16">
        <v>0</v>
      </c>
      <c r="Q1096" s="16" t="str">
        <f t="shared" si="66"/>
        <v>//</v>
      </c>
      <c r="R1096" s="16"/>
      <c r="S1096" s="108" t="e">
        <v>#N/A</v>
      </c>
      <c r="T1096" s="108"/>
    </row>
    <row r="1097" spans="1:20" hidden="1" x14ac:dyDescent="0.2">
      <c r="A1097" s="16">
        <v>192</v>
      </c>
      <c r="B1097" s="16" t="s">
        <v>855</v>
      </c>
      <c r="D1097" s="70" t="str">
        <f>IF(C1097="","",LOOKUP(C1097,Bases!A:A,Bases!B:B))</f>
        <v/>
      </c>
      <c r="E1097" s="70" t="str">
        <f>IF(C1097="","",LOOKUP(C1097,Bases!A:A,Bases!C:C))</f>
        <v/>
      </c>
      <c r="G1097" s="68" t="str">
        <f t="shared" si="65"/>
        <v>Baja</v>
      </c>
      <c r="K1097" s="16">
        <v>0</v>
      </c>
      <c r="L1097" s="16" t="s">
        <v>2265</v>
      </c>
      <c r="M1097" s="17">
        <v>37257</v>
      </c>
      <c r="N1097" s="15">
        <v>34987705331</v>
      </c>
      <c r="P1097" s="16">
        <v>0</v>
      </c>
      <c r="Q1097" s="16" t="str">
        <f t="shared" si="66"/>
        <v>//</v>
      </c>
      <c r="R1097" s="16"/>
      <c r="S1097" s="108" t="e">
        <v>#N/A</v>
      </c>
      <c r="T1097" s="108"/>
    </row>
    <row r="1098" spans="1:20" x14ac:dyDescent="0.2">
      <c r="A1098" s="16">
        <v>738</v>
      </c>
      <c r="B1098" s="31" t="s">
        <v>605</v>
      </c>
      <c r="C1098" s="16" t="s">
        <v>6936</v>
      </c>
      <c r="D1098" s="70" t="str">
        <f>IF(C1098="","",LOOKUP(C1098,Bases!A:A,Bases!B:B))</f>
        <v>Periféricos</v>
      </c>
      <c r="E1098" s="70" t="str">
        <f>IF(C1098="","",LOOKUP(C1098,Bases!A:A,Bases!C:C))</f>
        <v>Apoyo de intendencia</v>
      </c>
      <c r="F1098" s="18" t="s">
        <v>11</v>
      </c>
      <c r="G1098" s="68" t="str">
        <f t="shared" ref="G1098:G1103" si="67">IF(L1098="B","Baja","Activo")</f>
        <v>Activo</v>
      </c>
      <c r="H1098" s="16" t="s">
        <v>4086</v>
      </c>
      <c r="I1098" s="16" t="s">
        <v>2472</v>
      </c>
      <c r="J1098" s="16" t="s">
        <v>2283</v>
      </c>
      <c r="K1098" s="16">
        <v>98640</v>
      </c>
      <c r="L1098" s="16" t="s">
        <v>2266</v>
      </c>
      <c r="M1098" s="17">
        <v>42230</v>
      </c>
      <c r="N1098" s="15">
        <v>34058905695</v>
      </c>
      <c r="O1098" s="16" t="s">
        <v>4375</v>
      </c>
      <c r="P1098" s="16" t="s">
        <v>6321</v>
      </c>
      <c r="Q1098" s="16" t="str">
        <f t="shared" si="66"/>
        <v>04/09/89</v>
      </c>
      <c r="R1098" s="27" t="s">
        <v>3910</v>
      </c>
      <c r="S1098" s="12" t="s">
        <v>3951</v>
      </c>
    </row>
    <row r="1099" spans="1:20" hidden="1" x14ac:dyDescent="0.2">
      <c r="A1099" s="23">
        <v>2419</v>
      </c>
      <c r="B1099" s="16" t="s">
        <v>4642</v>
      </c>
      <c r="D1099" s="70" t="str">
        <f>IF(C1099="","",LOOKUP(C1099,Bases!A:A,Bases!B:B))</f>
        <v/>
      </c>
      <c r="E1099" s="70" t="str">
        <f>IF(C1099="","",LOOKUP(C1099,Bases!A:A,Bases!C:C))</f>
        <v/>
      </c>
      <c r="F1099" s="24" t="s">
        <v>3662</v>
      </c>
      <c r="G1099" s="68" t="str">
        <f t="shared" si="67"/>
        <v>Baja</v>
      </c>
      <c r="H1099" s="16" t="s">
        <v>4643</v>
      </c>
      <c r="J1099" s="16" t="s">
        <v>2272</v>
      </c>
      <c r="K1099" s="16">
        <v>98718</v>
      </c>
      <c r="L1099" s="16" t="s">
        <v>2265</v>
      </c>
      <c r="M1099" s="17">
        <v>43473</v>
      </c>
      <c r="N1099" s="15">
        <v>34139104284</v>
      </c>
      <c r="O1099" s="16" t="s">
        <v>4644</v>
      </c>
      <c r="P1099" s="16">
        <v>0</v>
      </c>
      <c r="Q1099" s="16" t="str">
        <f t="shared" si="66"/>
        <v>11/12/91</v>
      </c>
      <c r="R1099" s="27" t="s">
        <v>3904</v>
      </c>
      <c r="S1099" s="108" t="e">
        <v>#N/A</v>
      </c>
      <c r="T1099" s="108"/>
    </row>
    <row r="1100" spans="1:20" hidden="1" x14ac:dyDescent="0.2">
      <c r="A1100" s="23">
        <v>2458</v>
      </c>
      <c r="B1100" s="16" t="s">
        <v>4841</v>
      </c>
      <c r="C1100" s="16" t="s">
        <v>6790</v>
      </c>
      <c r="D1100" s="70" t="str">
        <f>IF(C1100="","",LOOKUP(C1100,Bases!A:A,Bases!B:B))</f>
        <v>Invernaderos</v>
      </c>
      <c r="E1100" s="70" t="str">
        <f>IF(C1100="","",LOOKUP(C1100,Bases!A:A,Bases!C:C))</f>
        <v>Operativo Arriba</v>
      </c>
      <c r="F1100" s="18" t="s">
        <v>3662</v>
      </c>
      <c r="G1100" s="68" t="str">
        <f t="shared" si="67"/>
        <v>Baja</v>
      </c>
      <c r="H1100" s="16" t="s">
        <v>4842</v>
      </c>
      <c r="I1100" s="16" t="s">
        <v>5535</v>
      </c>
      <c r="J1100" s="16" t="s">
        <v>2285</v>
      </c>
      <c r="K1100" s="16">
        <v>98740</v>
      </c>
      <c r="L1100" s="16" t="s">
        <v>2265</v>
      </c>
      <c r="M1100" s="17">
        <v>43529</v>
      </c>
      <c r="N1100" s="15">
        <v>8189023511</v>
      </c>
      <c r="O1100" s="16" t="s">
        <v>4843</v>
      </c>
      <c r="P1100" s="16" t="s">
        <v>6341</v>
      </c>
      <c r="Q1100" s="16" t="str">
        <f t="shared" ref="Q1100:Q1128" si="68">CONCATENATE(MID(O1100,9,2),"/",MID(O1100,7,2),"/",MID(O1100,5,2))</f>
        <v>03/05/90</v>
      </c>
      <c r="R1100" s="27" t="s">
        <v>3904</v>
      </c>
      <c r="S1100" s="108" t="s">
        <v>5535</v>
      </c>
      <c r="T1100" s="108"/>
    </row>
    <row r="1101" spans="1:20" hidden="1" x14ac:dyDescent="0.2">
      <c r="A1101" s="16">
        <v>8226</v>
      </c>
      <c r="B1101" s="16" t="s">
        <v>856</v>
      </c>
      <c r="D1101" s="70" t="str">
        <f>IF(C1101="","",LOOKUP(C1101,Bases!A:A,Bases!B:B))</f>
        <v/>
      </c>
      <c r="E1101" s="70" t="str">
        <f>IF(C1101="","",LOOKUP(C1101,Bases!A:A,Bases!C:C))</f>
        <v/>
      </c>
      <c r="G1101" s="68" t="str">
        <f t="shared" si="67"/>
        <v>Baja</v>
      </c>
      <c r="H1101" s="16" t="s">
        <v>2755</v>
      </c>
      <c r="J1101" s="16" t="s">
        <v>2272</v>
      </c>
      <c r="K1101" s="16">
        <v>98706</v>
      </c>
      <c r="L1101" s="16" t="s">
        <v>2265</v>
      </c>
      <c r="M1101" s="17">
        <v>42759</v>
      </c>
      <c r="N1101" s="15">
        <v>28169741163</v>
      </c>
      <c r="P1101" s="16">
        <v>0</v>
      </c>
      <c r="Q1101" s="16" t="str">
        <f t="shared" si="68"/>
        <v>//</v>
      </c>
      <c r="R1101" s="16"/>
      <c r="S1101" s="108" t="e">
        <v>#N/A</v>
      </c>
      <c r="T1101" s="108"/>
    </row>
    <row r="1102" spans="1:20" hidden="1" x14ac:dyDescent="0.2">
      <c r="A1102" s="16">
        <v>8251</v>
      </c>
      <c r="B1102" s="16" t="s">
        <v>856</v>
      </c>
      <c r="D1102" s="70" t="str">
        <f>IF(C1102="","",LOOKUP(C1102,Bases!A:A,Bases!B:B))</f>
        <v/>
      </c>
      <c r="E1102" s="70" t="str">
        <f>IF(C1102="","",LOOKUP(C1102,Bases!A:A,Bases!C:C))</f>
        <v/>
      </c>
      <c r="G1102" s="68" t="str">
        <f t="shared" si="67"/>
        <v>Baja</v>
      </c>
      <c r="H1102" s="16" t="s">
        <v>2756</v>
      </c>
      <c r="J1102" s="16" t="s">
        <v>2757</v>
      </c>
      <c r="K1102" s="16">
        <v>98706</v>
      </c>
      <c r="L1102" s="16" t="s">
        <v>2265</v>
      </c>
      <c r="M1102" s="17">
        <v>42906</v>
      </c>
      <c r="N1102" s="15">
        <v>28169741163</v>
      </c>
      <c r="P1102" s="16">
        <v>0</v>
      </c>
      <c r="Q1102" s="16" t="str">
        <f t="shared" si="68"/>
        <v>//</v>
      </c>
      <c r="R1102" s="16"/>
      <c r="S1102" s="108" t="e">
        <v>#N/A</v>
      </c>
      <c r="T1102" s="108"/>
    </row>
    <row r="1103" spans="1:20" x14ac:dyDescent="0.2">
      <c r="A1103" s="16">
        <v>8499</v>
      </c>
      <c r="B1103" s="16" t="s">
        <v>7816</v>
      </c>
      <c r="C1103" s="19" t="s">
        <v>7092</v>
      </c>
      <c r="D1103" s="70" t="str">
        <f>IF(C1103="","",LOOKUP(C1103,Bases!A:A,Bases!B:B))</f>
        <v>Invernaderos</v>
      </c>
      <c r="E1103" s="70" t="str">
        <f>IF(C1103="","",LOOKUP(C1103,Bases!A:A,Bases!C:C))</f>
        <v>Extra/entrenamiento</v>
      </c>
      <c r="F1103" s="18" t="s">
        <v>7209</v>
      </c>
      <c r="G1103" s="68" t="str">
        <f t="shared" si="67"/>
        <v>Activo</v>
      </c>
      <c r="H1103" s="16" t="s">
        <v>2929</v>
      </c>
      <c r="I1103" s="16" t="s">
        <v>2472</v>
      </c>
      <c r="J1103" s="16" t="s">
        <v>2283</v>
      </c>
      <c r="K1103" s="16">
        <v>98640</v>
      </c>
      <c r="L1103" s="16" t="s">
        <v>144</v>
      </c>
      <c r="M1103" s="17">
        <v>44215</v>
      </c>
      <c r="N1103" s="15">
        <v>11160275985</v>
      </c>
      <c r="O1103" s="26" t="s">
        <v>7817</v>
      </c>
      <c r="P1103" s="26"/>
      <c r="Q1103" s="26" t="str">
        <f t="shared" si="68"/>
        <v>20/08/02</v>
      </c>
      <c r="R1103" s="16" t="s">
        <v>3910</v>
      </c>
      <c r="S1103" s="111" t="s">
        <v>3951</v>
      </c>
      <c r="T1103" s="111"/>
    </row>
    <row r="1104" spans="1:20" hidden="1" x14ac:dyDescent="0.2">
      <c r="A1104" s="16">
        <v>8330</v>
      </c>
      <c r="B1104" s="16" t="s">
        <v>7315</v>
      </c>
      <c r="C1104" s="19" t="s">
        <v>7169</v>
      </c>
      <c r="D1104" s="70" t="str">
        <f>IF(C1104="","",LOOKUP(C1104,Bases!A:A,Bases!B:B))</f>
        <v>Invernaderos</v>
      </c>
      <c r="E1104" s="70" t="str">
        <f>IF(C1104="","",LOOKUP(C1104,Bases!A:A,Bases!C:C))</f>
        <v>Extra/entrenamiento</v>
      </c>
      <c r="F1104" s="18" t="s">
        <v>7209</v>
      </c>
      <c r="G1104" s="68" t="str">
        <f>IF(L1104="B","Baja",IF(L1104="A","Activo",IF(L1104="R","Activo","")))</f>
        <v>Baja</v>
      </c>
      <c r="H1104" s="16" t="s">
        <v>7316</v>
      </c>
      <c r="I1104" s="16" t="s">
        <v>7258</v>
      </c>
      <c r="J1104" s="16" t="s">
        <v>2270</v>
      </c>
      <c r="K1104" s="16">
        <v>98630</v>
      </c>
      <c r="L1104" s="16" t="s">
        <v>2265</v>
      </c>
      <c r="M1104" s="17">
        <v>44117</v>
      </c>
      <c r="O1104" s="16" t="s">
        <v>7317</v>
      </c>
      <c r="Q1104" s="16" t="str">
        <f t="shared" si="68"/>
        <v>19/07/00</v>
      </c>
      <c r="R1104" s="27" t="s">
        <v>3910</v>
      </c>
      <c r="S1104" s="29" t="s">
        <v>7258</v>
      </c>
      <c r="T1104" s="29"/>
    </row>
    <row r="1105" spans="1:20" hidden="1" x14ac:dyDescent="0.2">
      <c r="A1105" s="16">
        <v>61</v>
      </c>
      <c r="B1105" s="16" t="s">
        <v>858</v>
      </c>
      <c r="D1105" s="70" t="str">
        <f>IF(C1105="","",LOOKUP(C1105,Bases!A:A,Bases!B:B))</f>
        <v/>
      </c>
      <c r="E1105" s="70" t="str">
        <f>IF(C1105="","",LOOKUP(C1105,Bases!A:A,Bases!C:C))</f>
        <v/>
      </c>
      <c r="G1105" s="68" t="str">
        <f t="shared" ref="G1105:G1139" si="69">IF(L1105="B","Baja","Activo")</f>
        <v>Baja</v>
      </c>
      <c r="K1105" s="16">
        <v>0</v>
      </c>
      <c r="L1105" s="16" t="s">
        <v>2265</v>
      </c>
      <c r="M1105" s="17">
        <v>36955</v>
      </c>
      <c r="N1105" s="15">
        <v>34977912541</v>
      </c>
      <c r="P1105" s="16">
        <v>0</v>
      </c>
      <c r="Q1105" s="16" t="str">
        <f t="shared" si="68"/>
        <v>//</v>
      </c>
      <c r="R1105" s="16"/>
      <c r="S1105" s="108" t="e">
        <v>#N/A</v>
      </c>
      <c r="T1105" s="108"/>
    </row>
    <row r="1106" spans="1:20" hidden="1" x14ac:dyDescent="0.2">
      <c r="A1106" s="16">
        <v>73</v>
      </c>
      <c r="B1106" s="16" t="s">
        <v>859</v>
      </c>
      <c r="D1106" s="70" t="str">
        <f>IF(C1106="","",LOOKUP(C1106,Bases!A:A,Bases!B:B))</f>
        <v/>
      </c>
      <c r="E1106" s="70" t="str">
        <f>IF(C1106="","",LOOKUP(C1106,Bases!A:A,Bases!C:C))</f>
        <v/>
      </c>
      <c r="G1106" s="68" t="str">
        <f t="shared" si="69"/>
        <v>Baja</v>
      </c>
      <c r="K1106" s="16">
        <v>0</v>
      </c>
      <c r="L1106" s="16" t="s">
        <v>2265</v>
      </c>
      <c r="M1106" s="17">
        <v>37004</v>
      </c>
      <c r="N1106" s="15">
        <v>34007901704</v>
      </c>
      <c r="P1106" s="16">
        <v>0</v>
      </c>
      <c r="Q1106" s="16" t="str">
        <f t="shared" si="68"/>
        <v>//</v>
      </c>
      <c r="R1106" s="16"/>
      <c r="S1106" s="108" t="e">
        <v>#N/A</v>
      </c>
      <c r="T1106" s="108"/>
    </row>
    <row r="1107" spans="1:20" hidden="1" x14ac:dyDescent="0.2">
      <c r="A1107" s="16">
        <v>543</v>
      </c>
      <c r="B1107" s="16" t="s">
        <v>860</v>
      </c>
      <c r="D1107" s="70" t="str">
        <f>IF(C1107="","",LOOKUP(C1107,Bases!A:A,Bases!B:B))</f>
        <v/>
      </c>
      <c r="E1107" s="70" t="str">
        <f>IF(C1107="","",LOOKUP(C1107,Bases!A:A,Bases!C:C))</f>
        <v/>
      </c>
      <c r="G1107" s="68" t="str">
        <f t="shared" si="69"/>
        <v>Baja</v>
      </c>
      <c r="K1107" s="16">
        <v>0</v>
      </c>
      <c r="L1107" s="16" t="s">
        <v>2265</v>
      </c>
      <c r="M1107" s="17">
        <v>38293</v>
      </c>
      <c r="N1107" s="15">
        <v>34048716368</v>
      </c>
      <c r="P1107" s="16">
        <v>0</v>
      </c>
      <c r="Q1107" s="16" t="str">
        <f t="shared" si="68"/>
        <v>//</v>
      </c>
      <c r="R1107" s="16"/>
      <c r="S1107" s="108" t="e">
        <v>#N/A</v>
      </c>
      <c r="T1107" s="108"/>
    </row>
    <row r="1108" spans="1:20" hidden="1" x14ac:dyDescent="0.2">
      <c r="A1108" s="16">
        <v>8092</v>
      </c>
      <c r="B1108" s="16" t="s">
        <v>861</v>
      </c>
      <c r="D1108" s="70" t="str">
        <f>IF(C1108="","",LOOKUP(C1108,Bases!A:A,Bases!B:B))</f>
        <v/>
      </c>
      <c r="E1108" s="70" t="str">
        <f>IF(C1108="","",LOOKUP(C1108,Bases!A:A,Bases!C:C))</f>
        <v/>
      </c>
      <c r="G1108" s="68" t="str">
        <f t="shared" si="69"/>
        <v>Baja</v>
      </c>
      <c r="H1108" s="16" t="s">
        <v>2759</v>
      </c>
      <c r="J1108" s="16" t="s">
        <v>2389</v>
      </c>
      <c r="K1108" s="16">
        <v>98840</v>
      </c>
      <c r="L1108" s="16" t="s">
        <v>2265</v>
      </c>
      <c r="M1108" s="17">
        <v>42031</v>
      </c>
      <c r="N1108" s="15">
        <v>27149693288</v>
      </c>
      <c r="P1108" s="16">
        <v>0</v>
      </c>
      <c r="Q1108" s="16" t="str">
        <f t="shared" si="68"/>
        <v>//</v>
      </c>
      <c r="R1108" s="16"/>
      <c r="S1108" s="108" t="e">
        <v>#N/A</v>
      </c>
      <c r="T1108" s="108"/>
    </row>
    <row r="1109" spans="1:20" hidden="1" x14ac:dyDescent="0.2">
      <c r="A1109" s="16">
        <v>1654</v>
      </c>
      <c r="B1109" s="16" t="s">
        <v>862</v>
      </c>
      <c r="D1109" s="70" t="str">
        <f>IF(C1109="","",LOOKUP(C1109,Bases!A:A,Bases!B:B))</f>
        <v/>
      </c>
      <c r="E1109" s="70" t="str">
        <f>IF(C1109="","",LOOKUP(C1109,Bases!A:A,Bases!C:C))</f>
        <v/>
      </c>
      <c r="G1109" s="68" t="str">
        <f t="shared" si="69"/>
        <v>Baja</v>
      </c>
      <c r="H1109" s="16" t="s">
        <v>2760</v>
      </c>
      <c r="J1109" s="16" t="s">
        <v>2272</v>
      </c>
      <c r="K1109" s="16">
        <v>98700</v>
      </c>
      <c r="L1109" s="16" t="s">
        <v>2265</v>
      </c>
      <c r="M1109" s="17">
        <v>42489</v>
      </c>
      <c r="N1109" s="15">
        <v>33016706419</v>
      </c>
      <c r="P1109" s="16">
        <v>0</v>
      </c>
      <c r="Q1109" s="16" t="str">
        <f t="shared" si="68"/>
        <v>//</v>
      </c>
      <c r="R1109" s="16"/>
      <c r="S1109" s="108" t="e">
        <v>#N/A</v>
      </c>
      <c r="T1109" s="108"/>
    </row>
    <row r="1110" spans="1:20" hidden="1" x14ac:dyDescent="0.2">
      <c r="A1110" s="16">
        <v>8407</v>
      </c>
      <c r="B1110" s="16" t="s">
        <v>7580</v>
      </c>
      <c r="C1110" s="19" t="s">
        <v>7120</v>
      </c>
      <c r="D1110" s="70" t="str">
        <f>IF(C1110="","",LOOKUP(C1110,[1]Bases!A:A,[1]Bases!B:B))</f>
        <v>Invernaderos</v>
      </c>
      <c r="E1110" s="70" t="str">
        <f>IF(C1110="","",LOOKUP(C1110,[1]Bases!A:A,[1]Bases!C:C))</f>
        <v>Extra/entrenamiento</v>
      </c>
      <c r="F1110" s="18" t="s">
        <v>7209</v>
      </c>
      <c r="G1110" s="68" t="str">
        <f t="shared" si="69"/>
        <v>Baja</v>
      </c>
      <c r="H1110" s="16" t="s">
        <v>7581</v>
      </c>
      <c r="I1110" s="16" t="s">
        <v>7258</v>
      </c>
      <c r="J1110" s="16" t="s">
        <v>2270</v>
      </c>
      <c r="K1110" s="16">
        <v>98630</v>
      </c>
      <c r="L1110" s="16" t="s">
        <v>2265</v>
      </c>
      <c r="M1110" s="17">
        <v>44151</v>
      </c>
      <c r="O1110" s="15" t="s">
        <v>7582</v>
      </c>
      <c r="Q1110" s="16" t="str">
        <f t="shared" si="68"/>
        <v>19/10/01</v>
      </c>
      <c r="R1110" s="27" t="s">
        <v>3910</v>
      </c>
      <c r="S1110" s="108" t="s">
        <v>7258</v>
      </c>
      <c r="T1110" s="108"/>
    </row>
    <row r="1111" spans="1:20" x14ac:dyDescent="0.2">
      <c r="A1111" s="23">
        <v>550</v>
      </c>
      <c r="B1111" s="23" t="s">
        <v>620</v>
      </c>
      <c r="C1111" s="16" t="s">
        <v>6774</v>
      </c>
      <c r="D1111" s="70" t="str">
        <f>IF(C1111="","",LOOKUP(C1111,Bases!A:A,Bases!B:B))</f>
        <v>Periféricos</v>
      </c>
      <c r="E1111" s="70" t="str">
        <f>IF(C1111="","",LOOKUP(C1111,Bases!A:A,Bases!C:C))</f>
        <v>Técnico nocturno</v>
      </c>
      <c r="F1111" s="18" t="s">
        <v>11</v>
      </c>
      <c r="G1111" s="68" t="str">
        <f t="shared" si="69"/>
        <v>Activo</v>
      </c>
      <c r="H1111" s="16" t="s">
        <v>4086</v>
      </c>
      <c r="I1111" s="16" t="s">
        <v>2472</v>
      </c>
      <c r="J1111" s="16" t="s">
        <v>2283</v>
      </c>
      <c r="K1111" s="16">
        <v>98640</v>
      </c>
      <c r="L1111" s="16" t="s">
        <v>144</v>
      </c>
      <c r="M1111" s="17">
        <v>43357</v>
      </c>
      <c r="N1111" s="15">
        <v>34008008517</v>
      </c>
      <c r="O1111" s="16" t="s">
        <v>4087</v>
      </c>
      <c r="P1111" s="16" t="s">
        <v>6323</v>
      </c>
      <c r="Q1111" s="16" t="str">
        <f t="shared" si="68"/>
        <v>17/03/80</v>
      </c>
      <c r="R1111" s="27" t="s">
        <v>3904</v>
      </c>
      <c r="S1111" s="12" t="s">
        <v>6214</v>
      </c>
    </row>
    <row r="1112" spans="1:20" hidden="1" x14ac:dyDescent="0.2">
      <c r="A1112" s="16">
        <v>863</v>
      </c>
      <c r="B1112" s="16" t="s">
        <v>864</v>
      </c>
      <c r="D1112" s="70" t="str">
        <f>IF(C1112="","",LOOKUP(C1112,Bases!A:A,Bases!B:B))</f>
        <v/>
      </c>
      <c r="E1112" s="70" t="str">
        <f>IF(C1112="","",LOOKUP(C1112,Bases!A:A,Bases!C:C))</f>
        <v/>
      </c>
      <c r="G1112" s="68" t="str">
        <f t="shared" si="69"/>
        <v>Baja</v>
      </c>
      <c r="K1112" s="16">
        <v>0</v>
      </c>
      <c r="L1112" s="16" t="s">
        <v>2265</v>
      </c>
      <c r="M1112" s="17">
        <v>38768</v>
      </c>
      <c r="N1112" s="15">
        <v>34058804567</v>
      </c>
      <c r="P1112" s="16">
        <v>0</v>
      </c>
      <c r="Q1112" s="16" t="str">
        <f t="shared" si="68"/>
        <v>//</v>
      </c>
      <c r="R1112" s="16"/>
      <c r="S1112" s="108" t="e">
        <v>#N/A</v>
      </c>
      <c r="T1112" s="108"/>
    </row>
    <row r="1113" spans="1:20" hidden="1" x14ac:dyDescent="0.2">
      <c r="A1113" s="16">
        <v>830</v>
      </c>
      <c r="B1113" s="16" t="s">
        <v>865</v>
      </c>
      <c r="D1113" s="70" t="str">
        <f>IF(C1113="","",LOOKUP(C1113,Bases!A:A,Bases!B:B))</f>
        <v/>
      </c>
      <c r="E1113" s="70" t="str">
        <f>IF(C1113="","",LOOKUP(C1113,Bases!A:A,Bases!C:C))</f>
        <v/>
      </c>
      <c r="G1113" s="68" t="str">
        <f t="shared" si="69"/>
        <v>Baja</v>
      </c>
      <c r="K1113" s="16">
        <v>0</v>
      </c>
      <c r="L1113" s="16" t="s">
        <v>2265</v>
      </c>
      <c r="M1113" s="17">
        <v>38698</v>
      </c>
      <c r="N1113" s="15">
        <v>34058907832</v>
      </c>
      <c r="P1113" s="16">
        <v>0</v>
      </c>
      <c r="Q1113" s="16" t="str">
        <f t="shared" si="68"/>
        <v>//</v>
      </c>
      <c r="R1113" s="16"/>
      <c r="S1113" s="108" t="e">
        <v>#N/A</v>
      </c>
      <c r="T1113" s="108"/>
    </row>
    <row r="1114" spans="1:20" hidden="1" x14ac:dyDescent="0.2">
      <c r="A1114" s="16">
        <v>1675</v>
      </c>
      <c r="B1114" s="16" t="s">
        <v>866</v>
      </c>
      <c r="D1114" s="70" t="str">
        <f>IF(C1114="","",LOOKUP(C1114,Bases!A:A,Bases!B:B))</f>
        <v/>
      </c>
      <c r="E1114" s="70" t="str">
        <f>IF(C1114="","",LOOKUP(C1114,Bases!A:A,Bases!C:C))</f>
        <v/>
      </c>
      <c r="G1114" s="68" t="str">
        <f t="shared" si="69"/>
        <v>Baja</v>
      </c>
      <c r="H1114" s="16" t="s">
        <v>2761</v>
      </c>
      <c r="J1114" s="16" t="s">
        <v>2272</v>
      </c>
      <c r="K1114" s="16">
        <v>98700</v>
      </c>
      <c r="L1114" s="16" t="s">
        <v>2265</v>
      </c>
      <c r="M1114" s="17">
        <v>42509</v>
      </c>
      <c r="N1114" s="15">
        <v>5149281718</v>
      </c>
      <c r="P1114" s="16">
        <v>0</v>
      </c>
      <c r="Q1114" s="16" t="str">
        <f t="shared" si="68"/>
        <v>//</v>
      </c>
      <c r="R1114" s="16"/>
      <c r="S1114" s="108" t="e">
        <v>#N/A</v>
      </c>
      <c r="T1114" s="108"/>
    </row>
    <row r="1115" spans="1:20" hidden="1" x14ac:dyDescent="0.2">
      <c r="A1115" s="16">
        <v>864</v>
      </c>
      <c r="B1115" s="16" t="s">
        <v>867</v>
      </c>
      <c r="D1115" s="70" t="str">
        <f>IF(C1115="","",LOOKUP(C1115,Bases!A:A,Bases!B:B))</f>
        <v/>
      </c>
      <c r="E1115" s="70" t="str">
        <f>IF(C1115="","",LOOKUP(C1115,Bases!A:A,Bases!C:C))</f>
        <v/>
      </c>
      <c r="G1115" s="68" t="str">
        <f t="shared" si="69"/>
        <v>Baja</v>
      </c>
      <c r="K1115" s="16">
        <v>0</v>
      </c>
      <c r="L1115" s="16" t="s">
        <v>2265</v>
      </c>
      <c r="M1115" s="17">
        <v>38764</v>
      </c>
      <c r="N1115" s="15">
        <v>96967740125</v>
      </c>
      <c r="P1115" s="16">
        <v>0</v>
      </c>
      <c r="Q1115" s="16" t="str">
        <f t="shared" si="68"/>
        <v>//</v>
      </c>
      <c r="R1115" s="16"/>
      <c r="S1115" s="108" t="e">
        <v>#N/A</v>
      </c>
      <c r="T1115" s="108"/>
    </row>
    <row r="1116" spans="1:20" hidden="1" x14ac:dyDescent="0.2">
      <c r="A1116" s="16">
        <v>8350</v>
      </c>
      <c r="B1116" s="16" t="s">
        <v>7394</v>
      </c>
      <c r="C1116" s="19" t="s">
        <v>7377</v>
      </c>
      <c r="D1116" s="70" t="str">
        <f>IF(C1116="","",LOOKUP(C1116,Bases!A:A,Bases!B:B))</f>
        <v>Invernaderos</v>
      </c>
      <c r="E1116" s="70" t="str">
        <f>IF(C1116="","",LOOKUP(C1116,Bases!A:A,Bases!C:C))</f>
        <v>Extra/entrenamiento</v>
      </c>
      <c r="F1116" s="18" t="s">
        <v>7209</v>
      </c>
      <c r="G1116" s="68" t="str">
        <f t="shared" si="69"/>
        <v>Baja</v>
      </c>
      <c r="H1116" s="16" t="s">
        <v>7395</v>
      </c>
      <c r="I1116" s="16" t="s">
        <v>7258</v>
      </c>
      <c r="J1116" s="16" t="s">
        <v>2270</v>
      </c>
      <c r="K1116" s="16">
        <v>98630</v>
      </c>
      <c r="L1116" s="16" t="s">
        <v>2265</v>
      </c>
      <c r="M1116" s="17">
        <v>44120</v>
      </c>
      <c r="N1116" s="15">
        <v>60159744105</v>
      </c>
      <c r="O1116" s="16" t="s">
        <v>7396</v>
      </c>
      <c r="P1116" s="16" t="s">
        <v>7397</v>
      </c>
      <c r="Q1116" s="16" t="str">
        <f t="shared" si="68"/>
        <v>27/10/97</v>
      </c>
      <c r="R1116" s="27" t="s">
        <v>3904</v>
      </c>
      <c r="S1116" s="29" t="s">
        <v>7258</v>
      </c>
      <c r="T1116" s="29"/>
    </row>
    <row r="1117" spans="1:20" hidden="1" x14ac:dyDescent="0.2">
      <c r="A1117" s="16">
        <v>869</v>
      </c>
      <c r="B1117" s="16" t="s">
        <v>868</v>
      </c>
      <c r="D1117" s="70" t="str">
        <f>IF(C1117="","",LOOKUP(C1117,Bases!A:A,Bases!B:B))</f>
        <v/>
      </c>
      <c r="E1117" s="70" t="str">
        <f>IF(C1117="","",LOOKUP(C1117,Bases!A:A,Bases!C:C))</f>
        <v/>
      </c>
      <c r="G1117" s="68" t="str">
        <f t="shared" si="69"/>
        <v>Baja</v>
      </c>
      <c r="K1117" s="16">
        <v>0</v>
      </c>
      <c r="L1117" s="16" t="s">
        <v>2265</v>
      </c>
      <c r="M1117" s="17">
        <v>38775</v>
      </c>
      <c r="N1117" s="15">
        <v>34069000908</v>
      </c>
      <c r="P1117" s="16">
        <v>0</v>
      </c>
      <c r="Q1117" s="16" t="str">
        <f t="shared" si="68"/>
        <v>//</v>
      </c>
      <c r="R1117" s="16"/>
      <c r="S1117" s="108" t="e">
        <v>#N/A</v>
      </c>
      <c r="T1117" s="108"/>
    </row>
    <row r="1118" spans="1:20" hidden="1" x14ac:dyDescent="0.2">
      <c r="A1118" s="23">
        <v>2461</v>
      </c>
      <c r="B1118" s="16" t="s">
        <v>4860</v>
      </c>
      <c r="D1118" s="70" t="str">
        <f>IF(C1118="","",LOOKUP(C1118,Bases!A:A,Bases!B:B))</f>
        <v/>
      </c>
      <c r="E1118" s="70" t="str">
        <f>IF(C1118="","",LOOKUP(C1118,Bases!A:A,Bases!C:C))</f>
        <v/>
      </c>
      <c r="F1118" s="24" t="s">
        <v>3659</v>
      </c>
      <c r="G1118" s="68" t="str">
        <f t="shared" si="69"/>
        <v>Baja</v>
      </c>
      <c r="H1118" s="16" t="s">
        <v>4861</v>
      </c>
      <c r="J1118" s="16" t="s">
        <v>2283</v>
      </c>
      <c r="K1118" s="16">
        <v>98640</v>
      </c>
      <c r="L1118" s="16" t="s">
        <v>2265</v>
      </c>
      <c r="M1118" s="17">
        <v>43535</v>
      </c>
      <c r="O1118" s="16" t="s">
        <v>4862</v>
      </c>
      <c r="P1118" s="16">
        <v>0</v>
      </c>
      <c r="Q1118" s="16" t="str">
        <f t="shared" si="68"/>
        <v>10/07/99</v>
      </c>
      <c r="R1118" s="27" t="s">
        <v>3904</v>
      </c>
      <c r="S1118" s="108" t="e">
        <v>#N/A</v>
      </c>
      <c r="T1118" s="108"/>
    </row>
    <row r="1119" spans="1:20" hidden="1" x14ac:dyDescent="0.2">
      <c r="A1119" s="16">
        <v>157</v>
      </c>
      <c r="B1119" s="16" t="s">
        <v>869</v>
      </c>
      <c r="D1119" s="70" t="str">
        <f>IF(C1119="","",LOOKUP(C1119,Bases!A:A,Bases!B:B))</f>
        <v/>
      </c>
      <c r="E1119" s="70" t="str">
        <f>IF(C1119="","",LOOKUP(C1119,Bases!A:A,Bases!C:C))</f>
        <v/>
      </c>
      <c r="G1119" s="68" t="str">
        <f t="shared" si="69"/>
        <v>Baja</v>
      </c>
      <c r="K1119" s="16">
        <v>0</v>
      </c>
      <c r="L1119" s="16" t="s">
        <v>2265</v>
      </c>
      <c r="M1119" s="17">
        <v>37180</v>
      </c>
      <c r="N1119" s="15">
        <v>34917520388</v>
      </c>
      <c r="P1119" s="16">
        <v>0</v>
      </c>
      <c r="Q1119" s="16" t="str">
        <f t="shared" si="68"/>
        <v>//</v>
      </c>
      <c r="R1119" s="16"/>
      <c r="S1119" s="108" t="e">
        <v>#N/A</v>
      </c>
      <c r="T1119" s="108"/>
    </row>
    <row r="1120" spans="1:20" hidden="1" x14ac:dyDescent="0.2">
      <c r="A1120" s="16">
        <v>717</v>
      </c>
      <c r="B1120" s="16" t="s">
        <v>870</v>
      </c>
      <c r="D1120" s="70" t="str">
        <f>IF(C1120="","",LOOKUP(C1120,Bases!A:A,Bases!B:B))</f>
        <v/>
      </c>
      <c r="E1120" s="70" t="str">
        <f>IF(C1120="","",LOOKUP(C1120,Bases!A:A,Bases!C:C))</f>
        <v/>
      </c>
      <c r="G1120" s="68" t="str">
        <f t="shared" si="69"/>
        <v>Baja</v>
      </c>
      <c r="K1120" s="16">
        <v>0</v>
      </c>
      <c r="L1120" s="16" t="s">
        <v>2265</v>
      </c>
      <c r="M1120" s="17">
        <v>38495</v>
      </c>
      <c r="N1120" s="15">
        <v>32967755821</v>
      </c>
      <c r="P1120" s="16">
        <v>0</v>
      </c>
      <c r="Q1120" s="16" t="str">
        <f t="shared" si="68"/>
        <v>//</v>
      </c>
      <c r="R1120" s="16"/>
      <c r="S1120" s="108" t="e">
        <v>#N/A</v>
      </c>
      <c r="T1120" s="108"/>
    </row>
    <row r="1121" spans="1:20" hidden="1" x14ac:dyDescent="0.2">
      <c r="A1121" s="16">
        <v>8344</v>
      </c>
      <c r="B1121" s="16" t="s">
        <v>7373</v>
      </c>
      <c r="C1121" s="19" t="s">
        <v>7232</v>
      </c>
      <c r="D1121" s="70" t="str">
        <f>IF(C1121="","",LOOKUP(C1121,Bases!A:A,Bases!B:B))</f>
        <v>Invernaderos</v>
      </c>
      <c r="E1121" s="70" t="str">
        <f>IF(C1121="","",LOOKUP(C1121,Bases!A:A,Bases!C:C))</f>
        <v>Operativo Arriba</v>
      </c>
      <c r="F1121" s="18" t="s">
        <v>7083</v>
      </c>
      <c r="G1121" s="68" t="str">
        <f t="shared" si="69"/>
        <v>Baja</v>
      </c>
      <c r="H1121" s="16" t="s">
        <v>7374</v>
      </c>
      <c r="I1121" s="16" t="s">
        <v>3593</v>
      </c>
      <c r="J1121" s="16" t="s">
        <v>2272</v>
      </c>
      <c r="K1121" s="16">
        <v>98700</v>
      </c>
      <c r="L1121" s="16" t="s">
        <v>2265</v>
      </c>
      <c r="M1121" s="17">
        <v>44118</v>
      </c>
      <c r="N1121" s="15">
        <v>34018900034</v>
      </c>
      <c r="O1121" s="16" t="s">
        <v>7375</v>
      </c>
      <c r="P1121" s="16" t="s">
        <v>7376</v>
      </c>
      <c r="Q1121" s="16" t="str">
        <f t="shared" si="68"/>
        <v>04/10/84</v>
      </c>
      <c r="R1121" s="27" t="s">
        <v>3904</v>
      </c>
      <c r="S1121" s="29" t="s">
        <v>3593</v>
      </c>
      <c r="T1121" s="29"/>
    </row>
    <row r="1122" spans="1:20" x14ac:dyDescent="0.2">
      <c r="A1122" s="23">
        <v>2551</v>
      </c>
      <c r="B1122" s="16" t="s">
        <v>5152</v>
      </c>
      <c r="C1122" s="16" t="s">
        <v>7190</v>
      </c>
      <c r="D1122" s="70" t="str">
        <f>IF(C1122="","",LOOKUP(C1122,Bases!A:A,Bases!B:B))</f>
        <v>Fitosanidad</v>
      </c>
      <c r="E1122" s="70" t="str">
        <f>IF(C1122="","",LOOKUP(C1122,Bases!A:A,Bases!C:C))</f>
        <v>Saneacion nivel 3B</v>
      </c>
      <c r="F1122" s="18" t="s">
        <v>9</v>
      </c>
      <c r="G1122" s="68" t="str">
        <f t="shared" si="69"/>
        <v>Activo</v>
      </c>
      <c r="H1122" s="16" t="s">
        <v>5153</v>
      </c>
      <c r="I1122" s="16" t="s">
        <v>2472</v>
      </c>
      <c r="J1122" s="16" t="s">
        <v>2283</v>
      </c>
      <c r="K1122" s="16">
        <v>98647</v>
      </c>
      <c r="L1122" s="16" t="s">
        <v>2266</v>
      </c>
      <c r="M1122" s="17">
        <v>44079</v>
      </c>
      <c r="N1122" s="15">
        <v>92160059876</v>
      </c>
      <c r="O1122" s="16" t="s">
        <v>5154</v>
      </c>
      <c r="P1122" s="16" t="s">
        <v>6325</v>
      </c>
      <c r="Q1122" s="16" t="str">
        <f t="shared" si="68"/>
        <v>27/05/00</v>
      </c>
      <c r="R1122" s="27" t="s">
        <v>3910</v>
      </c>
      <c r="S1122" s="12" t="s">
        <v>3951</v>
      </c>
    </row>
    <row r="1123" spans="1:20" hidden="1" x14ac:dyDescent="0.2">
      <c r="A1123" s="16">
        <v>8084</v>
      </c>
      <c r="B1123" s="16" t="s">
        <v>871</v>
      </c>
      <c r="D1123" s="70" t="str">
        <f>IF(C1123="","",LOOKUP(C1123,Bases!A:A,Bases!B:B))</f>
        <v/>
      </c>
      <c r="E1123" s="70" t="str">
        <f>IF(C1123="","",LOOKUP(C1123,Bases!A:A,Bases!C:C))</f>
        <v/>
      </c>
      <c r="G1123" s="68" t="str">
        <f t="shared" si="69"/>
        <v>Baja</v>
      </c>
      <c r="H1123" s="16" t="s">
        <v>2762</v>
      </c>
      <c r="J1123" s="16" t="s">
        <v>2389</v>
      </c>
      <c r="K1123" s="16">
        <v>98840</v>
      </c>
      <c r="L1123" s="16" t="s">
        <v>2265</v>
      </c>
      <c r="M1123" s="17">
        <v>42024</v>
      </c>
      <c r="N1123" s="15">
        <v>34924820011</v>
      </c>
      <c r="P1123" s="16">
        <v>0</v>
      </c>
      <c r="Q1123" s="16" t="str">
        <f t="shared" si="68"/>
        <v>//</v>
      </c>
      <c r="R1123" s="16"/>
      <c r="S1123" s="108" t="e">
        <v>#N/A</v>
      </c>
      <c r="T1123" s="108"/>
    </row>
    <row r="1124" spans="1:20" hidden="1" x14ac:dyDescent="0.2">
      <c r="A1124" s="16">
        <v>8090</v>
      </c>
      <c r="B1124" s="16" t="s">
        <v>872</v>
      </c>
      <c r="D1124" s="70" t="str">
        <f>IF(C1124="","",LOOKUP(C1124,Bases!A:A,Bases!B:B))</f>
        <v/>
      </c>
      <c r="E1124" s="70" t="str">
        <f>IF(C1124="","",LOOKUP(C1124,Bases!A:A,Bases!C:C))</f>
        <v/>
      </c>
      <c r="G1124" s="68" t="str">
        <f t="shared" si="69"/>
        <v>Baja</v>
      </c>
      <c r="H1124" s="16" t="s">
        <v>2763</v>
      </c>
      <c r="J1124" s="16" t="s">
        <v>2389</v>
      </c>
      <c r="K1124" s="16">
        <v>98840</v>
      </c>
      <c r="L1124" s="16" t="s">
        <v>2265</v>
      </c>
      <c r="M1124" s="17">
        <v>42031</v>
      </c>
      <c r="N1124" s="15">
        <v>34815906804</v>
      </c>
      <c r="P1124" s="16">
        <v>0</v>
      </c>
      <c r="Q1124" s="16" t="str">
        <f t="shared" si="68"/>
        <v>//</v>
      </c>
      <c r="R1124" s="16"/>
      <c r="S1124" s="108" t="e">
        <v>#N/A</v>
      </c>
      <c r="T1124" s="108"/>
    </row>
    <row r="1125" spans="1:20" hidden="1" x14ac:dyDescent="0.2">
      <c r="A1125" s="23">
        <v>8211</v>
      </c>
      <c r="B1125" s="16" t="s">
        <v>873</v>
      </c>
      <c r="D1125" s="70" t="str">
        <f>IF(C1125="","",LOOKUP(C1125,Bases!A:A,Bases!B:B))</f>
        <v/>
      </c>
      <c r="E1125" s="70" t="str">
        <f>IF(C1125="","",LOOKUP(C1125,Bases!A:A,Bases!C:C))</f>
        <v/>
      </c>
      <c r="F1125" s="18" t="s">
        <v>3659</v>
      </c>
      <c r="G1125" s="68" t="str">
        <f t="shared" si="69"/>
        <v>Baja</v>
      </c>
      <c r="H1125" s="16" t="s">
        <v>2764</v>
      </c>
      <c r="J1125" s="16" t="s">
        <v>2283</v>
      </c>
      <c r="K1125" s="16">
        <v>98640</v>
      </c>
      <c r="L1125" s="16" t="s">
        <v>2265</v>
      </c>
      <c r="M1125" s="17">
        <v>43032</v>
      </c>
      <c r="N1125" s="15">
        <v>2178818874</v>
      </c>
      <c r="O1125" s="16" t="s">
        <v>4382</v>
      </c>
      <c r="P1125" s="16">
        <v>0</v>
      </c>
      <c r="Q1125" s="16" t="str">
        <f t="shared" si="68"/>
        <v>10/10/88</v>
      </c>
      <c r="R1125" s="27" t="s">
        <v>3904</v>
      </c>
      <c r="S1125" s="108" t="e">
        <v>#N/A</v>
      </c>
      <c r="T1125" s="108"/>
    </row>
    <row r="1126" spans="1:20" hidden="1" x14ac:dyDescent="0.2">
      <c r="A1126" s="16">
        <v>8202</v>
      </c>
      <c r="B1126" s="16" t="s">
        <v>874</v>
      </c>
      <c r="D1126" s="70" t="str">
        <f>IF(C1126="","",LOOKUP(C1126,Bases!A:A,Bases!B:B))</f>
        <v/>
      </c>
      <c r="E1126" s="70" t="str">
        <f>IF(C1126="","",LOOKUP(C1126,Bases!A:A,Bases!C:C))</f>
        <v/>
      </c>
      <c r="G1126" s="68" t="str">
        <f t="shared" si="69"/>
        <v>Baja</v>
      </c>
      <c r="H1126" s="16" t="s">
        <v>2765</v>
      </c>
      <c r="J1126" s="16" t="s">
        <v>2438</v>
      </c>
      <c r="K1126" s="16">
        <v>59389</v>
      </c>
      <c r="L1126" s="16" t="s">
        <v>2265</v>
      </c>
      <c r="M1126" s="17">
        <v>42741</v>
      </c>
      <c r="N1126" s="15">
        <v>2179534603</v>
      </c>
      <c r="P1126" s="16">
        <v>0</v>
      </c>
      <c r="Q1126" s="16" t="str">
        <f t="shared" si="68"/>
        <v>//</v>
      </c>
      <c r="R1126" s="16"/>
      <c r="S1126" s="108" t="e">
        <v>#N/A</v>
      </c>
      <c r="T1126" s="108"/>
    </row>
    <row r="1127" spans="1:20" hidden="1" x14ac:dyDescent="0.2">
      <c r="A1127" s="16">
        <v>1787</v>
      </c>
      <c r="B1127" s="16" t="s">
        <v>875</v>
      </c>
      <c r="D1127" s="70" t="str">
        <f>IF(C1127="","",LOOKUP(C1127,Bases!A:A,Bases!B:B))</f>
        <v/>
      </c>
      <c r="E1127" s="70" t="str">
        <f>IF(C1127="","",LOOKUP(C1127,Bases!A:A,Bases!C:C))</f>
        <v/>
      </c>
      <c r="G1127" s="68" t="str">
        <f t="shared" si="69"/>
        <v>Baja</v>
      </c>
      <c r="H1127" s="16" t="s">
        <v>2766</v>
      </c>
      <c r="J1127" s="16" t="s">
        <v>2297</v>
      </c>
      <c r="K1127" s="16">
        <v>98760</v>
      </c>
      <c r="L1127" s="16" t="s">
        <v>2265</v>
      </c>
      <c r="M1127" s="17">
        <v>42643</v>
      </c>
      <c r="N1127" s="15">
        <v>3168355216</v>
      </c>
      <c r="P1127" s="16">
        <v>0</v>
      </c>
      <c r="Q1127" s="16" t="str">
        <f t="shared" si="68"/>
        <v>//</v>
      </c>
      <c r="R1127" s="16"/>
      <c r="S1127" s="108" t="e">
        <v>#N/A</v>
      </c>
      <c r="T1127" s="108"/>
    </row>
    <row r="1128" spans="1:20" hidden="1" x14ac:dyDescent="0.2">
      <c r="A1128" s="16">
        <v>1783</v>
      </c>
      <c r="B1128" s="16" t="s">
        <v>876</v>
      </c>
      <c r="D1128" s="70" t="str">
        <f>IF(C1128="","",LOOKUP(C1128,Bases!A:A,Bases!B:B))</f>
        <v/>
      </c>
      <c r="E1128" s="70" t="str">
        <f>IF(C1128="","",LOOKUP(C1128,Bases!A:A,Bases!C:C))</f>
        <v/>
      </c>
      <c r="G1128" s="68" t="str">
        <f t="shared" si="69"/>
        <v>Baja</v>
      </c>
      <c r="H1128" s="16" t="s">
        <v>2767</v>
      </c>
      <c r="J1128" s="16" t="s">
        <v>2297</v>
      </c>
      <c r="K1128" s="16">
        <v>98760</v>
      </c>
      <c r="L1128" s="16" t="s">
        <v>2265</v>
      </c>
      <c r="M1128" s="17">
        <v>42643</v>
      </c>
      <c r="N1128" s="15">
        <v>43118504117</v>
      </c>
      <c r="P1128" s="16">
        <v>0</v>
      </c>
      <c r="Q1128" s="16" t="str">
        <f t="shared" si="68"/>
        <v>//</v>
      </c>
      <c r="R1128" s="16"/>
      <c r="S1128" s="108" t="e">
        <v>#N/A</v>
      </c>
      <c r="T1128" s="108"/>
    </row>
    <row r="1129" spans="1:20" hidden="1" x14ac:dyDescent="0.2">
      <c r="A1129" s="16">
        <v>2884</v>
      </c>
      <c r="B1129" s="16" t="s">
        <v>6548</v>
      </c>
      <c r="D1129" s="70" t="str">
        <f>IF(C1129="","",LOOKUP(C1129,Bases!A:A,Bases!B:B))</f>
        <v/>
      </c>
      <c r="E1129" s="70" t="str">
        <f>IF(C1129="","",LOOKUP(C1129,Bases!A:A,Bases!C:C))</f>
        <v/>
      </c>
      <c r="F1129" s="12" t="s">
        <v>6043</v>
      </c>
      <c r="G1129" s="68" t="str">
        <f t="shared" si="69"/>
        <v>Baja</v>
      </c>
      <c r="H1129" s="16" t="s">
        <v>6549</v>
      </c>
      <c r="I1129" s="16" t="s">
        <v>6550</v>
      </c>
      <c r="J1129" s="16" t="s">
        <v>2285</v>
      </c>
      <c r="K1129" s="16">
        <v>98740</v>
      </c>
      <c r="L1129" s="16" t="s">
        <v>2265</v>
      </c>
      <c r="M1129" s="17">
        <v>44021</v>
      </c>
      <c r="O1129" s="16" t="s">
        <v>6551</v>
      </c>
      <c r="R1129" s="27" t="s">
        <v>3904</v>
      </c>
      <c r="S1129" s="108" t="s">
        <v>5537</v>
      </c>
      <c r="T1129" s="108"/>
    </row>
    <row r="1130" spans="1:20" hidden="1" x14ac:dyDescent="0.2">
      <c r="A1130" s="16">
        <v>1470</v>
      </c>
      <c r="B1130" s="16" t="s">
        <v>877</v>
      </c>
      <c r="D1130" s="70" t="str">
        <f>IF(C1130="","",LOOKUP(C1130,Bases!A:A,Bases!B:B))</f>
        <v/>
      </c>
      <c r="E1130" s="70" t="str">
        <f>IF(C1130="","",LOOKUP(C1130,Bases!A:A,Bases!C:C))</f>
        <v/>
      </c>
      <c r="G1130" s="68" t="str">
        <f t="shared" si="69"/>
        <v>Baja</v>
      </c>
      <c r="K1130" s="16">
        <v>0</v>
      </c>
      <c r="L1130" s="16" t="s">
        <v>2265</v>
      </c>
      <c r="M1130" s="17">
        <v>42226</v>
      </c>
      <c r="N1130" s="15">
        <v>3158588453</v>
      </c>
      <c r="P1130" s="16">
        <v>0</v>
      </c>
      <c r="Q1130" s="16" t="str">
        <f t="shared" ref="Q1130:Q1193" si="70">CONCATENATE(MID(O1130,9,2),"/",MID(O1130,7,2),"/",MID(O1130,5,2))</f>
        <v>//</v>
      </c>
      <c r="R1130" s="16"/>
      <c r="S1130" s="108" t="e">
        <v>#N/A</v>
      </c>
      <c r="T1130" s="108"/>
    </row>
    <row r="1131" spans="1:20" hidden="1" x14ac:dyDescent="0.2">
      <c r="A1131" s="16">
        <v>50120</v>
      </c>
      <c r="B1131" s="16" t="s">
        <v>3942</v>
      </c>
      <c r="D1131" s="70" t="str">
        <f>IF(C1131="","",LOOKUP(C1131,Bases!A:A,Bases!B:B))</f>
        <v/>
      </c>
      <c r="E1131" s="70" t="str">
        <f>IF(C1131="","",LOOKUP(C1131,Bases!A:A,Bases!C:C))</f>
        <v/>
      </c>
      <c r="G1131" s="68" t="str">
        <f t="shared" si="69"/>
        <v>Baja</v>
      </c>
      <c r="H1131" s="16" t="s">
        <v>3943</v>
      </c>
      <c r="J1131" s="16" t="s">
        <v>2268</v>
      </c>
      <c r="K1131" s="16">
        <v>98740</v>
      </c>
      <c r="L1131" s="16" t="s">
        <v>2265</v>
      </c>
      <c r="M1131" s="17">
        <v>43341</v>
      </c>
      <c r="O1131" s="16" t="s">
        <v>3944</v>
      </c>
      <c r="P1131" s="16">
        <v>0</v>
      </c>
      <c r="Q1131" s="16" t="str">
        <f t="shared" si="70"/>
        <v>07/01/99</v>
      </c>
      <c r="R1131" s="16"/>
      <c r="S1131" s="108" t="e">
        <v>#N/A</v>
      </c>
      <c r="T1131" s="108"/>
    </row>
    <row r="1132" spans="1:20" x14ac:dyDescent="0.2">
      <c r="A1132" s="16">
        <v>1054</v>
      </c>
      <c r="B1132" s="31" t="s">
        <v>627</v>
      </c>
      <c r="C1132" s="16" t="s">
        <v>6775</v>
      </c>
      <c r="D1132" s="70" t="str">
        <f>IF(C1132="","",LOOKUP(C1132,Bases!A:A,Bases!B:B))</f>
        <v>Invernaderos</v>
      </c>
      <c r="E1132" s="70" t="str">
        <f>IF(C1132="","",LOOKUP(C1132,Bases!A:A,Bases!C:C))</f>
        <v>Operativo Abajo</v>
      </c>
      <c r="F1132" s="18" t="s">
        <v>3664</v>
      </c>
      <c r="G1132" s="68" t="str">
        <f t="shared" si="69"/>
        <v>Activo</v>
      </c>
      <c r="H1132" s="16" t="s">
        <v>2591</v>
      </c>
      <c r="I1132" s="16" t="s">
        <v>2472</v>
      </c>
      <c r="J1132" s="16" t="s">
        <v>2283</v>
      </c>
      <c r="K1132" s="16">
        <v>98640</v>
      </c>
      <c r="L1132" s="16" t="s">
        <v>2266</v>
      </c>
      <c r="M1132" s="17">
        <v>41131</v>
      </c>
      <c r="N1132" s="15">
        <v>34119504529</v>
      </c>
      <c r="O1132" s="16" t="s">
        <v>4376</v>
      </c>
      <c r="P1132" s="16" t="s">
        <v>6326</v>
      </c>
      <c r="Q1132" s="16" t="str">
        <f t="shared" si="70"/>
        <v>09/07/95</v>
      </c>
      <c r="R1132" s="27" t="s">
        <v>3904</v>
      </c>
      <c r="S1132" s="12" t="s">
        <v>3951</v>
      </c>
    </row>
    <row r="1133" spans="1:20" hidden="1" x14ac:dyDescent="0.2">
      <c r="A1133" s="16">
        <v>1661</v>
      </c>
      <c r="B1133" s="16" t="s">
        <v>878</v>
      </c>
      <c r="D1133" s="70" t="str">
        <f>IF(C1133="","",LOOKUP(C1133,Bases!A:A,Bases!B:B))</f>
        <v/>
      </c>
      <c r="E1133" s="70" t="str">
        <f>IF(C1133="","",LOOKUP(C1133,Bases!A:A,Bases!C:C))</f>
        <v/>
      </c>
      <c r="G1133" s="68" t="str">
        <f t="shared" si="69"/>
        <v>Baja</v>
      </c>
      <c r="H1133" s="16" t="s">
        <v>2768</v>
      </c>
      <c r="J1133" s="16" t="s">
        <v>2272</v>
      </c>
      <c r="K1133" s="16">
        <v>98700</v>
      </c>
      <c r="L1133" s="16" t="s">
        <v>2265</v>
      </c>
      <c r="M1133" s="17">
        <v>42494</v>
      </c>
      <c r="N1133" s="15">
        <v>51078504258</v>
      </c>
      <c r="P1133" s="16">
        <v>0</v>
      </c>
      <c r="Q1133" s="16" t="str">
        <f t="shared" si="70"/>
        <v>//</v>
      </c>
      <c r="R1133" s="16"/>
      <c r="S1133" s="108" t="e">
        <v>#N/A</v>
      </c>
      <c r="T1133" s="108"/>
    </row>
    <row r="1134" spans="1:20" hidden="1" x14ac:dyDescent="0.2">
      <c r="A1134" s="16">
        <v>1101</v>
      </c>
      <c r="B1134" s="16" t="s">
        <v>879</v>
      </c>
      <c r="D1134" s="70" t="str">
        <f>IF(C1134="","",LOOKUP(C1134,Bases!A:A,Bases!B:B))</f>
        <v/>
      </c>
      <c r="E1134" s="70" t="str">
        <f>IF(C1134="","",LOOKUP(C1134,Bases!A:A,Bases!C:C))</f>
        <v/>
      </c>
      <c r="G1134" s="68" t="str">
        <f t="shared" si="69"/>
        <v>Baja</v>
      </c>
      <c r="H1134" s="16" t="s">
        <v>2769</v>
      </c>
      <c r="J1134" s="16" t="s">
        <v>2283</v>
      </c>
      <c r="K1134" s="16">
        <v>98640</v>
      </c>
      <c r="L1134" s="16" t="s">
        <v>2265</v>
      </c>
      <c r="M1134" s="17">
        <v>41166</v>
      </c>
      <c r="N1134" s="15">
        <v>34048002355</v>
      </c>
      <c r="P1134" s="16">
        <v>0</v>
      </c>
      <c r="Q1134" s="16" t="str">
        <f t="shared" si="70"/>
        <v>//</v>
      </c>
      <c r="R1134" s="16"/>
      <c r="S1134" s="108" t="e">
        <v>#N/A</v>
      </c>
      <c r="T1134" s="108"/>
    </row>
    <row r="1135" spans="1:20" x14ac:dyDescent="0.2">
      <c r="A1135" s="16">
        <v>1210</v>
      </c>
      <c r="B1135" s="16" t="s">
        <v>628</v>
      </c>
      <c r="C1135" s="16" t="s">
        <v>7726</v>
      </c>
      <c r="D1135" s="70" t="s">
        <v>2</v>
      </c>
      <c r="E1135" s="70" t="s">
        <v>0</v>
      </c>
      <c r="F1135" s="18" t="s">
        <v>7083</v>
      </c>
      <c r="G1135" s="68" t="str">
        <f t="shared" si="69"/>
        <v>Activo</v>
      </c>
      <c r="H1135" s="16" t="s">
        <v>2591</v>
      </c>
      <c r="I1135" s="16" t="s">
        <v>2472</v>
      </c>
      <c r="J1135" s="16" t="s">
        <v>2283</v>
      </c>
      <c r="K1135" s="16">
        <v>98640</v>
      </c>
      <c r="L1135" s="16" t="s">
        <v>144</v>
      </c>
      <c r="M1135" s="17">
        <v>41589</v>
      </c>
      <c r="N1135" s="15">
        <v>34139706856</v>
      </c>
      <c r="O1135" s="16" t="s">
        <v>4377</v>
      </c>
      <c r="P1135" s="16" t="s">
        <v>6327</v>
      </c>
      <c r="Q1135" s="16" t="str">
        <f t="shared" si="70"/>
        <v>21/04/97</v>
      </c>
      <c r="R1135" s="27" t="s">
        <v>3910</v>
      </c>
      <c r="S1135" s="12" t="s">
        <v>6214</v>
      </c>
    </row>
    <row r="1136" spans="1:20" hidden="1" x14ac:dyDescent="0.2">
      <c r="A1136" s="16">
        <v>1907</v>
      </c>
      <c r="B1136" s="16" t="s">
        <v>880</v>
      </c>
      <c r="D1136" s="70" t="str">
        <f>IF(C1136="","",LOOKUP(C1136,Bases!A:A,Bases!B:B))</f>
        <v/>
      </c>
      <c r="E1136" s="70" t="str">
        <f>IF(C1136="","",LOOKUP(C1136,Bases!A:A,Bases!C:C))</f>
        <v/>
      </c>
      <c r="G1136" s="68" t="str">
        <f t="shared" si="69"/>
        <v>Baja</v>
      </c>
      <c r="H1136" s="16" t="s">
        <v>2770</v>
      </c>
      <c r="J1136" s="16" t="s">
        <v>2283</v>
      </c>
      <c r="K1136" s="16">
        <v>98640</v>
      </c>
      <c r="L1136" s="16" t="s">
        <v>2265</v>
      </c>
      <c r="M1136" s="17">
        <v>42940</v>
      </c>
      <c r="N1136" s="15">
        <v>31978046915</v>
      </c>
      <c r="P1136" s="16">
        <v>0</v>
      </c>
      <c r="Q1136" s="16" t="str">
        <f t="shared" si="70"/>
        <v>//</v>
      </c>
      <c r="R1136" s="16"/>
      <c r="S1136" s="108" t="e">
        <v>#N/A</v>
      </c>
      <c r="T1136" s="108"/>
    </row>
    <row r="1137" spans="1:20" hidden="1" x14ac:dyDescent="0.2">
      <c r="A1137" s="16">
        <v>1633</v>
      </c>
      <c r="B1137" s="16" t="s">
        <v>881</v>
      </c>
      <c r="D1137" s="70" t="str">
        <f>IF(C1137="","",LOOKUP(C1137,Bases!A:A,Bases!B:B))</f>
        <v/>
      </c>
      <c r="E1137" s="70" t="str">
        <f>IF(C1137="","",LOOKUP(C1137,Bases!A:A,Bases!C:C))</f>
        <v/>
      </c>
      <c r="G1137" s="68" t="str">
        <f t="shared" si="69"/>
        <v>Baja</v>
      </c>
      <c r="H1137" s="16" t="s">
        <v>2771</v>
      </c>
      <c r="J1137" s="16" t="s">
        <v>2272</v>
      </c>
      <c r="K1137" s="16">
        <v>98700</v>
      </c>
      <c r="L1137" s="16" t="s">
        <v>2265</v>
      </c>
      <c r="M1137" s="17">
        <v>42485</v>
      </c>
      <c r="N1137" s="15">
        <v>34988000542</v>
      </c>
      <c r="P1137" s="16">
        <v>0</v>
      </c>
      <c r="Q1137" s="16" t="str">
        <f t="shared" si="70"/>
        <v>//</v>
      </c>
      <c r="R1137" s="16"/>
      <c r="S1137" s="108" t="e">
        <v>#N/A</v>
      </c>
      <c r="T1137" s="108"/>
    </row>
    <row r="1138" spans="1:20" hidden="1" x14ac:dyDescent="0.2">
      <c r="A1138" s="16">
        <v>1705</v>
      </c>
      <c r="B1138" s="16" t="s">
        <v>882</v>
      </c>
      <c r="D1138" s="70" t="str">
        <f>IF(C1138="","",LOOKUP(C1138,Bases!A:A,Bases!B:B))</f>
        <v/>
      </c>
      <c r="E1138" s="70" t="str">
        <f>IF(C1138="","",LOOKUP(C1138,Bases!A:A,Bases!C:C))</f>
        <v/>
      </c>
      <c r="G1138" s="68" t="str">
        <f t="shared" si="69"/>
        <v>Baja</v>
      </c>
      <c r="H1138" s="16" t="s">
        <v>2772</v>
      </c>
      <c r="J1138" s="16" t="s">
        <v>2288</v>
      </c>
      <c r="K1138" s="16">
        <v>98740</v>
      </c>
      <c r="L1138" s="16" t="s">
        <v>2265</v>
      </c>
      <c r="M1138" s="17">
        <v>42583</v>
      </c>
      <c r="N1138" s="15">
        <v>2167268024</v>
      </c>
      <c r="P1138" s="16">
        <v>0</v>
      </c>
      <c r="Q1138" s="16" t="str">
        <f t="shared" si="70"/>
        <v>//</v>
      </c>
      <c r="R1138" s="16"/>
      <c r="S1138" s="108" t="e">
        <v>#N/A</v>
      </c>
      <c r="T1138" s="108"/>
    </row>
    <row r="1139" spans="1:20" hidden="1" x14ac:dyDescent="0.2">
      <c r="A1139" s="16">
        <v>904</v>
      </c>
      <c r="B1139" s="16" t="s">
        <v>883</v>
      </c>
      <c r="D1139" s="70" t="str">
        <f>IF(C1139="","",LOOKUP(C1139,Bases!A:A,Bases!B:B))</f>
        <v/>
      </c>
      <c r="E1139" s="70" t="str">
        <f>IF(C1139="","",LOOKUP(C1139,Bases!A:A,Bases!C:C))</f>
        <v/>
      </c>
      <c r="G1139" s="68" t="str">
        <f t="shared" si="69"/>
        <v>Baja</v>
      </c>
      <c r="K1139" s="16">
        <v>0</v>
      </c>
      <c r="L1139" s="16" t="s">
        <v>2265</v>
      </c>
      <c r="M1139" s="17">
        <v>38873</v>
      </c>
      <c r="N1139" s="15">
        <v>34038703657</v>
      </c>
      <c r="P1139" s="16">
        <v>0</v>
      </c>
      <c r="Q1139" s="16" t="str">
        <f t="shared" si="70"/>
        <v>//</v>
      </c>
      <c r="R1139" s="16"/>
      <c r="S1139" s="108" t="e">
        <v>#N/A</v>
      </c>
      <c r="T1139" s="108"/>
    </row>
    <row r="1140" spans="1:20" hidden="1" x14ac:dyDescent="0.2">
      <c r="A1140" s="16">
        <v>2975</v>
      </c>
      <c r="B1140" s="16" t="s">
        <v>7463</v>
      </c>
      <c r="C1140" s="19" t="s">
        <v>7208</v>
      </c>
      <c r="D1140" s="70" t="str">
        <f>IF(C1140="","",LOOKUP(C1140,Bases!A:A,Bases!B:B))</f>
        <v>Fitosanidad</v>
      </c>
      <c r="E1140" s="70" t="str">
        <f>IF(C1140="","",LOOKUP(C1140,Bases!A:A,Bases!C:C))</f>
        <v>Saneacion nivel 3A</v>
      </c>
      <c r="F1140" s="18" t="s">
        <v>9</v>
      </c>
      <c r="G1140" s="91" t="str">
        <f>IF(L1140="B","Baja",IF(L1140="A","Activo",IF(L1140="R","Activo","")))</f>
        <v>Baja</v>
      </c>
      <c r="H1140" s="16" t="s">
        <v>7464</v>
      </c>
      <c r="I1140" s="16" t="s">
        <v>2283</v>
      </c>
      <c r="J1140" s="16" t="s">
        <v>2283</v>
      </c>
      <c r="K1140" s="16">
        <v>98640</v>
      </c>
      <c r="L1140" s="16" t="s">
        <v>2265</v>
      </c>
      <c r="M1140" s="17">
        <v>44123</v>
      </c>
      <c r="N1140" s="15">
        <v>67169839320</v>
      </c>
      <c r="O1140" s="26" t="s">
        <v>7465</v>
      </c>
      <c r="P1140" s="26"/>
      <c r="Q1140" s="16" t="str">
        <f t="shared" si="70"/>
        <v>21/04/98</v>
      </c>
      <c r="R1140" s="16" t="s">
        <v>3910</v>
      </c>
      <c r="S1140" s="109" t="s">
        <v>3185</v>
      </c>
      <c r="T1140" s="109"/>
    </row>
    <row r="1141" spans="1:20" hidden="1" x14ac:dyDescent="0.2">
      <c r="A1141" s="16">
        <v>50210</v>
      </c>
      <c r="B1141" s="16" t="s">
        <v>4260</v>
      </c>
      <c r="D1141" s="70" t="str">
        <f>IF(C1141="","",LOOKUP(C1141,Bases!A:A,Bases!B:B))</f>
        <v/>
      </c>
      <c r="E1141" s="70" t="str">
        <f>IF(C1141="","",LOOKUP(C1141,Bases!A:A,Bases!C:C))</f>
        <v/>
      </c>
      <c r="F1141" s="24" t="s">
        <v>3639</v>
      </c>
      <c r="G1141" s="68" t="str">
        <f t="shared" ref="G1141:G1172" si="71">IF(L1141="B","Baja","Activo")</f>
        <v>Baja</v>
      </c>
      <c r="H1141" s="16" t="s">
        <v>4261</v>
      </c>
      <c r="J1141" s="16" t="s">
        <v>2272</v>
      </c>
      <c r="K1141" s="16">
        <v>98700</v>
      </c>
      <c r="L1141" s="16" t="s">
        <v>2265</v>
      </c>
      <c r="M1141" s="17">
        <v>43382</v>
      </c>
      <c r="O1141" s="16" t="s">
        <v>4262</v>
      </c>
      <c r="P1141" s="16">
        <v>0</v>
      </c>
      <c r="Q1141" s="16" t="str">
        <f t="shared" si="70"/>
        <v>23/09/92</v>
      </c>
      <c r="R1141" s="27" t="s">
        <v>3910</v>
      </c>
      <c r="S1141" s="108" t="e">
        <v>#N/A</v>
      </c>
      <c r="T1141" s="108"/>
    </row>
    <row r="1142" spans="1:20" hidden="1" x14ac:dyDescent="0.2">
      <c r="A1142" s="29">
        <v>50258</v>
      </c>
      <c r="B1142" s="16" t="s">
        <v>4530</v>
      </c>
      <c r="D1142" s="70" t="str">
        <f>IF(C1142="","",LOOKUP(C1142,Bases!A:A,Bases!B:B))</f>
        <v/>
      </c>
      <c r="E1142" s="70" t="str">
        <f>IF(C1142="","",LOOKUP(C1142,Bases!A:A,Bases!C:C))</f>
        <v/>
      </c>
      <c r="F1142" s="24" t="s">
        <v>3639</v>
      </c>
      <c r="G1142" s="68" t="str">
        <f t="shared" si="71"/>
        <v>Baja</v>
      </c>
      <c r="H1142" s="16" t="s">
        <v>4531</v>
      </c>
      <c r="J1142" s="16" t="s">
        <v>2272</v>
      </c>
      <c r="K1142" s="16">
        <v>98713</v>
      </c>
      <c r="L1142" s="16" t="s">
        <v>2265</v>
      </c>
      <c r="M1142" s="17">
        <v>43427</v>
      </c>
      <c r="N1142" s="15">
        <v>50180050176</v>
      </c>
      <c r="O1142" s="16" t="s">
        <v>4532</v>
      </c>
      <c r="P1142" s="16">
        <v>0</v>
      </c>
      <c r="Q1142" s="16" t="str">
        <f t="shared" si="70"/>
        <v>29/05/00</v>
      </c>
      <c r="R1142" s="27" t="s">
        <v>3904</v>
      </c>
      <c r="S1142" s="108" t="e">
        <v>#N/A</v>
      </c>
      <c r="T1142" s="108"/>
    </row>
    <row r="1143" spans="1:20" hidden="1" x14ac:dyDescent="0.2">
      <c r="A1143" s="16">
        <v>1796</v>
      </c>
      <c r="B1143" s="16" t="s">
        <v>884</v>
      </c>
      <c r="D1143" s="70" t="str">
        <f>IF(C1143="","",LOOKUP(C1143,Bases!A:A,Bases!B:B))</f>
        <v/>
      </c>
      <c r="E1143" s="70" t="str">
        <f>IF(C1143="","",LOOKUP(C1143,Bases!A:A,Bases!C:C))</f>
        <v/>
      </c>
      <c r="G1143" s="68" t="str">
        <f t="shared" si="71"/>
        <v>Baja</v>
      </c>
      <c r="H1143" s="16" t="s">
        <v>2773</v>
      </c>
      <c r="J1143" s="16" t="s">
        <v>2283</v>
      </c>
      <c r="K1143" s="16">
        <v>98640</v>
      </c>
      <c r="L1143" s="16" t="s">
        <v>2265</v>
      </c>
      <c r="M1143" s="17">
        <v>42655</v>
      </c>
      <c r="N1143" s="15">
        <v>34018401330</v>
      </c>
      <c r="P1143" s="16">
        <v>0</v>
      </c>
      <c r="Q1143" s="16" t="str">
        <f t="shared" si="70"/>
        <v>//</v>
      </c>
      <c r="R1143" s="16"/>
      <c r="S1143" s="108" t="e">
        <v>#N/A</v>
      </c>
      <c r="T1143" s="108"/>
    </row>
    <row r="1144" spans="1:20" hidden="1" x14ac:dyDescent="0.2">
      <c r="A1144" s="16">
        <v>1469</v>
      </c>
      <c r="B1144" s="16" t="s">
        <v>885</v>
      </c>
      <c r="D1144" s="70" t="str">
        <f>IF(C1144="","",LOOKUP(C1144,Bases!A:A,Bases!B:B))</f>
        <v/>
      </c>
      <c r="E1144" s="70" t="str">
        <f>IF(C1144="","",LOOKUP(C1144,Bases!A:A,Bases!C:C))</f>
        <v/>
      </c>
      <c r="G1144" s="68" t="str">
        <f t="shared" si="71"/>
        <v>Baja</v>
      </c>
      <c r="H1144" s="16" t="s">
        <v>2774</v>
      </c>
      <c r="J1144" s="16" t="s">
        <v>2283</v>
      </c>
      <c r="K1144" s="16">
        <v>98640</v>
      </c>
      <c r="L1144" s="16" t="s">
        <v>2265</v>
      </c>
      <c r="M1144" s="17">
        <v>42226</v>
      </c>
      <c r="N1144" s="15">
        <v>2157589603</v>
      </c>
      <c r="P1144" s="16">
        <v>0</v>
      </c>
      <c r="Q1144" s="16" t="str">
        <f t="shared" si="70"/>
        <v>//</v>
      </c>
      <c r="R1144" s="16"/>
      <c r="S1144" s="108" t="e">
        <v>#N/A</v>
      </c>
      <c r="T1144" s="108"/>
    </row>
    <row r="1145" spans="1:20" hidden="1" x14ac:dyDescent="0.2">
      <c r="A1145" s="16">
        <v>303</v>
      </c>
      <c r="B1145" s="16" t="s">
        <v>886</v>
      </c>
      <c r="D1145" s="70" t="str">
        <f>IF(C1145="","",LOOKUP(C1145,Bases!A:A,Bases!B:B))</f>
        <v/>
      </c>
      <c r="E1145" s="70" t="str">
        <f>IF(C1145="","",LOOKUP(C1145,Bases!A:A,Bases!C:C))</f>
        <v/>
      </c>
      <c r="G1145" s="68" t="str">
        <f t="shared" si="71"/>
        <v>Baja</v>
      </c>
      <c r="K1145" s="16">
        <v>0</v>
      </c>
      <c r="L1145" s="16" t="s">
        <v>2265</v>
      </c>
      <c r="M1145" s="17">
        <v>37558</v>
      </c>
      <c r="N1145" s="15">
        <v>34978100104</v>
      </c>
      <c r="P1145" s="16">
        <v>0</v>
      </c>
      <c r="Q1145" s="16" t="str">
        <f t="shared" si="70"/>
        <v>//</v>
      </c>
      <c r="R1145" s="16"/>
      <c r="S1145" s="108" t="e">
        <v>#N/A</v>
      </c>
      <c r="T1145" s="108"/>
    </row>
    <row r="1146" spans="1:20" hidden="1" x14ac:dyDescent="0.2">
      <c r="A1146" s="16">
        <v>72</v>
      </c>
      <c r="B1146" s="16" t="s">
        <v>887</v>
      </c>
      <c r="D1146" s="70" t="str">
        <f>IF(C1146="","",LOOKUP(C1146,Bases!A:A,Bases!B:B))</f>
        <v/>
      </c>
      <c r="E1146" s="70" t="str">
        <f>IF(C1146="","",LOOKUP(C1146,Bases!A:A,Bases!C:C))</f>
        <v/>
      </c>
      <c r="G1146" s="68" t="str">
        <f t="shared" si="71"/>
        <v>Baja</v>
      </c>
      <c r="K1146" s="16">
        <v>0</v>
      </c>
      <c r="L1146" s="16" t="s">
        <v>2265</v>
      </c>
      <c r="M1146" s="17">
        <v>37004</v>
      </c>
      <c r="N1146" s="15">
        <v>34968004399</v>
      </c>
      <c r="P1146" s="16">
        <v>0</v>
      </c>
      <c r="Q1146" s="16" t="str">
        <f t="shared" si="70"/>
        <v>//</v>
      </c>
      <c r="R1146" s="16"/>
      <c r="S1146" s="108" t="e">
        <v>#N/A</v>
      </c>
      <c r="T1146" s="108"/>
    </row>
    <row r="1147" spans="1:20" hidden="1" x14ac:dyDescent="0.2">
      <c r="A1147" s="16">
        <v>1510</v>
      </c>
      <c r="B1147" s="16" t="s">
        <v>888</v>
      </c>
      <c r="D1147" s="70" t="str">
        <f>IF(C1147="","",LOOKUP(C1147,Bases!A:A,Bases!B:B))</f>
        <v/>
      </c>
      <c r="E1147" s="70" t="str">
        <f>IF(C1147="","",LOOKUP(C1147,Bases!A:A,Bases!C:C))</f>
        <v/>
      </c>
      <c r="G1147" s="68" t="str">
        <f t="shared" si="71"/>
        <v>Baja</v>
      </c>
      <c r="K1147" s="16">
        <v>0</v>
      </c>
      <c r="L1147" s="16" t="s">
        <v>2265</v>
      </c>
      <c r="M1147" s="17">
        <v>42242</v>
      </c>
      <c r="N1147" s="15">
        <v>34947304829</v>
      </c>
      <c r="P1147" s="16">
        <v>0</v>
      </c>
      <c r="Q1147" s="16" t="str">
        <f t="shared" si="70"/>
        <v>//</v>
      </c>
      <c r="R1147" s="16"/>
      <c r="S1147" s="108" t="e">
        <v>#N/A</v>
      </c>
      <c r="T1147" s="108"/>
    </row>
    <row r="1148" spans="1:20" hidden="1" x14ac:dyDescent="0.2">
      <c r="A1148" s="16">
        <v>1369</v>
      </c>
      <c r="B1148" s="16" t="s">
        <v>889</v>
      </c>
      <c r="D1148" s="70" t="str">
        <f>IF(C1148="","",LOOKUP(C1148,Bases!A:A,Bases!B:B))</f>
        <v/>
      </c>
      <c r="E1148" s="70" t="str">
        <f>IF(C1148="","",LOOKUP(C1148,Bases!A:A,Bases!C:C))</f>
        <v/>
      </c>
      <c r="G1148" s="68" t="str">
        <f t="shared" si="71"/>
        <v>Baja</v>
      </c>
      <c r="H1148" s="16" t="s">
        <v>2775</v>
      </c>
      <c r="J1148" s="16" t="s">
        <v>2283</v>
      </c>
      <c r="K1148" s="16">
        <v>98640</v>
      </c>
      <c r="L1148" s="16" t="s">
        <v>2265</v>
      </c>
      <c r="M1148" s="17">
        <v>41909</v>
      </c>
      <c r="N1148" s="15">
        <v>34936601797</v>
      </c>
      <c r="P1148" s="16">
        <v>0</v>
      </c>
      <c r="Q1148" s="16" t="str">
        <f t="shared" si="70"/>
        <v>//</v>
      </c>
      <c r="R1148" s="16"/>
      <c r="S1148" s="108" t="e">
        <v>#N/A</v>
      </c>
      <c r="T1148" s="108"/>
    </row>
    <row r="1149" spans="1:20" hidden="1" x14ac:dyDescent="0.2">
      <c r="A1149" s="16">
        <v>8059</v>
      </c>
      <c r="B1149" s="16" t="s">
        <v>890</v>
      </c>
      <c r="D1149" s="70" t="str">
        <f>IF(C1149="","",LOOKUP(C1149,Bases!A:A,Bases!B:B))</f>
        <v/>
      </c>
      <c r="E1149" s="70" t="str">
        <f>IF(C1149="","",LOOKUP(C1149,Bases!A:A,Bases!C:C))</f>
        <v/>
      </c>
      <c r="G1149" s="68" t="str">
        <f t="shared" si="71"/>
        <v>Baja</v>
      </c>
      <c r="H1149" s="16" t="s">
        <v>2776</v>
      </c>
      <c r="J1149" s="16" t="s">
        <v>2328</v>
      </c>
      <c r="K1149" s="16">
        <v>98730</v>
      </c>
      <c r="L1149" s="16" t="s">
        <v>2265</v>
      </c>
      <c r="M1149" s="17">
        <v>42006</v>
      </c>
      <c r="N1149" s="15">
        <v>64149647188</v>
      </c>
      <c r="P1149" s="16">
        <v>0</v>
      </c>
      <c r="Q1149" s="16" t="str">
        <f t="shared" si="70"/>
        <v>//</v>
      </c>
      <c r="R1149" s="16"/>
      <c r="S1149" s="108" t="e">
        <v>#N/A</v>
      </c>
      <c r="T1149" s="108"/>
    </row>
    <row r="1150" spans="1:20" hidden="1" x14ac:dyDescent="0.2">
      <c r="A1150" s="16">
        <v>1412</v>
      </c>
      <c r="B1150" s="16" t="s">
        <v>891</v>
      </c>
      <c r="D1150" s="70" t="str">
        <f>IF(C1150="","",LOOKUP(C1150,Bases!A:A,Bases!B:B))</f>
        <v/>
      </c>
      <c r="E1150" s="70" t="str">
        <f>IF(C1150="","",LOOKUP(C1150,Bases!A:A,Bases!C:C))</f>
        <v/>
      </c>
      <c r="G1150" s="68" t="str">
        <f t="shared" si="71"/>
        <v>Baja</v>
      </c>
      <c r="H1150" s="16" t="s">
        <v>2777</v>
      </c>
      <c r="J1150" s="16" t="s">
        <v>2328</v>
      </c>
      <c r="K1150" s="16">
        <v>98730</v>
      </c>
      <c r="L1150" s="16" t="s">
        <v>2265</v>
      </c>
      <c r="M1150" s="17">
        <v>42039</v>
      </c>
      <c r="N1150" s="15">
        <v>8159672420</v>
      </c>
      <c r="P1150" s="16">
        <v>0</v>
      </c>
      <c r="Q1150" s="16" t="str">
        <f t="shared" si="70"/>
        <v>//</v>
      </c>
      <c r="R1150" s="16"/>
      <c r="S1150" s="108" t="e">
        <v>#N/A</v>
      </c>
      <c r="T1150" s="108"/>
    </row>
    <row r="1151" spans="1:20" hidden="1" x14ac:dyDescent="0.2">
      <c r="A1151" s="16">
        <v>8081</v>
      </c>
      <c r="B1151" s="16" t="s">
        <v>892</v>
      </c>
      <c r="D1151" s="70" t="str">
        <f>IF(C1151="","",LOOKUP(C1151,Bases!A:A,Bases!B:B))</f>
        <v/>
      </c>
      <c r="E1151" s="70" t="str">
        <f>IF(C1151="","",LOOKUP(C1151,Bases!A:A,Bases!C:C))</f>
        <v/>
      </c>
      <c r="G1151" s="68" t="str">
        <f t="shared" si="71"/>
        <v>Baja</v>
      </c>
      <c r="J1151" s="16" t="s">
        <v>2328</v>
      </c>
      <c r="K1151" s="16">
        <v>98730</v>
      </c>
      <c r="L1151" s="16" t="s">
        <v>2265</v>
      </c>
      <c r="M1151" s="17">
        <v>42017</v>
      </c>
      <c r="N1151" s="15">
        <v>3149480299</v>
      </c>
      <c r="P1151" s="16">
        <v>0</v>
      </c>
      <c r="Q1151" s="16" t="str">
        <f t="shared" si="70"/>
        <v>//</v>
      </c>
      <c r="R1151" s="16"/>
      <c r="S1151" s="108" t="e">
        <v>#N/A</v>
      </c>
      <c r="T1151" s="108"/>
    </row>
    <row r="1152" spans="1:20" hidden="1" x14ac:dyDescent="0.2">
      <c r="A1152" s="16">
        <v>1433</v>
      </c>
      <c r="B1152" s="16" t="s">
        <v>893</v>
      </c>
      <c r="D1152" s="70" t="str">
        <f>IF(C1152="","",LOOKUP(C1152,Bases!A:A,Bases!B:B))</f>
        <v/>
      </c>
      <c r="E1152" s="70" t="str">
        <f>IF(C1152="","",LOOKUP(C1152,Bases!A:A,Bases!C:C))</f>
        <v/>
      </c>
      <c r="G1152" s="68" t="str">
        <f t="shared" si="71"/>
        <v>Baja</v>
      </c>
      <c r="H1152" s="16" t="s">
        <v>2778</v>
      </c>
      <c r="J1152" s="16" t="s">
        <v>2328</v>
      </c>
      <c r="K1152" s="16">
        <v>98730</v>
      </c>
      <c r="L1152" s="16" t="s">
        <v>2265</v>
      </c>
      <c r="M1152" s="17">
        <v>42076</v>
      </c>
      <c r="N1152" s="15">
        <v>5149827551</v>
      </c>
      <c r="P1152" s="16">
        <v>0</v>
      </c>
      <c r="Q1152" s="16" t="str">
        <f t="shared" si="70"/>
        <v>//</v>
      </c>
      <c r="R1152" s="16"/>
      <c r="S1152" s="108" t="e">
        <v>#N/A</v>
      </c>
      <c r="T1152" s="108"/>
    </row>
    <row r="1153" spans="1:20" hidden="1" x14ac:dyDescent="0.2">
      <c r="A1153" s="16">
        <v>902</v>
      </c>
      <c r="B1153" s="16" t="s">
        <v>894</v>
      </c>
      <c r="D1153" s="70" t="str">
        <f>IF(C1153="","",LOOKUP(C1153,Bases!A:A,Bases!B:B))</f>
        <v/>
      </c>
      <c r="E1153" s="70" t="str">
        <f>IF(C1153="","",LOOKUP(C1153,Bases!A:A,Bases!C:C))</f>
        <v/>
      </c>
      <c r="G1153" s="68" t="str">
        <f t="shared" si="71"/>
        <v>Baja</v>
      </c>
      <c r="K1153" s="16">
        <v>0</v>
      </c>
      <c r="L1153" s="16" t="s">
        <v>2265</v>
      </c>
      <c r="M1153" s="17">
        <v>38866</v>
      </c>
      <c r="N1153" s="15">
        <v>34068806339</v>
      </c>
      <c r="P1153" s="16">
        <v>0</v>
      </c>
      <c r="Q1153" s="16" t="str">
        <f t="shared" si="70"/>
        <v>//</v>
      </c>
      <c r="R1153" s="16"/>
      <c r="S1153" s="108" t="e">
        <v>#N/A</v>
      </c>
      <c r="T1153" s="108"/>
    </row>
    <row r="1154" spans="1:20" hidden="1" x14ac:dyDescent="0.2">
      <c r="A1154" s="16">
        <v>8043</v>
      </c>
      <c r="B1154" s="16" t="s">
        <v>895</v>
      </c>
      <c r="D1154" s="70" t="str">
        <f>IF(C1154="","",LOOKUP(C1154,Bases!A:A,Bases!B:B))</f>
        <v/>
      </c>
      <c r="E1154" s="70" t="str">
        <f>IF(C1154="","",LOOKUP(C1154,Bases!A:A,Bases!C:C))</f>
        <v/>
      </c>
      <c r="G1154" s="68" t="str">
        <f t="shared" si="71"/>
        <v>Baja</v>
      </c>
      <c r="H1154" s="16" t="s">
        <v>2779</v>
      </c>
      <c r="J1154" s="16" t="s">
        <v>2634</v>
      </c>
      <c r="K1154" s="16">
        <v>98730</v>
      </c>
      <c r="L1154" s="16" t="s">
        <v>2265</v>
      </c>
      <c r="M1154" s="17">
        <v>41981</v>
      </c>
      <c r="N1154" s="15">
        <v>34957102428</v>
      </c>
      <c r="P1154" s="16">
        <v>0</v>
      </c>
      <c r="Q1154" s="16" t="str">
        <f t="shared" si="70"/>
        <v>//</v>
      </c>
      <c r="R1154" s="16"/>
      <c r="S1154" s="108" t="e">
        <v>#N/A</v>
      </c>
      <c r="T1154" s="108"/>
    </row>
    <row r="1155" spans="1:20" hidden="1" x14ac:dyDescent="0.2">
      <c r="A1155" s="23">
        <v>8254</v>
      </c>
      <c r="B1155" s="16" t="s">
        <v>4687</v>
      </c>
      <c r="D1155" s="70" t="str">
        <f>IF(C1155="","",LOOKUP(C1155,Bases!A:A,Bases!B:B))</f>
        <v/>
      </c>
      <c r="E1155" s="70" t="str">
        <f>IF(C1155="","",LOOKUP(C1155,Bases!A:A,Bases!C:C))</f>
        <v/>
      </c>
      <c r="F1155" s="18" t="s">
        <v>3662</v>
      </c>
      <c r="G1155" s="68" t="str">
        <f t="shared" si="71"/>
        <v>Baja</v>
      </c>
      <c r="H1155" s="16" t="s">
        <v>4688</v>
      </c>
      <c r="J1155" s="16" t="s">
        <v>2272</v>
      </c>
      <c r="K1155" s="16">
        <v>98710</v>
      </c>
      <c r="L1155" s="16" t="s">
        <v>2265</v>
      </c>
      <c r="M1155" s="17">
        <v>43480</v>
      </c>
      <c r="N1155" s="15">
        <v>34058701359</v>
      </c>
      <c r="O1155" s="16" t="s">
        <v>4689</v>
      </c>
      <c r="P1155" s="16">
        <v>0</v>
      </c>
      <c r="Q1155" s="16" t="str">
        <f t="shared" si="70"/>
        <v>12/07/87</v>
      </c>
      <c r="R1155" s="27" t="s">
        <v>3904</v>
      </c>
      <c r="S1155" s="108" t="e">
        <v>#N/A</v>
      </c>
      <c r="T1155" s="108"/>
    </row>
    <row r="1156" spans="1:20" hidden="1" x14ac:dyDescent="0.2">
      <c r="A1156" s="16">
        <v>1407</v>
      </c>
      <c r="B1156" s="16" t="s">
        <v>896</v>
      </c>
      <c r="D1156" s="70" t="str">
        <f>IF(C1156="","",LOOKUP(C1156,Bases!A:A,Bases!B:B))</f>
        <v/>
      </c>
      <c r="E1156" s="70" t="str">
        <f>IF(C1156="","",LOOKUP(C1156,Bases!A:A,Bases!C:C))</f>
        <v/>
      </c>
      <c r="G1156" s="68" t="str">
        <f t="shared" si="71"/>
        <v>Baja</v>
      </c>
      <c r="H1156" s="16" t="s">
        <v>2406</v>
      </c>
      <c r="J1156" s="16" t="s">
        <v>2328</v>
      </c>
      <c r="K1156" s="16">
        <v>98730</v>
      </c>
      <c r="L1156" s="16" t="s">
        <v>2265</v>
      </c>
      <c r="M1156" s="17">
        <v>42030</v>
      </c>
      <c r="N1156" s="15">
        <v>3159219397</v>
      </c>
      <c r="P1156" s="16">
        <v>0</v>
      </c>
      <c r="Q1156" s="16" t="str">
        <f t="shared" si="70"/>
        <v>//</v>
      </c>
      <c r="R1156" s="16"/>
      <c r="S1156" s="108" t="e">
        <v>#N/A</v>
      </c>
      <c r="T1156" s="108"/>
    </row>
    <row r="1157" spans="1:20" x14ac:dyDescent="0.2">
      <c r="A1157" s="23">
        <v>1291</v>
      </c>
      <c r="B1157" s="16" t="s">
        <v>5266</v>
      </c>
      <c r="C1157" s="16" t="s">
        <v>6777</v>
      </c>
      <c r="D1157" s="70" t="str">
        <f>IF(C1157="","",LOOKUP(C1157,Bases!A:A,Bases!B:B))</f>
        <v>Mantenimiento</v>
      </c>
      <c r="E1157" s="70" t="str">
        <f>IF(C1157="","",LOOKUP(C1157,Bases!A:A,Bases!C:C))</f>
        <v>Apoyo de Mantenimiento</v>
      </c>
      <c r="F1157" s="18" t="s">
        <v>3</v>
      </c>
      <c r="G1157" s="68" t="str">
        <f t="shared" si="71"/>
        <v>Activo</v>
      </c>
      <c r="H1157" s="16" t="s">
        <v>5267</v>
      </c>
      <c r="I1157" s="16" t="s">
        <v>2472</v>
      </c>
      <c r="J1157" s="16" t="s">
        <v>2283</v>
      </c>
      <c r="K1157" s="16">
        <v>98640</v>
      </c>
      <c r="L1157" s="16" t="s">
        <v>144</v>
      </c>
      <c r="M1157" s="17">
        <v>43682</v>
      </c>
      <c r="N1157" s="15">
        <v>85149554140</v>
      </c>
      <c r="O1157" s="16" t="s">
        <v>5268</v>
      </c>
      <c r="P1157" s="16" t="s">
        <v>6328</v>
      </c>
      <c r="Q1157" s="16" t="str">
        <f t="shared" si="70"/>
        <v>02/10/95</v>
      </c>
      <c r="R1157" s="27" t="s">
        <v>3904</v>
      </c>
      <c r="S1157" s="12" t="s">
        <v>3951</v>
      </c>
    </row>
    <row r="1158" spans="1:20" hidden="1" x14ac:dyDescent="0.2">
      <c r="A1158" s="16">
        <v>359</v>
      </c>
      <c r="B1158" s="16" t="s">
        <v>898</v>
      </c>
      <c r="D1158" s="70" t="str">
        <f>IF(C1158="","",LOOKUP(C1158,Bases!A:A,Bases!B:B))</f>
        <v/>
      </c>
      <c r="E1158" s="70" t="str">
        <f>IF(C1158="","",LOOKUP(C1158,Bases!A:A,Bases!C:C))</f>
        <v/>
      </c>
      <c r="G1158" s="68" t="str">
        <f t="shared" si="71"/>
        <v>Baja</v>
      </c>
      <c r="K1158" s="16">
        <v>0</v>
      </c>
      <c r="L1158" s="16" t="s">
        <v>2265</v>
      </c>
      <c r="M1158" s="17">
        <v>37572</v>
      </c>
      <c r="N1158" s="15">
        <v>34816600125</v>
      </c>
      <c r="P1158" s="16">
        <v>0</v>
      </c>
      <c r="Q1158" s="16" t="str">
        <f t="shared" si="70"/>
        <v>//</v>
      </c>
      <c r="R1158" s="16"/>
      <c r="S1158" s="108" t="e">
        <v>#N/A</v>
      </c>
      <c r="T1158" s="108"/>
    </row>
    <row r="1159" spans="1:20" hidden="1" x14ac:dyDescent="0.2">
      <c r="A1159" s="16">
        <v>2858</v>
      </c>
      <c r="B1159" s="16" t="s">
        <v>6190</v>
      </c>
      <c r="C1159" s="19"/>
      <c r="D1159" s="70" t="str">
        <f>IF(C1159="","",LOOKUP(C1159,Bases!A:A,Bases!B:B))</f>
        <v/>
      </c>
      <c r="E1159" s="70" t="str">
        <f>IF(C1159="","",LOOKUP(C1159,Bases!A:A,Bases!C:C))</f>
        <v/>
      </c>
      <c r="F1159" s="12" t="s">
        <v>24</v>
      </c>
      <c r="G1159" s="68" t="str">
        <f t="shared" si="71"/>
        <v>Baja</v>
      </c>
      <c r="H1159" s="16" t="s">
        <v>6191</v>
      </c>
      <c r="I1159" s="16" t="s">
        <v>2572</v>
      </c>
      <c r="J1159" s="16" t="s">
        <v>2272</v>
      </c>
      <c r="K1159" s="16">
        <v>98700</v>
      </c>
      <c r="L1159" s="16" t="s">
        <v>2265</v>
      </c>
      <c r="M1159" s="17">
        <v>43955</v>
      </c>
      <c r="N1159" s="15">
        <v>7139009802</v>
      </c>
      <c r="O1159" s="16" t="s">
        <v>6192</v>
      </c>
      <c r="P1159" s="16" t="s">
        <v>6344</v>
      </c>
      <c r="Q1159" s="16" t="str">
        <f t="shared" si="70"/>
        <v>25/05/90</v>
      </c>
      <c r="R1159" s="16" t="s">
        <v>3910</v>
      </c>
      <c r="S1159" s="29" t="s">
        <v>3593</v>
      </c>
      <c r="T1159" s="29"/>
    </row>
    <row r="1160" spans="1:20" hidden="1" x14ac:dyDescent="0.2">
      <c r="A1160" s="16">
        <v>8210</v>
      </c>
      <c r="B1160" s="16" t="s">
        <v>899</v>
      </c>
      <c r="D1160" s="70" t="str">
        <f>IF(C1160="","",LOOKUP(C1160,Bases!A:A,Bases!B:B))</f>
        <v/>
      </c>
      <c r="E1160" s="70" t="str">
        <f>IF(C1160="","",LOOKUP(C1160,Bases!A:A,Bases!C:C))</f>
        <v/>
      </c>
      <c r="G1160" s="68" t="str">
        <f t="shared" si="71"/>
        <v>Baja</v>
      </c>
      <c r="H1160" s="16" t="s">
        <v>2780</v>
      </c>
      <c r="J1160" s="16" t="s">
        <v>2395</v>
      </c>
      <c r="K1160" s="16">
        <v>36900</v>
      </c>
      <c r="L1160" s="16" t="s">
        <v>2265</v>
      </c>
      <c r="M1160" s="17">
        <v>42748</v>
      </c>
      <c r="N1160" s="15">
        <v>48169705190</v>
      </c>
      <c r="P1160" s="16">
        <v>0</v>
      </c>
      <c r="Q1160" s="16" t="str">
        <f t="shared" si="70"/>
        <v>//</v>
      </c>
      <c r="R1160" s="16"/>
      <c r="S1160" s="108" t="e">
        <v>#N/A</v>
      </c>
      <c r="T1160" s="108"/>
    </row>
    <row r="1161" spans="1:20" hidden="1" x14ac:dyDescent="0.2">
      <c r="A1161" s="16">
        <v>1659</v>
      </c>
      <c r="B1161" s="16" t="s">
        <v>900</v>
      </c>
      <c r="D1161" s="70" t="str">
        <f>IF(C1161="","",LOOKUP(C1161,Bases!A:A,Bases!B:B))</f>
        <v/>
      </c>
      <c r="E1161" s="70" t="str">
        <f>IF(C1161="","",LOOKUP(C1161,Bases!A:A,Bases!C:C))</f>
        <v/>
      </c>
      <c r="G1161" s="68" t="str">
        <f t="shared" si="71"/>
        <v>Baja</v>
      </c>
      <c r="H1161" s="16" t="s">
        <v>2781</v>
      </c>
      <c r="J1161" s="16" t="s">
        <v>2272</v>
      </c>
      <c r="K1161" s="16">
        <v>98700</v>
      </c>
      <c r="L1161" s="16" t="s">
        <v>2265</v>
      </c>
      <c r="M1161" s="17">
        <v>42493</v>
      </c>
      <c r="N1161" s="15">
        <v>48169705190</v>
      </c>
      <c r="P1161" s="16">
        <v>0</v>
      </c>
      <c r="Q1161" s="16" t="str">
        <f t="shared" si="70"/>
        <v>//</v>
      </c>
      <c r="R1161" s="16"/>
      <c r="S1161" s="108" t="e">
        <v>#N/A</v>
      </c>
      <c r="T1161" s="108"/>
    </row>
    <row r="1162" spans="1:20" hidden="1" x14ac:dyDescent="0.2">
      <c r="A1162" s="29">
        <v>50201</v>
      </c>
      <c r="B1162" s="16" t="s">
        <v>4166</v>
      </c>
      <c r="D1162" s="70" t="str">
        <f>IF(C1162="","",LOOKUP(C1162,Bases!A:A,Bases!B:B))</f>
        <v/>
      </c>
      <c r="E1162" s="70" t="str">
        <f>IF(C1162="","",LOOKUP(C1162,Bases!A:A,Bases!C:C))</f>
        <v/>
      </c>
      <c r="F1162" s="24" t="s">
        <v>3639</v>
      </c>
      <c r="G1162" s="68" t="str">
        <f t="shared" si="71"/>
        <v>Baja</v>
      </c>
      <c r="H1162" s="16" t="s">
        <v>4169</v>
      </c>
      <c r="J1162" s="16" t="s">
        <v>2268</v>
      </c>
      <c r="K1162" s="16">
        <v>98740</v>
      </c>
      <c r="L1162" s="16" t="s">
        <v>2265</v>
      </c>
      <c r="M1162" s="17">
        <v>43368</v>
      </c>
      <c r="O1162" s="16" t="s">
        <v>4167</v>
      </c>
      <c r="P1162" s="16">
        <v>0</v>
      </c>
      <c r="Q1162" s="16" t="str">
        <f t="shared" si="70"/>
        <v>09/02/95</v>
      </c>
      <c r="R1162" s="27" t="s">
        <v>3904</v>
      </c>
      <c r="S1162" s="108" t="e">
        <v>#N/A</v>
      </c>
      <c r="T1162" s="108"/>
    </row>
    <row r="1163" spans="1:20" hidden="1" x14ac:dyDescent="0.2">
      <c r="A1163" s="16">
        <v>2993</v>
      </c>
      <c r="B1163" s="16" t="s">
        <v>6958</v>
      </c>
      <c r="C1163" s="19" t="s">
        <v>6999</v>
      </c>
      <c r="D1163" s="70" t="str">
        <f>IF(C1163="","",LOOKUP(C1163,Bases!A:A,Bases!B:B))</f>
        <v>Invernaderos</v>
      </c>
      <c r="E1163" s="70" t="str">
        <f>IF(C1163="","",LOOKUP(C1163,Bases!A:A,Bases!C:C))</f>
        <v>Extra/entrenamiento</v>
      </c>
      <c r="F1163" s="18" t="s">
        <v>5102</v>
      </c>
      <c r="G1163" s="68" t="str">
        <f t="shared" si="71"/>
        <v>Baja</v>
      </c>
      <c r="H1163" s="16" t="s">
        <v>6959</v>
      </c>
      <c r="I1163" s="16" t="s">
        <v>3593</v>
      </c>
      <c r="J1163" s="16" t="s">
        <v>2272</v>
      </c>
      <c r="K1163" s="16">
        <v>98700</v>
      </c>
      <c r="L1163" s="16" t="s">
        <v>2265</v>
      </c>
      <c r="M1163" s="17">
        <v>44081</v>
      </c>
      <c r="O1163" s="16" t="s">
        <v>6960</v>
      </c>
      <c r="Q1163" s="16" t="str">
        <f t="shared" si="70"/>
        <v>19/11/95</v>
      </c>
      <c r="R1163" s="27" t="s">
        <v>3910</v>
      </c>
      <c r="S1163" s="108" t="s">
        <v>3593</v>
      </c>
      <c r="T1163" s="108"/>
    </row>
    <row r="1164" spans="1:20" hidden="1" x14ac:dyDescent="0.2">
      <c r="A1164" s="16">
        <v>1886</v>
      </c>
      <c r="B1164" s="16" t="s">
        <v>901</v>
      </c>
      <c r="D1164" s="70" t="str">
        <f>IF(C1164="","",LOOKUP(C1164,Bases!A:A,Bases!B:B))</f>
        <v/>
      </c>
      <c r="E1164" s="70" t="str">
        <f>IF(C1164="","",LOOKUP(C1164,Bases!A:A,Bases!C:C))</f>
        <v/>
      </c>
      <c r="G1164" s="68" t="str">
        <f t="shared" si="71"/>
        <v>Baja</v>
      </c>
      <c r="H1164" s="16" t="s">
        <v>2782</v>
      </c>
      <c r="J1164" s="16" t="s">
        <v>2334</v>
      </c>
      <c r="K1164" s="16">
        <v>98700</v>
      </c>
      <c r="L1164" s="16" t="s">
        <v>2265</v>
      </c>
      <c r="M1164" s="17">
        <v>42901</v>
      </c>
      <c r="N1164" s="15">
        <v>34028613700</v>
      </c>
      <c r="P1164" s="16">
        <v>0</v>
      </c>
      <c r="Q1164" s="16" t="str">
        <f t="shared" si="70"/>
        <v>//</v>
      </c>
      <c r="R1164" s="16"/>
      <c r="S1164" s="108" t="e">
        <v>#N/A</v>
      </c>
      <c r="T1164" s="108"/>
    </row>
    <row r="1165" spans="1:20" hidden="1" x14ac:dyDescent="0.2">
      <c r="A1165" s="16">
        <v>1973</v>
      </c>
      <c r="B1165" s="16" t="s">
        <v>902</v>
      </c>
      <c r="D1165" s="70" t="str">
        <f>IF(C1165="","",LOOKUP(C1165,Bases!A:A,Bases!B:B))</f>
        <v/>
      </c>
      <c r="E1165" s="70" t="str">
        <f>IF(C1165="","",LOOKUP(C1165,Bases!A:A,Bases!C:C))</f>
        <v/>
      </c>
      <c r="G1165" s="68" t="str">
        <f t="shared" si="71"/>
        <v>Baja</v>
      </c>
      <c r="H1165" s="16" t="s">
        <v>2783</v>
      </c>
      <c r="J1165" s="16" t="s">
        <v>2268</v>
      </c>
      <c r="K1165" s="16">
        <v>98740</v>
      </c>
      <c r="L1165" s="16" t="s">
        <v>2265</v>
      </c>
      <c r="M1165" s="17">
        <v>43004</v>
      </c>
      <c r="N1165" s="15">
        <v>34119108639</v>
      </c>
      <c r="P1165" s="16">
        <v>0</v>
      </c>
      <c r="Q1165" s="16" t="str">
        <f t="shared" si="70"/>
        <v>//</v>
      </c>
      <c r="R1165" s="16"/>
      <c r="S1165" s="108" t="e">
        <v>#N/A</v>
      </c>
      <c r="T1165" s="108"/>
    </row>
    <row r="1166" spans="1:20" hidden="1" x14ac:dyDescent="0.2">
      <c r="A1166" s="16">
        <v>7057</v>
      </c>
      <c r="B1166" s="16" t="s">
        <v>903</v>
      </c>
      <c r="D1166" s="70" t="str">
        <f>IF(C1166="","",LOOKUP(C1166,Bases!A:A,Bases!B:B))</f>
        <v/>
      </c>
      <c r="E1166" s="70" t="str">
        <f>IF(C1166="","",LOOKUP(C1166,Bases!A:A,Bases!C:C))</f>
        <v/>
      </c>
      <c r="G1166" s="68" t="str">
        <f t="shared" si="71"/>
        <v>Baja</v>
      </c>
      <c r="H1166" s="16" t="s">
        <v>2784</v>
      </c>
      <c r="J1166" s="16" t="s">
        <v>2785</v>
      </c>
      <c r="K1166" s="16">
        <v>20355</v>
      </c>
      <c r="L1166" s="16" t="s">
        <v>2265</v>
      </c>
      <c r="M1166" s="17">
        <v>41344</v>
      </c>
      <c r="N1166" s="15">
        <v>34018401439</v>
      </c>
      <c r="P1166" s="16">
        <v>0</v>
      </c>
      <c r="Q1166" s="16" t="str">
        <f t="shared" si="70"/>
        <v>//</v>
      </c>
      <c r="R1166" s="16"/>
      <c r="S1166" s="108" t="e">
        <v>#N/A</v>
      </c>
      <c r="T1166" s="108"/>
    </row>
    <row r="1167" spans="1:20" hidden="1" x14ac:dyDescent="0.2">
      <c r="A1167" s="16">
        <v>7058</v>
      </c>
      <c r="B1167" s="16" t="s">
        <v>904</v>
      </c>
      <c r="D1167" s="70" t="str">
        <f>IF(C1167="","",LOOKUP(C1167,Bases!A:A,Bases!B:B))</f>
        <v/>
      </c>
      <c r="E1167" s="70" t="str">
        <f>IF(C1167="","",LOOKUP(C1167,Bases!A:A,Bases!C:C))</f>
        <v/>
      </c>
      <c r="G1167" s="68" t="str">
        <f t="shared" si="71"/>
        <v>Baja</v>
      </c>
      <c r="H1167" s="16" t="s">
        <v>2786</v>
      </c>
      <c r="J1167" s="16" t="s">
        <v>2720</v>
      </c>
      <c r="K1167" s="16">
        <v>98730</v>
      </c>
      <c r="L1167" s="16" t="s">
        <v>2265</v>
      </c>
      <c r="M1167" s="17">
        <v>41344</v>
      </c>
      <c r="N1167" s="15">
        <v>51078509695</v>
      </c>
      <c r="P1167" s="16">
        <v>0</v>
      </c>
      <c r="Q1167" s="16" t="str">
        <f t="shared" si="70"/>
        <v>//</v>
      </c>
      <c r="R1167" s="16"/>
      <c r="S1167" s="108" t="e">
        <v>#N/A</v>
      </c>
      <c r="T1167" s="108"/>
    </row>
    <row r="1168" spans="1:20" hidden="1" x14ac:dyDescent="0.2">
      <c r="A1168" s="16">
        <v>1627</v>
      </c>
      <c r="B1168" s="16" t="s">
        <v>905</v>
      </c>
      <c r="D1168" s="70" t="str">
        <f>IF(C1168="","",LOOKUP(C1168,Bases!A:A,Bases!B:B))</f>
        <v/>
      </c>
      <c r="E1168" s="70" t="str">
        <f>IF(C1168="","",LOOKUP(C1168,Bases!A:A,Bases!C:C))</f>
        <v/>
      </c>
      <c r="G1168" s="68" t="str">
        <f t="shared" si="71"/>
        <v>Baja</v>
      </c>
      <c r="H1168" s="16" t="s">
        <v>2787</v>
      </c>
      <c r="J1168" s="16" t="s">
        <v>2272</v>
      </c>
      <c r="K1168" s="16">
        <v>98700</v>
      </c>
      <c r="L1168" s="16" t="s">
        <v>2265</v>
      </c>
      <c r="M1168" s="17">
        <v>42485</v>
      </c>
      <c r="N1168" s="15">
        <v>33947763976</v>
      </c>
      <c r="P1168" s="16">
        <v>0</v>
      </c>
      <c r="Q1168" s="16" t="str">
        <f t="shared" si="70"/>
        <v>//</v>
      </c>
      <c r="R1168" s="16"/>
      <c r="S1168" s="108" t="e">
        <v>#N/A</v>
      </c>
      <c r="T1168" s="108"/>
    </row>
    <row r="1169" spans="1:20" hidden="1" x14ac:dyDescent="0.2">
      <c r="A1169" s="16">
        <v>8122</v>
      </c>
      <c r="B1169" s="16" t="s">
        <v>906</v>
      </c>
      <c r="D1169" s="70" t="str">
        <f>IF(C1169="","",LOOKUP(C1169,Bases!A:A,Bases!B:B))</f>
        <v/>
      </c>
      <c r="E1169" s="70" t="str">
        <f>IF(C1169="","",LOOKUP(C1169,Bases!A:A,Bases!C:C))</f>
        <v/>
      </c>
      <c r="G1169" s="68" t="str">
        <f t="shared" si="71"/>
        <v>Baja</v>
      </c>
      <c r="H1169" s="16" t="s">
        <v>2788</v>
      </c>
      <c r="J1169" s="16" t="s">
        <v>2328</v>
      </c>
      <c r="K1169" s="16">
        <v>98730</v>
      </c>
      <c r="L1169" s="16" t="s">
        <v>2265</v>
      </c>
      <c r="M1169" s="17">
        <v>42072</v>
      </c>
      <c r="N1169" s="15">
        <v>43805000890</v>
      </c>
      <c r="P1169" s="16">
        <v>0</v>
      </c>
      <c r="Q1169" s="16" t="str">
        <f t="shared" si="70"/>
        <v>//</v>
      </c>
      <c r="R1169" s="16"/>
      <c r="S1169" s="108" t="e">
        <v>#N/A</v>
      </c>
      <c r="T1169" s="108"/>
    </row>
    <row r="1170" spans="1:20" hidden="1" x14ac:dyDescent="0.2">
      <c r="A1170" s="16">
        <v>2184</v>
      </c>
      <c r="B1170" s="23" t="s">
        <v>3781</v>
      </c>
      <c r="D1170" s="70" t="str">
        <f>IF(C1170="","",LOOKUP(C1170,Bases!A:A,Bases!B:B))</f>
        <v/>
      </c>
      <c r="E1170" s="70" t="str">
        <f>IF(C1170="","",LOOKUP(C1170,Bases!A:A,Bases!C:C))</f>
        <v/>
      </c>
      <c r="F1170" s="18" t="s">
        <v>3662</v>
      </c>
      <c r="G1170" s="68" t="str">
        <f t="shared" si="71"/>
        <v>Baja</v>
      </c>
      <c r="H1170" s="16" t="s">
        <v>3782</v>
      </c>
      <c r="J1170" s="16" t="s">
        <v>2285</v>
      </c>
      <c r="K1170" s="16">
        <v>98740</v>
      </c>
      <c r="L1170" s="16" t="s">
        <v>2265</v>
      </c>
      <c r="M1170" s="17">
        <v>43328</v>
      </c>
      <c r="N1170" s="15">
        <v>27160047018</v>
      </c>
      <c r="P1170" s="16">
        <v>0</v>
      </c>
      <c r="Q1170" s="16" t="str">
        <f t="shared" si="70"/>
        <v>//</v>
      </c>
      <c r="R1170" s="27" t="s">
        <v>3904</v>
      </c>
      <c r="S1170" s="108" t="e">
        <v>#N/A</v>
      </c>
      <c r="T1170" s="108"/>
    </row>
    <row r="1171" spans="1:20" hidden="1" x14ac:dyDescent="0.2">
      <c r="A1171" s="16">
        <v>2841</v>
      </c>
      <c r="B1171" s="16" t="s">
        <v>6135</v>
      </c>
      <c r="C1171" s="19"/>
      <c r="D1171" s="70" t="str">
        <f>IF(C1171="","",LOOKUP(C1171,Bases!A:A,Bases!B:B))</f>
        <v/>
      </c>
      <c r="E1171" s="70" t="str">
        <f>IF(C1171="","",LOOKUP(C1171,Bases!A:A,Bases!C:C))</f>
        <v/>
      </c>
      <c r="F1171" s="12" t="s">
        <v>6043</v>
      </c>
      <c r="G1171" s="68" t="str">
        <f t="shared" si="71"/>
        <v>Baja</v>
      </c>
      <c r="H1171" s="16" t="s">
        <v>4157</v>
      </c>
      <c r="I1171" s="16" t="s">
        <v>5531</v>
      </c>
      <c r="J1171" s="16" t="s">
        <v>2285</v>
      </c>
      <c r="K1171" s="16">
        <v>98740</v>
      </c>
      <c r="L1171" s="16" t="s">
        <v>2265</v>
      </c>
      <c r="M1171" s="17">
        <v>43920</v>
      </c>
      <c r="N1171" s="15">
        <v>441499694232</v>
      </c>
      <c r="O1171" s="16" t="s">
        <v>6136</v>
      </c>
      <c r="P1171" s="16">
        <v>0</v>
      </c>
      <c r="Q1171" s="16" t="str">
        <f t="shared" si="70"/>
        <v>15/05/96</v>
      </c>
      <c r="R1171" s="27" t="s">
        <v>3904</v>
      </c>
      <c r="S1171" s="108" t="s">
        <v>6216</v>
      </c>
      <c r="T1171" s="108"/>
    </row>
    <row r="1172" spans="1:20" hidden="1" x14ac:dyDescent="0.2">
      <c r="A1172" s="39">
        <v>2619</v>
      </c>
      <c r="B1172" s="16" t="s">
        <v>5373</v>
      </c>
      <c r="D1172" s="70" t="str">
        <f>IF(C1172="","",LOOKUP(C1172,Bases!A:A,Bases!B:B))</f>
        <v/>
      </c>
      <c r="E1172" s="70" t="str">
        <f>IF(C1172="","",LOOKUP(C1172,Bases!A:A,Bases!C:C))</f>
        <v/>
      </c>
      <c r="F1172" s="18" t="s">
        <v>24</v>
      </c>
      <c r="G1172" s="68" t="str">
        <f t="shared" si="71"/>
        <v>Baja</v>
      </c>
      <c r="H1172" s="16" t="s">
        <v>4157</v>
      </c>
      <c r="J1172" s="16" t="s">
        <v>2285</v>
      </c>
      <c r="K1172" s="16">
        <v>98740</v>
      </c>
      <c r="L1172" s="16" t="s">
        <v>2265</v>
      </c>
      <c r="M1172" s="17">
        <v>43696</v>
      </c>
      <c r="N1172" s="15">
        <v>43139417547</v>
      </c>
      <c r="O1172" s="16" t="s">
        <v>5374</v>
      </c>
      <c r="P1172" s="16">
        <v>0</v>
      </c>
      <c r="Q1172" s="16" t="str">
        <f t="shared" si="70"/>
        <v>08/06/94</v>
      </c>
      <c r="R1172" s="27" t="s">
        <v>3904</v>
      </c>
      <c r="S1172" s="108" t="e">
        <v>#N/A</v>
      </c>
      <c r="T1172" s="108"/>
    </row>
    <row r="1173" spans="1:20" x14ac:dyDescent="0.2">
      <c r="A1173" s="16">
        <v>1295</v>
      </c>
      <c r="B1173" s="16" t="s">
        <v>640</v>
      </c>
      <c r="C1173" s="16" t="s">
        <v>7477</v>
      </c>
      <c r="D1173" s="70" t="str">
        <f>IF(C1173="","",LOOKUP(C1173,Bases!A:A,Bases!B:B))</f>
        <v>Mantenimiento</v>
      </c>
      <c r="E1173" s="70" t="str">
        <f>IF(C1173="","",LOOKUP(C1173,Bases!A:A,Bases!C:C))</f>
        <v>Apoyo de Mantenimiento</v>
      </c>
      <c r="F1173" s="18" t="s">
        <v>3</v>
      </c>
      <c r="G1173" s="68" t="str">
        <f t="shared" ref="G1173:G1204" si="72">IF(L1173="B","Baja","Activo")</f>
        <v>Activo</v>
      </c>
      <c r="H1173" s="16" t="s">
        <v>2601</v>
      </c>
      <c r="I1173" s="16" t="s">
        <v>2472</v>
      </c>
      <c r="J1173" s="16" t="s">
        <v>2283</v>
      </c>
      <c r="K1173" s="16">
        <v>98640</v>
      </c>
      <c r="L1173" s="16" t="s">
        <v>2266</v>
      </c>
      <c r="M1173" s="17">
        <v>44089</v>
      </c>
      <c r="N1173" s="15">
        <v>35149692853</v>
      </c>
      <c r="O1173" s="16" t="s">
        <v>6250</v>
      </c>
      <c r="P1173" s="92" t="s">
        <v>7476</v>
      </c>
      <c r="Q1173" s="16" t="str">
        <f t="shared" si="70"/>
        <v>24/09/96</v>
      </c>
      <c r="R1173" s="16" t="s">
        <v>3904</v>
      </c>
      <c r="S1173" s="12" t="s">
        <v>3951</v>
      </c>
    </row>
    <row r="1174" spans="1:20" hidden="1" x14ac:dyDescent="0.2">
      <c r="A1174" s="16">
        <v>2859</v>
      </c>
      <c r="B1174" s="16" t="s">
        <v>6194</v>
      </c>
      <c r="D1174" s="70" t="str">
        <f>IF(C1174="","",LOOKUP(C1174,Bases!A:A,Bases!B:B))</f>
        <v/>
      </c>
      <c r="E1174" s="70" t="str">
        <f>IF(C1174="","",LOOKUP(C1174,Bases!A:A,Bases!C:C))</f>
        <v/>
      </c>
      <c r="F1174" s="18" t="s">
        <v>27</v>
      </c>
      <c r="G1174" s="68" t="str">
        <f t="shared" si="72"/>
        <v>Baja</v>
      </c>
      <c r="H1174" s="16" t="s">
        <v>6195</v>
      </c>
      <c r="I1174" s="16" t="s">
        <v>5531</v>
      </c>
      <c r="J1174" s="16" t="s">
        <v>2285</v>
      </c>
      <c r="K1174" s="16">
        <v>98740</v>
      </c>
      <c r="L1174" s="16" t="s">
        <v>2265</v>
      </c>
      <c r="M1174" s="17">
        <v>43957</v>
      </c>
      <c r="N1174" s="15">
        <v>34119410743</v>
      </c>
      <c r="O1174" s="16" t="s">
        <v>6196</v>
      </c>
      <c r="P1174" s="16">
        <v>0</v>
      </c>
      <c r="Q1174" s="16" t="str">
        <f t="shared" si="70"/>
        <v>09/02/94</v>
      </c>
      <c r="R1174" s="16" t="s">
        <v>3904</v>
      </c>
      <c r="S1174" s="108" t="s">
        <v>6213</v>
      </c>
      <c r="T1174" s="108"/>
    </row>
    <row r="1175" spans="1:20" hidden="1" x14ac:dyDescent="0.2">
      <c r="A1175" s="16">
        <v>2751</v>
      </c>
      <c r="B1175" s="16" t="s">
        <v>5829</v>
      </c>
      <c r="D1175" s="70" t="str">
        <f>IF(C1175="","",LOOKUP(C1175,Bases!A:A,Bases!B:B))</f>
        <v/>
      </c>
      <c r="E1175" s="70" t="str">
        <f>IF(C1175="","",LOOKUP(C1175,Bases!A:A,Bases!C:C))</f>
        <v/>
      </c>
      <c r="F1175" s="18" t="s">
        <v>5102</v>
      </c>
      <c r="G1175" s="68" t="str">
        <f t="shared" si="72"/>
        <v>Baja</v>
      </c>
      <c r="H1175" s="16" t="s">
        <v>5830</v>
      </c>
      <c r="I1175" s="16" t="s">
        <v>5531</v>
      </c>
      <c r="J1175" s="16" t="s">
        <v>2285</v>
      </c>
      <c r="K1175" s="16">
        <v>98740</v>
      </c>
      <c r="L1175" s="16" t="s">
        <v>2265</v>
      </c>
      <c r="M1175" s="17">
        <v>43851</v>
      </c>
      <c r="N1175" s="15">
        <v>51088404382</v>
      </c>
      <c r="O1175" s="16" t="s">
        <v>5831</v>
      </c>
      <c r="P1175" s="16">
        <v>0</v>
      </c>
      <c r="Q1175" s="16" t="str">
        <f t="shared" si="70"/>
        <v>22/10/84</v>
      </c>
      <c r="R1175" s="27" t="s">
        <v>3904</v>
      </c>
      <c r="S1175" s="108" t="e">
        <v>#N/A</v>
      </c>
      <c r="T1175" s="108"/>
    </row>
    <row r="1176" spans="1:20" hidden="1" x14ac:dyDescent="0.2">
      <c r="A1176" s="16">
        <v>2322</v>
      </c>
      <c r="B1176" s="16" t="s">
        <v>4165</v>
      </c>
      <c r="D1176" s="70" t="str">
        <f>IF(C1176="","",LOOKUP(C1176,Bases!A:A,Bases!B:B))</f>
        <v/>
      </c>
      <c r="E1176" s="70" t="str">
        <f>IF(C1176="","",LOOKUP(C1176,Bases!A:A,Bases!C:C))</f>
        <v/>
      </c>
      <c r="F1176" s="12" t="s">
        <v>6043</v>
      </c>
      <c r="G1176" s="68" t="str">
        <f t="shared" si="72"/>
        <v>Baja</v>
      </c>
      <c r="H1176" s="16" t="s">
        <v>4157</v>
      </c>
      <c r="I1176" s="16" t="s">
        <v>5531</v>
      </c>
      <c r="J1176" s="16" t="s">
        <v>2285</v>
      </c>
      <c r="K1176" s="16">
        <v>98740</v>
      </c>
      <c r="L1176" s="16" t="s">
        <v>2265</v>
      </c>
      <c r="M1176" s="17">
        <v>43878</v>
      </c>
      <c r="N1176" s="15">
        <v>34089011661</v>
      </c>
      <c r="O1176" s="16" t="s">
        <v>4158</v>
      </c>
      <c r="P1176" s="16" t="s">
        <v>6345</v>
      </c>
      <c r="Q1176" s="16" t="str">
        <f t="shared" si="70"/>
        <v>17/04/90</v>
      </c>
      <c r="R1176" s="27" t="s">
        <v>3904</v>
      </c>
      <c r="S1176" s="108" t="s">
        <v>5537</v>
      </c>
      <c r="T1176" s="108"/>
    </row>
    <row r="1177" spans="1:20" hidden="1" x14ac:dyDescent="0.2">
      <c r="A1177" s="29">
        <v>50193</v>
      </c>
      <c r="B1177" s="16" t="s">
        <v>4812</v>
      </c>
      <c r="D1177" s="70" t="str">
        <f>IF(C1177="","",LOOKUP(C1177,Bases!A:A,Bases!B:B))</f>
        <v/>
      </c>
      <c r="E1177" s="70" t="str">
        <f>IF(C1177="","",LOOKUP(C1177,Bases!A:A,Bases!C:C))</f>
        <v/>
      </c>
      <c r="F1177" s="24" t="s">
        <v>3662</v>
      </c>
      <c r="G1177" s="68" t="str">
        <f t="shared" si="72"/>
        <v>Baja</v>
      </c>
      <c r="H1177" s="16" t="s">
        <v>4813</v>
      </c>
      <c r="J1177" s="16" t="s">
        <v>2285</v>
      </c>
      <c r="K1177" s="16">
        <v>98740</v>
      </c>
      <c r="L1177" s="16" t="s">
        <v>2265</v>
      </c>
      <c r="M1177" s="17">
        <v>43521</v>
      </c>
      <c r="O1177" s="16" t="s">
        <v>4814</v>
      </c>
      <c r="P1177" s="16">
        <v>0</v>
      </c>
      <c r="Q1177" s="16" t="str">
        <f t="shared" si="70"/>
        <v>24/10/97</v>
      </c>
      <c r="R1177" s="27" t="s">
        <v>3904</v>
      </c>
      <c r="S1177" s="108" t="e">
        <v>#N/A</v>
      </c>
      <c r="T1177" s="108"/>
    </row>
    <row r="1178" spans="1:20" hidden="1" x14ac:dyDescent="0.2">
      <c r="A1178" s="16">
        <v>7065</v>
      </c>
      <c r="B1178" s="16" t="s">
        <v>907</v>
      </c>
      <c r="D1178" s="70" t="str">
        <f>IF(C1178="","",LOOKUP(C1178,Bases!A:A,Bases!B:B))</f>
        <v/>
      </c>
      <c r="E1178" s="70" t="str">
        <f>IF(C1178="","",LOOKUP(C1178,Bases!A:A,Bases!C:C))</f>
        <v/>
      </c>
      <c r="G1178" s="68" t="str">
        <f t="shared" si="72"/>
        <v>Baja</v>
      </c>
      <c r="H1178" s="16" t="s">
        <v>2789</v>
      </c>
      <c r="J1178" s="16" t="s">
        <v>2285</v>
      </c>
      <c r="K1178" s="16">
        <v>98740</v>
      </c>
      <c r="L1178" s="16" t="s">
        <v>2265</v>
      </c>
      <c r="M1178" s="17">
        <v>41386</v>
      </c>
      <c r="N1178" s="15">
        <v>43139102594</v>
      </c>
      <c r="P1178" s="16">
        <v>0</v>
      </c>
      <c r="Q1178" s="16" t="str">
        <f t="shared" si="70"/>
        <v>//</v>
      </c>
      <c r="R1178" s="16"/>
      <c r="S1178" s="108" t="e">
        <v>#N/A</v>
      </c>
      <c r="T1178" s="108"/>
    </row>
    <row r="1179" spans="1:20" hidden="1" x14ac:dyDescent="0.2">
      <c r="A1179" s="16">
        <v>2848</v>
      </c>
      <c r="B1179" s="16" t="s">
        <v>6151</v>
      </c>
      <c r="C1179" s="19"/>
      <c r="D1179" s="70" t="str">
        <f>IF(C1179="","",LOOKUP(C1179,Bases!A:A,Bases!B:B))</f>
        <v/>
      </c>
      <c r="E1179" s="70" t="str">
        <f>IF(C1179="","",LOOKUP(C1179,Bases!A:A,Bases!C:C))</f>
        <v/>
      </c>
      <c r="F1179" s="12" t="s">
        <v>9</v>
      </c>
      <c r="G1179" s="68" t="str">
        <f t="shared" si="72"/>
        <v>Baja</v>
      </c>
      <c r="H1179" s="16" t="s">
        <v>6002</v>
      </c>
      <c r="I1179" s="16" t="s">
        <v>5532</v>
      </c>
      <c r="J1179" s="16" t="s">
        <v>2285</v>
      </c>
      <c r="K1179" s="16">
        <v>98740</v>
      </c>
      <c r="L1179" s="16" t="s">
        <v>2265</v>
      </c>
      <c r="M1179" s="17">
        <v>43941</v>
      </c>
      <c r="N1179" s="15">
        <v>34028508181</v>
      </c>
      <c r="O1179" s="16" t="s">
        <v>6152</v>
      </c>
      <c r="P1179" s="16" t="s">
        <v>6346</v>
      </c>
      <c r="Q1179" s="16" t="str">
        <f t="shared" si="70"/>
        <v>15/06/85</v>
      </c>
      <c r="R1179" s="27" t="s">
        <v>3910</v>
      </c>
      <c r="S1179" s="108" t="s">
        <v>6215</v>
      </c>
      <c r="T1179" s="108"/>
    </row>
    <row r="1180" spans="1:20" hidden="1" x14ac:dyDescent="0.2">
      <c r="A1180" s="16">
        <v>2800</v>
      </c>
      <c r="B1180" s="16" t="s">
        <v>5988</v>
      </c>
      <c r="D1180" s="70" t="str">
        <f>IF(C1180="","",LOOKUP(C1180,Bases!A:A,Bases!B:B))</f>
        <v/>
      </c>
      <c r="E1180" s="70" t="str">
        <f>IF(C1180="","",LOOKUP(C1180,Bases!A:A,Bases!C:C))</f>
        <v/>
      </c>
      <c r="F1180" s="18" t="s">
        <v>3778</v>
      </c>
      <c r="G1180" s="68" t="str">
        <f t="shared" si="72"/>
        <v>Baja</v>
      </c>
      <c r="H1180" s="16" t="s">
        <v>4813</v>
      </c>
      <c r="I1180" s="16" t="s">
        <v>5531</v>
      </c>
      <c r="J1180" s="16" t="s">
        <v>2285</v>
      </c>
      <c r="K1180" s="16">
        <v>98740</v>
      </c>
      <c r="L1180" s="16" t="s">
        <v>2265</v>
      </c>
      <c r="M1180" s="17">
        <v>43887</v>
      </c>
      <c r="N1180" s="15">
        <v>3199356324</v>
      </c>
      <c r="O1180" s="16" t="s">
        <v>5989</v>
      </c>
      <c r="P1180" s="16" t="s">
        <v>6347</v>
      </c>
      <c r="Q1180" s="16" t="str">
        <f t="shared" si="70"/>
        <v>30/11/93</v>
      </c>
      <c r="R1180" s="27" t="s">
        <v>3904</v>
      </c>
      <c r="S1180" s="108" t="s">
        <v>6213</v>
      </c>
      <c r="T1180" s="108"/>
    </row>
    <row r="1181" spans="1:20" hidden="1" x14ac:dyDescent="0.2">
      <c r="A1181" s="16">
        <v>617</v>
      </c>
      <c r="B1181" s="16" t="s">
        <v>908</v>
      </c>
      <c r="D1181" s="70" t="str">
        <f>IF(C1181="","",LOOKUP(C1181,Bases!A:A,Bases!B:B))</f>
        <v/>
      </c>
      <c r="E1181" s="70" t="str">
        <f>IF(C1181="","",LOOKUP(C1181,Bases!A:A,Bases!C:C))</f>
        <v/>
      </c>
      <c r="G1181" s="68" t="str">
        <f t="shared" si="72"/>
        <v>Baja</v>
      </c>
      <c r="K1181" s="16">
        <v>0</v>
      </c>
      <c r="L1181" s="16" t="s">
        <v>2265</v>
      </c>
      <c r="M1181" s="17">
        <v>38376</v>
      </c>
      <c r="N1181" s="15">
        <v>90988012242</v>
      </c>
      <c r="P1181" s="16">
        <v>0</v>
      </c>
      <c r="Q1181" s="16" t="str">
        <f t="shared" si="70"/>
        <v>//</v>
      </c>
      <c r="R1181" s="16"/>
      <c r="S1181" s="108" t="e">
        <v>#N/A</v>
      </c>
      <c r="T1181" s="108"/>
    </row>
    <row r="1182" spans="1:20" hidden="1" x14ac:dyDescent="0.2">
      <c r="A1182" s="29">
        <v>50180</v>
      </c>
      <c r="B1182" s="16" t="s">
        <v>4750</v>
      </c>
      <c r="D1182" s="70" t="str">
        <f>IF(C1182="","",LOOKUP(C1182,Bases!A:A,Bases!B:B))</f>
        <v/>
      </c>
      <c r="E1182" s="70" t="str">
        <f>IF(C1182="","",LOOKUP(C1182,Bases!A:A,Bases!C:C))</f>
        <v/>
      </c>
      <c r="F1182" s="24" t="s">
        <v>3639</v>
      </c>
      <c r="G1182" s="68" t="str">
        <f t="shared" si="72"/>
        <v>Baja</v>
      </c>
      <c r="H1182" s="16" t="s">
        <v>4751</v>
      </c>
      <c r="J1182" s="16" t="s">
        <v>2272</v>
      </c>
      <c r="K1182" s="16">
        <v>98713</v>
      </c>
      <c r="L1182" s="16" t="s">
        <v>2265</v>
      </c>
      <c r="M1182" s="17">
        <v>43507</v>
      </c>
      <c r="O1182" s="16" t="s">
        <v>4752</v>
      </c>
      <c r="P1182" s="16">
        <v>0</v>
      </c>
      <c r="Q1182" s="16" t="str">
        <f t="shared" si="70"/>
        <v>26/09/00</v>
      </c>
      <c r="R1182" s="27" t="s">
        <v>3904</v>
      </c>
      <c r="S1182" s="108" t="e">
        <v>#N/A</v>
      </c>
      <c r="T1182" s="108"/>
    </row>
    <row r="1183" spans="1:20" hidden="1" x14ac:dyDescent="0.2">
      <c r="A1183" s="16">
        <v>1264</v>
      </c>
      <c r="B1183" s="16" t="s">
        <v>909</v>
      </c>
      <c r="D1183" s="70" t="str">
        <f>IF(C1183="","",LOOKUP(C1183,Bases!A:A,Bases!B:B))</f>
        <v/>
      </c>
      <c r="E1183" s="70" t="str">
        <f>IF(C1183="","",LOOKUP(C1183,Bases!A:A,Bases!C:C))</f>
        <v/>
      </c>
      <c r="G1183" s="68" t="str">
        <f t="shared" si="72"/>
        <v>Baja</v>
      </c>
      <c r="H1183" s="16" t="s">
        <v>2786</v>
      </c>
      <c r="J1183" s="16" t="s">
        <v>2720</v>
      </c>
      <c r="K1183" s="16">
        <v>98740</v>
      </c>
      <c r="L1183" s="16" t="s">
        <v>2265</v>
      </c>
      <c r="M1183" s="17">
        <v>41758</v>
      </c>
      <c r="N1183" s="15">
        <v>51078509695</v>
      </c>
      <c r="P1183" s="16">
        <v>0</v>
      </c>
      <c r="Q1183" s="16" t="str">
        <f t="shared" si="70"/>
        <v>//</v>
      </c>
      <c r="R1183" s="16"/>
      <c r="S1183" s="108" t="e">
        <v>#N/A</v>
      </c>
      <c r="T1183" s="108"/>
    </row>
    <row r="1184" spans="1:20" hidden="1" x14ac:dyDescent="0.2">
      <c r="A1184" s="16">
        <v>2153</v>
      </c>
      <c r="B1184" s="16" t="s">
        <v>3724</v>
      </c>
      <c r="D1184" s="70" t="str">
        <f>IF(C1184="","",LOOKUP(C1184,Bases!A:A,Bases!B:B))</f>
        <v/>
      </c>
      <c r="E1184" s="70" t="str">
        <f>IF(C1184="","",LOOKUP(C1184,Bases!A:A,Bases!C:C))</f>
        <v/>
      </c>
      <c r="G1184" s="68" t="str">
        <f t="shared" si="72"/>
        <v>Baja</v>
      </c>
      <c r="H1184" s="16" t="s">
        <v>3725</v>
      </c>
      <c r="J1184" s="16" t="s">
        <v>3726</v>
      </c>
      <c r="K1184" s="16">
        <v>98740</v>
      </c>
      <c r="L1184" s="16" t="s">
        <v>2265</v>
      </c>
      <c r="M1184" s="17">
        <v>43308</v>
      </c>
      <c r="N1184" s="15">
        <v>54826483718</v>
      </c>
      <c r="P1184" s="16">
        <v>0</v>
      </c>
      <c r="Q1184" s="16" t="str">
        <f t="shared" si="70"/>
        <v>//</v>
      </c>
      <c r="R1184" s="16"/>
      <c r="S1184" s="108" t="e">
        <v>#N/A</v>
      </c>
      <c r="T1184" s="108"/>
    </row>
    <row r="1185" spans="1:20" hidden="1" x14ac:dyDescent="0.2">
      <c r="A1185" s="23">
        <v>2154</v>
      </c>
      <c r="B1185" s="23" t="s">
        <v>5349</v>
      </c>
      <c r="C1185" s="19" t="s">
        <v>6983</v>
      </c>
      <c r="D1185" s="70" t="str">
        <f>IF(C1185="","",LOOKUP(C1185,Bases!A:A,Bases!B:B))</f>
        <v>Invernaderos</v>
      </c>
      <c r="E1185" s="70" t="str">
        <f>IF(C1185="","",LOOKUP(C1185,Bases!A:A,Bases!C:C))</f>
        <v>Acarreador</v>
      </c>
      <c r="F1185" s="18" t="s">
        <v>3663</v>
      </c>
      <c r="G1185" s="68" t="str">
        <f t="shared" si="72"/>
        <v>Baja</v>
      </c>
      <c r="H1185" s="16" t="s">
        <v>5350</v>
      </c>
      <c r="I1185" s="16" t="s">
        <v>5531</v>
      </c>
      <c r="J1185" s="16" t="s">
        <v>2285</v>
      </c>
      <c r="K1185" s="16">
        <v>98740</v>
      </c>
      <c r="L1185" s="16" t="s">
        <v>2265</v>
      </c>
      <c r="M1185" s="17">
        <v>44088</v>
      </c>
      <c r="N1185" s="15">
        <v>4887194126</v>
      </c>
      <c r="O1185" s="16" t="s">
        <v>4007</v>
      </c>
      <c r="P1185" s="16">
        <v>0</v>
      </c>
      <c r="Q1185" s="16" t="str">
        <f t="shared" si="70"/>
        <v>27/10/71</v>
      </c>
      <c r="R1185" s="27" t="s">
        <v>3904</v>
      </c>
      <c r="S1185" s="108" t="s">
        <v>6213</v>
      </c>
      <c r="T1185" s="108"/>
    </row>
    <row r="1186" spans="1:20" hidden="1" x14ac:dyDescent="0.2">
      <c r="A1186" s="16">
        <v>376</v>
      </c>
      <c r="B1186" s="16" t="s">
        <v>910</v>
      </c>
      <c r="D1186" s="70" t="str">
        <f>IF(C1186="","",LOOKUP(C1186,Bases!A:A,Bases!B:B))</f>
        <v/>
      </c>
      <c r="E1186" s="70" t="str">
        <f>IF(C1186="","",LOOKUP(C1186,Bases!A:A,Bases!C:C))</f>
        <v/>
      </c>
      <c r="G1186" s="68" t="str">
        <f t="shared" si="72"/>
        <v>Baja</v>
      </c>
      <c r="K1186" s="16">
        <v>0</v>
      </c>
      <c r="L1186" s="16" t="s">
        <v>2265</v>
      </c>
      <c r="M1186" s="17">
        <v>37579</v>
      </c>
      <c r="N1186" s="15">
        <v>6654812772</v>
      </c>
      <c r="P1186" s="16">
        <v>0</v>
      </c>
      <c r="Q1186" s="16" t="str">
        <f t="shared" si="70"/>
        <v>//</v>
      </c>
      <c r="R1186" s="16"/>
      <c r="S1186" s="108" t="e">
        <v>#N/A</v>
      </c>
      <c r="T1186" s="108"/>
    </row>
    <row r="1187" spans="1:20" hidden="1" x14ac:dyDescent="0.2">
      <c r="A1187" s="16">
        <v>1811</v>
      </c>
      <c r="B1187" s="16" t="s">
        <v>911</v>
      </c>
      <c r="D1187" s="70" t="str">
        <f>IF(C1187="","",LOOKUP(C1187,Bases!A:A,Bases!B:B))</f>
        <v/>
      </c>
      <c r="E1187" s="70" t="str">
        <f>IF(C1187="","",LOOKUP(C1187,Bases!A:A,Bases!C:C))</f>
        <v/>
      </c>
      <c r="G1187" s="68" t="str">
        <f t="shared" si="72"/>
        <v>Baja</v>
      </c>
      <c r="H1187" s="16" t="s">
        <v>2790</v>
      </c>
      <c r="J1187" s="16" t="s">
        <v>2285</v>
      </c>
      <c r="K1187" s="16">
        <v>98730</v>
      </c>
      <c r="L1187" s="16" t="s">
        <v>2265</v>
      </c>
      <c r="M1187" s="17">
        <v>42731</v>
      </c>
      <c r="N1187" s="15">
        <v>60169970732</v>
      </c>
      <c r="P1187" s="16">
        <v>0</v>
      </c>
      <c r="Q1187" s="16" t="str">
        <f t="shared" si="70"/>
        <v>//</v>
      </c>
      <c r="R1187" s="16"/>
      <c r="S1187" s="108" t="e">
        <v>#N/A</v>
      </c>
      <c r="T1187" s="108"/>
    </row>
    <row r="1188" spans="1:20" hidden="1" x14ac:dyDescent="0.2">
      <c r="A1188" s="16">
        <v>50398</v>
      </c>
      <c r="B1188" s="16" t="s">
        <v>5566</v>
      </c>
      <c r="D1188" s="70" t="str">
        <f>IF(C1188="","",LOOKUP(C1188,Bases!A:A,Bases!B:B))</f>
        <v/>
      </c>
      <c r="E1188" s="70" t="str">
        <f>IF(C1188="","",LOOKUP(C1188,Bases!A:A,Bases!C:C))</f>
        <v/>
      </c>
      <c r="F1188" s="18" t="s">
        <v>3639</v>
      </c>
      <c r="G1188" s="68" t="str">
        <f t="shared" si="72"/>
        <v>Baja</v>
      </c>
      <c r="H1188" s="16" t="s">
        <v>5568</v>
      </c>
      <c r="I1188" s="16" t="s">
        <v>5531</v>
      </c>
      <c r="J1188" s="16" t="s">
        <v>2285</v>
      </c>
      <c r="K1188" s="16">
        <v>98740</v>
      </c>
      <c r="L1188" s="16" t="s">
        <v>2265</v>
      </c>
      <c r="M1188" s="17">
        <v>43740</v>
      </c>
      <c r="N1188" s="15">
        <v>33169923340</v>
      </c>
      <c r="O1188" s="16" t="s">
        <v>5569</v>
      </c>
      <c r="P1188" s="16">
        <v>0</v>
      </c>
      <c r="Q1188" s="16" t="str">
        <f t="shared" si="70"/>
        <v>13/03/99</v>
      </c>
      <c r="R1188" s="27" t="s">
        <v>3910</v>
      </c>
      <c r="S1188" s="108" t="s">
        <v>5537</v>
      </c>
      <c r="T1188" s="108"/>
    </row>
    <row r="1189" spans="1:20" hidden="1" x14ac:dyDescent="0.2">
      <c r="A1189" s="16">
        <v>8362</v>
      </c>
      <c r="B1189" s="16" t="s">
        <v>7454</v>
      </c>
      <c r="C1189" s="19" t="s">
        <v>6835</v>
      </c>
      <c r="D1189" s="70" t="str">
        <f>IF(C1189="","",LOOKUP(C1189,Bases!A:A,Bases!B:B))</f>
        <v>Invernaderos</v>
      </c>
      <c r="E1189" s="70" t="str">
        <f>IF(C1189="","",LOOKUP(C1189,Bases!A:A,Bases!C:C))</f>
        <v>Operativo Abajo</v>
      </c>
      <c r="F1189" s="18" t="s">
        <v>3664</v>
      </c>
      <c r="G1189" s="68" t="str">
        <f t="shared" si="72"/>
        <v>Baja</v>
      </c>
      <c r="H1189" s="16" t="s">
        <v>7455</v>
      </c>
      <c r="I1189" s="16" t="s">
        <v>2572</v>
      </c>
      <c r="J1189" s="16" t="s">
        <v>2272</v>
      </c>
      <c r="K1189" s="16">
        <v>98700</v>
      </c>
      <c r="L1189" s="16" t="s">
        <v>2265</v>
      </c>
      <c r="M1189" s="17">
        <v>44125</v>
      </c>
      <c r="O1189" s="16" t="s">
        <v>7456</v>
      </c>
      <c r="Q1189" s="16" t="str">
        <f t="shared" si="70"/>
        <v>07/02/88</v>
      </c>
      <c r="R1189" s="27" t="s">
        <v>3910</v>
      </c>
      <c r="S1189" s="108" t="s">
        <v>3593</v>
      </c>
      <c r="T1189" s="108"/>
    </row>
    <row r="1190" spans="1:20" hidden="1" x14ac:dyDescent="0.2">
      <c r="A1190" s="16">
        <v>8250</v>
      </c>
      <c r="B1190" s="16" t="s">
        <v>912</v>
      </c>
      <c r="D1190" s="70" t="str">
        <f>IF(C1190="","",LOOKUP(C1190,Bases!A:A,Bases!B:B))</f>
        <v/>
      </c>
      <c r="E1190" s="70" t="str">
        <f>IF(C1190="","",LOOKUP(C1190,Bases!A:A,Bases!C:C))</f>
        <v/>
      </c>
      <c r="G1190" s="68" t="str">
        <f t="shared" si="72"/>
        <v>Baja</v>
      </c>
      <c r="H1190" s="16" t="s">
        <v>2791</v>
      </c>
      <c r="J1190" s="16" t="s">
        <v>2792</v>
      </c>
      <c r="K1190" s="16">
        <v>98650</v>
      </c>
      <c r="L1190" s="16" t="s">
        <v>2265</v>
      </c>
      <c r="M1190" s="17">
        <v>42905</v>
      </c>
      <c r="N1190" s="15">
        <v>18179980711</v>
      </c>
      <c r="P1190" s="16">
        <v>0</v>
      </c>
      <c r="Q1190" s="16" t="str">
        <f t="shared" si="70"/>
        <v>//</v>
      </c>
      <c r="R1190" s="16"/>
      <c r="S1190" s="108" t="e">
        <v>#N/A</v>
      </c>
      <c r="T1190" s="108"/>
    </row>
    <row r="1191" spans="1:20" hidden="1" x14ac:dyDescent="0.2">
      <c r="A1191" s="23">
        <v>2462</v>
      </c>
      <c r="B1191" s="47" t="s">
        <v>4858</v>
      </c>
      <c r="D1191" s="70" t="str">
        <f>IF(C1191="","",LOOKUP(C1191,Bases!A:A,Bases!B:B))</f>
        <v/>
      </c>
      <c r="E1191" s="70" t="str">
        <f>IF(C1191="","",LOOKUP(C1191,Bases!A:A,Bases!C:C))</f>
        <v/>
      </c>
      <c r="F1191" s="24" t="s">
        <v>5102</v>
      </c>
      <c r="G1191" s="68" t="str">
        <f t="shared" si="72"/>
        <v>Baja</v>
      </c>
      <c r="H1191" s="16" t="s">
        <v>5703</v>
      </c>
      <c r="I1191" s="16" t="s">
        <v>2272</v>
      </c>
      <c r="J1191" s="16" t="s">
        <v>2272</v>
      </c>
      <c r="K1191" s="16">
        <v>98710</v>
      </c>
      <c r="L1191" s="16" t="s">
        <v>2265</v>
      </c>
      <c r="M1191" s="17">
        <v>43802</v>
      </c>
      <c r="N1191" s="15">
        <v>34109113026</v>
      </c>
      <c r="O1191" s="16" t="s">
        <v>4859</v>
      </c>
      <c r="P1191" s="16">
        <v>0</v>
      </c>
      <c r="Q1191" s="16" t="str">
        <f t="shared" si="70"/>
        <v>12/08/91</v>
      </c>
      <c r="R1191" s="27" t="s">
        <v>3904</v>
      </c>
      <c r="S1191" s="108" t="e">
        <v>#N/A</v>
      </c>
      <c r="T1191" s="108"/>
    </row>
    <row r="1192" spans="1:20" hidden="1" x14ac:dyDescent="0.2">
      <c r="A1192" s="16">
        <v>1662</v>
      </c>
      <c r="B1192" s="16" t="s">
        <v>913</v>
      </c>
      <c r="D1192" s="70" t="str">
        <f>IF(C1192="","",LOOKUP(C1192,Bases!A:A,Bases!B:B))</f>
        <v/>
      </c>
      <c r="E1192" s="70" t="str">
        <f>IF(C1192="","",LOOKUP(C1192,Bases!A:A,Bases!C:C))</f>
        <v/>
      </c>
      <c r="G1192" s="68" t="str">
        <f t="shared" si="72"/>
        <v>Baja</v>
      </c>
      <c r="H1192" s="16" t="s">
        <v>2793</v>
      </c>
      <c r="J1192" s="16" t="s">
        <v>2272</v>
      </c>
      <c r="K1192" s="16">
        <v>98700</v>
      </c>
      <c r="L1192" s="16" t="s">
        <v>2265</v>
      </c>
      <c r="M1192" s="17">
        <v>42501</v>
      </c>
      <c r="N1192" s="15">
        <v>2165920501</v>
      </c>
      <c r="P1192" s="16">
        <v>0</v>
      </c>
      <c r="Q1192" s="16" t="str">
        <f t="shared" si="70"/>
        <v>//</v>
      </c>
      <c r="R1192" s="16"/>
      <c r="S1192" s="108" t="e">
        <v>#N/A</v>
      </c>
      <c r="T1192" s="108"/>
    </row>
    <row r="1193" spans="1:20" hidden="1" x14ac:dyDescent="0.2">
      <c r="A1193" s="16">
        <v>553</v>
      </c>
      <c r="B1193" s="19" t="s">
        <v>2</v>
      </c>
      <c r="C1193" s="49"/>
      <c r="D1193" s="70" t="str">
        <f>IF(C1193="","",LOOKUP(C1193,Bases!A:A,Bases!B:B))</f>
        <v/>
      </c>
      <c r="E1193" s="70" t="str">
        <f>IF(C1193="","",LOOKUP(C1193,Bases!A:A,Bases!C:C))</f>
        <v/>
      </c>
      <c r="G1193" s="68" t="str">
        <f t="shared" si="72"/>
        <v>Baja</v>
      </c>
      <c r="K1193" s="16">
        <v>0</v>
      </c>
      <c r="L1193" s="16" t="s">
        <v>2265</v>
      </c>
      <c r="M1193" s="17">
        <v>38292</v>
      </c>
      <c r="N1193" s="15">
        <v>34048606734</v>
      </c>
      <c r="P1193" s="16">
        <v>0</v>
      </c>
      <c r="Q1193" s="16" t="str">
        <f t="shared" si="70"/>
        <v>//</v>
      </c>
      <c r="R1193" s="16"/>
      <c r="S1193" s="108" t="e">
        <v>#N/A</v>
      </c>
      <c r="T1193" s="108"/>
    </row>
    <row r="1194" spans="1:20" hidden="1" x14ac:dyDescent="0.2">
      <c r="A1194" s="16">
        <v>8116</v>
      </c>
      <c r="B1194" s="19" t="s">
        <v>2</v>
      </c>
      <c r="C1194" s="49"/>
      <c r="D1194" s="70" t="str">
        <f>IF(C1194="","",LOOKUP(C1194,Bases!A:A,Bases!B:B))</f>
        <v/>
      </c>
      <c r="E1194" s="70" t="str">
        <f>IF(C1194="","",LOOKUP(C1194,Bases!A:A,Bases!C:C))</f>
        <v/>
      </c>
      <c r="G1194" s="68" t="str">
        <f t="shared" si="72"/>
        <v>Baja</v>
      </c>
      <c r="H1194" s="16" t="s">
        <v>2512</v>
      </c>
      <c r="J1194" s="16" t="s">
        <v>2389</v>
      </c>
      <c r="K1194" s="16">
        <v>98840</v>
      </c>
      <c r="L1194" s="16" t="s">
        <v>2265</v>
      </c>
      <c r="M1194" s="17">
        <v>42058</v>
      </c>
      <c r="N1194" s="15">
        <v>34906200489</v>
      </c>
      <c r="P1194" s="16">
        <v>0</v>
      </c>
      <c r="Q1194" s="16" t="str">
        <f t="shared" ref="Q1194:Q1257" si="73">CONCATENATE(MID(O1194,9,2),"/",MID(O1194,7,2),"/",MID(O1194,5,2))</f>
        <v>//</v>
      </c>
      <c r="R1194" s="16"/>
      <c r="S1194" s="108" t="e">
        <v>#N/A</v>
      </c>
      <c r="T1194" s="108"/>
    </row>
    <row r="1195" spans="1:20" hidden="1" x14ac:dyDescent="0.2">
      <c r="A1195" s="16">
        <v>8230</v>
      </c>
      <c r="B1195" s="19" t="s">
        <v>2</v>
      </c>
      <c r="C1195" s="49"/>
      <c r="D1195" s="70" t="str">
        <f>IF(C1195="","",LOOKUP(C1195,Bases!A:A,Bases!B:B))</f>
        <v/>
      </c>
      <c r="E1195" s="70" t="str">
        <f>IF(C1195="","",LOOKUP(C1195,Bases!A:A,Bases!C:C))</f>
        <v/>
      </c>
      <c r="G1195" s="68" t="str">
        <f t="shared" si="72"/>
        <v>Baja</v>
      </c>
      <c r="H1195" s="16" t="s">
        <v>2505</v>
      </c>
      <c r="J1195" s="16" t="s">
        <v>2272</v>
      </c>
      <c r="K1195" s="16">
        <v>98700</v>
      </c>
      <c r="L1195" s="16" t="s">
        <v>2265</v>
      </c>
      <c r="M1195" s="17">
        <v>42758</v>
      </c>
      <c r="N1195" s="15">
        <v>34118605814</v>
      </c>
      <c r="P1195" s="16">
        <v>0</v>
      </c>
      <c r="Q1195" s="16" t="str">
        <f t="shared" si="73"/>
        <v>//</v>
      </c>
      <c r="R1195" s="16"/>
      <c r="S1195" s="108" t="e">
        <v>#N/A</v>
      </c>
      <c r="T1195" s="108"/>
    </row>
    <row r="1196" spans="1:20" hidden="1" x14ac:dyDescent="0.2">
      <c r="A1196" s="16">
        <v>50080</v>
      </c>
      <c r="B1196" s="19" t="s">
        <v>2</v>
      </c>
      <c r="C1196" s="49"/>
      <c r="D1196" s="70" t="str">
        <f>IF(C1196="","",LOOKUP(C1196,Bases!A:A,Bases!B:B))</f>
        <v/>
      </c>
      <c r="E1196" s="70" t="str">
        <f>IF(C1196="","",LOOKUP(C1196,Bases!A:A,Bases!C:C))</f>
        <v/>
      </c>
      <c r="G1196" s="68" t="str">
        <f t="shared" si="72"/>
        <v>Baja</v>
      </c>
      <c r="H1196" s="16" t="s">
        <v>3849</v>
      </c>
      <c r="J1196" s="16" t="s">
        <v>2268</v>
      </c>
      <c r="K1196" s="16">
        <v>98740</v>
      </c>
      <c r="L1196" s="16" t="s">
        <v>2265</v>
      </c>
      <c r="M1196" s="17">
        <v>43332</v>
      </c>
      <c r="P1196" s="16">
        <v>0</v>
      </c>
      <c r="Q1196" s="16" t="str">
        <f t="shared" si="73"/>
        <v>//</v>
      </c>
      <c r="R1196" s="16"/>
      <c r="S1196" s="108" t="e">
        <v>#N/A</v>
      </c>
      <c r="T1196" s="108"/>
    </row>
    <row r="1197" spans="1:20" x14ac:dyDescent="0.2">
      <c r="A1197" s="23">
        <v>1126</v>
      </c>
      <c r="B1197" s="16" t="s">
        <v>656</v>
      </c>
      <c r="C1197" s="16" t="s">
        <v>7598</v>
      </c>
      <c r="D1197" s="70" t="str">
        <f>IF(C1197="","",LOOKUP(C1197,Bases!A:A,Bases!B:B))</f>
        <v>Viñedo</v>
      </c>
      <c r="E1197" s="70" t="str">
        <f>IF(C1197="","",LOOKUP(C1197,Bases!A:A,Bases!C:C))</f>
        <v>Trabajador de viñedo</v>
      </c>
      <c r="F1197" s="18" t="s">
        <v>27</v>
      </c>
      <c r="G1197" s="68" t="str">
        <f t="shared" si="72"/>
        <v>Activo</v>
      </c>
      <c r="H1197" s="16" t="s">
        <v>7597</v>
      </c>
      <c r="I1197" s="16" t="s">
        <v>2336</v>
      </c>
      <c r="J1197" s="16" t="s">
        <v>2274</v>
      </c>
      <c r="K1197" s="16">
        <v>98700</v>
      </c>
      <c r="L1197" s="16" t="s">
        <v>2266</v>
      </c>
      <c r="M1197" s="17">
        <v>44155</v>
      </c>
      <c r="N1197" s="15">
        <v>34139601024</v>
      </c>
      <c r="O1197" s="16" t="s">
        <v>4536</v>
      </c>
      <c r="P1197" s="16">
        <v>0</v>
      </c>
      <c r="Q1197" s="16" t="str">
        <f t="shared" si="73"/>
        <v>18/06/96</v>
      </c>
      <c r="R1197" s="16" t="s">
        <v>3904</v>
      </c>
      <c r="S1197" s="12" t="s">
        <v>2336</v>
      </c>
    </row>
    <row r="1198" spans="1:20" hidden="1" x14ac:dyDescent="0.2">
      <c r="A1198" s="16">
        <v>1300</v>
      </c>
      <c r="B1198" s="16" t="s">
        <v>914</v>
      </c>
      <c r="D1198" s="70" t="str">
        <f>IF(C1198="","",LOOKUP(C1198,Bases!A:A,Bases!B:B))</f>
        <v/>
      </c>
      <c r="E1198" s="70" t="str">
        <f>IF(C1198="","",LOOKUP(C1198,Bases!A:A,Bases!C:C))</f>
        <v/>
      </c>
      <c r="G1198" s="68" t="str">
        <f t="shared" si="72"/>
        <v>Baja</v>
      </c>
      <c r="H1198" s="16" t="s">
        <v>2794</v>
      </c>
      <c r="J1198" s="16" t="s">
        <v>2283</v>
      </c>
      <c r="K1198" s="16">
        <v>98640</v>
      </c>
      <c r="L1198" s="16" t="s">
        <v>2265</v>
      </c>
      <c r="M1198" s="17">
        <v>41863</v>
      </c>
      <c r="N1198" s="15">
        <v>8149577291</v>
      </c>
      <c r="P1198" s="16">
        <v>0</v>
      </c>
      <c r="Q1198" s="16" t="str">
        <f t="shared" si="73"/>
        <v>//</v>
      </c>
      <c r="R1198" s="16"/>
      <c r="S1198" s="108" t="e">
        <v>#N/A</v>
      </c>
      <c r="T1198" s="108"/>
    </row>
    <row r="1199" spans="1:20" hidden="1" x14ac:dyDescent="0.2">
      <c r="A1199" s="16">
        <v>1076</v>
      </c>
      <c r="B1199" s="16" t="s">
        <v>915</v>
      </c>
      <c r="D1199" s="70" t="str">
        <f>IF(C1199="","",LOOKUP(C1199,Bases!A:A,Bases!B:B))</f>
        <v/>
      </c>
      <c r="E1199" s="70" t="str">
        <f>IF(C1199="","",LOOKUP(C1199,Bases!A:A,Bases!C:C))</f>
        <v/>
      </c>
      <c r="G1199" s="68" t="str">
        <f t="shared" si="72"/>
        <v>Baja</v>
      </c>
      <c r="H1199" s="16" t="s">
        <v>2795</v>
      </c>
      <c r="J1199" s="16" t="s">
        <v>2283</v>
      </c>
      <c r="K1199" s="16">
        <v>98640</v>
      </c>
      <c r="L1199" s="16" t="s">
        <v>2265</v>
      </c>
      <c r="M1199" s="17">
        <v>40991</v>
      </c>
      <c r="N1199" s="15">
        <v>34129103718</v>
      </c>
      <c r="P1199" s="16">
        <v>0</v>
      </c>
      <c r="Q1199" s="16" t="str">
        <f t="shared" si="73"/>
        <v>//</v>
      </c>
      <c r="R1199" s="16"/>
      <c r="S1199" s="108" t="e">
        <v>#N/A</v>
      </c>
      <c r="T1199" s="108"/>
    </row>
    <row r="1200" spans="1:20" hidden="1" x14ac:dyDescent="0.2">
      <c r="A1200" s="23">
        <v>1139</v>
      </c>
      <c r="B1200" s="16" t="s">
        <v>916</v>
      </c>
      <c r="D1200" s="70" t="str">
        <f>IF(C1200="","",LOOKUP(C1200,Bases!A:A,Bases!B:B))</f>
        <v/>
      </c>
      <c r="E1200" s="70" t="str">
        <f>IF(C1200="","",LOOKUP(C1200,Bases!A:A,Bases!C:C))</f>
        <v/>
      </c>
      <c r="F1200" s="18" t="s">
        <v>24</v>
      </c>
      <c r="G1200" s="68" t="str">
        <f t="shared" si="72"/>
        <v>Baja</v>
      </c>
      <c r="H1200" s="16" t="s">
        <v>2796</v>
      </c>
      <c r="J1200" s="16" t="s">
        <v>2283</v>
      </c>
      <c r="K1200" s="16">
        <v>98640</v>
      </c>
      <c r="L1200" s="16" t="s">
        <v>2265</v>
      </c>
      <c r="M1200" s="17">
        <v>43606</v>
      </c>
      <c r="N1200" s="15">
        <v>34139409519</v>
      </c>
      <c r="O1200" s="16" t="s">
        <v>5319</v>
      </c>
      <c r="P1200" s="16">
        <v>0</v>
      </c>
      <c r="Q1200" s="16" t="str">
        <f t="shared" si="73"/>
        <v>22/06/94</v>
      </c>
      <c r="R1200" s="16" t="s">
        <v>3910</v>
      </c>
      <c r="S1200" s="108" t="e">
        <v>#N/A</v>
      </c>
      <c r="T1200" s="108"/>
    </row>
    <row r="1201" spans="1:20" hidden="1" x14ac:dyDescent="0.2">
      <c r="A1201" s="16">
        <v>1316</v>
      </c>
      <c r="B1201" s="16" t="s">
        <v>917</v>
      </c>
      <c r="D1201" s="70" t="str">
        <f>IF(C1201="","",LOOKUP(C1201,Bases!A:A,Bases!B:B))</f>
        <v/>
      </c>
      <c r="E1201" s="70" t="str">
        <f>IF(C1201="","",LOOKUP(C1201,Bases!A:A,Bases!C:C))</f>
        <v/>
      </c>
      <c r="G1201" s="68" t="str">
        <f t="shared" si="72"/>
        <v>Baja</v>
      </c>
      <c r="K1201" s="16">
        <v>0</v>
      </c>
      <c r="L1201" s="16" t="s">
        <v>2265</v>
      </c>
      <c r="M1201" s="17">
        <v>41870</v>
      </c>
      <c r="N1201" s="15">
        <v>25149712116</v>
      </c>
      <c r="P1201" s="16">
        <v>0</v>
      </c>
      <c r="Q1201" s="16" t="str">
        <f t="shared" si="73"/>
        <v>//</v>
      </c>
      <c r="R1201" s="16"/>
      <c r="S1201" s="108" t="e">
        <v>#N/A</v>
      </c>
      <c r="T1201" s="108"/>
    </row>
    <row r="1202" spans="1:20" hidden="1" x14ac:dyDescent="0.2">
      <c r="A1202" s="16">
        <v>239</v>
      </c>
      <c r="B1202" s="16" t="s">
        <v>918</v>
      </c>
      <c r="D1202" s="70" t="str">
        <f>IF(C1202="","",LOOKUP(C1202,Bases!A:A,Bases!B:B))</f>
        <v/>
      </c>
      <c r="E1202" s="70" t="str">
        <f>IF(C1202="","",LOOKUP(C1202,Bases!A:A,Bases!C:C))</f>
        <v/>
      </c>
      <c r="G1202" s="68" t="str">
        <f t="shared" si="72"/>
        <v>Baja</v>
      </c>
      <c r="K1202" s="16">
        <v>0</v>
      </c>
      <c r="L1202" s="16" t="s">
        <v>2265</v>
      </c>
      <c r="M1202" s="17">
        <v>37375</v>
      </c>
      <c r="N1202" s="15">
        <v>34857004229</v>
      </c>
      <c r="P1202" s="16">
        <v>0</v>
      </c>
      <c r="Q1202" s="16" t="str">
        <f t="shared" si="73"/>
        <v>//</v>
      </c>
      <c r="R1202" s="16"/>
      <c r="S1202" s="108" t="e">
        <v>#N/A</v>
      </c>
      <c r="T1202" s="108"/>
    </row>
    <row r="1203" spans="1:20" hidden="1" x14ac:dyDescent="0.2">
      <c r="A1203" s="16">
        <v>1734</v>
      </c>
      <c r="B1203" s="16" t="s">
        <v>919</v>
      </c>
      <c r="D1203" s="70" t="str">
        <f>IF(C1203="","",LOOKUP(C1203,Bases!A:A,Bases!B:B))</f>
        <v/>
      </c>
      <c r="E1203" s="70" t="str">
        <f>IF(C1203="","",LOOKUP(C1203,Bases!A:A,Bases!C:C))</f>
        <v/>
      </c>
      <c r="G1203" s="68" t="str">
        <f t="shared" si="72"/>
        <v>Baja</v>
      </c>
      <c r="H1203" s="16" t="s">
        <v>2576</v>
      </c>
      <c r="J1203" s="16" t="s">
        <v>2283</v>
      </c>
      <c r="K1203" s="16">
        <v>98640</v>
      </c>
      <c r="L1203" s="16" t="s">
        <v>2265</v>
      </c>
      <c r="M1203" s="17">
        <v>42605</v>
      </c>
      <c r="N1203" s="15">
        <v>34109307024</v>
      </c>
      <c r="P1203" s="16">
        <v>0</v>
      </c>
      <c r="Q1203" s="16" t="str">
        <f t="shared" si="73"/>
        <v>//</v>
      </c>
      <c r="R1203" s="16"/>
      <c r="S1203" s="108" t="e">
        <v>#N/A</v>
      </c>
      <c r="T1203" s="108"/>
    </row>
    <row r="1204" spans="1:20" hidden="1" x14ac:dyDescent="0.2">
      <c r="A1204" s="16">
        <v>1481</v>
      </c>
      <c r="B1204" s="16" t="s">
        <v>920</v>
      </c>
      <c r="D1204" s="70" t="str">
        <f>IF(C1204="","",LOOKUP(C1204,Bases!A:A,Bases!B:B))</f>
        <v/>
      </c>
      <c r="E1204" s="70" t="str">
        <f>IF(C1204="","",LOOKUP(C1204,Bases!A:A,Bases!C:C))</f>
        <v/>
      </c>
      <c r="G1204" s="68" t="str">
        <f t="shared" si="72"/>
        <v>Baja</v>
      </c>
      <c r="K1204" s="16">
        <v>0</v>
      </c>
      <c r="L1204" s="16" t="s">
        <v>2265</v>
      </c>
      <c r="M1204" s="17">
        <v>42226</v>
      </c>
      <c r="N1204" s="15">
        <v>34028302403</v>
      </c>
      <c r="P1204" s="16">
        <v>0</v>
      </c>
      <c r="Q1204" s="16" t="str">
        <f t="shared" si="73"/>
        <v>//</v>
      </c>
      <c r="R1204" s="16"/>
      <c r="S1204" s="108" t="e">
        <v>#N/A</v>
      </c>
      <c r="T1204" s="108"/>
    </row>
    <row r="1205" spans="1:20" hidden="1" x14ac:dyDescent="0.2">
      <c r="A1205" s="16">
        <v>1451</v>
      </c>
      <c r="B1205" s="16" t="s">
        <v>921</v>
      </c>
      <c r="D1205" s="70" t="str">
        <f>IF(C1205="","",LOOKUP(C1205,Bases!A:A,Bases!B:B))</f>
        <v/>
      </c>
      <c r="E1205" s="70" t="str">
        <f>IF(C1205="","",LOOKUP(C1205,Bases!A:A,Bases!C:C))</f>
        <v/>
      </c>
      <c r="G1205" s="68" t="str">
        <f t="shared" ref="G1205:G1229" si="74">IF(L1205="B","Baja","Activo")</f>
        <v>Baja</v>
      </c>
      <c r="H1205" s="16" t="s">
        <v>2797</v>
      </c>
      <c r="J1205" s="16" t="s">
        <v>2283</v>
      </c>
      <c r="K1205" s="16">
        <v>98640</v>
      </c>
      <c r="L1205" s="16" t="s">
        <v>2265</v>
      </c>
      <c r="M1205" s="17">
        <v>43689</v>
      </c>
      <c r="N1205" s="15">
        <v>34149908443</v>
      </c>
      <c r="O1205" s="16" t="s">
        <v>5319</v>
      </c>
      <c r="P1205" s="16">
        <v>0</v>
      </c>
      <c r="Q1205" s="16" t="str">
        <f t="shared" si="73"/>
        <v>22/06/94</v>
      </c>
      <c r="R1205" s="16" t="s">
        <v>3910</v>
      </c>
      <c r="S1205" s="108" t="e">
        <v>#N/A</v>
      </c>
      <c r="T1205" s="108"/>
    </row>
    <row r="1206" spans="1:20" hidden="1" x14ac:dyDescent="0.2">
      <c r="A1206" s="29">
        <v>50400</v>
      </c>
      <c r="B1206" s="16" t="s">
        <v>5588</v>
      </c>
      <c r="D1206" s="70" t="str">
        <f>IF(C1206="","",LOOKUP(C1206,Bases!A:A,Bases!B:B))</f>
        <v/>
      </c>
      <c r="E1206" s="70" t="str">
        <f>IF(C1206="","",LOOKUP(C1206,Bases!A:A,Bases!C:C))</f>
        <v/>
      </c>
      <c r="F1206" s="24" t="s">
        <v>3639</v>
      </c>
      <c r="G1206" s="68" t="str">
        <f t="shared" si="74"/>
        <v>Baja</v>
      </c>
      <c r="H1206" s="16" t="s">
        <v>5589</v>
      </c>
      <c r="I1206" s="16" t="s">
        <v>2283</v>
      </c>
      <c r="J1206" s="16" t="s">
        <v>2283</v>
      </c>
      <c r="K1206" s="16">
        <v>98640</v>
      </c>
      <c r="L1206" s="16" t="s">
        <v>2265</v>
      </c>
      <c r="M1206" s="17">
        <v>43747</v>
      </c>
      <c r="N1206" s="15">
        <v>19170124689</v>
      </c>
      <c r="O1206" s="16" t="s">
        <v>5590</v>
      </c>
      <c r="P1206" s="16">
        <v>0</v>
      </c>
      <c r="Q1206" s="16" t="str">
        <f t="shared" si="73"/>
        <v>07/01/01</v>
      </c>
      <c r="R1206" s="27" t="s">
        <v>3904</v>
      </c>
      <c r="S1206" s="108" t="e">
        <v>#N/A</v>
      </c>
      <c r="T1206" s="108"/>
    </row>
    <row r="1207" spans="1:20" hidden="1" x14ac:dyDescent="0.2">
      <c r="A1207" s="16">
        <v>1516</v>
      </c>
      <c r="B1207" s="16" t="s">
        <v>922</v>
      </c>
      <c r="D1207" s="70" t="str">
        <f>IF(C1207="","",LOOKUP(C1207,Bases!A:A,Bases!B:B))</f>
        <v/>
      </c>
      <c r="E1207" s="70" t="str">
        <f>IF(C1207="","",LOOKUP(C1207,Bases!A:A,Bases!C:C))</f>
        <v/>
      </c>
      <c r="G1207" s="68" t="str">
        <f t="shared" si="74"/>
        <v>Baja</v>
      </c>
      <c r="K1207" s="16">
        <v>0</v>
      </c>
      <c r="L1207" s="16" t="s">
        <v>2265</v>
      </c>
      <c r="M1207" s="17">
        <v>42242</v>
      </c>
      <c r="N1207" s="15">
        <v>34139309925</v>
      </c>
      <c r="P1207" s="16">
        <v>0</v>
      </c>
      <c r="Q1207" s="16" t="str">
        <f t="shared" si="73"/>
        <v>//</v>
      </c>
      <c r="R1207" s="16"/>
      <c r="S1207" s="108" t="e">
        <v>#N/A</v>
      </c>
      <c r="T1207" s="108"/>
    </row>
    <row r="1208" spans="1:20" x14ac:dyDescent="0.2">
      <c r="A1208" s="16">
        <v>8488</v>
      </c>
      <c r="B1208" s="16" t="s">
        <v>7797</v>
      </c>
      <c r="C1208" s="19" t="s">
        <v>6943</v>
      </c>
      <c r="D1208" s="70" t="str">
        <f>IF(C1208="","",LOOKUP(C1208,Bases!A:A,Bases!B:B))</f>
        <v>Invernaderos</v>
      </c>
      <c r="E1208" s="70" t="str">
        <f>IF(C1208="","",LOOKUP(C1208,Bases!A:A,Bases!C:C))</f>
        <v>Extra/entrenamiento</v>
      </c>
      <c r="F1208" s="18" t="s">
        <v>7209</v>
      </c>
      <c r="G1208" s="68" t="str">
        <f t="shared" si="74"/>
        <v>Activo</v>
      </c>
      <c r="H1208" s="16" t="s">
        <v>7798</v>
      </c>
      <c r="I1208" s="16" t="s">
        <v>5535</v>
      </c>
      <c r="J1208" s="16" t="s">
        <v>2285</v>
      </c>
      <c r="K1208" s="16">
        <v>98740</v>
      </c>
      <c r="L1208" s="16" t="s">
        <v>144</v>
      </c>
      <c r="M1208" s="17">
        <v>44211</v>
      </c>
      <c r="O1208" s="16" t="s">
        <v>7799</v>
      </c>
      <c r="Q1208" s="16" t="str">
        <f t="shared" si="73"/>
        <v>27/07/00</v>
      </c>
      <c r="R1208" s="27" t="s">
        <v>3904</v>
      </c>
      <c r="S1208" s="12" t="s">
        <v>5535</v>
      </c>
    </row>
    <row r="1209" spans="1:20" hidden="1" x14ac:dyDescent="0.2">
      <c r="A1209" s="16">
        <v>1920</v>
      </c>
      <c r="B1209" s="16" t="s">
        <v>923</v>
      </c>
      <c r="D1209" s="70" t="str">
        <f>IF(C1209="","",LOOKUP(C1209,Bases!A:A,Bases!B:B))</f>
        <v/>
      </c>
      <c r="E1209" s="70" t="str">
        <f>IF(C1209="","",LOOKUP(C1209,Bases!A:A,Bases!C:C))</f>
        <v/>
      </c>
      <c r="G1209" s="68" t="str">
        <f t="shared" si="74"/>
        <v>Baja</v>
      </c>
      <c r="H1209" s="16" t="s">
        <v>2798</v>
      </c>
      <c r="J1209" s="16" t="s">
        <v>2268</v>
      </c>
      <c r="K1209" s="16">
        <v>98760</v>
      </c>
      <c r="L1209" s="16" t="s">
        <v>2265</v>
      </c>
      <c r="M1209" s="17">
        <v>42947</v>
      </c>
      <c r="N1209" s="15">
        <v>8139739406</v>
      </c>
      <c r="P1209" s="16">
        <v>0</v>
      </c>
      <c r="Q1209" s="16" t="str">
        <f t="shared" si="73"/>
        <v>//</v>
      </c>
      <c r="R1209" s="16"/>
      <c r="S1209" s="108" t="e">
        <v>#N/A</v>
      </c>
      <c r="T1209" s="108"/>
    </row>
    <row r="1210" spans="1:20" hidden="1" x14ac:dyDescent="0.2">
      <c r="A1210" s="16">
        <v>1911</v>
      </c>
      <c r="B1210" s="16" t="s">
        <v>924</v>
      </c>
      <c r="D1210" s="70" t="str">
        <f>IF(C1210="","",LOOKUP(C1210,Bases!A:A,Bases!B:B))</f>
        <v/>
      </c>
      <c r="E1210" s="70" t="str">
        <f>IF(C1210="","",LOOKUP(C1210,Bases!A:A,Bases!C:C))</f>
        <v/>
      </c>
      <c r="F1210" s="18" t="s">
        <v>3639</v>
      </c>
      <c r="G1210" s="68" t="str">
        <f t="shared" si="74"/>
        <v>Baja</v>
      </c>
      <c r="H1210" s="16" t="s">
        <v>2280</v>
      </c>
      <c r="J1210" s="16" t="s">
        <v>2268</v>
      </c>
      <c r="K1210" s="16">
        <v>98760</v>
      </c>
      <c r="L1210" s="16" t="s">
        <v>2265</v>
      </c>
      <c r="M1210" s="17">
        <v>42940</v>
      </c>
      <c r="N1210" s="15">
        <v>56159720574</v>
      </c>
      <c r="O1210" s="16" t="s">
        <v>4127</v>
      </c>
      <c r="P1210" s="16">
        <v>0</v>
      </c>
      <c r="Q1210" s="16" t="str">
        <f t="shared" si="73"/>
        <v>11/05/97</v>
      </c>
      <c r="R1210" s="16"/>
      <c r="S1210" s="108" t="s">
        <v>3185</v>
      </c>
      <c r="T1210" s="108"/>
    </row>
    <row r="1211" spans="1:20" hidden="1" x14ac:dyDescent="0.2">
      <c r="A1211" s="16">
        <v>1403</v>
      </c>
      <c r="B1211" s="16" t="s">
        <v>925</v>
      </c>
      <c r="D1211" s="70" t="str">
        <f>IF(C1211="","",LOOKUP(C1211,Bases!A:A,Bases!B:B))</f>
        <v/>
      </c>
      <c r="E1211" s="70" t="str">
        <f>IF(C1211="","",LOOKUP(C1211,Bases!A:A,Bases!C:C))</f>
        <v/>
      </c>
      <c r="G1211" s="68" t="str">
        <f t="shared" si="74"/>
        <v>Baja</v>
      </c>
      <c r="J1211" s="16" t="s">
        <v>2328</v>
      </c>
      <c r="K1211" s="16">
        <v>98730</v>
      </c>
      <c r="L1211" s="16" t="s">
        <v>2265</v>
      </c>
      <c r="M1211" s="17">
        <v>42016</v>
      </c>
      <c r="N1211" s="15">
        <v>34108809871</v>
      </c>
      <c r="P1211" s="16">
        <v>0</v>
      </c>
      <c r="Q1211" s="16" t="str">
        <f t="shared" si="73"/>
        <v>//</v>
      </c>
      <c r="R1211" s="16"/>
      <c r="S1211" s="108" t="e">
        <v>#N/A</v>
      </c>
      <c r="T1211" s="108"/>
    </row>
    <row r="1212" spans="1:20" hidden="1" x14ac:dyDescent="0.2">
      <c r="A1212" s="29">
        <v>50166</v>
      </c>
      <c r="B1212" s="16" t="s">
        <v>4702</v>
      </c>
      <c r="D1212" s="70" t="str">
        <f>IF(C1212="","",LOOKUP(C1212,Bases!A:A,Bases!B:B))</f>
        <v/>
      </c>
      <c r="E1212" s="70" t="str">
        <f>IF(C1212="","",LOOKUP(C1212,Bases!A:A,Bases!C:C))</f>
        <v/>
      </c>
      <c r="F1212" s="24" t="s">
        <v>3639</v>
      </c>
      <c r="G1212" s="68" t="str">
        <f t="shared" si="74"/>
        <v>Baja</v>
      </c>
      <c r="H1212" s="16" t="s">
        <v>4703</v>
      </c>
      <c r="J1212" s="16" t="s">
        <v>2272</v>
      </c>
      <c r="K1212" s="16">
        <v>98713</v>
      </c>
      <c r="L1212" s="16" t="s">
        <v>2265</v>
      </c>
      <c r="M1212" s="17">
        <v>43482</v>
      </c>
      <c r="O1212" s="16" t="s">
        <v>4704</v>
      </c>
      <c r="P1212" s="16">
        <v>0</v>
      </c>
      <c r="Q1212" s="16" t="str">
        <f t="shared" si="73"/>
        <v>07/08/88</v>
      </c>
      <c r="R1212" s="27" t="s">
        <v>3910</v>
      </c>
      <c r="S1212" s="108" t="e">
        <v>#N/A</v>
      </c>
      <c r="T1212" s="108"/>
    </row>
    <row r="1213" spans="1:20" hidden="1" x14ac:dyDescent="0.2">
      <c r="A1213" s="16">
        <v>1556</v>
      </c>
      <c r="B1213" s="16" t="s">
        <v>926</v>
      </c>
      <c r="D1213" s="70" t="str">
        <f>IF(C1213="","",LOOKUP(C1213,Bases!A:A,Bases!B:B))</f>
        <v/>
      </c>
      <c r="E1213" s="70" t="str">
        <f>IF(C1213="","",LOOKUP(C1213,Bases!A:A,Bases!C:C))</f>
        <v/>
      </c>
      <c r="G1213" s="68" t="str">
        <f t="shared" si="74"/>
        <v>Baja</v>
      </c>
      <c r="H1213" s="16" t="s">
        <v>2799</v>
      </c>
      <c r="J1213" s="16" t="s">
        <v>2478</v>
      </c>
      <c r="K1213" s="16">
        <v>98730</v>
      </c>
      <c r="L1213" s="16" t="s">
        <v>2265</v>
      </c>
      <c r="M1213" s="17">
        <v>42299</v>
      </c>
      <c r="N1213" s="15">
        <v>2157085453</v>
      </c>
      <c r="P1213" s="16">
        <v>0</v>
      </c>
      <c r="Q1213" s="16" t="str">
        <f t="shared" si="73"/>
        <v>//</v>
      </c>
      <c r="R1213" s="16"/>
      <c r="S1213" s="108" t="e">
        <v>#N/A</v>
      </c>
      <c r="T1213" s="108"/>
    </row>
    <row r="1214" spans="1:20" hidden="1" x14ac:dyDescent="0.2">
      <c r="A1214" s="16">
        <v>2081</v>
      </c>
      <c r="B1214" s="16" t="s">
        <v>927</v>
      </c>
      <c r="D1214" s="70" t="str">
        <f>IF(C1214="","",LOOKUP(C1214,Bases!A:A,Bases!B:B))</f>
        <v/>
      </c>
      <c r="E1214" s="70" t="str">
        <f>IF(C1214="","",LOOKUP(C1214,Bases!A:A,Bases!C:C))</f>
        <v/>
      </c>
      <c r="G1214" s="68" t="str">
        <f t="shared" si="74"/>
        <v>Baja</v>
      </c>
      <c r="H1214" s="16" t="s">
        <v>2800</v>
      </c>
      <c r="J1214" s="16" t="s">
        <v>2268</v>
      </c>
      <c r="K1214" s="16">
        <v>98730</v>
      </c>
      <c r="L1214" s="16" t="s">
        <v>2265</v>
      </c>
      <c r="M1214" s="17">
        <v>43200</v>
      </c>
      <c r="N1214" s="15">
        <v>6169631410</v>
      </c>
      <c r="P1214" s="16">
        <v>0</v>
      </c>
      <c r="Q1214" s="16" t="str">
        <f t="shared" si="73"/>
        <v>//</v>
      </c>
      <c r="R1214" s="16"/>
      <c r="S1214" s="108" t="e">
        <v>#N/A</v>
      </c>
      <c r="T1214" s="108"/>
    </row>
    <row r="1215" spans="1:20" hidden="1" x14ac:dyDescent="0.2">
      <c r="A1215" s="16">
        <v>8374</v>
      </c>
      <c r="B1215" s="16" t="s">
        <v>7488</v>
      </c>
      <c r="C1215" s="16" t="s">
        <v>6868</v>
      </c>
      <c r="D1215" s="70" t="str">
        <f>IF(C1215="","",LOOKUP(C1215,Bases!A:A,Bases!B:B))</f>
        <v>Invernaderos</v>
      </c>
      <c r="E1215" s="70" t="str">
        <f>IF(C1215="","",LOOKUP(C1215,Bases!A:A,Bases!C:C))</f>
        <v>Extra/entrenamiento</v>
      </c>
      <c r="F1215" s="18" t="s">
        <v>7209</v>
      </c>
      <c r="G1215" s="68" t="str">
        <f t="shared" si="74"/>
        <v>Baja</v>
      </c>
      <c r="H1215" s="16" t="s">
        <v>7489</v>
      </c>
      <c r="I1215" s="16" t="s">
        <v>2283</v>
      </c>
      <c r="J1215" s="16" t="s">
        <v>2283</v>
      </c>
      <c r="K1215" s="16">
        <v>98640</v>
      </c>
      <c r="L1215" s="16" t="s">
        <v>2265</v>
      </c>
      <c r="M1215" s="17">
        <v>44134</v>
      </c>
      <c r="O1215" s="16" t="s">
        <v>7490</v>
      </c>
      <c r="P1215" s="16" t="s">
        <v>7491</v>
      </c>
      <c r="Q1215" s="16" t="str">
        <f t="shared" si="73"/>
        <v>16/01/96</v>
      </c>
      <c r="R1215" s="27" t="s">
        <v>3910</v>
      </c>
      <c r="S1215" s="29" t="s">
        <v>2283</v>
      </c>
      <c r="T1215" s="29"/>
    </row>
    <row r="1216" spans="1:20" hidden="1" x14ac:dyDescent="0.2">
      <c r="A1216" s="16">
        <v>7013</v>
      </c>
      <c r="B1216" s="16" t="s">
        <v>929</v>
      </c>
      <c r="D1216" s="70" t="str">
        <f>IF(C1216="","",LOOKUP(C1216,Bases!A:A,Bases!B:B))</f>
        <v/>
      </c>
      <c r="E1216" s="70" t="str">
        <f>IF(C1216="","",LOOKUP(C1216,Bases!A:A,Bases!C:C))</f>
        <v/>
      </c>
      <c r="G1216" s="68" t="str">
        <f t="shared" si="74"/>
        <v>Baja</v>
      </c>
      <c r="H1216" s="16" t="s">
        <v>2802</v>
      </c>
      <c r="J1216" s="16" t="s">
        <v>2803</v>
      </c>
      <c r="K1216" s="16">
        <v>98760</v>
      </c>
      <c r="L1216" s="16" t="s">
        <v>2265</v>
      </c>
      <c r="M1216" s="17">
        <v>41288</v>
      </c>
      <c r="N1216" s="15">
        <v>34089105703</v>
      </c>
      <c r="P1216" s="16">
        <v>0</v>
      </c>
      <c r="Q1216" s="16" t="str">
        <f t="shared" si="73"/>
        <v>//</v>
      </c>
      <c r="R1216" s="16"/>
      <c r="S1216" s="108" t="e">
        <v>#N/A</v>
      </c>
      <c r="T1216" s="108"/>
    </row>
    <row r="1217" spans="1:20" hidden="1" x14ac:dyDescent="0.2">
      <c r="A1217" s="16">
        <v>50310</v>
      </c>
      <c r="B1217" s="34" t="s">
        <v>6630</v>
      </c>
      <c r="C1217" s="19" t="s">
        <v>6794</v>
      </c>
      <c r="D1217" s="70" t="str">
        <f>IF(C1217="","",LOOKUP(C1217,Bases!A:A,Bases!B:B))</f>
        <v>Fitosanidad</v>
      </c>
      <c r="E1217" s="70" t="str">
        <f>IF(C1217="","",LOOKUP(C1217,Bases!A:A,Bases!C:C))</f>
        <v>Practicante</v>
      </c>
      <c r="F1217" s="18" t="s">
        <v>6043</v>
      </c>
      <c r="G1217" s="68" t="str">
        <f t="shared" si="74"/>
        <v>Baja</v>
      </c>
      <c r="H1217" s="16" t="s">
        <v>6631</v>
      </c>
      <c r="I1217" s="16" t="s">
        <v>5538</v>
      </c>
      <c r="J1217" s="16" t="s">
        <v>5538</v>
      </c>
      <c r="K1217" s="16">
        <v>76146</v>
      </c>
      <c r="L1217" s="16" t="s">
        <v>2265</v>
      </c>
      <c r="M1217" s="17">
        <v>44046</v>
      </c>
      <c r="O1217" s="16" t="s">
        <v>6632</v>
      </c>
      <c r="Q1217" s="16" t="str">
        <f t="shared" si="73"/>
        <v>21/01/98</v>
      </c>
      <c r="R1217" s="27" t="s">
        <v>3904</v>
      </c>
      <c r="S1217" s="108" t="s">
        <v>6214</v>
      </c>
      <c r="T1217" s="108"/>
    </row>
    <row r="1218" spans="1:20" hidden="1" x14ac:dyDescent="0.2">
      <c r="A1218" s="16">
        <v>260</v>
      </c>
      <c r="B1218" s="16" t="s">
        <v>930</v>
      </c>
      <c r="D1218" s="70" t="str">
        <f>IF(C1218="","",LOOKUP(C1218,Bases!A:A,Bases!B:B))</f>
        <v/>
      </c>
      <c r="E1218" s="70" t="str">
        <f>IF(C1218="","",LOOKUP(C1218,Bases!A:A,Bases!C:C))</f>
        <v/>
      </c>
      <c r="G1218" s="68" t="str">
        <f t="shared" si="74"/>
        <v>Baja</v>
      </c>
      <c r="K1218" s="16">
        <v>0</v>
      </c>
      <c r="L1218" s="16" t="s">
        <v>2265</v>
      </c>
      <c r="M1218" s="17">
        <v>37417</v>
      </c>
      <c r="N1218" s="15">
        <v>34028603925</v>
      </c>
      <c r="P1218" s="16">
        <v>0</v>
      </c>
      <c r="Q1218" s="16" t="str">
        <f t="shared" si="73"/>
        <v>//</v>
      </c>
      <c r="R1218" s="16"/>
      <c r="S1218" s="108" t="e">
        <v>#N/A</v>
      </c>
      <c r="T1218" s="108"/>
    </row>
    <row r="1219" spans="1:20" hidden="1" x14ac:dyDescent="0.2">
      <c r="A1219" s="16">
        <v>2726</v>
      </c>
      <c r="B1219" s="16" t="s">
        <v>5736</v>
      </c>
      <c r="C1219" s="16" t="s">
        <v>6784</v>
      </c>
      <c r="D1219" s="70" t="str">
        <f>IF(C1219="","",LOOKUP(C1219,Bases!A:A,Bases!B:B))</f>
        <v>Invernaderos</v>
      </c>
      <c r="E1219" s="70" t="str">
        <f>IF(C1219="","",LOOKUP(C1219,Bases!A:A,Bases!C:C))</f>
        <v>Clip invernaderos</v>
      </c>
      <c r="F1219" s="18" t="s">
        <v>5476</v>
      </c>
      <c r="G1219" s="68" t="str">
        <f t="shared" si="74"/>
        <v>Baja</v>
      </c>
      <c r="H1219" s="16" t="s">
        <v>5737</v>
      </c>
      <c r="I1219" s="16" t="s">
        <v>5537</v>
      </c>
      <c r="J1219" s="16" t="s">
        <v>2285</v>
      </c>
      <c r="K1219" s="16">
        <v>98740</v>
      </c>
      <c r="L1219" s="16" t="s">
        <v>2265</v>
      </c>
      <c r="M1219" s="17">
        <v>44076</v>
      </c>
      <c r="N1219" s="15">
        <v>3188318343</v>
      </c>
      <c r="O1219" s="16" t="s">
        <v>5738</v>
      </c>
      <c r="P1219" s="16">
        <v>0</v>
      </c>
      <c r="Q1219" s="16" t="str">
        <f t="shared" si="73"/>
        <v>24/06/83</v>
      </c>
      <c r="R1219" s="27" t="s">
        <v>3910</v>
      </c>
      <c r="S1219" s="108" t="s">
        <v>5537</v>
      </c>
      <c r="T1219" s="108"/>
    </row>
    <row r="1220" spans="1:20" hidden="1" x14ac:dyDescent="0.2">
      <c r="A1220" s="23">
        <v>2389</v>
      </c>
      <c r="B1220" s="16" t="s">
        <v>4518</v>
      </c>
      <c r="D1220" s="70" t="str">
        <f>IF(C1220="","",LOOKUP(C1220,Bases!A:A,Bases!B:B))</f>
        <v/>
      </c>
      <c r="E1220" s="70" t="str">
        <f>IF(C1220="","",LOOKUP(C1220,Bases!A:A,Bases!C:C))</f>
        <v/>
      </c>
      <c r="F1220" s="24" t="s">
        <v>3665</v>
      </c>
      <c r="G1220" s="68" t="str">
        <f t="shared" si="74"/>
        <v>Baja</v>
      </c>
      <c r="H1220" s="16" t="s">
        <v>4520</v>
      </c>
      <c r="J1220" s="16" t="s">
        <v>2272</v>
      </c>
      <c r="K1220" s="16">
        <v>98710</v>
      </c>
      <c r="L1220" s="16" t="s">
        <v>2265</v>
      </c>
      <c r="M1220" s="17">
        <v>43426</v>
      </c>
      <c r="N1220" s="15">
        <v>44189966763</v>
      </c>
      <c r="O1220" s="16" t="s">
        <v>4519</v>
      </c>
      <c r="P1220" s="16">
        <v>0</v>
      </c>
      <c r="Q1220" s="16" t="str">
        <f t="shared" si="73"/>
        <v>01/09/99</v>
      </c>
      <c r="R1220" s="27" t="s">
        <v>3904</v>
      </c>
      <c r="S1220" s="108" t="e">
        <v>#N/A</v>
      </c>
      <c r="T1220" s="108"/>
    </row>
    <row r="1221" spans="1:20" hidden="1" x14ac:dyDescent="0.2">
      <c r="A1221" s="16">
        <v>50066</v>
      </c>
      <c r="B1221" s="16" t="s">
        <v>3823</v>
      </c>
      <c r="D1221" s="70" t="str">
        <f>IF(C1221="","",LOOKUP(C1221,Bases!A:A,Bases!B:B))</f>
        <v/>
      </c>
      <c r="E1221" s="70" t="str">
        <f>IF(C1221="","",LOOKUP(C1221,Bases!A:A,Bases!C:C))</f>
        <v/>
      </c>
      <c r="G1221" s="68" t="str">
        <f t="shared" si="74"/>
        <v>Baja</v>
      </c>
      <c r="H1221" s="16" t="s">
        <v>3824</v>
      </c>
      <c r="J1221" s="16" t="s">
        <v>2268</v>
      </c>
      <c r="K1221" s="16">
        <v>98740</v>
      </c>
      <c r="L1221" s="16" t="s">
        <v>2265</v>
      </c>
      <c r="M1221" s="17">
        <v>43332</v>
      </c>
      <c r="P1221" s="16">
        <v>0</v>
      </c>
      <c r="Q1221" s="16" t="str">
        <f t="shared" si="73"/>
        <v>//</v>
      </c>
      <c r="R1221" s="16"/>
      <c r="S1221" s="108" t="e">
        <v>#N/A</v>
      </c>
      <c r="T1221" s="108"/>
    </row>
    <row r="1222" spans="1:20" hidden="1" x14ac:dyDescent="0.2">
      <c r="A1222" s="16">
        <v>2765</v>
      </c>
      <c r="B1222" s="16" t="s">
        <v>5879</v>
      </c>
      <c r="D1222" s="70" t="str">
        <f>IF(C1222="","",LOOKUP(C1222,Bases!A:A,Bases!B:B))</f>
        <v/>
      </c>
      <c r="E1222" s="70" t="str">
        <f>IF(C1222="","",LOOKUP(C1222,Bases!A:A,Bases!C:C))</f>
        <v/>
      </c>
      <c r="F1222" s="24" t="s">
        <v>3639</v>
      </c>
      <c r="G1222" s="68" t="str">
        <f t="shared" si="74"/>
        <v>Baja</v>
      </c>
      <c r="H1222" s="16" t="s">
        <v>5880</v>
      </c>
      <c r="I1222" s="16" t="s">
        <v>5537</v>
      </c>
      <c r="J1222" s="16" t="s">
        <v>2285</v>
      </c>
      <c r="K1222" s="16">
        <v>98740</v>
      </c>
      <c r="L1222" s="16" t="s">
        <v>2265</v>
      </c>
      <c r="M1222" s="17">
        <v>43871</v>
      </c>
      <c r="N1222" s="15">
        <v>34058704932</v>
      </c>
      <c r="O1222" s="16" t="s">
        <v>5881</v>
      </c>
      <c r="P1222" s="16">
        <v>0</v>
      </c>
      <c r="Q1222" s="16" t="str">
        <f t="shared" si="73"/>
        <v>04/02/89</v>
      </c>
      <c r="R1222" s="27" t="s">
        <v>3904</v>
      </c>
      <c r="S1222" s="108" t="e">
        <v>#N/A</v>
      </c>
      <c r="T1222" s="108"/>
    </row>
    <row r="1223" spans="1:20" hidden="1" x14ac:dyDescent="0.2">
      <c r="A1223" s="16">
        <v>794</v>
      </c>
      <c r="B1223" s="16" t="s">
        <v>931</v>
      </c>
      <c r="D1223" s="70" t="str">
        <f>IF(C1223="","",LOOKUP(C1223,Bases!A:A,Bases!B:B))</f>
        <v/>
      </c>
      <c r="E1223" s="70" t="str">
        <f>IF(C1223="","",LOOKUP(C1223,Bases!A:A,Bases!C:C))</f>
        <v/>
      </c>
      <c r="G1223" s="68" t="str">
        <f t="shared" si="74"/>
        <v>Baja</v>
      </c>
      <c r="K1223" s="16">
        <v>0</v>
      </c>
      <c r="L1223" s="16" t="s">
        <v>2265</v>
      </c>
      <c r="M1223" s="17">
        <v>38677</v>
      </c>
      <c r="N1223" s="15">
        <v>34059002021</v>
      </c>
      <c r="P1223" s="16">
        <v>0</v>
      </c>
      <c r="Q1223" s="16" t="str">
        <f t="shared" si="73"/>
        <v>//</v>
      </c>
      <c r="R1223" s="16"/>
      <c r="S1223" s="108" t="e">
        <v>#N/A</v>
      </c>
      <c r="T1223" s="108"/>
    </row>
    <row r="1224" spans="1:20" x14ac:dyDescent="0.2">
      <c r="A1224" s="16">
        <v>1541</v>
      </c>
      <c r="B1224" s="16" t="s">
        <v>684</v>
      </c>
      <c r="C1224" s="16" t="s">
        <v>6778</v>
      </c>
      <c r="D1224" s="70" t="str">
        <f>IF(C1224="","",LOOKUP(C1224,Bases!A:A,Bases!B:B))</f>
        <v>Invernaderos</v>
      </c>
      <c r="E1224" s="70" t="str">
        <f>IF(C1224="","",LOOKUP(C1224,Bases!A:A,Bases!C:C))</f>
        <v>Operativo Arriba</v>
      </c>
      <c r="F1224" s="18" t="s">
        <v>3662</v>
      </c>
      <c r="G1224" s="68" t="str">
        <f t="shared" si="74"/>
        <v>Activo</v>
      </c>
      <c r="H1224" s="16" t="s">
        <v>2636</v>
      </c>
      <c r="I1224" s="16" t="s">
        <v>5533</v>
      </c>
      <c r="J1224" s="16" t="s">
        <v>2285</v>
      </c>
      <c r="K1224" s="16">
        <v>98730</v>
      </c>
      <c r="L1224" s="16" t="s">
        <v>144</v>
      </c>
      <c r="M1224" s="17">
        <v>43686</v>
      </c>
      <c r="N1224" s="15">
        <v>43038704441</v>
      </c>
      <c r="O1224" s="16" t="s">
        <v>4023</v>
      </c>
      <c r="P1224" s="16" t="s">
        <v>6330</v>
      </c>
      <c r="Q1224" s="16" t="str">
        <f t="shared" si="73"/>
        <v>16/03/87</v>
      </c>
      <c r="R1224" s="16" t="s">
        <v>3904</v>
      </c>
      <c r="S1224" s="12" t="s">
        <v>3185</v>
      </c>
    </row>
    <row r="1225" spans="1:20" hidden="1" x14ac:dyDescent="0.2">
      <c r="A1225" s="23">
        <v>2300</v>
      </c>
      <c r="B1225" s="16" t="s">
        <v>4108</v>
      </c>
      <c r="D1225" s="70" t="str">
        <f>IF(C1225="","",LOOKUP(C1225,Bases!A:A,Bases!B:B))</f>
        <v/>
      </c>
      <c r="E1225" s="70" t="str">
        <f>IF(C1225="","",LOOKUP(C1225,Bases!A:A,Bases!C:C))</f>
        <v/>
      </c>
      <c r="F1225" s="18" t="s">
        <v>3662</v>
      </c>
      <c r="G1225" s="68" t="str">
        <f t="shared" si="74"/>
        <v>Baja</v>
      </c>
      <c r="H1225" s="16" t="s">
        <v>4109</v>
      </c>
      <c r="J1225" s="16" t="s">
        <v>2272</v>
      </c>
      <c r="K1225" s="16">
        <v>98707</v>
      </c>
      <c r="L1225" s="16" t="s">
        <v>2265</v>
      </c>
      <c r="M1225" s="17">
        <v>43360</v>
      </c>
      <c r="O1225" s="16" t="s">
        <v>4110</v>
      </c>
      <c r="P1225" s="16">
        <v>0</v>
      </c>
      <c r="Q1225" s="16" t="str">
        <f t="shared" si="73"/>
        <v>24/08/71</v>
      </c>
      <c r="R1225" s="27" t="s">
        <v>3910</v>
      </c>
      <c r="S1225" s="108" t="e">
        <v>#N/A</v>
      </c>
      <c r="T1225" s="108"/>
    </row>
    <row r="1226" spans="1:20" hidden="1" x14ac:dyDescent="0.2">
      <c r="A1226" s="16">
        <v>1708</v>
      </c>
      <c r="B1226" s="16" t="s">
        <v>932</v>
      </c>
      <c r="D1226" s="70" t="str">
        <f>IF(C1226="","",LOOKUP(C1226,Bases!A:A,Bases!B:B))</f>
        <v/>
      </c>
      <c r="E1226" s="70" t="str">
        <f>IF(C1226="","",LOOKUP(C1226,Bases!A:A,Bases!C:C))</f>
        <v/>
      </c>
      <c r="G1226" s="68" t="str">
        <f t="shared" si="74"/>
        <v>Baja</v>
      </c>
      <c r="H1226" s="16" t="s">
        <v>2804</v>
      </c>
      <c r="J1226" s="16" t="s">
        <v>2283</v>
      </c>
      <c r="K1226" s="16">
        <v>98640</v>
      </c>
      <c r="L1226" s="16" t="s">
        <v>2265</v>
      </c>
      <c r="M1226" s="17">
        <v>42591</v>
      </c>
      <c r="N1226" s="15">
        <v>2167582184</v>
      </c>
      <c r="P1226" s="16">
        <v>0</v>
      </c>
      <c r="Q1226" s="16" t="str">
        <f t="shared" si="73"/>
        <v>//</v>
      </c>
      <c r="R1226" s="16"/>
      <c r="S1226" s="108" t="e">
        <v>#N/A</v>
      </c>
      <c r="T1226" s="108"/>
    </row>
    <row r="1227" spans="1:20" hidden="1" x14ac:dyDescent="0.2">
      <c r="A1227" s="16">
        <v>1788</v>
      </c>
      <c r="B1227" s="16" t="s">
        <v>933</v>
      </c>
      <c r="D1227" s="70" t="str">
        <f>IF(C1227="","",LOOKUP(C1227,Bases!A:A,Bases!B:B))</f>
        <v/>
      </c>
      <c r="E1227" s="70" t="str">
        <f>IF(C1227="","",LOOKUP(C1227,Bases!A:A,Bases!C:C))</f>
        <v/>
      </c>
      <c r="G1227" s="68" t="str">
        <f t="shared" si="74"/>
        <v>Baja</v>
      </c>
      <c r="H1227" s="16" t="s">
        <v>2805</v>
      </c>
      <c r="J1227" s="16" t="s">
        <v>2283</v>
      </c>
      <c r="K1227" s="16">
        <v>98640</v>
      </c>
      <c r="L1227" s="16" t="s">
        <v>2265</v>
      </c>
      <c r="M1227" s="17">
        <v>42647</v>
      </c>
      <c r="N1227" s="15">
        <v>34139301740</v>
      </c>
      <c r="P1227" s="16">
        <v>0</v>
      </c>
      <c r="Q1227" s="16" t="str">
        <f t="shared" si="73"/>
        <v>//</v>
      </c>
      <c r="R1227" s="16"/>
      <c r="S1227" s="108" t="e">
        <v>#N/A</v>
      </c>
      <c r="T1227" s="108"/>
    </row>
    <row r="1228" spans="1:20" hidden="1" x14ac:dyDescent="0.2">
      <c r="A1228" s="16">
        <v>1770</v>
      </c>
      <c r="B1228" s="16" t="s">
        <v>934</v>
      </c>
      <c r="D1228" s="70" t="str">
        <f>IF(C1228="","",LOOKUP(C1228,Bases!A:A,Bases!B:B))</f>
        <v/>
      </c>
      <c r="E1228" s="70" t="str">
        <f>IF(C1228="","",LOOKUP(C1228,Bases!A:A,Bases!C:C))</f>
        <v/>
      </c>
      <c r="G1228" s="68" t="str">
        <f t="shared" si="74"/>
        <v>Baja</v>
      </c>
      <c r="H1228" s="16" t="s">
        <v>2806</v>
      </c>
      <c r="J1228" s="16" t="s">
        <v>2283</v>
      </c>
      <c r="K1228" s="16">
        <v>98640</v>
      </c>
      <c r="L1228" s="16" t="s">
        <v>2265</v>
      </c>
      <c r="M1228" s="17">
        <v>42642</v>
      </c>
      <c r="N1228" s="15">
        <v>34119218781</v>
      </c>
      <c r="P1228" s="16">
        <v>0</v>
      </c>
      <c r="Q1228" s="16" t="str">
        <f t="shared" si="73"/>
        <v>//</v>
      </c>
      <c r="R1228" s="16"/>
      <c r="S1228" s="108" t="e">
        <v>#N/A</v>
      </c>
      <c r="T1228" s="108"/>
    </row>
    <row r="1229" spans="1:20" hidden="1" x14ac:dyDescent="0.2">
      <c r="A1229" s="16">
        <v>63</v>
      </c>
      <c r="B1229" s="16" t="s">
        <v>935</v>
      </c>
      <c r="D1229" s="70" t="str">
        <f>IF(C1229="","",LOOKUP(C1229,Bases!A:A,Bases!B:B))</f>
        <v/>
      </c>
      <c r="E1229" s="70" t="str">
        <f>IF(C1229="","",LOOKUP(C1229,Bases!A:A,Bases!C:C))</f>
        <v/>
      </c>
      <c r="G1229" s="68" t="str">
        <f t="shared" si="74"/>
        <v>Baja</v>
      </c>
      <c r="K1229" s="16">
        <v>0</v>
      </c>
      <c r="L1229" s="16" t="s">
        <v>2265</v>
      </c>
      <c r="M1229" s="17">
        <v>36969</v>
      </c>
      <c r="N1229" s="15">
        <v>34018404938</v>
      </c>
      <c r="P1229" s="16">
        <v>0</v>
      </c>
      <c r="Q1229" s="16" t="str">
        <f t="shared" si="73"/>
        <v>//</v>
      </c>
      <c r="R1229" s="16"/>
      <c r="S1229" s="108" t="e">
        <v>#N/A</v>
      </c>
      <c r="T1229" s="108"/>
    </row>
    <row r="1230" spans="1:20" hidden="1" x14ac:dyDescent="0.2">
      <c r="A1230" s="16">
        <v>8337</v>
      </c>
      <c r="B1230" s="16" t="s">
        <v>7346</v>
      </c>
      <c r="C1230" s="19" t="s">
        <v>7191</v>
      </c>
      <c r="D1230" s="70" t="s">
        <v>9</v>
      </c>
      <c r="E1230" s="70" t="str">
        <f>IF(C1230="","",LOOKUP(C1230,Bases!A:A,Bases!C:C))</f>
        <v>Saneacion nivel 3B</v>
      </c>
      <c r="F1230" s="18" t="s">
        <v>9</v>
      </c>
      <c r="G1230" s="68" t="str">
        <f>IF(L1230="B","Baja",IF(L1230="A","Activo",IF(L1230="R","Activo","")))</f>
        <v>Baja</v>
      </c>
      <c r="H1230" s="16" t="s">
        <v>7347</v>
      </c>
      <c r="I1230" s="16" t="s">
        <v>7258</v>
      </c>
      <c r="J1230" s="16" t="s">
        <v>2270</v>
      </c>
      <c r="K1230" s="16">
        <v>98630</v>
      </c>
      <c r="L1230" s="16" t="s">
        <v>2265</v>
      </c>
      <c r="M1230" s="17">
        <v>44117</v>
      </c>
      <c r="N1230" s="15">
        <v>51078409052</v>
      </c>
      <c r="O1230" s="16" t="s">
        <v>7348</v>
      </c>
      <c r="P1230" s="16" t="s">
        <v>7349</v>
      </c>
      <c r="Q1230" s="16" t="str">
        <f t="shared" si="73"/>
        <v>22/07/84</v>
      </c>
      <c r="R1230" s="27" t="s">
        <v>3910</v>
      </c>
      <c r="S1230" s="31" t="s">
        <v>7258</v>
      </c>
      <c r="T1230" s="31"/>
    </row>
    <row r="1231" spans="1:20" hidden="1" x14ac:dyDescent="0.2">
      <c r="A1231" s="16">
        <v>894</v>
      </c>
      <c r="B1231" s="16" t="s">
        <v>937</v>
      </c>
      <c r="D1231" s="70" t="str">
        <f>IF(C1231="","",LOOKUP(C1231,Bases!A:A,Bases!B:B))</f>
        <v/>
      </c>
      <c r="E1231" s="70" t="str">
        <f>IF(C1231="","",LOOKUP(C1231,Bases!A:A,Bases!C:C))</f>
        <v/>
      </c>
      <c r="F1231" s="18" t="s">
        <v>3662</v>
      </c>
      <c r="G1231" s="68" t="str">
        <f t="shared" ref="G1231:G1262" si="75">IF(L1231="B","Baja","Activo")</f>
        <v>Baja</v>
      </c>
      <c r="H1231" s="16" t="s">
        <v>2807</v>
      </c>
      <c r="I1231" s="16" t="s">
        <v>2472</v>
      </c>
      <c r="J1231" s="16" t="s">
        <v>2283</v>
      </c>
      <c r="K1231" s="16">
        <v>98640</v>
      </c>
      <c r="L1231" s="16" t="s">
        <v>2265</v>
      </c>
      <c r="M1231" s="17">
        <v>43368</v>
      </c>
      <c r="N1231" s="15">
        <v>34068804094</v>
      </c>
      <c r="O1231" s="16" t="s">
        <v>4384</v>
      </c>
      <c r="P1231" s="16">
        <v>0</v>
      </c>
      <c r="Q1231" s="16" t="str">
        <f t="shared" si="73"/>
        <v>20/06/88</v>
      </c>
      <c r="R1231" s="27" t="s">
        <v>3904</v>
      </c>
      <c r="S1231" s="108" t="s">
        <v>3951</v>
      </c>
      <c r="T1231" s="108"/>
    </row>
    <row r="1232" spans="1:20" hidden="1" x14ac:dyDescent="0.2">
      <c r="A1232" s="16">
        <v>2981</v>
      </c>
      <c r="B1232" s="16" t="s">
        <v>7010</v>
      </c>
      <c r="C1232" s="16" t="s">
        <v>6739</v>
      </c>
      <c r="D1232" s="70" t="str">
        <f>IF(C1232="","",LOOKUP(C1232,Bases!A:A,Bases!B:B))</f>
        <v>Riego</v>
      </c>
      <c r="E1232" s="70" t="str">
        <f>IF(C1232="","",LOOKUP(C1232,Bases!A:A,Bases!C:C))</f>
        <v>Riego nivel A</v>
      </c>
      <c r="F1232" s="18" t="s">
        <v>7545</v>
      </c>
      <c r="G1232" s="68" t="str">
        <f t="shared" si="75"/>
        <v>Baja</v>
      </c>
      <c r="H1232" s="16" t="s">
        <v>7012</v>
      </c>
      <c r="I1232" s="16" t="s">
        <v>2283</v>
      </c>
      <c r="J1232" s="16" t="s">
        <v>2283</v>
      </c>
      <c r="K1232" s="16">
        <v>98640</v>
      </c>
      <c r="L1232" s="16" t="s">
        <v>2265</v>
      </c>
      <c r="M1232" s="17">
        <v>44085</v>
      </c>
      <c r="O1232" s="16" t="s">
        <v>7011</v>
      </c>
      <c r="Q1232" s="16" t="str">
        <f t="shared" si="73"/>
        <v>09/04/91</v>
      </c>
      <c r="R1232" s="27" t="s">
        <v>3910</v>
      </c>
      <c r="S1232" s="108" t="s">
        <v>2283</v>
      </c>
      <c r="T1232" s="108"/>
    </row>
    <row r="1233" spans="1:20" hidden="1" x14ac:dyDescent="0.2">
      <c r="A1233" s="16">
        <v>2738</v>
      </c>
      <c r="B1233" s="16" t="s">
        <v>5781</v>
      </c>
      <c r="D1233" s="70" t="str">
        <f>IF(C1233="","",LOOKUP(C1233,Bases!A:A,Bases!B:B))</f>
        <v/>
      </c>
      <c r="E1233" s="70" t="str">
        <f>IF(C1233="","",LOOKUP(C1233,Bases!A:A,Bases!C:C))</f>
        <v/>
      </c>
      <c r="F1233" s="24" t="s">
        <v>3639</v>
      </c>
      <c r="G1233" s="68" t="str">
        <f t="shared" si="75"/>
        <v>Baja</v>
      </c>
      <c r="H1233" s="16" t="s">
        <v>5782</v>
      </c>
      <c r="I1233" s="16" t="s">
        <v>2283</v>
      </c>
      <c r="J1233" s="16" t="s">
        <v>2283</v>
      </c>
      <c r="K1233" s="16">
        <v>98640</v>
      </c>
      <c r="L1233" s="16" t="s">
        <v>2265</v>
      </c>
      <c r="M1233" s="17">
        <v>43843</v>
      </c>
      <c r="O1233" s="16" t="s">
        <v>5783</v>
      </c>
      <c r="P1233" s="16">
        <v>0</v>
      </c>
      <c r="Q1233" s="16" t="str">
        <f t="shared" si="73"/>
        <v>05/10/99</v>
      </c>
      <c r="R1233" s="27" t="s">
        <v>3904</v>
      </c>
      <c r="S1233" s="108" t="e">
        <v>#N/A</v>
      </c>
      <c r="T1233" s="108"/>
    </row>
    <row r="1234" spans="1:20" x14ac:dyDescent="0.2">
      <c r="A1234" s="16">
        <v>1250</v>
      </c>
      <c r="B1234" s="16" t="s">
        <v>701</v>
      </c>
      <c r="C1234" s="16" t="s">
        <v>7731</v>
      </c>
      <c r="D1234" s="70" t="s">
        <v>2</v>
      </c>
      <c r="E1234" s="70" t="s">
        <v>0</v>
      </c>
      <c r="F1234" s="18" t="s">
        <v>3662</v>
      </c>
      <c r="G1234" s="68" t="str">
        <f t="shared" si="75"/>
        <v>Activo</v>
      </c>
      <c r="H1234" s="16" t="s">
        <v>2654</v>
      </c>
      <c r="I1234" s="16" t="s">
        <v>2277</v>
      </c>
      <c r="J1234" s="16" t="s">
        <v>2272</v>
      </c>
      <c r="K1234" s="16">
        <v>98707</v>
      </c>
      <c r="L1234" s="16" t="s">
        <v>144</v>
      </c>
      <c r="M1234" s="17">
        <v>41758</v>
      </c>
      <c r="N1234" s="15">
        <v>38149325102</v>
      </c>
      <c r="O1234" s="16" t="s">
        <v>4378</v>
      </c>
      <c r="P1234" s="16" t="s">
        <v>6331</v>
      </c>
      <c r="Q1234" s="16" t="str">
        <f t="shared" si="73"/>
        <v>27/01/93</v>
      </c>
      <c r="R1234" s="27" t="s">
        <v>3910</v>
      </c>
      <c r="S1234" s="12" t="s">
        <v>2336</v>
      </c>
    </row>
    <row r="1235" spans="1:20" hidden="1" x14ac:dyDescent="0.2">
      <c r="A1235" s="16">
        <v>2180</v>
      </c>
      <c r="B1235" s="16" t="s">
        <v>3767</v>
      </c>
      <c r="D1235" s="70" t="str">
        <f>IF(C1235="","",LOOKUP(C1235,Bases!A:A,Bases!B:B))</f>
        <v/>
      </c>
      <c r="E1235" s="70" t="str">
        <f>IF(C1235="","",LOOKUP(C1235,Bases!A:A,Bases!C:C))</f>
        <v/>
      </c>
      <c r="F1235" s="18" t="s">
        <v>3662</v>
      </c>
      <c r="G1235" s="68" t="str">
        <f t="shared" si="75"/>
        <v>Baja</v>
      </c>
      <c r="H1235" s="16" t="s">
        <v>3768</v>
      </c>
      <c r="J1235" s="16" t="s">
        <v>2283</v>
      </c>
      <c r="K1235" s="16">
        <v>98640</v>
      </c>
      <c r="L1235" s="16" t="s">
        <v>2265</v>
      </c>
      <c r="M1235" s="17">
        <v>43326</v>
      </c>
      <c r="P1235" s="16">
        <v>0</v>
      </c>
      <c r="Q1235" s="16" t="str">
        <f t="shared" si="73"/>
        <v>//</v>
      </c>
      <c r="R1235" s="27" t="s">
        <v>3910</v>
      </c>
      <c r="S1235" s="108" t="e">
        <v>#N/A</v>
      </c>
      <c r="T1235" s="108"/>
    </row>
    <row r="1236" spans="1:20" hidden="1" x14ac:dyDescent="0.2">
      <c r="A1236" s="16">
        <v>2069</v>
      </c>
      <c r="B1236" s="16" t="s">
        <v>938</v>
      </c>
      <c r="D1236" s="70" t="str">
        <f>IF(C1236="","",LOOKUP(C1236,Bases!A:A,Bases!B:B))</f>
        <v/>
      </c>
      <c r="E1236" s="70" t="str">
        <f>IF(C1236="","",LOOKUP(C1236,Bases!A:A,Bases!C:C))</f>
        <v/>
      </c>
      <c r="G1236" s="68" t="str">
        <f t="shared" si="75"/>
        <v>Baja</v>
      </c>
      <c r="H1236" s="16" t="s">
        <v>2808</v>
      </c>
      <c r="J1236" s="16" t="s">
        <v>2272</v>
      </c>
      <c r="K1236" s="16">
        <v>98706</v>
      </c>
      <c r="L1236" s="16" t="s">
        <v>2265</v>
      </c>
      <c r="M1236" s="17">
        <v>43164</v>
      </c>
      <c r="N1236" s="15">
        <v>3189566346</v>
      </c>
      <c r="P1236" s="16">
        <v>0</v>
      </c>
      <c r="Q1236" s="16" t="str">
        <f t="shared" si="73"/>
        <v>//</v>
      </c>
      <c r="R1236" s="16"/>
      <c r="S1236" s="108" t="e">
        <v>#N/A</v>
      </c>
      <c r="T1236" s="108"/>
    </row>
    <row r="1237" spans="1:20" hidden="1" x14ac:dyDescent="0.2">
      <c r="A1237" s="16">
        <v>795</v>
      </c>
      <c r="B1237" s="16" t="s">
        <v>939</v>
      </c>
      <c r="D1237" s="70" t="str">
        <f>IF(C1237="","",LOOKUP(C1237,Bases!A:A,Bases!B:B))</f>
        <v/>
      </c>
      <c r="E1237" s="70" t="str">
        <f>IF(C1237="","",LOOKUP(C1237,Bases!A:A,Bases!C:C))</f>
        <v/>
      </c>
      <c r="G1237" s="68" t="str">
        <f t="shared" si="75"/>
        <v>Baja</v>
      </c>
      <c r="K1237" s="16">
        <v>0</v>
      </c>
      <c r="L1237" s="16" t="s">
        <v>2265</v>
      </c>
      <c r="M1237" s="17">
        <v>38677</v>
      </c>
      <c r="N1237" s="15">
        <v>34059002013</v>
      </c>
      <c r="P1237" s="16">
        <v>0</v>
      </c>
      <c r="Q1237" s="16" t="str">
        <f t="shared" si="73"/>
        <v>//</v>
      </c>
      <c r="R1237" s="16"/>
      <c r="S1237" s="108" t="e">
        <v>#N/A</v>
      </c>
      <c r="T1237" s="108"/>
    </row>
    <row r="1238" spans="1:20" hidden="1" x14ac:dyDescent="0.2">
      <c r="A1238" s="16">
        <v>1104</v>
      </c>
      <c r="B1238" s="16" t="s">
        <v>940</v>
      </c>
      <c r="D1238" s="70" t="str">
        <f>IF(C1238="","",LOOKUP(C1238,Bases!A:A,Bases!B:B))</f>
        <v/>
      </c>
      <c r="E1238" s="70" t="str">
        <f>IF(C1238="","",LOOKUP(C1238,Bases!A:A,Bases!C:C))</f>
        <v/>
      </c>
      <c r="G1238" s="68" t="str">
        <f t="shared" si="75"/>
        <v>Baja</v>
      </c>
      <c r="H1238" s="16" t="s">
        <v>2809</v>
      </c>
      <c r="J1238" s="16" t="s">
        <v>2283</v>
      </c>
      <c r="K1238" s="16">
        <v>98640</v>
      </c>
      <c r="L1238" s="16" t="s">
        <v>2265</v>
      </c>
      <c r="M1238" s="17">
        <v>41173</v>
      </c>
      <c r="N1238" s="15">
        <v>34129412960</v>
      </c>
      <c r="P1238" s="16">
        <v>0</v>
      </c>
      <c r="Q1238" s="16" t="str">
        <f t="shared" si="73"/>
        <v>//</v>
      </c>
      <c r="R1238" s="16"/>
      <c r="S1238" s="108" t="e">
        <v>#N/A</v>
      </c>
      <c r="T1238" s="108"/>
    </row>
    <row r="1239" spans="1:20" hidden="1" x14ac:dyDescent="0.2">
      <c r="A1239" s="16">
        <v>1052</v>
      </c>
      <c r="B1239" s="23" t="s">
        <v>941</v>
      </c>
      <c r="D1239" s="70" t="str">
        <f>IF(C1239="","",LOOKUP(C1239,Bases!A:A,Bases!B:B))</f>
        <v/>
      </c>
      <c r="E1239" s="70" t="str">
        <f>IF(C1239="","",LOOKUP(C1239,Bases!A:A,Bases!C:C))</f>
        <v/>
      </c>
      <c r="F1239" s="18" t="s">
        <v>3639</v>
      </c>
      <c r="G1239" s="68" t="str">
        <f t="shared" si="75"/>
        <v>Baja</v>
      </c>
      <c r="H1239" s="16" t="s">
        <v>2810</v>
      </c>
      <c r="J1239" s="16" t="s">
        <v>2294</v>
      </c>
      <c r="K1239" s="16">
        <v>98090</v>
      </c>
      <c r="L1239" s="16" t="s">
        <v>2265</v>
      </c>
      <c r="M1239" s="17">
        <v>43682</v>
      </c>
      <c r="N1239" s="15">
        <v>34118600757</v>
      </c>
      <c r="O1239" s="16" t="s">
        <v>5265</v>
      </c>
      <c r="P1239" s="16">
        <v>0</v>
      </c>
      <c r="Q1239" s="16" t="str">
        <f t="shared" si="73"/>
        <v>09/03/86</v>
      </c>
      <c r="R1239" s="16" t="s">
        <v>3904</v>
      </c>
      <c r="S1239" s="108" t="s">
        <v>3951</v>
      </c>
      <c r="T1239" s="108"/>
    </row>
    <row r="1240" spans="1:20" hidden="1" x14ac:dyDescent="0.2">
      <c r="A1240" s="16">
        <v>1430</v>
      </c>
      <c r="B1240" s="16" t="s">
        <v>942</v>
      </c>
      <c r="D1240" s="70" t="str">
        <f>IF(C1240="","",LOOKUP(C1240,Bases!A:A,Bases!B:B))</f>
        <v/>
      </c>
      <c r="E1240" s="70" t="str">
        <f>IF(C1240="","",LOOKUP(C1240,Bases!A:A,Bases!C:C))</f>
        <v/>
      </c>
      <c r="G1240" s="68" t="str">
        <f t="shared" si="75"/>
        <v>Baja</v>
      </c>
      <c r="H1240" s="16" t="s">
        <v>2811</v>
      </c>
      <c r="J1240" s="16" t="s">
        <v>2381</v>
      </c>
      <c r="K1240" s="16">
        <v>98640</v>
      </c>
      <c r="L1240" s="16" t="s">
        <v>2265</v>
      </c>
      <c r="M1240" s="17">
        <v>42067</v>
      </c>
      <c r="N1240" s="15">
        <v>34089205834</v>
      </c>
      <c r="P1240" s="16">
        <v>0</v>
      </c>
      <c r="Q1240" s="16" t="str">
        <f t="shared" si="73"/>
        <v>//</v>
      </c>
      <c r="R1240" s="16"/>
      <c r="S1240" s="108" t="e">
        <v>#N/A</v>
      </c>
      <c r="T1240" s="108"/>
    </row>
    <row r="1241" spans="1:20" hidden="1" x14ac:dyDescent="0.2">
      <c r="A1241" s="16">
        <v>1223</v>
      </c>
      <c r="B1241" s="16" t="s">
        <v>943</v>
      </c>
      <c r="D1241" s="70" t="str">
        <f>IF(C1241="","",LOOKUP(C1241,Bases!A:A,Bases!B:B))</f>
        <v/>
      </c>
      <c r="E1241" s="70" t="str">
        <f>IF(C1241="","",LOOKUP(C1241,Bases!A:A,Bases!C:C))</f>
        <v/>
      </c>
      <c r="G1241" s="68" t="str">
        <f t="shared" si="75"/>
        <v>Baja</v>
      </c>
      <c r="H1241" s="16" t="s">
        <v>2812</v>
      </c>
      <c r="J1241" s="16" t="s">
        <v>2283</v>
      </c>
      <c r="K1241" s="16">
        <v>98640</v>
      </c>
      <c r="L1241" s="16" t="s">
        <v>2265</v>
      </c>
      <c r="M1241" s="17">
        <v>41663</v>
      </c>
      <c r="N1241" s="15">
        <v>34139600588</v>
      </c>
      <c r="P1241" s="16">
        <v>0</v>
      </c>
      <c r="Q1241" s="16" t="str">
        <f t="shared" si="73"/>
        <v>//</v>
      </c>
      <c r="R1241" s="16"/>
      <c r="S1241" s="108" t="e">
        <v>#N/A</v>
      </c>
      <c r="T1241" s="108"/>
    </row>
    <row r="1242" spans="1:20" hidden="1" x14ac:dyDescent="0.2">
      <c r="A1242" s="16">
        <v>682</v>
      </c>
      <c r="B1242" s="16" t="s">
        <v>944</v>
      </c>
      <c r="D1242" s="70" t="str">
        <f>IF(C1242="","",LOOKUP(C1242,Bases!A:A,Bases!B:B))</f>
        <v/>
      </c>
      <c r="E1242" s="70" t="str">
        <f>IF(C1242="","",LOOKUP(C1242,Bases!A:A,Bases!C:C))</f>
        <v/>
      </c>
      <c r="G1242" s="68" t="str">
        <f t="shared" si="75"/>
        <v>Baja</v>
      </c>
      <c r="K1242" s="16">
        <v>0</v>
      </c>
      <c r="L1242" s="16" t="s">
        <v>2265</v>
      </c>
      <c r="M1242" s="17">
        <v>38453</v>
      </c>
      <c r="N1242" s="15">
        <v>51048706884</v>
      </c>
      <c r="P1242" s="16">
        <v>0</v>
      </c>
      <c r="Q1242" s="16" t="str">
        <f t="shared" si="73"/>
        <v>//</v>
      </c>
      <c r="R1242" s="16"/>
      <c r="S1242" s="108" t="e">
        <v>#N/A</v>
      </c>
      <c r="T1242" s="108"/>
    </row>
    <row r="1243" spans="1:20" hidden="1" x14ac:dyDescent="0.2">
      <c r="A1243" s="16">
        <v>1200</v>
      </c>
      <c r="B1243" s="16" t="s">
        <v>945</v>
      </c>
      <c r="D1243" s="70" t="str">
        <f>IF(C1243="","",LOOKUP(C1243,Bases!A:A,Bases!B:B))</f>
        <v/>
      </c>
      <c r="E1243" s="70" t="str">
        <f>IF(C1243="","",LOOKUP(C1243,Bases!A:A,Bases!C:C))</f>
        <v/>
      </c>
      <c r="G1243" s="68" t="str">
        <f t="shared" si="75"/>
        <v>Baja</v>
      </c>
      <c r="H1243" s="16" t="s">
        <v>2813</v>
      </c>
      <c r="J1243" s="16" t="s">
        <v>2283</v>
      </c>
      <c r="K1243" s="16">
        <v>98640</v>
      </c>
      <c r="L1243" s="16" t="s">
        <v>2265</v>
      </c>
      <c r="M1243" s="17">
        <v>41531</v>
      </c>
      <c r="N1243" s="15">
        <v>34139705551</v>
      </c>
      <c r="P1243" s="16">
        <v>0</v>
      </c>
      <c r="Q1243" s="16" t="str">
        <f t="shared" si="73"/>
        <v>//</v>
      </c>
      <c r="R1243" s="16"/>
      <c r="S1243" s="108" t="e">
        <v>#N/A</v>
      </c>
      <c r="T1243" s="108"/>
    </row>
    <row r="1244" spans="1:20" x14ac:dyDescent="0.2">
      <c r="A1244" s="16">
        <v>8412</v>
      </c>
      <c r="B1244" s="16" t="s">
        <v>7602</v>
      </c>
      <c r="C1244" s="19" t="s">
        <v>6986</v>
      </c>
      <c r="D1244" s="70" t="str">
        <f>IF(C1244="","",LOOKUP(C1244,Bases!A:A,Bases!B:B))</f>
        <v>Invernaderos</v>
      </c>
      <c r="E1244" s="70" t="str">
        <f>IF(C1244="","",LOOKUP(C1244,Bases!A:A,Bases!C:C))</f>
        <v>Operativo Abajo</v>
      </c>
      <c r="F1244" s="18" t="s">
        <v>3659</v>
      </c>
      <c r="G1244" s="68" t="str">
        <f t="shared" si="75"/>
        <v>Activo</v>
      </c>
      <c r="H1244" s="16" t="s">
        <v>2846</v>
      </c>
      <c r="I1244" s="16" t="s">
        <v>2336</v>
      </c>
      <c r="J1244" s="16" t="s">
        <v>2272</v>
      </c>
      <c r="K1244" s="16">
        <v>98705</v>
      </c>
      <c r="L1244" s="16" t="s">
        <v>144</v>
      </c>
      <c r="M1244" s="17">
        <v>44155</v>
      </c>
      <c r="O1244" s="16" t="s">
        <v>7604</v>
      </c>
      <c r="Q1244" s="16" t="str">
        <f t="shared" si="73"/>
        <v>13/05/02</v>
      </c>
      <c r="R1244" s="27" t="s">
        <v>3904</v>
      </c>
      <c r="S1244" s="12" t="s">
        <v>2336</v>
      </c>
    </row>
    <row r="1245" spans="1:20" hidden="1" x14ac:dyDescent="0.2">
      <c r="A1245" s="16">
        <v>1296</v>
      </c>
      <c r="B1245" s="16" t="s">
        <v>947</v>
      </c>
      <c r="D1245" s="70" t="str">
        <f>IF(C1245="","",LOOKUP(C1245,Bases!A:A,Bases!B:B))</f>
        <v/>
      </c>
      <c r="E1245" s="70" t="str">
        <f>IF(C1245="","",LOOKUP(C1245,Bases!A:A,Bases!C:C))</f>
        <v/>
      </c>
      <c r="G1245" s="68" t="str">
        <f t="shared" si="75"/>
        <v>Baja</v>
      </c>
      <c r="H1245" s="16" t="s">
        <v>2814</v>
      </c>
      <c r="J1245" s="16" t="s">
        <v>2283</v>
      </c>
      <c r="K1245" s="16">
        <v>98640</v>
      </c>
      <c r="L1245" s="16" t="s">
        <v>2265</v>
      </c>
      <c r="M1245" s="17">
        <v>41842</v>
      </c>
      <c r="N1245" s="15">
        <v>46149568076</v>
      </c>
      <c r="P1245" s="16">
        <v>0</v>
      </c>
      <c r="Q1245" s="16" t="str">
        <f t="shared" si="73"/>
        <v>//</v>
      </c>
      <c r="R1245" s="16"/>
      <c r="S1245" s="108" t="e">
        <v>#N/A</v>
      </c>
      <c r="T1245" s="108"/>
    </row>
    <row r="1246" spans="1:20" hidden="1" x14ac:dyDescent="0.2">
      <c r="A1246" s="16">
        <v>1009</v>
      </c>
      <c r="B1246" s="16" t="s">
        <v>948</v>
      </c>
      <c r="D1246" s="70" t="str">
        <f>IF(C1246="","",LOOKUP(C1246,Bases!A:A,Bases!B:B))</f>
        <v/>
      </c>
      <c r="E1246" s="70" t="str">
        <f>IF(C1246="","",LOOKUP(C1246,Bases!A:A,Bases!C:C))</f>
        <v/>
      </c>
      <c r="G1246" s="68" t="str">
        <f t="shared" si="75"/>
        <v>Baja</v>
      </c>
      <c r="H1246" s="16" t="s">
        <v>2815</v>
      </c>
      <c r="J1246" s="16" t="s">
        <v>2283</v>
      </c>
      <c r="K1246" s="16">
        <v>98640</v>
      </c>
      <c r="L1246" s="16" t="s">
        <v>2265</v>
      </c>
      <c r="M1246" s="17">
        <v>40599</v>
      </c>
      <c r="N1246" s="15">
        <v>34119302486</v>
      </c>
      <c r="P1246" s="16">
        <v>0</v>
      </c>
      <c r="Q1246" s="16" t="str">
        <f t="shared" si="73"/>
        <v>//</v>
      </c>
      <c r="R1246" s="16"/>
      <c r="S1246" s="108" t="e">
        <v>#N/A</v>
      </c>
      <c r="T1246" s="108"/>
    </row>
    <row r="1247" spans="1:20" hidden="1" x14ac:dyDescent="0.2">
      <c r="A1247" s="16">
        <v>2764</v>
      </c>
      <c r="B1247" s="16" t="s">
        <v>5875</v>
      </c>
      <c r="C1247" s="23"/>
      <c r="D1247" s="70" t="str">
        <f>IF(C1247="","",LOOKUP(C1247,Bases!A:A,Bases!B:B))</f>
        <v/>
      </c>
      <c r="E1247" s="70" t="str">
        <f>IF(C1247="","",LOOKUP(C1247,Bases!A:A,Bases!C:C))</f>
        <v/>
      </c>
      <c r="F1247" s="19" t="s">
        <v>3639</v>
      </c>
      <c r="G1247" s="68" t="str">
        <f t="shared" si="75"/>
        <v>Baja</v>
      </c>
      <c r="H1247" s="16" t="s">
        <v>5873</v>
      </c>
      <c r="I1247" s="16" t="s">
        <v>2472</v>
      </c>
      <c r="J1247" s="16" t="s">
        <v>2283</v>
      </c>
      <c r="K1247" s="16">
        <v>98647</v>
      </c>
      <c r="L1247" s="16" t="s">
        <v>2265</v>
      </c>
      <c r="M1247" s="17">
        <v>43868</v>
      </c>
      <c r="O1247" s="16" t="s">
        <v>5874</v>
      </c>
      <c r="P1247" s="16">
        <v>0</v>
      </c>
      <c r="Q1247" s="16" t="str">
        <f t="shared" si="73"/>
        <v>03/04/99</v>
      </c>
      <c r="R1247" s="27" t="s">
        <v>3910</v>
      </c>
      <c r="S1247" s="108" t="s">
        <v>3951</v>
      </c>
      <c r="T1247" s="108"/>
    </row>
    <row r="1248" spans="1:20" hidden="1" x14ac:dyDescent="0.2">
      <c r="A1248" s="16">
        <v>1108</v>
      </c>
      <c r="B1248" s="16" t="s">
        <v>949</v>
      </c>
      <c r="D1248" s="70" t="str">
        <f>IF(C1248="","",LOOKUP(C1248,Bases!A:A,Bases!B:B))</f>
        <v/>
      </c>
      <c r="E1248" s="70" t="str">
        <f>IF(C1248="","",LOOKUP(C1248,Bases!A:A,Bases!C:C))</f>
        <v/>
      </c>
      <c r="G1248" s="68" t="str">
        <f t="shared" si="75"/>
        <v>Baja</v>
      </c>
      <c r="H1248" s="16" t="s">
        <v>2816</v>
      </c>
      <c r="J1248" s="16" t="s">
        <v>2283</v>
      </c>
      <c r="K1248" s="16">
        <v>98640</v>
      </c>
      <c r="L1248" s="16" t="s">
        <v>2265</v>
      </c>
      <c r="M1248" s="17">
        <v>41194</v>
      </c>
      <c r="N1248" s="15">
        <v>34129700711</v>
      </c>
      <c r="P1248" s="16">
        <v>0</v>
      </c>
      <c r="Q1248" s="16" t="str">
        <f t="shared" si="73"/>
        <v>//</v>
      </c>
      <c r="R1248" s="16"/>
      <c r="S1248" s="108" t="e">
        <v>#N/A</v>
      </c>
      <c r="T1248" s="108"/>
    </row>
    <row r="1249" spans="1:20" hidden="1" x14ac:dyDescent="0.2">
      <c r="A1249" s="16">
        <v>2755</v>
      </c>
      <c r="B1249" s="16" t="s">
        <v>5842</v>
      </c>
      <c r="C1249" s="19"/>
      <c r="D1249" s="70" t="str">
        <f>IF(C1249="","",LOOKUP(C1249,Bases!A:A,Bases!B:B))</f>
        <v/>
      </c>
      <c r="E1249" s="70" t="str">
        <f>IF(C1249="","",LOOKUP(C1249,Bases!A:A,Bases!C:C))</f>
        <v/>
      </c>
      <c r="F1249" s="12" t="s">
        <v>6043</v>
      </c>
      <c r="G1249" s="68" t="str">
        <f t="shared" si="75"/>
        <v>Baja</v>
      </c>
      <c r="H1249" s="16" t="s">
        <v>5843</v>
      </c>
      <c r="I1249" s="16" t="s">
        <v>2472</v>
      </c>
      <c r="J1249" s="16" t="s">
        <v>2283</v>
      </c>
      <c r="K1249" s="16">
        <v>98640</v>
      </c>
      <c r="L1249" s="16" t="s">
        <v>2265</v>
      </c>
      <c r="M1249" s="17">
        <v>43854</v>
      </c>
      <c r="N1249" s="15">
        <v>15160107989</v>
      </c>
      <c r="O1249" s="16" t="s">
        <v>5845</v>
      </c>
      <c r="P1249" s="16" t="s">
        <v>6351</v>
      </c>
      <c r="Q1249" s="16" t="str">
        <f t="shared" si="73"/>
        <v>21/01/02</v>
      </c>
      <c r="R1249" s="27" t="s">
        <v>3904</v>
      </c>
      <c r="S1249" s="108" t="s">
        <v>3951</v>
      </c>
      <c r="T1249" s="108"/>
    </row>
    <row r="1250" spans="1:20" hidden="1" x14ac:dyDescent="0.2">
      <c r="A1250" s="16">
        <v>1081</v>
      </c>
      <c r="B1250" s="16" t="s">
        <v>950</v>
      </c>
      <c r="D1250" s="70" t="str">
        <f>IF(C1250="","",LOOKUP(C1250,Bases!A:A,Bases!B:B))</f>
        <v/>
      </c>
      <c r="E1250" s="70" t="str">
        <f>IF(C1250="","",LOOKUP(C1250,Bases!A:A,Bases!C:C))</f>
        <v/>
      </c>
      <c r="G1250" s="68" t="str">
        <f t="shared" si="75"/>
        <v>Baja</v>
      </c>
      <c r="H1250" s="16" t="s">
        <v>2816</v>
      </c>
      <c r="J1250" s="16" t="s">
        <v>2283</v>
      </c>
      <c r="K1250" s="16">
        <v>98640</v>
      </c>
      <c r="L1250" s="16" t="s">
        <v>2265</v>
      </c>
      <c r="M1250" s="17">
        <v>41005</v>
      </c>
      <c r="N1250" s="15">
        <v>34129502109</v>
      </c>
      <c r="P1250" s="16">
        <v>0</v>
      </c>
      <c r="Q1250" s="16" t="str">
        <f t="shared" si="73"/>
        <v>//</v>
      </c>
      <c r="R1250" s="16"/>
      <c r="S1250" s="108" t="e">
        <v>#N/A</v>
      </c>
      <c r="T1250" s="108"/>
    </row>
    <row r="1251" spans="1:20" hidden="1" x14ac:dyDescent="0.2">
      <c r="A1251" s="16">
        <v>1123</v>
      </c>
      <c r="B1251" s="16" t="s">
        <v>951</v>
      </c>
      <c r="D1251" s="70" t="str">
        <f>IF(C1251="","",LOOKUP(C1251,Bases!A:A,Bases!B:B))</f>
        <v/>
      </c>
      <c r="E1251" s="70" t="str">
        <f>IF(C1251="","",LOOKUP(C1251,Bases!A:A,Bases!C:C))</f>
        <v/>
      </c>
      <c r="G1251" s="68" t="str">
        <f t="shared" si="75"/>
        <v>Baja</v>
      </c>
      <c r="H1251" s="16" t="s">
        <v>2817</v>
      </c>
      <c r="J1251" s="16" t="s">
        <v>2283</v>
      </c>
      <c r="K1251" s="16">
        <v>98640</v>
      </c>
      <c r="L1251" s="16" t="s">
        <v>2265</v>
      </c>
      <c r="M1251" s="17">
        <v>41386</v>
      </c>
      <c r="N1251" s="15">
        <v>34079109384</v>
      </c>
      <c r="P1251" s="16">
        <v>0</v>
      </c>
      <c r="Q1251" s="16" t="str">
        <f t="shared" si="73"/>
        <v>//</v>
      </c>
      <c r="R1251" s="16"/>
      <c r="S1251" s="108" t="e">
        <v>#N/A</v>
      </c>
      <c r="T1251" s="108"/>
    </row>
    <row r="1252" spans="1:20" hidden="1" x14ac:dyDescent="0.2">
      <c r="A1252" s="23">
        <v>1104</v>
      </c>
      <c r="B1252" s="16" t="s">
        <v>5474</v>
      </c>
      <c r="D1252" s="70" t="str">
        <f>IF(C1252="","",LOOKUP(C1252,Bases!A:A,Bases!B:B))</f>
        <v/>
      </c>
      <c r="E1252" s="70" t="str">
        <f>IF(C1252="","",LOOKUP(C1252,Bases!A:A,Bases!C:C))</f>
        <v/>
      </c>
      <c r="F1252" s="18" t="s">
        <v>11</v>
      </c>
      <c r="G1252" s="68" t="str">
        <f t="shared" si="75"/>
        <v>Baja</v>
      </c>
      <c r="H1252" s="16" t="s">
        <v>2819</v>
      </c>
      <c r="I1252" s="16" t="s">
        <v>2283</v>
      </c>
      <c r="J1252" s="16" t="s">
        <v>2283</v>
      </c>
      <c r="K1252" s="16">
        <v>98640</v>
      </c>
      <c r="L1252" s="16" t="s">
        <v>2265</v>
      </c>
      <c r="M1252" s="17">
        <v>43714</v>
      </c>
      <c r="N1252" s="15">
        <v>34129412960</v>
      </c>
      <c r="O1252" s="16" t="s">
        <v>5475</v>
      </c>
      <c r="P1252" s="16">
        <v>0</v>
      </c>
      <c r="Q1252" s="16" t="str">
        <f t="shared" si="73"/>
        <v>18/10/94</v>
      </c>
      <c r="R1252" s="27" t="s">
        <v>3910</v>
      </c>
      <c r="S1252" s="108" t="e">
        <v>#N/A</v>
      </c>
      <c r="T1252" s="108"/>
    </row>
    <row r="1253" spans="1:20" hidden="1" x14ac:dyDescent="0.2">
      <c r="A1253" s="16">
        <v>1034</v>
      </c>
      <c r="B1253" s="16" t="s">
        <v>952</v>
      </c>
      <c r="D1253" s="70" t="str">
        <f>IF(C1253="","",LOOKUP(C1253,Bases!A:A,Bases!B:B))</f>
        <v/>
      </c>
      <c r="E1253" s="70" t="str">
        <f>IF(C1253="","",LOOKUP(C1253,Bases!A:A,Bases!C:C))</f>
        <v/>
      </c>
      <c r="G1253" s="68" t="str">
        <f t="shared" si="75"/>
        <v>Baja</v>
      </c>
      <c r="H1253" s="16" t="s">
        <v>2818</v>
      </c>
      <c r="J1253" s="16" t="s">
        <v>2283</v>
      </c>
      <c r="K1253" s="16">
        <v>98640</v>
      </c>
      <c r="L1253" s="16" t="s">
        <v>2265</v>
      </c>
      <c r="M1253" s="17">
        <v>40781</v>
      </c>
      <c r="N1253" s="15">
        <v>34119600566</v>
      </c>
      <c r="P1253" s="16">
        <v>0</v>
      </c>
      <c r="Q1253" s="16" t="str">
        <f t="shared" si="73"/>
        <v>//</v>
      </c>
      <c r="R1253" s="16"/>
      <c r="S1253" s="108" t="e">
        <v>#N/A</v>
      </c>
      <c r="T1253" s="108"/>
    </row>
    <row r="1254" spans="1:20" hidden="1" x14ac:dyDescent="0.2">
      <c r="A1254" s="23">
        <v>2656</v>
      </c>
      <c r="B1254" s="16" t="s">
        <v>5471</v>
      </c>
      <c r="D1254" s="70" t="str">
        <f>IF(C1254="","",LOOKUP(C1254,Bases!A:A,Bases!B:B))</f>
        <v/>
      </c>
      <c r="E1254" s="70" t="str">
        <f>IF(C1254="","",LOOKUP(C1254,Bases!A:A,Bases!C:C))</f>
        <v/>
      </c>
      <c r="F1254" s="18" t="s">
        <v>11</v>
      </c>
      <c r="G1254" s="68" t="str">
        <f t="shared" si="75"/>
        <v>Baja</v>
      </c>
      <c r="H1254" s="16" t="s">
        <v>5472</v>
      </c>
      <c r="I1254" s="16" t="s">
        <v>2283</v>
      </c>
      <c r="J1254" s="16" t="s">
        <v>2283</v>
      </c>
      <c r="K1254" s="16">
        <v>98640</v>
      </c>
      <c r="L1254" s="16" t="s">
        <v>2265</v>
      </c>
      <c r="M1254" s="17">
        <v>43712</v>
      </c>
      <c r="N1254" s="15">
        <v>34098702136</v>
      </c>
      <c r="O1254" s="16" t="s">
        <v>5473</v>
      </c>
      <c r="P1254" s="16">
        <v>0</v>
      </c>
      <c r="Q1254" s="16" t="str">
        <f t="shared" si="73"/>
        <v>09/05/87</v>
      </c>
      <c r="R1254" s="27" t="s">
        <v>3904</v>
      </c>
      <c r="S1254" s="108" t="e">
        <v>#N/A</v>
      </c>
      <c r="T1254" s="108"/>
    </row>
    <row r="1255" spans="1:20" hidden="1" x14ac:dyDescent="0.2">
      <c r="A1255" s="16">
        <v>1297</v>
      </c>
      <c r="B1255" s="16" t="s">
        <v>953</v>
      </c>
      <c r="D1255" s="70" t="str">
        <f>IF(C1255="","",LOOKUP(C1255,Bases!A:A,Bases!B:B))</f>
        <v/>
      </c>
      <c r="E1255" s="70" t="str">
        <f>IF(C1255="","",LOOKUP(C1255,Bases!A:A,Bases!C:C))</f>
        <v/>
      </c>
      <c r="G1255" s="68" t="str">
        <f t="shared" si="75"/>
        <v>Baja</v>
      </c>
      <c r="H1255" s="16" t="s">
        <v>2819</v>
      </c>
      <c r="J1255" s="16" t="s">
        <v>2283</v>
      </c>
      <c r="K1255" s="16">
        <v>98640</v>
      </c>
      <c r="L1255" s="16" t="s">
        <v>2265</v>
      </c>
      <c r="M1255" s="17">
        <v>41842</v>
      </c>
      <c r="N1255" s="15">
        <v>34089204985</v>
      </c>
      <c r="P1255" s="16">
        <v>0</v>
      </c>
      <c r="Q1255" s="16" t="str">
        <f t="shared" si="73"/>
        <v>//</v>
      </c>
      <c r="R1255" s="16"/>
      <c r="S1255" s="108" t="e">
        <v>#N/A</v>
      </c>
      <c r="T1255" s="108"/>
    </row>
    <row r="1256" spans="1:20" hidden="1" x14ac:dyDescent="0.2">
      <c r="A1256" s="16">
        <v>1614</v>
      </c>
      <c r="B1256" s="16" t="s">
        <v>954</v>
      </c>
      <c r="D1256" s="70" t="str">
        <f>IF(C1256="","",LOOKUP(C1256,Bases!A:A,Bases!B:B))</f>
        <v/>
      </c>
      <c r="E1256" s="70" t="str">
        <f>IF(C1256="","",LOOKUP(C1256,Bases!A:A,Bases!C:C))</f>
        <v/>
      </c>
      <c r="G1256" s="68" t="str">
        <f t="shared" si="75"/>
        <v>Baja</v>
      </c>
      <c r="H1256" s="16" t="s">
        <v>2820</v>
      </c>
      <c r="J1256" s="16" t="s">
        <v>2283</v>
      </c>
      <c r="K1256" s="16">
        <v>98640</v>
      </c>
      <c r="L1256" s="16" t="s">
        <v>2265</v>
      </c>
      <c r="M1256" s="17">
        <v>42433</v>
      </c>
      <c r="N1256" s="15">
        <v>18149380901</v>
      </c>
      <c r="P1256" s="16">
        <v>0</v>
      </c>
      <c r="Q1256" s="16" t="str">
        <f t="shared" si="73"/>
        <v>//</v>
      </c>
      <c r="R1256" s="16"/>
      <c r="S1256" s="108" t="e">
        <v>#N/A</v>
      </c>
      <c r="T1256" s="108"/>
    </row>
    <row r="1257" spans="1:20" hidden="1" x14ac:dyDescent="0.2">
      <c r="A1257" s="16">
        <v>668</v>
      </c>
      <c r="B1257" s="16" t="s">
        <v>955</v>
      </c>
      <c r="D1257" s="70" t="str">
        <f>IF(C1257="","",LOOKUP(C1257,Bases!A:A,Bases!B:B))</f>
        <v/>
      </c>
      <c r="E1257" s="70" t="str">
        <f>IF(C1257="","",LOOKUP(C1257,Bases!A:A,Bases!C:C))</f>
        <v/>
      </c>
      <c r="G1257" s="68" t="str">
        <f t="shared" si="75"/>
        <v>Baja</v>
      </c>
      <c r="K1257" s="16">
        <v>0</v>
      </c>
      <c r="L1257" s="16" t="s">
        <v>2265</v>
      </c>
      <c r="M1257" s="17">
        <v>38446</v>
      </c>
      <c r="N1257" s="15">
        <v>34058703504</v>
      </c>
      <c r="P1257" s="16">
        <v>0</v>
      </c>
      <c r="Q1257" s="16" t="str">
        <f t="shared" si="73"/>
        <v>//</v>
      </c>
      <c r="R1257" s="16"/>
      <c r="S1257" s="108" t="e">
        <v>#N/A</v>
      </c>
      <c r="T1257" s="108"/>
    </row>
    <row r="1258" spans="1:20" hidden="1" x14ac:dyDescent="0.2">
      <c r="A1258" s="16">
        <v>1271</v>
      </c>
      <c r="B1258" s="16" t="s">
        <v>956</v>
      </c>
      <c r="D1258" s="70" t="str">
        <f>IF(C1258="","",LOOKUP(C1258,Bases!A:A,Bases!B:B))</f>
        <v/>
      </c>
      <c r="E1258" s="70" t="str">
        <f>IF(C1258="","",LOOKUP(C1258,Bases!A:A,Bases!C:C))</f>
        <v/>
      </c>
      <c r="G1258" s="68" t="str">
        <f t="shared" si="75"/>
        <v>Baja</v>
      </c>
      <c r="H1258" s="16" t="s">
        <v>2821</v>
      </c>
      <c r="J1258" s="16" t="s">
        <v>2283</v>
      </c>
      <c r="K1258" s="16">
        <v>98640</v>
      </c>
      <c r="L1258" s="16" t="s">
        <v>2265</v>
      </c>
      <c r="M1258" s="17">
        <v>41758</v>
      </c>
      <c r="N1258" s="15">
        <v>26149773512</v>
      </c>
      <c r="P1258" s="16">
        <v>0</v>
      </c>
      <c r="Q1258" s="16" t="str">
        <f t="shared" ref="Q1258:Q1321" si="76">CONCATENATE(MID(O1258,9,2),"/",MID(O1258,7,2),"/",MID(O1258,5,2))</f>
        <v>//</v>
      </c>
      <c r="R1258" s="16"/>
      <c r="S1258" s="108" t="e">
        <v>#N/A</v>
      </c>
      <c r="T1258" s="108"/>
    </row>
    <row r="1259" spans="1:20" hidden="1" x14ac:dyDescent="0.2">
      <c r="A1259" s="16">
        <v>477</v>
      </c>
      <c r="B1259" s="16" t="s">
        <v>957</v>
      </c>
      <c r="D1259" s="70" t="str">
        <f>IF(C1259="","",LOOKUP(C1259,Bases!A:A,Bases!B:B))</f>
        <v/>
      </c>
      <c r="E1259" s="70" t="str">
        <f>IF(C1259="","",LOOKUP(C1259,Bases!A:A,Bases!C:C))</f>
        <v/>
      </c>
      <c r="G1259" s="68" t="str">
        <f t="shared" si="75"/>
        <v>Baja</v>
      </c>
      <c r="H1259" s="16" t="s">
        <v>2822</v>
      </c>
      <c r="J1259" s="16" t="s">
        <v>2270</v>
      </c>
      <c r="K1259" s="16">
        <v>98600</v>
      </c>
      <c r="L1259" s="16" t="s">
        <v>2265</v>
      </c>
      <c r="M1259" s="17">
        <v>38216</v>
      </c>
      <c r="N1259" s="15">
        <v>34048512403</v>
      </c>
      <c r="P1259" s="16">
        <v>0</v>
      </c>
      <c r="Q1259" s="16" t="str">
        <f t="shared" si="76"/>
        <v>//</v>
      </c>
      <c r="R1259" s="16"/>
      <c r="S1259" s="108" t="e">
        <v>#N/A</v>
      </c>
      <c r="T1259" s="108"/>
    </row>
    <row r="1260" spans="1:20" hidden="1" x14ac:dyDescent="0.2">
      <c r="A1260" s="16">
        <v>1116</v>
      </c>
      <c r="B1260" s="16" t="s">
        <v>958</v>
      </c>
      <c r="D1260" s="70" t="str">
        <f>IF(C1260="","",LOOKUP(C1260,Bases!A:A,Bases!B:B))</f>
        <v/>
      </c>
      <c r="E1260" s="70" t="str">
        <f>IF(C1260="","",LOOKUP(C1260,Bases!A:A,Bases!C:C))</f>
        <v/>
      </c>
      <c r="G1260" s="68" t="str">
        <f t="shared" si="75"/>
        <v>Baja</v>
      </c>
      <c r="H1260" s="16" t="s">
        <v>2823</v>
      </c>
      <c r="J1260" s="16" t="s">
        <v>2283</v>
      </c>
      <c r="K1260" s="16">
        <v>98640</v>
      </c>
      <c r="L1260" s="16" t="s">
        <v>2265</v>
      </c>
      <c r="M1260" s="17">
        <v>41285</v>
      </c>
      <c r="N1260" s="15">
        <v>34139500507</v>
      </c>
      <c r="P1260" s="16">
        <v>0</v>
      </c>
      <c r="Q1260" s="16" t="str">
        <f t="shared" si="76"/>
        <v>//</v>
      </c>
      <c r="R1260" s="16"/>
      <c r="S1260" s="108" t="e">
        <v>#N/A</v>
      </c>
      <c r="T1260" s="108"/>
    </row>
    <row r="1261" spans="1:20" hidden="1" x14ac:dyDescent="0.2">
      <c r="A1261" s="16">
        <v>7019</v>
      </c>
      <c r="B1261" s="16" t="s">
        <v>959</v>
      </c>
      <c r="D1261" s="70" t="str">
        <f>IF(C1261="","",LOOKUP(C1261,Bases!A:A,Bases!B:B))</f>
        <v/>
      </c>
      <c r="E1261" s="70" t="str">
        <f>IF(C1261="","",LOOKUP(C1261,Bases!A:A,Bases!C:C))</f>
        <v/>
      </c>
      <c r="G1261" s="68" t="str">
        <f t="shared" si="75"/>
        <v>Baja</v>
      </c>
      <c r="H1261" s="16" t="s">
        <v>2824</v>
      </c>
      <c r="J1261" s="16" t="s">
        <v>2283</v>
      </c>
      <c r="K1261" s="16">
        <v>98640</v>
      </c>
      <c r="L1261" s="16" t="s">
        <v>2265</v>
      </c>
      <c r="M1261" s="17">
        <v>41295</v>
      </c>
      <c r="N1261" s="15">
        <v>34078400032</v>
      </c>
      <c r="P1261" s="16">
        <v>0</v>
      </c>
      <c r="Q1261" s="16" t="str">
        <f t="shared" si="76"/>
        <v>//</v>
      </c>
      <c r="R1261" s="16"/>
      <c r="S1261" s="108" t="e">
        <v>#N/A</v>
      </c>
      <c r="T1261" s="108"/>
    </row>
    <row r="1262" spans="1:20" hidden="1" x14ac:dyDescent="0.2">
      <c r="A1262" s="16">
        <v>1226</v>
      </c>
      <c r="B1262" s="16" t="s">
        <v>960</v>
      </c>
      <c r="D1262" s="70" t="str">
        <f>IF(C1262="","",LOOKUP(C1262,Bases!A:A,Bases!B:B))</f>
        <v/>
      </c>
      <c r="E1262" s="70" t="str">
        <f>IF(C1262="","",LOOKUP(C1262,Bases!A:A,Bases!C:C))</f>
        <v/>
      </c>
      <c r="G1262" s="68" t="str">
        <f t="shared" si="75"/>
        <v>Baja</v>
      </c>
      <c r="H1262" s="16" t="s">
        <v>2825</v>
      </c>
      <c r="J1262" s="16" t="s">
        <v>2283</v>
      </c>
      <c r="K1262" s="16">
        <v>98640</v>
      </c>
      <c r="L1262" s="16" t="s">
        <v>2265</v>
      </c>
      <c r="M1262" s="17">
        <v>41663</v>
      </c>
      <c r="N1262" s="15">
        <v>3149812277</v>
      </c>
      <c r="P1262" s="16">
        <v>0</v>
      </c>
      <c r="Q1262" s="16" t="str">
        <f t="shared" si="76"/>
        <v>//</v>
      </c>
      <c r="R1262" s="16"/>
      <c r="S1262" s="108" t="e">
        <v>#N/A</v>
      </c>
      <c r="T1262" s="108"/>
    </row>
    <row r="1263" spans="1:20" hidden="1" x14ac:dyDescent="0.2">
      <c r="A1263" s="16">
        <v>1260</v>
      </c>
      <c r="B1263" s="16" t="s">
        <v>961</v>
      </c>
      <c r="C1263" s="19"/>
      <c r="D1263" s="70" t="str">
        <f>IF(C1263="","",LOOKUP(C1263,Bases!A:A,Bases!B:B))</f>
        <v/>
      </c>
      <c r="E1263" s="70" t="str">
        <f>IF(C1263="","",LOOKUP(C1263,Bases!A:A,Bases!C:C))</f>
        <v/>
      </c>
      <c r="F1263" s="14" t="s">
        <v>6043</v>
      </c>
      <c r="G1263" s="68" t="str">
        <f t="shared" ref="G1263:G1294" si="77">IF(L1263="B","Baja","Activo")</f>
        <v>Baja</v>
      </c>
      <c r="H1263" s="16" t="s">
        <v>6089</v>
      </c>
      <c r="I1263" s="16" t="s">
        <v>2472</v>
      </c>
      <c r="J1263" s="16" t="s">
        <v>2283</v>
      </c>
      <c r="K1263" s="16">
        <v>98640</v>
      </c>
      <c r="L1263" s="16" t="s">
        <v>2265</v>
      </c>
      <c r="M1263" s="17">
        <v>43913</v>
      </c>
      <c r="N1263" s="15">
        <v>38149604092</v>
      </c>
      <c r="O1263" s="16" t="s">
        <v>4831</v>
      </c>
      <c r="P1263" s="16">
        <v>0</v>
      </c>
      <c r="Q1263" s="16" t="str">
        <f t="shared" si="76"/>
        <v>04/06/96</v>
      </c>
      <c r="R1263" s="16" t="s">
        <v>3910</v>
      </c>
      <c r="S1263" s="108" t="e">
        <v>#N/A</v>
      </c>
      <c r="T1263" s="108"/>
    </row>
    <row r="1264" spans="1:20" hidden="1" x14ac:dyDescent="0.2">
      <c r="A1264" s="31">
        <v>1079</v>
      </c>
      <c r="B1264" s="31" t="s">
        <v>962</v>
      </c>
      <c r="C1264" s="19" t="s">
        <v>6984</v>
      </c>
      <c r="D1264" s="70" t="str">
        <f>IF(C1264="","",LOOKUP(C1264,Bases!A:A,Bases!B:B))</f>
        <v>Invernaderos</v>
      </c>
      <c r="E1264" s="70" t="str">
        <f>IF(C1264="","",LOOKUP(C1264,Bases!A:A,Bases!C:C))</f>
        <v>Soporte de racimo (Escalera Manual)</v>
      </c>
      <c r="F1264" s="18" t="s">
        <v>3660</v>
      </c>
      <c r="G1264" s="68" t="str">
        <f t="shared" si="77"/>
        <v>Baja</v>
      </c>
      <c r="H1264" s="16" t="s">
        <v>2826</v>
      </c>
      <c r="I1264" s="16" t="s">
        <v>2472</v>
      </c>
      <c r="J1264" s="16" t="s">
        <v>2283</v>
      </c>
      <c r="K1264" s="16">
        <v>98607</v>
      </c>
      <c r="L1264" s="16" t="s">
        <v>2265</v>
      </c>
      <c r="M1264" s="17">
        <v>43952</v>
      </c>
      <c r="N1264" s="15">
        <v>34129403464</v>
      </c>
      <c r="O1264" s="16" t="s">
        <v>4385</v>
      </c>
      <c r="P1264" s="16" t="s">
        <v>6352</v>
      </c>
      <c r="Q1264" s="16" t="str">
        <f t="shared" si="76"/>
        <v>22/01/94</v>
      </c>
      <c r="R1264" s="27" t="s">
        <v>3910</v>
      </c>
      <c r="S1264" s="108" t="s">
        <v>3951</v>
      </c>
      <c r="T1264" s="108"/>
    </row>
    <row r="1265" spans="1:20" hidden="1" x14ac:dyDescent="0.2">
      <c r="A1265" s="16">
        <v>1361</v>
      </c>
      <c r="B1265" s="16" t="s">
        <v>963</v>
      </c>
      <c r="D1265" s="70" t="str">
        <f>IF(C1265="","",LOOKUP(C1265,Bases!A:A,Bases!B:B))</f>
        <v/>
      </c>
      <c r="E1265" s="70" t="str">
        <f>IF(C1265="","",LOOKUP(C1265,Bases!A:A,Bases!C:C))</f>
        <v/>
      </c>
      <c r="G1265" s="68" t="str">
        <f t="shared" si="77"/>
        <v>Baja</v>
      </c>
      <c r="H1265" s="16" t="s">
        <v>2827</v>
      </c>
      <c r="J1265" s="16" t="s">
        <v>2283</v>
      </c>
      <c r="K1265" s="16">
        <v>98640</v>
      </c>
      <c r="L1265" s="16" t="s">
        <v>2265</v>
      </c>
      <c r="M1265" s="17">
        <v>41904</v>
      </c>
      <c r="N1265" s="15">
        <v>34079012703</v>
      </c>
      <c r="P1265" s="16">
        <v>0</v>
      </c>
      <c r="Q1265" s="16" t="str">
        <f t="shared" si="76"/>
        <v>//</v>
      </c>
      <c r="R1265" s="16"/>
      <c r="S1265" s="108" t="e">
        <v>#N/A</v>
      </c>
      <c r="T1265" s="108"/>
    </row>
    <row r="1266" spans="1:20" hidden="1" x14ac:dyDescent="0.2">
      <c r="A1266" s="16">
        <v>1862</v>
      </c>
      <c r="B1266" s="16" t="s">
        <v>964</v>
      </c>
      <c r="D1266" s="70" t="str">
        <f>IF(C1266="","",LOOKUP(C1266,Bases!A:A,Bases!B:B))</f>
        <v/>
      </c>
      <c r="E1266" s="70" t="str">
        <f>IF(C1266="","",LOOKUP(C1266,Bases!A:A,Bases!C:C))</f>
        <v/>
      </c>
      <c r="G1266" s="68" t="str">
        <f t="shared" si="77"/>
        <v>Baja</v>
      </c>
      <c r="H1266" s="16" t="s">
        <v>2828</v>
      </c>
      <c r="J1266" s="16" t="s">
        <v>2270</v>
      </c>
      <c r="K1266" s="16">
        <v>98608</v>
      </c>
      <c r="L1266" s="16" t="s">
        <v>2265</v>
      </c>
      <c r="M1266" s="17">
        <v>42853</v>
      </c>
      <c r="N1266" s="15">
        <v>34119200763</v>
      </c>
      <c r="P1266" s="16">
        <v>0</v>
      </c>
      <c r="Q1266" s="16" t="str">
        <f t="shared" si="76"/>
        <v>//</v>
      </c>
      <c r="R1266" s="16"/>
      <c r="S1266" s="108" t="e">
        <v>#N/A</v>
      </c>
      <c r="T1266" s="108"/>
    </row>
    <row r="1267" spans="1:20" hidden="1" x14ac:dyDescent="0.2">
      <c r="A1267" s="16">
        <v>713</v>
      </c>
      <c r="B1267" s="16" t="s">
        <v>965</v>
      </c>
      <c r="D1267" s="70" t="str">
        <f>IF(C1267="","",LOOKUP(C1267,Bases!A:A,Bases!B:B))</f>
        <v/>
      </c>
      <c r="E1267" s="70" t="str">
        <f>IF(C1267="","",LOOKUP(C1267,Bases!A:A,Bases!C:C))</f>
        <v/>
      </c>
      <c r="G1267" s="68" t="str">
        <f t="shared" si="77"/>
        <v>Baja</v>
      </c>
      <c r="H1267" s="16" t="s">
        <v>2829</v>
      </c>
      <c r="J1267" s="16" t="s">
        <v>2283</v>
      </c>
      <c r="K1267" s="16">
        <v>98640</v>
      </c>
      <c r="L1267" s="16" t="s">
        <v>2265</v>
      </c>
      <c r="M1267" s="17">
        <v>38474</v>
      </c>
      <c r="N1267" s="15">
        <v>34028506219</v>
      </c>
      <c r="P1267" s="16">
        <v>0</v>
      </c>
      <c r="Q1267" s="16" t="str">
        <f t="shared" si="76"/>
        <v>//</v>
      </c>
      <c r="R1267" s="16"/>
      <c r="S1267" s="108" t="e">
        <v>#N/A</v>
      </c>
      <c r="T1267" s="108"/>
    </row>
    <row r="1268" spans="1:20" hidden="1" x14ac:dyDescent="0.2">
      <c r="A1268" s="16">
        <v>1194</v>
      </c>
      <c r="B1268" s="16" t="s">
        <v>966</v>
      </c>
      <c r="D1268" s="70" t="str">
        <f>IF(C1268="","",LOOKUP(C1268,Bases!A:A,Bases!B:B))</f>
        <v/>
      </c>
      <c r="E1268" s="70" t="str">
        <f>IF(C1268="","",LOOKUP(C1268,Bases!A:A,Bases!C:C))</f>
        <v/>
      </c>
      <c r="G1268" s="68" t="str">
        <f t="shared" si="77"/>
        <v>Baja</v>
      </c>
      <c r="H1268" s="16" t="s">
        <v>2830</v>
      </c>
      <c r="J1268" s="16" t="s">
        <v>2381</v>
      </c>
      <c r="K1268" s="16">
        <v>98640</v>
      </c>
      <c r="L1268" s="16" t="s">
        <v>2265</v>
      </c>
      <c r="M1268" s="17">
        <v>41523</v>
      </c>
      <c r="N1268" s="15">
        <v>34137100847</v>
      </c>
      <c r="P1268" s="16">
        <v>0</v>
      </c>
      <c r="Q1268" s="16" t="str">
        <f t="shared" si="76"/>
        <v>//</v>
      </c>
      <c r="R1268" s="16"/>
      <c r="S1268" s="108" t="e">
        <v>#N/A</v>
      </c>
      <c r="T1268" s="108"/>
    </row>
    <row r="1269" spans="1:20" hidden="1" x14ac:dyDescent="0.2">
      <c r="A1269" s="16">
        <v>528</v>
      </c>
      <c r="B1269" s="16" t="s">
        <v>967</v>
      </c>
      <c r="D1269" s="70" t="str">
        <f>IF(C1269="","",LOOKUP(C1269,Bases!A:A,Bases!B:B))</f>
        <v/>
      </c>
      <c r="E1269" s="70" t="str">
        <f>IF(C1269="","",LOOKUP(C1269,Bases!A:A,Bases!C:C))</f>
        <v/>
      </c>
      <c r="G1269" s="68" t="str">
        <f t="shared" si="77"/>
        <v>Baja</v>
      </c>
      <c r="H1269" s="16" t="s">
        <v>2831</v>
      </c>
      <c r="J1269" s="16" t="s">
        <v>2283</v>
      </c>
      <c r="K1269" s="16">
        <v>0</v>
      </c>
      <c r="L1269" s="16" t="s">
        <v>2265</v>
      </c>
      <c r="M1269" s="17">
        <v>38285</v>
      </c>
      <c r="N1269" s="15">
        <v>34048704844</v>
      </c>
      <c r="P1269" s="16">
        <v>0</v>
      </c>
      <c r="Q1269" s="16" t="str">
        <f t="shared" si="76"/>
        <v>//</v>
      </c>
      <c r="R1269" s="16"/>
      <c r="S1269" s="108" t="e">
        <v>#N/A</v>
      </c>
      <c r="T1269" s="108"/>
    </row>
    <row r="1270" spans="1:20" hidden="1" x14ac:dyDescent="0.2">
      <c r="A1270" s="16">
        <v>529</v>
      </c>
      <c r="B1270" s="16" t="s">
        <v>968</v>
      </c>
      <c r="D1270" s="70" t="str">
        <f>IF(C1270="","",LOOKUP(C1270,Bases!A:A,Bases!B:B))</f>
        <v/>
      </c>
      <c r="E1270" s="70" t="str">
        <f>IF(C1270="","",LOOKUP(C1270,Bases!A:A,Bases!C:C))</f>
        <v/>
      </c>
      <c r="G1270" s="68" t="str">
        <f t="shared" si="77"/>
        <v>Baja</v>
      </c>
      <c r="H1270" s="16" t="s">
        <v>2832</v>
      </c>
      <c r="J1270" s="16" t="s">
        <v>2283</v>
      </c>
      <c r="K1270" s="16">
        <v>0</v>
      </c>
      <c r="L1270" s="16" t="s">
        <v>2265</v>
      </c>
      <c r="M1270" s="17">
        <v>38285</v>
      </c>
      <c r="N1270" s="15">
        <v>34047501217</v>
      </c>
      <c r="P1270" s="16">
        <v>0</v>
      </c>
      <c r="Q1270" s="16" t="str">
        <f t="shared" si="76"/>
        <v>//</v>
      </c>
      <c r="R1270" s="16"/>
      <c r="S1270" s="108" t="e">
        <v>#N/A</v>
      </c>
      <c r="T1270" s="108"/>
    </row>
    <row r="1271" spans="1:20" hidden="1" x14ac:dyDescent="0.2">
      <c r="A1271" s="16">
        <v>7022</v>
      </c>
      <c r="B1271" s="16" t="s">
        <v>969</v>
      </c>
      <c r="D1271" s="70" t="str">
        <f>IF(C1271="","",LOOKUP(C1271,Bases!A:A,Bases!B:B))</f>
        <v/>
      </c>
      <c r="E1271" s="70" t="str">
        <f>IF(C1271="","",LOOKUP(C1271,Bases!A:A,Bases!C:C))</f>
        <v/>
      </c>
      <c r="G1271" s="68" t="str">
        <f t="shared" si="77"/>
        <v>Baja</v>
      </c>
      <c r="H1271" s="16" t="s">
        <v>2833</v>
      </c>
      <c r="J1271" s="16" t="s">
        <v>2283</v>
      </c>
      <c r="K1271" s="16">
        <v>98640</v>
      </c>
      <c r="L1271" s="16" t="s">
        <v>2265</v>
      </c>
      <c r="M1271" s="17">
        <v>41295</v>
      </c>
      <c r="N1271" s="15">
        <v>34139600588</v>
      </c>
      <c r="P1271" s="16">
        <v>0</v>
      </c>
      <c r="Q1271" s="16" t="str">
        <f t="shared" si="76"/>
        <v>//</v>
      </c>
      <c r="R1271" s="16"/>
      <c r="S1271" s="108" t="e">
        <v>#N/A</v>
      </c>
      <c r="T1271" s="108"/>
    </row>
    <row r="1272" spans="1:20" hidden="1" x14ac:dyDescent="0.2">
      <c r="A1272" s="16">
        <v>1070</v>
      </c>
      <c r="B1272" s="16" t="s">
        <v>970</v>
      </c>
      <c r="D1272" s="70" t="str">
        <f>IF(C1272="","",LOOKUP(C1272,Bases!A:A,Bases!B:B))</f>
        <v/>
      </c>
      <c r="E1272" s="70" t="str">
        <f>IF(C1272="","",LOOKUP(C1272,Bases!A:A,Bases!C:C))</f>
        <v/>
      </c>
      <c r="F1272" s="18" t="s">
        <v>3639</v>
      </c>
      <c r="G1272" s="68" t="str">
        <f t="shared" si="77"/>
        <v>Baja</v>
      </c>
      <c r="H1272" s="16" t="s">
        <v>2834</v>
      </c>
      <c r="J1272" s="16" t="s">
        <v>2283</v>
      </c>
      <c r="K1272" s="16">
        <v>98640</v>
      </c>
      <c r="L1272" s="16" t="s">
        <v>2265</v>
      </c>
      <c r="M1272" s="17">
        <v>43662</v>
      </c>
      <c r="N1272" s="15">
        <v>34129401484</v>
      </c>
      <c r="O1272" s="16" t="s">
        <v>5200</v>
      </c>
      <c r="P1272" s="16">
        <v>0</v>
      </c>
      <c r="Q1272" s="16" t="str">
        <f t="shared" si="76"/>
        <v>24/07/94</v>
      </c>
      <c r="R1272" s="16" t="s">
        <v>3910</v>
      </c>
      <c r="S1272" s="108" t="e">
        <v>#N/A</v>
      </c>
      <c r="T1272" s="108"/>
    </row>
    <row r="1273" spans="1:20" hidden="1" x14ac:dyDescent="0.2">
      <c r="A1273" s="23">
        <v>2552</v>
      </c>
      <c r="B1273" s="16" t="s">
        <v>5145</v>
      </c>
      <c r="C1273" s="19" t="s">
        <v>6798</v>
      </c>
      <c r="D1273" s="70" t="str">
        <f>IF(C1273="","",LOOKUP(C1273,Bases!A:A,Bases!B:B))</f>
        <v>Invernaderos</v>
      </c>
      <c r="E1273" s="70" t="str">
        <f>IF(C1273="","",LOOKUP(C1273,Bases!A:A,Bases!C:C))</f>
        <v>Operativo Abajo</v>
      </c>
      <c r="F1273" s="12" t="s">
        <v>6242</v>
      </c>
      <c r="G1273" s="68" t="str">
        <f t="shared" si="77"/>
        <v>Baja</v>
      </c>
      <c r="H1273" s="16" t="s">
        <v>2833</v>
      </c>
      <c r="I1273" s="16" t="s">
        <v>2472</v>
      </c>
      <c r="J1273" s="16" t="s">
        <v>2283</v>
      </c>
      <c r="K1273" s="16">
        <v>98640</v>
      </c>
      <c r="L1273" s="16" t="s">
        <v>2265</v>
      </c>
      <c r="M1273" s="17">
        <v>43913</v>
      </c>
      <c r="N1273" s="15">
        <v>94160024694</v>
      </c>
      <c r="O1273" s="16" t="s">
        <v>5146</v>
      </c>
      <c r="P1273" s="16" t="s">
        <v>6353</v>
      </c>
      <c r="Q1273" s="16" t="str">
        <f t="shared" si="76"/>
        <v>23/12/00</v>
      </c>
      <c r="R1273" s="27" t="s">
        <v>3910</v>
      </c>
      <c r="S1273" s="108" t="s">
        <v>3951</v>
      </c>
      <c r="T1273" s="108"/>
    </row>
    <row r="1274" spans="1:20" hidden="1" x14ac:dyDescent="0.2">
      <c r="A1274" s="16">
        <v>1156</v>
      </c>
      <c r="B1274" s="16" t="s">
        <v>971</v>
      </c>
      <c r="D1274" s="70" t="str">
        <f>IF(C1274="","",LOOKUP(C1274,Bases!A:A,Bases!B:B))</f>
        <v/>
      </c>
      <c r="E1274" s="70" t="str">
        <f>IF(C1274="","",LOOKUP(C1274,Bases!A:A,Bases!C:C))</f>
        <v/>
      </c>
      <c r="G1274" s="68" t="str">
        <f t="shared" si="77"/>
        <v>Baja</v>
      </c>
      <c r="H1274" s="16" t="s">
        <v>2835</v>
      </c>
      <c r="J1274" s="16" t="s">
        <v>2272</v>
      </c>
      <c r="K1274" s="16">
        <v>98700</v>
      </c>
      <c r="L1274" s="16" t="s">
        <v>2265</v>
      </c>
      <c r="M1274" s="17">
        <v>41467</v>
      </c>
      <c r="N1274" s="15">
        <v>34139701899</v>
      </c>
      <c r="P1274" s="16">
        <v>0</v>
      </c>
      <c r="Q1274" s="16" t="str">
        <f t="shared" si="76"/>
        <v>//</v>
      </c>
      <c r="R1274" s="16"/>
      <c r="S1274" s="108" t="e">
        <v>#N/A</v>
      </c>
      <c r="T1274" s="108"/>
    </row>
    <row r="1275" spans="1:20" hidden="1" x14ac:dyDescent="0.2">
      <c r="A1275" s="16">
        <v>2110</v>
      </c>
      <c r="B1275" s="16" t="s">
        <v>972</v>
      </c>
      <c r="D1275" s="70" t="str">
        <f>IF(C1275="","",LOOKUP(C1275,Bases!A:A,Bases!B:B))</f>
        <v/>
      </c>
      <c r="E1275" s="70" t="str">
        <f>IF(C1275="","",LOOKUP(C1275,Bases!A:A,Bases!C:C))</f>
        <v/>
      </c>
      <c r="G1275" s="68" t="str">
        <f t="shared" si="77"/>
        <v>Baja</v>
      </c>
      <c r="H1275" s="16" t="s">
        <v>2836</v>
      </c>
      <c r="J1275" s="16" t="s">
        <v>2272</v>
      </c>
      <c r="K1275" s="16">
        <v>98705</v>
      </c>
      <c r="L1275" s="16" t="s">
        <v>2265</v>
      </c>
      <c r="M1275" s="17">
        <v>43221</v>
      </c>
      <c r="N1275" s="15">
        <v>17149551099</v>
      </c>
      <c r="P1275" s="16">
        <v>0</v>
      </c>
      <c r="Q1275" s="16" t="str">
        <f t="shared" si="76"/>
        <v>//</v>
      </c>
      <c r="R1275" s="16"/>
      <c r="S1275" s="108" t="e">
        <v>#N/A</v>
      </c>
      <c r="T1275" s="108"/>
    </row>
    <row r="1276" spans="1:20" hidden="1" x14ac:dyDescent="0.2">
      <c r="A1276" s="16">
        <v>1186</v>
      </c>
      <c r="B1276" s="16" t="s">
        <v>973</v>
      </c>
      <c r="D1276" s="70" t="str">
        <f>IF(C1276="","",LOOKUP(C1276,Bases!A:A,Bases!B:B))</f>
        <v/>
      </c>
      <c r="E1276" s="70" t="str">
        <f>IF(C1276="","",LOOKUP(C1276,Bases!A:A,Bases!C:C))</f>
        <v/>
      </c>
      <c r="G1276" s="68" t="str">
        <f t="shared" si="77"/>
        <v>Baja</v>
      </c>
      <c r="H1276" s="16" t="s">
        <v>2837</v>
      </c>
      <c r="J1276" s="16" t="s">
        <v>2272</v>
      </c>
      <c r="K1276" s="16">
        <v>98700</v>
      </c>
      <c r="L1276" s="16" t="s">
        <v>2265</v>
      </c>
      <c r="M1276" s="17">
        <v>41502</v>
      </c>
      <c r="N1276" s="15">
        <v>34139704901</v>
      </c>
      <c r="P1276" s="16">
        <v>0</v>
      </c>
      <c r="Q1276" s="16" t="str">
        <f t="shared" si="76"/>
        <v>//</v>
      </c>
      <c r="R1276" s="16"/>
      <c r="S1276" s="108" t="e">
        <v>#N/A</v>
      </c>
      <c r="T1276" s="108"/>
    </row>
    <row r="1277" spans="1:20" hidden="1" x14ac:dyDescent="0.2">
      <c r="A1277" s="16">
        <v>1127</v>
      </c>
      <c r="B1277" s="16" t="s">
        <v>974</v>
      </c>
      <c r="D1277" s="70" t="str">
        <f>IF(C1277="","",LOOKUP(C1277,Bases!A:A,Bases!B:B))</f>
        <v/>
      </c>
      <c r="E1277" s="70" t="str">
        <f>IF(C1277="","",LOOKUP(C1277,Bases!A:A,Bases!C:C))</f>
        <v/>
      </c>
      <c r="G1277" s="68" t="str">
        <f t="shared" si="77"/>
        <v>Baja</v>
      </c>
      <c r="K1277" s="16">
        <v>0</v>
      </c>
      <c r="L1277" s="16" t="s">
        <v>2265</v>
      </c>
      <c r="M1277" s="17">
        <v>41421</v>
      </c>
      <c r="N1277" s="15">
        <v>34119103637</v>
      </c>
      <c r="P1277" s="16">
        <v>0</v>
      </c>
      <c r="Q1277" s="16" t="str">
        <f t="shared" si="76"/>
        <v>//</v>
      </c>
      <c r="R1277" s="16"/>
      <c r="S1277" s="108" t="e">
        <v>#N/A</v>
      </c>
      <c r="T1277" s="108"/>
    </row>
    <row r="1278" spans="1:20" hidden="1" x14ac:dyDescent="0.2">
      <c r="A1278" s="16">
        <v>1166</v>
      </c>
      <c r="B1278" s="16" t="s">
        <v>975</v>
      </c>
      <c r="D1278" s="70" t="str">
        <f>IF(C1278="","",LOOKUP(C1278,Bases!A:A,Bases!B:B))</f>
        <v/>
      </c>
      <c r="E1278" s="70" t="str">
        <f>IF(C1278="","",LOOKUP(C1278,Bases!A:A,Bases!C:C))</f>
        <v/>
      </c>
      <c r="G1278" s="68" t="str">
        <f t="shared" si="77"/>
        <v>Baja</v>
      </c>
      <c r="H1278" s="16" t="s">
        <v>2838</v>
      </c>
      <c r="J1278" s="16" t="s">
        <v>2274</v>
      </c>
      <c r="K1278" s="16">
        <v>98700</v>
      </c>
      <c r="L1278" s="16" t="s">
        <v>2265</v>
      </c>
      <c r="M1278" s="17">
        <v>41477</v>
      </c>
      <c r="N1278" s="15">
        <v>34139412174</v>
      </c>
      <c r="P1278" s="16">
        <v>0</v>
      </c>
      <c r="Q1278" s="16" t="str">
        <f t="shared" si="76"/>
        <v>//</v>
      </c>
      <c r="R1278" s="16"/>
      <c r="S1278" s="108" t="e">
        <v>#N/A</v>
      </c>
      <c r="T1278" s="108"/>
    </row>
    <row r="1279" spans="1:20" hidden="1" x14ac:dyDescent="0.2">
      <c r="A1279" s="16">
        <v>1208</v>
      </c>
      <c r="B1279" s="16" t="s">
        <v>976</v>
      </c>
      <c r="D1279" s="70" t="str">
        <f>IF(C1279="","",LOOKUP(C1279,Bases!A:A,Bases!B:B))</f>
        <v/>
      </c>
      <c r="E1279" s="70" t="str">
        <f>IF(C1279="","",LOOKUP(C1279,Bases!A:A,Bases!C:C))</f>
        <v/>
      </c>
      <c r="G1279" s="68" t="str">
        <f t="shared" si="77"/>
        <v>Baja</v>
      </c>
      <c r="H1279" s="16" t="s">
        <v>2839</v>
      </c>
      <c r="J1279" s="16" t="s">
        <v>2272</v>
      </c>
      <c r="K1279" s="16">
        <v>98707</v>
      </c>
      <c r="L1279" s="16" t="s">
        <v>2265</v>
      </c>
      <c r="M1279" s="17">
        <v>41586</v>
      </c>
      <c r="N1279" s="15">
        <v>34139420169</v>
      </c>
      <c r="P1279" s="16">
        <v>0</v>
      </c>
      <c r="Q1279" s="16" t="str">
        <f t="shared" si="76"/>
        <v>//</v>
      </c>
      <c r="R1279" s="16"/>
      <c r="S1279" s="108" t="e">
        <v>#N/A</v>
      </c>
      <c r="T1279" s="108"/>
    </row>
    <row r="1280" spans="1:20" hidden="1" x14ac:dyDescent="0.2">
      <c r="A1280" s="16">
        <v>2174</v>
      </c>
      <c r="B1280" s="16" t="s">
        <v>3775</v>
      </c>
      <c r="D1280" s="70" t="str">
        <f>IF(C1280="","",LOOKUP(C1280,Bases!A:A,Bases!B:B))</f>
        <v/>
      </c>
      <c r="E1280" s="70" t="str">
        <f>IF(C1280="","",LOOKUP(C1280,Bases!A:A,Bases!C:C))</f>
        <v/>
      </c>
      <c r="G1280" s="68" t="str">
        <f t="shared" si="77"/>
        <v>Baja</v>
      </c>
      <c r="J1280" s="16" t="s">
        <v>2283</v>
      </c>
      <c r="K1280" s="16">
        <v>98640</v>
      </c>
      <c r="L1280" s="16" t="s">
        <v>2265</v>
      </c>
      <c r="M1280" s="17">
        <v>43326</v>
      </c>
      <c r="P1280" s="16">
        <v>0</v>
      </c>
      <c r="Q1280" s="16" t="str">
        <f t="shared" si="76"/>
        <v>//</v>
      </c>
      <c r="R1280" s="16"/>
      <c r="S1280" s="108" t="e">
        <v>#N/A</v>
      </c>
      <c r="T1280" s="108"/>
    </row>
    <row r="1281" spans="1:20" hidden="1" x14ac:dyDescent="0.2">
      <c r="A1281" s="16">
        <v>649</v>
      </c>
      <c r="B1281" s="16" t="s">
        <v>977</v>
      </c>
      <c r="D1281" s="70" t="str">
        <f>IF(C1281="","",LOOKUP(C1281,Bases!A:A,Bases!B:B))</f>
        <v/>
      </c>
      <c r="E1281" s="70" t="str">
        <f>IF(C1281="","",LOOKUP(C1281,Bases!A:A,Bases!C:C))</f>
        <v/>
      </c>
      <c r="G1281" s="68" t="str">
        <f t="shared" si="77"/>
        <v>Baja</v>
      </c>
      <c r="K1281" s="16">
        <v>0</v>
      </c>
      <c r="L1281" s="16" t="s">
        <v>2265</v>
      </c>
      <c r="M1281" s="17">
        <v>38432</v>
      </c>
      <c r="N1281" s="15">
        <v>34058703272</v>
      </c>
      <c r="P1281" s="16">
        <v>0</v>
      </c>
      <c r="Q1281" s="16" t="str">
        <f t="shared" si="76"/>
        <v>//</v>
      </c>
      <c r="R1281" s="16"/>
      <c r="S1281" s="108" t="e">
        <v>#N/A</v>
      </c>
      <c r="T1281" s="108"/>
    </row>
    <row r="1282" spans="1:20" hidden="1" x14ac:dyDescent="0.2">
      <c r="A1282" s="29">
        <v>50151</v>
      </c>
      <c r="B1282" s="16" t="s">
        <v>4657</v>
      </c>
      <c r="D1282" s="70" t="str">
        <f>IF(C1282="","",LOOKUP(C1282,Bases!A:A,Bases!B:B))</f>
        <v/>
      </c>
      <c r="E1282" s="70" t="str">
        <f>IF(C1282="","",LOOKUP(C1282,Bases!A:A,Bases!C:C))</f>
        <v/>
      </c>
      <c r="F1282" s="18" t="s">
        <v>3639</v>
      </c>
      <c r="G1282" s="68" t="str">
        <f t="shared" si="77"/>
        <v>Baja</v>
      </c>
      <c r="H1282" s="16" t="s">
        <v>4658</v>
      </c>
      <c r="J1282" s="16" t="s">
        <v>2283</v>
      </c>
      <c r="K1282" s="16">
        <v>98640</v>
      </c>
      <c r="L1282" s="16" t="s">
        <v>2265</v>
      </c>
      <c r="M1282" s="17">
        <v>43473</v>
      </c>
      <c r="O1282" s="16" t="s">
        <v>4659</v>
      </c>
      <c r="P1282" s="16">
        <v>0</v>
      </c>
      <c r="Q1282" s="16" t="str">
        <f t="shared" si="76"/>
        <v>13/10/99</v>
      </c>
      <c r="R1282" s="27" t="s">
        <v>3910</v>
      </c>
      <c r="S1282" s="108" t="e">
        <v>#N/A</v>
      </c>
      <c r="T1282" s="108"/>
    </row>
    <row r="1283" spans="1:20" hidden="1" x14ac:dyDescent="0.2">
      <c r="A1283" s="16">
        <v>596</v>
      </c>
      <c r="B1283" s="16" t="s">
        <v>978</v>
      </c>
      <c r="D1283" s="70" t="str">
        <f>IF(C1283="","",LOOKUP(C1283,Bases!A:A,Bases!B:B))</f>
        <v/>
      </c>
      <c r="E1283" s="70" t="str">
        <f>IF(C1283="","",LOOKUP(C1283,Bases!A:A,Bases!C:C))</f>
        <v/>
      </c>
      <c r="G1283" s="68" t="str">
        <f t="shared" si="77"/>
        <v>Baja</v>
      </c>
      <c r="K1283" s="16">
        <v>0</v>
      </c>
      <c r="L1283" s="16" t="s">
        <v>2265</v>
      </c>
      <c r="M1283" s="17">
        <v>38355</v>
      </c>
      <c r="N1283" s="15">
        <v>34018405786</v>
      </c>
      <c r="P1283" s="16">
        <v>0</v>
      </c>
      <c r="Q1283" s="16" t="str">
        <f t="shared" si="76"/>
        <v>//</v>
      </c>
      <c r="R1283" s="16"/>
      <c r="S1283" s="108" t="e">
        <v>#N/A</v>
      </c>
      <c r="T1283" s="108"/>
    </row>
    <row r="1284" spans="1:20" hidden="1" x14ac:dyDescent="0.2">
      <c r="A1284" s="16">
        <v>898</v>
      </c>
      <c r="B1284" s="16" t="s">
        <v>979</v>
      </c>
      <c r="D1284" s="70" t="str">
        <f>IF(C1284="","",LOOKUP(C1284,Bases!A:A,Bases!B:B))</f>
        <v/>
      </c>
      <c r="E1284" s="70" t="str">
        <f>IF(C1284="","",LOOKUP(C1284,Bases!A:A,Bases!C:C))</f>
        <v/>
      </c>
      <c r="G1284" s="68" t="str">
        <f t="shared" si="77"/>
        <v>Baja</v>
      </c>
      <c r="K1284" s="16">
        <v>0</v>
      </c>
      <c r="L1284" s="16" t="s">
        <v>2265</v>
      </c>
      <c r="M1284" s="17">
        <v>38845</v>
      </c>
      <c r="N1284" s="15">
        <v>34069400419</v>
      </c>
      <c r="P1284" s="16">
        <v>0</v>
      </c>
      <c r="Q1284" s="16" t="str">
        <f t="shared" si="76"/>
        <v>//</v>
      </c>
      <c r="R1284" s="16"/>
      <c r="S1284" s="108" t="e">
        <v>#N/A</v>
      </c>
      <c r="T1284" s="108"/>
    </row>
    <row r="1285" spans="1:20" hidden="1" x14ac:dyDescent="0.2">
      <c r="A1285" s="29">
        <v>50213</v>
      </c>
      <c r="B1285" s="16" t="s">
        <v>4208</v>
      </c>
      <c r="D1285" s="70" t="str">
        <f>IF(C1285="","",LOOKUP(C1285,Bases!A:A,Bases!B:B))</f>
        <v/>
      </c>
      <c r="E1285" s="70" t="str">
        <f>IF(C1285="","",LOOKUP(C1285,Bases!A:A,Bases!C:C))</f>
        <v/>
      </c>
      <c r="F1285" s="24" t="s">
        <v>3639</v>
      </c>
      <c r="G1285" s="68" t="str">
        <f t="shared" si="77"/>
        <v>Baja</v>
      </c>
      <c r="H1285" s="16" t="s">
        <v>4209</v>
      </c>
      <c r="J1285" s="16" t="s">
        <v>2283</v>
      </c>
      <c r="K1285" s="16">
        <v>98640</v>
      </c>
      <c r="L1285" s="16" t="s">
        <v>2265</v>
      </c>
      <c r="M1285" s="17">
        <v>43379</v>
      </c>
      <c r="O1285" s="16" t="s">
        <v>4210</v>
      </c>
      <c r="P1285" s="16">
        <v>0</v>
      </c>
      <c r="Q1285" s="16" t="str">
        <f t="shared" si="76"/>
        <v>29/11/94</v>
      </c>
      <c r="R1285" s="27" t="s">
        <v>3910</v>
      </c>
      <c r="S1285" s="108" t="e">
        <v>#N/A</v>
      </c>
      <c r="T1285" s="108"/>
    </row>
    <row r="1286" spans="1:20" hidden="1" x14ac:dyDescent="0.2">
      <c r="A1286" s="16">
        <v>676</v>
      </c>
      <c r="B1286" s="16" t="s">
        <v>980</v>
      </c>
      <c r="D1286" s="70" t="str">
        <f>IF(C1286="","",LOOKUP(C1286,Bases!A:A,Bases!B:B))</f>
        <v/>
      </c>
      <c r="E1286" s="70" t="str">
        <f>IF(C1286="","",LOOKUP(C1286,Bases!A:A,Bases!C:C))</f>
        <v/>
      </c>
      <c r="G1286" s="68" t="str">
        <f t="shared" si="77"/>
        <v>Baja</v>
      </c>
      <c r="K1286" s="16">
        <v>0</v>
      </c>
      <c r="L1286" s="16" t="s">
        <v>2265</v>
      </c>
      <c r="M1286" s="17">
        <v>38453</v>
      </c>
      <c r="N1286" s="15">
        <v>34058201764</v>
      </c>
      <c r="P1286" s="16">
        <v>0</v>
      </c>
      <c r="Q1286" s="16" t="str">
        <f t="shared" si="76"/>
        <v>//</v>
      </c>
      <c r="R1286" s="16"/>
      <c r="S1286" s="108" t="e">
        <v>#N/A</v>
      </c>
      <c r="T1286" s="108"/>
    </row>
    <row r="1287" spans="1:20" hidden="1" x14ac:dyDescent="0.2">
      <c r="A1287" s="16">
        <v>799</v>
      </c>
      <c r="B1287" s="16" t="s">
        <v>981</v>
      </c>
      <c r="D1287" s="70" t="str">
        <f>IF(C1287="","",LOOKUP(C1287,Bases!A:A,Bases!B:B))</f>
        <v/>
      </c>
      <c r="E1287" s="70" t="str">
        <f>IF(C1287="","",LOOKUP(C1287,Bases!A:A,Bases!C:C))</f>
        <v/>
      </c>
      <c r="G1287" s="68" t="str">
        <f t="shared" si="77"/>
        <v>Baja</v>
      </c>
      <c r="K1287" s="16">
        <v>0</v>
      </c>
      <c r="L1287" s="16" t="s">
        <v>2265</v>
      </c>
      <c r="M1287" s="17">
        <v>38677</v>
      </c>
      <c r="N1287" s="15">
        <v>34058811877</v>
      </c>
      <c r="P1287" s="16">
        <v>0</v>
      </c>
      <c r="Q1287" s="16" t="str">
        <f t="shared" si="76"/>
        <v>//</v>
      </c>
      <c r="R1287" s="16"/>
      <c r="S1287" s="108" t="e">
        <v>#N/A</v>
      </c>
      <c r="T1287" s="108"/>
    </row>
    <row r="1288" spans="1:20" hidden="1" x14ac:dyDescent="0.2">
      <c r="A1288" s="16">
        <v>1315</v>
      </c>
      <c r="B1288" s="16" t="s">
        <v>982</v>
      </c>
      <c r="D1288" s="70" t="str">
        <f>IF(C1288="","",LOOKUP(C1288,Bases!A:A,Bases!B:B))</f>
        <v/>
      </c>
      <c r="E1288" s="70" t="str">
        <f>IF(C1288="","",LOOKUP(C1288,Bases!A:A,Bases!C:C))</f>
        <v/>
      </c>
      <c r="G1288" s="68" t="str">
        <f t="shared" si="77"/>
        <v>Baja</v>
      </c>
      <c r="K1288" s="16">
        <v>0</v>
      </c>
      <c r="L1288" s="16" t="s">
        <v>2265</v>
      </c>
      <c r="M1288" s="17">
        <v>41871</v>
      </c>
      <c r="N1288" s="15">
        <v>8148993259</v>
      </c>
      <c r="P1288" s="16">
        <v>0</v>
      </c>
      <c r="Q1288" s="16" t="str">
        <f t="shared" si="76"/>
        <v>//</v>
      </c>
      <c r="R1288" s="16"/>
      <c r="S1288" s="108" t="e">
        <v>#N/A</v>
      </c>
      <c r="T1288" s="108"/>
    </row>
    <row r="1289" spans="1:20" hidden="1" x14ac:dyDescent="0.2">
      <c r="A1289" s="16">
        <v>817</v>
      </c>
      <c r="B1289" s="16" t="s">
        <v>983</v>
      </c>
      <c r="D1289" s="70" t="str">
        <f>IF(C1289="","",LOOKUP(C1289,Bases!A:A,Bases!B:B))</f>
        <v/>
      </c>
      <c r="E1289" s="70" t="str">
        <f>IF(C1289="","",LOOKUP(C1289,Bases!A:A,Bases!C:C))</f>
        <v/>
      </c>
      <c r="G1289" s="68" t="str">
        <f t="shared" si="77"/>
        <v>Baja</v>
      </c>
      <c r="K1289" s="16">
        <v>0</v>
      </c>
      <c r="L1289" s="16" t="s">
        <v>2265</v>
      </c>
      <c r="M1289" s="17">
        <v>38684</v>
      </c>
      <c r="N1289" s="15">
        <v>34058812222</v>
      </c>
      <c r="P1289" s="16">
        <v>0</v>
      </c>
      <c r="Q1289" s="16" t="str">
        <f t="shared" si="76"/>
        <v>//</v>
      </c>
      <c r="R1289" s="16"/>
      <c r="S1289" s="108" t="e">
        <v>#N/A</v>
      </c>
      <c r="T1289" s="108"/>
    </row>
    <row r="1290" spans="1:20" hidden="1" x14ac:dyDescent="0.2">
      <c r="A1290" s="16">
        <v>250</v>
      </c>
      <c r="B1290" s="16" t="s">
        <v>984</v>
      </c>
      <c r="D1290" s="70" t="str">
        <f>IF(C1290="","",LOOKUP(C1290,Bases!A:A,Bases!B:B))</f>
        <v/>
      </c>
      <c r="E1290" s="70" t="str">
        <f>IF(C1290="","",LOOKUP(C1290,Bases!A:A,Bases!C:C))</f>
        <v/>
      </c>
      <c r="G1290" s="68" t="str">
        <f t="shared" si="77"/>
        <v>Baja</v>
      </c>
      <c r="K1290" s="16">
        <v>0</v>
      </c>
      <c r="L1290" s="16" t="s">
        <v>2265</v>
      </c>
      <c r="M1290" s="17">
        <v>37375</v>
      </c>
      <c r="N1290" s="15">
        <v>34937406725</v>
      </c>
      <c r="P1290" s="16">
        <v>0</v>
      </c>
      <c r="Q1290" s="16" t="str">
        <f t="shared" si="76"/>
        <v>//</v>
      </c>
      <c r="R1290" s="16"/>
      <c r="S1290" s="108" t="e">
        <v>#N/A</v>
      </c>
      <c r="T1290" s="108"/>
    </row>
    <row r="1291" spans="1:20" hidden="1" x14ac:dyDescent="0.2">
      <c r="A1291" s="16">
        <v>754</v>
      </c>
      <c r="B1291" s="16" t="s">
        <v>985</v>
      </c>
      <c r="D1291" s="70" t="str">
        <f>IF(C1291="","",LOOKUP(C1291,Bases!A:A,Bases!B:B))</f>
        <v/>
      </c>
      <c r="E1291" s="70" t="str">
        <f>IF(C1291="","",LOOKUP(C1291,Bases!A:A,Bases!C:C))</f>
        <v/>
      </c>
      <c r="G1291" s="68" t="str">
        <f t="shared" si="77"/>
        <v>Baja</v>
      </c>
      <c r="K1291" s="16">
        <v>0</v>
      </c>
      <c r="L1291" s="16" t="s">
        <v>2265</v>
      </c>
      <c r="M1291" s="17">
        <v>38642</v>
      </c>
      <c r="N1291" s="15">
        <v>34643211112</v>
      </c>
      <c r="P1291" s="16">
        <v>0</v>
      </c>
      <c r="Q1291" s="16" t="str">
        <f t="shared" si="76"/>
        <v>//</v>
      </c>
      <c r="R1291" s="16"/>
      <c r="S1291" s="108" t="e">
        <v>#N/A</v>
      </c>
      <c r="T1291" s="108"/>
    </row>
    <row r="1292" spans="1:20" hidden="1" x14ac:dyDescent="0.2">
      <c r="A1292" s="29">
        <v>50338</v>
      </c>
      <c r="B1292" s="16" t="s">
        <v>5247</v>
      </c>
      <c r="D1292" s="70" t="str">
        <f>IF(C1292="","",LOOKUP(C1292,Bases!A:A,Bases!B:B))</f>
        <v/>
      </c>
      <c r="E1292" s="70" t="str">
        <f>IF(C1292="","",LOOKUP(C1292,Bases!A:A,Bases!C:C))</f>
        <v/>
      </c>
      <c r="F1292" s="24" t="s">
        <v>3639</v>
      </c>
      <c r="G1292" s="68" t="str">
        <f t="shared" si="77"/>
        <v>Baja</v>
      </c>
      <c r="H1292" s="16" t="s">
        <v>5248</v>
      </c>
      <c r="J1292" s="16" t="s">
        <v>2272</v>
      </c>
      <c r="K1292" s="16">
        <v>98700</v>
      </c>
      <c r="L1292" s="16" t="s">
        <v>2265</v>
      </c>
      <c r="M1292" s="17">
        <v>43672</v>
      </c>
      <c r="N1292" s="15">
        <v>34139212749</v>
      </c>
      <c r="O1292" s="16" t="s">
        <v>5249</v>
      </c>
      <c r="P1292" s="16">
        <v>0</v>
      </c>
      <c r="Q1292" s="16" t="str">
        <f t="shared" si="76"/>
        <v>27/04/92</v>
      </c>
      <c r="R1292" s="27" t="s">
        <v>3904</v>
      </c>
      <c r="S1292" s="108" t="e">
        <v>#N/A</v>
      </c>
      <c r="T1292" s="108"/>
    </row>
    <row r="1293" spans="1:20" hidden="1" x14ac:dyDescent="0.2">
      <c r="A1293" s="16">
        <v>1150</v>
      </c>
      <c r="B1293" s="16" t="s">
        <v>986</v>
      </c>
      <c r="D1293" s="70" t="str">
        <f>IF(C1293="","",LOOKUP(C1293,Bases!A:A,Bases!B:B))</f>
        <v/>
      </c>
      <c r="E1293" s="70" t="str">
        <f>IF(C1293="","",LOOKUP(C1293,Bases!A:A,Bases!C:C))</f>
        <v/>
      </c>
      <c r="G1293" s="68" t="str">
        <f t="shared" si="77"/>
        <v>Baja</v>
      </c>
      <c r="H1293" s="16" t="s">
        <v>2840</v>
      </c>
      <c r="J1293" s="16" t="s">
        <v>2841</v>
      </c>
      <c r="K1293" s="16">
        <v>98700</v>
      </c>
      <c r="L1293" s="16" t="s">
        <v>2265</v>
      </c>
      <c r="M1293" s="17">
        <v>41460</v>
      </c>
      <c r="N1293" s="15">
        <v>34139507452</v>
      </c>
      <c r="P1293" s="16">
        <v>0</v>
      </c>
      <c r="Q1293" s="16" t="str">
        <f t="shared" si="76"/>
        <v>//</v>
      </c>
      <c r="R1293" s="16"/>
      <c r="S1293" s="108" t="e">
        <v>#N/A</v>
      </c>
      <c r="T1293" s="108"/>
    </row>
    <row r="1294" spans="1:20" hidden="1" x14ac:dyDescent="0.2">
      <c r="A1294" s="16">
        <v>835</v>
      </c>
      <c r="B1294" s="16" t="s">
        <v>987</v>
      </c>
      <c r="D1294" s="70" t="str">
        <f>IF(C1294="","",LOOKUP(C1294,Bases!A:A,Bases!B:B))</f>
        <v/>
      </c>
      <c r="E1294" s="70" t="str">
        <f>IF(C1294="","",LOOKUP(C1294,Bases!A:A,Bases!C:C))</f>
        <v/>
      </c>
      <c r="G1294" s="68" t="str">
        <f t="shared" si="77"/>
        <v>Baja</v>
      </c>
      <c r="K1294" s="16">
        <v>0</v>
      </c>
      <c r="L1294" s="16" t="s">
        <v>2265</v>
      </c>
      <c r="M1294" s="17">
        <v>38698</v>
      </c>
      <c r="N1294" s="15">
        <v>34058812685</v>
      </c>
      <c r="P1294" s="16">
        <v>0</v>
      </c>
      <c r="Q1294" s="16" t="str">
        <f t="shared" si="76"/>
        <v>//</v>
      </c>
      <c r="R1294" s="16"/>
      <c r="S1294" s="108" t="e">
        <v>#N/A</v>
      </c>
      <c r="T1294" s="108"/>
    </row>
    <row r="1295" spans="1:20" hidden="1" x14ac:dyDescent="0.2">
      <c r="A1295" s="16">
        <v>1351</v>
      </c>
      <c r="B1295" s="16" t="s">
        <v>988</v>
      </c>
      <c r="D1295" s="70" t="str">
        <f>IF(C1295="","",LOOKUP(C1295,Bases!A:A,Bases!B:B))</f>
        <v/>
      </c>
      <c r="E1295" s="70" t="str">
        <f>IF(C1295="","",LOOKUP(C1295,Bases!A:A,Bases!C:C))</f>
        <v/>
      </c>
      <c r="G1295" s="68" t="str">
        <f t="shared" ref="G1295:G1324" si="78">IF(L1295="B","Baja","Activo")</f>
        <v>Baja</v>
      </c>
      <c r="H1295" s="16" t="s">
        <v>2842</v>
      </c>
      <c r="J1295" s="16" t="s">
        <v>2283</v>
      </c>
      <c r="K1295" s="16">
        <v>98640</v>
      </c>
      <c r="L1295" s="16" t="s">
        <v>2265</v>
      </c>
      <c r="M1295" s="17">
        <v>41894</v>
      </c>
      <c r="N1295" s="15">
        <v>8148929345</v>
      </c>
      <c r="P1295" s="16">
        <v>0</v>
      </c>
      <c r="Q1295" s="16" t="str">
        <f t="shared" si="76"/>
        <v>//</v>
      </c>
      <c r="R1295" s="16"/>
      <c r="S1295" s="108" t="e">
        <v>#N/A</v>
      </c>
      <c r="T1295" s="108"/>
    </row>
    <row r="1296" spans="1:20" hidden="1" x14ac:dyDescent="0.2">
      <c r="A1296" s="16">
        <v>1667</v>
      </c>
      <c r="B1296" s="56" t="s">
        <v>989</v>
      </c>
      <c r="C1296" s="16" t="s">
        <v>6837</v>
      </c>
      <c r="D1296" s="70" t="str">
        <f>IF(C1296="","",LOOKUP(C1296,Bases!A:A,Bases!B:B))</f>
        <v>Viñedo</v>
      </c>
      <c r="E1296" s="70" t="str">
        <f>IF(C1296="","",LOOKUP(C1296,Bases!A:A,Bases!C:C))</f>
        <v>Trabajador de viñedo</v>
      </c>
      <c r="F1296" s="18" t="s">
        <v>27</v>
      </c>
      <c r="G1296" s="68" t="str">
        <f t="shared" si="78"/>
        <v>Baja</v>
      </c>
      <c r="H1296" s="16" t="s">
        <v>2843</v>
      </c>
      <c r="I1296" s="16" t="s">
        <v>3593</v>
      </c>
      <c r="J1296" s="16" t="s">
        <v>2272</v>
      </c>
      <c r="K1296" s="16">
        <v>98700</v>
      </c>
      <c r="L1296" s="16" t="s">
        <v>2265</v>
      </c>
      <c r="M1296" s="17">
        <v>44088</v>
      </c>
      <c r="N1296" s="15">
        <v>34846710316</v>
      </c>
      <c r="O1296" s="16" t="s">
        <v>7025</v>
      </c>
      <c r="P1296" s="16">
        <v>0</v>
      </c>
      <c r="Q1296" s="16" t="str">
        <f t="shared" si="76"/>
        <v>14/05/67</v>
      </c>
      <c r="R1296" s="16" t="s">
        <v>3904</v>
      </c>
      <c r="S1296" s="108" t="s">
        <v>3593</v>
      </c>
      <c r="T1296" s="108"/>
    </row>
    <row r="1297" spans="1:20" hidden="1" x14ac:dyDescent="0.2">
      <c r="A1297" s="16">
        <v>689</v>
      </c>
      <c r="B1297" s="16" t="s">
        <v>990</v>
      </c>
      <c r="D1297" s="70" t="str">
        <f>IF(C1297="","",LOOKUP(C1297,Bases!A:A,Bases!B:B))</f>
        <v/>
      </c>
      <c r="E1297" s="70" t="str">
        <f>IF(C1297="","",LOOKUP(C1297,Bases!A:A,Bases!C:C))</f>
        <v/>
      </c>
      <c r="G1297" s="68" t="str">
        <f t="shared" si="78"/>
        <v>Baja</v>
      </c>
      <c r="K1297" s="16">
        <v>0</v>
      </c>
      <c r="L1297" s="16" t="s">
        <v>2265</v>
      </c>
      <c r="M1297" s="17">
        <v>38460</v>
      </c>
      <c r="N1297" s="15">
        <v>34058001263</v>
      </c>
      <c r="P1297" s="16">
        <v>0</v>
      </c>
      <c r="Q1297" s="16" t="str">
        <f t="shared" si="76"/>
        <v>//</v>
      </c>
      <c r="R1297" s="16"/>
      <c r="S1297" s="108" t="e">
        <v>#N/A</v>
      </c>
      <c r="T1297" s="108"/>
    </row>
    <row r="1298" spans="1:20" hidden="1" x14ac:dyDescent="0.2">
      <c r="A1298" s="16">
        <v>836</v>
      </c>
      <c r="B1298" s="16" t="s">
        <v>991</v>
      </c>
      <c r="D1298" s="70" t="str">
        <f>IF(C1298="","",LOOKUP(C1298,Bases!A:A,Bases!B:B))</f>
        <v/>
      </c>
      <c r="E1298" s="70" t="str">
        <f>IF(C1298="","",LOOKUP(C1298,Bases!A:A,Bases!C:C))</f>
        <v/>
      </c>
      <c r="G1298" s="68" t="str">
        <f t="shared" si="78"/>
        <v>Baja</v>
      </c>
      <c r="K1298" s="16">
        <v>0</v>
      </c>
      <c r="L1298" s="16" t="s">
        <v>2265</v>
      </c>
      <c r="M1298" s="17">
        <v>38698</v>
      </c>
      <c r="N1298" s="15">
        <v>34058907824</v>
      </c>
      <c r="P1298" s="16">
        <v>0</v>
      </c>
      <c r="Q1298" s="16" t="str">
        <f t="shared" si="76"/>
        <v>//</v>
      </c>
      <c r="R1298" s="16"/>
      <c r="S1298" s="108" t="e">
        <v>#N/A</v>
      </c>
      <c r="T1298" s="108"/>
    </row>
    <row r="1299" spans="1:20" hidden="1" x14ac:dyDescent="0.2">
      <c r="A1299" s="16">
        <v>1760</v>
      </c>
      <c r="B1299" s="16" t="s">
        <v>992</v>
      </c>
      <c r="D1299" s="70" t="str">
        <f>IF(C1299="","",LOOKUP(C1299,Bases!A:A,Bases!B:B))</f>
        <v/>
      </c>
      <c r="E1299" s="70" t="str">
        <f>IF(C1299="","",LOOKUP(C1299,Bases!A:A,Bases!C:C))</f>
        <v/>
      </c>
      <c r="G1299" s="68" t="str">
        <f t="shared" si="78"/>
        <v>Baja</v>
      </c>
      <c r="H1299" s="16" t="s">
        <v>2844</v>
      </c>
      <c r="J1299" s="16" t="s">
        <v>2283</v>
      </c>
      <c r="K1299" s="16">
        <v>98640</v>
      </c>
      <c r="L1299" s="16" t="s">
        <v>2265</v>
      </c>
      <c r="M1299" s="17">
        <v>42633</v>
      </c>
      <c r="N1299" s="15">
        <v>34149812934</v>
      </c>
      <c r="P1299" s="16">
        <v>0</v>
      </c>
      <c r="Q1299" s="16" t="str">
        <f t="shared" si="76"/>
        <v>//</v>
      </c>
      <c r="R1299" s="16"/>
      <c r="S1299" s="108" t="e">
        <v>#N/A</v>
      </c>
      <c r="T1299" s="108"/>
    </row>
    <row r="1300" spans="1:20" hidden="1" x14ac:dyDescent="0.2">
      <c r="A1300" s="23">
        <v>1102</v>
      </c>
      <c r="B1300" s="16" t="s">
        <v>5657</v>
      </c>
      <c r="D1300" s="70" t="str">
        <f>IF(C1300="","",LOOKUP(C1300,Bases!A:A,Bases!B:B))</f>
        <v/>
      </c>
      <c r="E1300" s="70" t="str">
        <f>IF(C1300="","",LOOKUP(C1300,Bases!A:A,Bases!C:C))</f>
        <v/>
      </c>
      <c r="G1300" s="68" t="str">
        <f t="shared" si="78"/>
        <v>Baja</v>
      </c>
      <c r="H1300" s="16" t="s">
        <v>2845</v>
      </c>
      <c r="I1300" s="16" t="s">
        <v>2283</v>
      </c>
      <c r="J1300" s="16" t="s">
        <v>2283</v>
      </c>
      <c r="K1300" s="16">
        <v>98640</v>
      </c>
      <c r="L1300" s="16" t="s">
        <v>2265</v>
      </c>
      <c r="M1300" s="17">
        <v>43773</v>
      </c>
      <c r="N1300" s="15">
        <v>34957620114</v>
      </c>
      <c r="O1300" s="16" t="s">
        <v>5658</v>
      </c>
      <c r="P1300" s="16">
        <v>0</v>
      </c>
      <c r="Q1300" s="16" t="str">
        <f t="shared" si="76"/>
        <v>25/08/78</v>
      </c>
      <c r="R1300" s="16" t="s">
        <v>3910</v>
      </c>
      <c r="S1300" s="108" t="e">
        <v>#N/A</v>
      </c>
      <c r="T1300" s="108"/>
    </row>
    <row r="1301" spans="1:20" hidden="1" x14ac:dyDescent="0.2">
      <c r="A1301" s="16">
        <v>7009</v>
      </c>
      <c r="B1301" s="16" t="s">
        <v>993</v>
      </c>
      <c r="D1301" s="70" t="str">
        <f>IF(C1301="","",LOOKUP(C1301,Bases!A:A,Bases!B:B))</f>
        <v/>
      </c>
      <c r="E1301" s="70" t="str">
        <f>IF(C1301="","",LOOKUP(C1301,Bases!A:A,Bases!C:C))</f>
        <v/>
      </c>
      <c r="G1301" s="68" t="str">
        <f t="shared" si="78"/>
        <v>Baja</v>
      </c>
      <c r="H1301" s="16" t="s">
        <v>2846</v>
      </c>
      <c r="J1301" s="16" t="s">
        <v>2272</v>
      </c>
      <c r="K1301" s="16">
        <v>98700</v>
      </c>
      <c r="L1301" s="16" t="s">
        <v>2265</v>
      </c>
      <c r="M1301" s="17">
        <v>41288</v>
      </c>
      <c r="N1301" s="15">
        <v>34138600423</v>
      </c>
      <c r="P1301" s="16">
        <v>0</v>
      </c>
      <c r="Q1301" s="16" t="str">
        <f t="shared" si="76"/>
        <v>//</v>
      </c>
      <c r="R1301" s="16"/>
      <c r="S1301" s="108" t="e">
        <v>#N/A</v>
      </c>
      <c r="T1301" s="108"/>
    </row>
    <row r="1302" spans="1:20" hidden="1" x14ac:dyDescent="0.2">
      <c r="A1302" s="16">
        <v>1928</v>
      </c>
      <c r="B1302" s="16" t="s">
        <v>994</v>
      </c>
      <c r="D1302" s="70" t="str">
        <f>IF(C1302="","",LOOKUP(C1302,Bases!A:A,Bases!B:B))</f>
        <v/>
      </c>
      <c r="E1302" s="70" t="str">
        <f>IF(C1302="","",LOOKUP(C1302,Bases!A:A,Bases!C:C))</f>
        <v/>
      </c>
      <c r="F1302" s="18" t="s">
        <v>3662</v>
      </c>
      <c r="G1302" s="68" t="str">
        <f t="shared" si="78"/>
        <v>Baja</v>
      </c>
      <c r="H1302" s="16" t="s">
        <v>2847</v>
      </c>
      <c r="J1302" s="16" t="s">
        <v>2283</v>
      </c>
      <c r="K1302" s="16">
        <v>98640</v>
      </c>
      <c r="L1302" s="16" t="s">
        <v>2265</v>
      </c>
      <c r="M1302" s="17">
        <v>43389</v>
      </c>
      <c r="N1302" s="15">
        <v>10179866180</v>
      </c>
      <c r="O1302" s="16" t="s">
        <v>4308</v>
      </c>
      <c r="P1302" s="16">
        <v>0</v>
      </c>
      <c r="Q1302" s="16" t="str">
        <f t="shared" si="76"/>
        <v>24/05/98</v>
      </c>
      <c r="R1302" s="16" t="s">
        <v>3904</v>
      </c>
      <c r="S1302" s="108" t="e">
        <v>#N/A</v>
      </c>
      <c r="T1302" s="108"/>
    </row>
    <row r="1303" spans="1:20" hidden="1" x14ac:dyDescent="0.2">
      <c r="A1303" s="16">
        <v>751</v>
      </c>
      <c r="B1303" s="16" t="s">
        <v>995</v>
      </c>
      <c r="D1303" s="70" t="str">
        <f>IF(C1303="","",LOOKUP(C1303,Bases!A:A,Bases!B:B))</f>
        <v/>
      </c>
      <c r="E1303" s="70" t="str">
        <f>IF(C1303="","",LOOKUP(C1303,Bases!A:A,Bases!C:C))</f>
        <v/>
      </c>
      <c r="G1303" s="68" t="str">
        <f t="shared" si="78"/>
        <v>Baja</v>
      </c>
      <c r="K1303" s="16">
        <v>0</v>
      </c>
      <c r="L1303" s="16" t="s">
        <v>2265</v>
      </c>
      <c r="M1303" s="17">
        <v>38636</v>
      </c>
      <c r="N1303" s="15">
        <v>34059000167</v>
      </c>
      <c r="P1303" s="16">
        <v>0</v>
      </c>
      <c r="Q1303" s="16" t="str">
        <f t="shared" si="76"/>
        <v>//</v>
      </c>
      <c r="R1303" s="16"/>
      <c r="S1303" s="108" t="e">
        <v>#N/A</v>
      </c>
      <c r="T1303" s="108"/>
    </row>
    <row r="1304" spans="1:20" hidden="1" x14ac:dyDescent="0.2">
      <c r="A1304" s="16">
        <v>750</v>
      </c>
      <c r="B1304" s="16" t="s">
        <v>996</v>
      </c>
      <c r="D1304" s="70" t="str">
        <f>IF(C1304="","",LOOKUP(C1304,Bases!A:A,Bases!B:B))</f>
        <v/>
      </c>
      <c r="E1304" s="70" t="str">
        <f>IF(C1304="","",LOOKUP(C1304,Bases!A:A,Bases!C:C))</f>
        <v/>
      </c>
      <c r="G1304" s="68" t="str">
        <f t="shared" si="78"/>
        <v>Baja</v>
      </c>
      <c r="K1304" s="16">
        <v>0</v>
      </c>
      <c r="L1304" s="16" t="s">
        <v>2265</v>
      </c>
      <c r="M1304" s="17">
        <v>38636</v>
      </c>
      <c r="N1304" s="15">
        <v>34058906123</v>
      </c>
      <c r="P1304" s="16">
        <v>0</v>
      </c>
      <c r="Q1304" s="16" t="str">
        <f t="shared" si="76"/>
        <v>//</v>
      </c>
      <c r="R1304" s="16"/>
      <c r="S1304" s="108" t="e">
        <v>#N/A</v>
      </c>
      <c r="T1304" s="108"/>
    </row>
    <row r="1305" spans="1:20" hidden="1" x14ac:dyDescent="0.2">
      <c r="A1305" s="16">
        <v>518</v>
      </c>
      <c r="B1305" s="16" t="s">
        <v>997</v>
      </c>
      <c r="D1305" s="70" t="str">
        <f>IF(C1305="","",LOOKUP(C1305,Bases!A:A,Bases!B:B))</f>
        <v/>
      </c>
      <c r="E1305" s="70" t="str">
        <f>IF(C1305="","",LOOKUP(C1305,Bases!A:A,Bases!C:C))</f>
        <v/>
      </c>
      <c r="G1305" s="68" t="str">
        <f t="shared" si="78"/>
        <v>Baja</v>
      </c>
      <c r="H1305" s="16" t="s">
        <v>2848</v>
      </c>
      <c r="J1305" s="16" t="s">
        <v>2283</v>
      </c>
      <c r="K1305" s="16">
        <v>0</v>
      </c>
      <c r="L1305" s="16" t="s">
        <v>2265</v>
      </c>
      <c r="M1305" s="17">
        <v>38285</v>
      </c>
      <c r="N1305" s="15">
        <v>34047201974</v>
      </c>
      <c r="P1305" s="16">
        <v>0</v>
      </c>
      <c r="Q1305" s="16" t="str">
        <f t="shared" si="76"/>
        <v>//</v>
      </c>
      <c r="R1305" s="16"/>
      <c r="S1305" s="108" t="e">
        <v>#N/A</v>
      </c>
      <c r="T1305" s="108"/>
    </row>
    <row r="1306" spans="1:20" hidden="1" x14ac:dyDescent="0.2">
      <c r="A1306" s="16">
        <v>671</v>
      </c>
      <c r="B1306" s="16" t="s">
        <v>998</v>
      </c>
      <c r="D1306" s="70" t="str">
        <f>IF(C1306="","",LOOKUP(C1306,Bases!A:A,Bases!B:B))</f>
        <v/>
      </c>
      <c r="E1306" s="70" t="str">
        <f>IF(C1306="","",LOOKUP(C1306,Bases!A:A,Bases!C:C))</f>
        <v/>
      </c>
      <c r="G1306" s="68" t="str">
        <f t="shared" si="78"/>
        <v>Baja</v>
      </c>
      <c r="K1306" s="16">
        <v>0</v>
      </c>
      <c r="L1306" s="16" t="s">
        <v>2265</v>
      </c>
      <c r="M1306" s="17">
        <v>38446</v>
      </c>
      <c r="N1306" s="15">
        <v>34048601743</v>
      </c>
      <c r="P1306" s="16">
        <v>0</v>
      </c>
      <c r="Q1306" s="16" t="str">
        <f t="shared" si="76"/>
        <v>//</v>
      </c>
      <c r="R1306" s="16"/>
      <c r="S1306" s="108" t="e">
        <v>#N/A</v>
      </c>
      <c r="T1306" s="108"/>
    </row>
    <row r="1307" spans="1:20" hidden="1" x14ac:dyDescent="0.2">
      <c r="A1307" s="16">
        <v>672</v>
      </c>
      <c r="B1307" s="16" t="s">
        <v>999</v>
      </c>
      <c r="D1307" s="70" t="str">
        <f>IF(C1307="","",LOOKUP(C1307,Bases!A:A,Bases!B:B))</f>
        <v/>
      </c>
      <c r="E1307" s="70" t="str">
        <f>IF(C1307="","",LOOKUP(C1307,Bases!A:A,Bases!C:C))</f>
        <v/>
      </c>
      <c r="G1307" s="68" t="str">
        <f t="shared" si="78"/>
        <v>Baja</v>
      </c>
      <c r="K1307" s="16">
        <v>0</v>
      </c>
      <c r="L1307" s="16" t="s">
        <v>2265</v>
      </c>
      <c r="M1307" s="17">
        <v>38446</v>
      </c>
      <c r="N1307" s="15">
        <v>34058803296</v>
      </c>
      <c r="P1307" s="16">
        <v>0</v>
      </c>
      <c r="Q1307" s="16" t="str">
        <f t="shared" si="76"/>
        <v>//</v>
      </c>
      <c r="R1307" s="16"/>
      <c r="S1307" s="108" t="e">
        <v>#N/A</v>
      </c>
      <c r="T1307" s="108"/>
    </row>
    <row r="1308" spans="1:20" hidden="1" x14ac:dyDescent="0.2">
      <c r="A1308" s="29">
        <v>50200</v>
      </c>
      <c r="B1308" s="16" t="s">
        <v>4836</v>
      </c>
      <c r="D1308" s="70" t="str">
        <f>IF(C1308="","",LOOKUP(C1308,Bases!A:A,Bases!B:B))</f>
        <v/>
      </c>
      <c r="E1308" s="70" t="str">
        <f>IF(C1308="","",LOOKUP(C1308,Bases!A:A,Bases!C:C))</f>
        <v/>
      </c>
      <c r="F1308" s="24" t="s">
        <v>3639</v>
      </c>
      <c r="G1308" s="68" t="str">
        <f t="shared" si="78"/>
        <v>Baja</v>
      </c>
      <c r="H1308" s="16" t="s">
        <v>4834</v>
      </c>
      <c r="J1308" s="16" t="s">
        <v>2283</v>
      </c>
      <c r="K1308" s="16">
        <v>98640</v>
      </c>
      <c r="L1308" s="16" t="s">
        <v>2265</v>
      </c>
      <c r="M1308" s="17">
        <v>43525</v>
      </c>
      <c r="O1308" s="16" t="s">
        <v>4835</v>
      </c>
      <c r="P1308" s="16">
        <v>0</v>
      </c>
      <c r="Q1308" s="16" t="str">
        <f t="shared" si="76"/>
        <v>12/03/95</v>
      </c>
      <c r="R1308" s="27" t="s">
        <v>3910</v>
      </c>
      <c r="S1308" s="108" t="e">
        <v>#N/A</v>
      </c>
      <c r="T1308" s="108"/>
    </row>
    <row r="1309" spans="1:20" hidden="1" x14ac:dyDescent="0.2">
      <c r="A1309" s="23">
        <v>598</v>
      </c>
      <c r="B1309" s="16" t="s">
        <v>1000</v>
      </c>
      <c r="D1309" s="70" t="str">
        <f>IF(C1309="","",LOOKUP(C1309,Bases!A:A,Bases!B:B))</f>
        <v/>
      </c>
      <c r="E1309" s="70" t="str">
        <f>IF(C1309="","",LOOKUP(C1309,Bases!A:A,Bases!C:C))</f>
        <v/>
      </c>
      <c r="F1309" s="12" t="s">
        <v>3662</v>
      </c>
      <c r="G1309" s="68" t="str">
        <f t="shared" si="78"/>
        <v>Baja</v>
      </c>
      <c r="H1309" s="16" t="s">
        <v>2849</v>
      </c>
      <c r="I1309" s="16" t="s">
        <v>2336</v>
      </c>
      <c r="J1309" s="16" t="s">
        <v>2272</v>
      </c>
      <c r="K1309" s="16">
        <v>98705</v>
      </c>
      <c r="L1309" s="16" t="s">
        <v>2265</v>
      </c>
      <c r="M1309" s="17">
        <v>43892</v>
      </c>
      <c r="N1309" s="15">
        <v>34048901523</v>
      </c>
      <c r="O1309" s="16" t="s">
        <v>6012</v>
      </c>
      <c r="P1309" s="16" t="s">
        <v>6354</v>
      </c>
      <c r="Q1309" s="16" t="str">
        <f t="shared" si="76"/>
        <v>03/02/89</v>
      </c>
      <c r="R1309" s="16" t="s">
        <v>3904</v>
      </c>
      <c r="S1309" s="108" t="s">
        <v>6214</v>
      </c>
      <c r="T1309" s="108"/>
    </row>
    <row r="1310" spans="1:20" hidden="1" x14ac:dyDescent="0.2">
      <c r="A1310" s="16">
        <v>7020</v>
      </c>
      <c r="B1310" s="16" t="s">
        <v>1001</v>
      </c>
      <c r="D1310" s="70" t="str">
        <f>IF(C1310="","",LOOKUP(C1310,Bases!A:A,Bases!B:B))</f>
        <v/>
      </c>
      <c r="E1310" s="70" t="str">
        <f>IF(C1310="","",LOOKUP(C1310,Bases!A:A,Bases!C:C))</f>
        <v/>
      </c>
      <c r="G1310" s="68" t="str">
        <f t="shared" si="78"/>
        <v>Baja</v>
      </c>
      <c r="H1310" s="16" t="s">
        <v>2850</v>
      </c>
      <c r="J1310" s="16" t="s">
        <v>2272</v>
      </c>
      <c r="K1310" s="16">
        <v>98706</v>
      </c>
      <c r="L1310" s="16" t="s">
        <v>2265</v>
      </c>
      <c r="M1310" s="17">
        <v>41295</v>
      </c>
      <c r="N1310" s="15">
        <v>34119102639</v>
      </c>
      <c r="P1310" s="16">
        <v>0</v>
      </c>
      <c r="Q1310" s="16" t="str">
        <f t="shared" si="76"/>
        <v>//</v>
      </c>
      <c r="R1310" s="16"/>
      <c r="S1310" s="108" t="e">
        <v>#N/A</v>
      </c>
      <c r="T1310" s="108"/>
    </row>
    <row r="1311" spans="1:20" hidden="1" x14ac:dyDescent="0.2">
      <c r="A1311" s="16">
        <v>1612</v>
      </c>
      <c r="B1311" s="16" t="s">
        <v>1002</v>
      </c>
      <c r="D1311" s="70" t="str">
        <f>IF(C1311="","",LOOKUP(C1311,Bases!A:A,Bases!B:B))</f>
        <v/>
      </c>
      <c r="E1311" s="70" t="str">
        <f>IF(C1311="","",LOOKUP(C1311,Bases!A:A,Bases!C:C))</f>
        <v/>
      </c>
      <c r="G1311" s="68" t="str">
        <f t="shared" si="78"/>
        <v>Baja</v>
      </c>
      <c r="H1311" s="16" t="s">
        <v>2851</v>
      </c>
      <c r="J1311" s="16" t="s">
        <v>2274</v>
      </c>
      <c r="K1311" s="16">
        <v>98705</v>
      </c>
      <c r="L1311" s="16" t="s">
        <v>2265</v>
      </c>
      <c r="M1311" s="17">
        <v>42434</v>
      </c>
      <c r="N1311" s="15">
        <v>8169342956</v>
      </c>
      <c r="P1311" s="16">
        <v>0</v>
      </c>
      <c r="Q1311" s="16" t="str">
        <f t="shared" si="76"/>
        <v>//</v>
      </c>
      <c r="R1311" s="16"/>
      <c r="S1311" s="108" t="e">
        <v>#N/A</v>
      </c>
      <c r="T1311" s="108"/>
    </row>
    <row r="1312" spans="1:20" hidden="1" x14ac:dyDescent="0.2">
      <c r="A1312" s="16">
        <v>616</v>
      </c>
      <c r="B1312" s="16" t="s">
        <v>1003</v>
      </c>
      <c r="D1312" s="70" t="str">
        <f>IF(C1312="","",LOOKUP(C1312,Bases!A:A,Bases!B:B))</f>
        <v/>
      </c>
      <c r="E1312" s="70" t="str">
        <f>IF(C1312="","",LOOKUP(C1312,Bases!A:A,Bases!C:C))</f>
        <v/>
      </c>
      <c r="G1312" s="68" t="str">
        <f t="shared" si="78"/>
        <v>Baja</v>
      </c>
      <c r="K1312" s="16">
        <v>0</v>
      </c>
      <c r="L1312" s="16" t="s">
        <v>2265</v>
      </c>
      <c r="M1312" s="17">
        <v>38362</v>
      </c>
      <c r="N1312" s="15">
        <v>34056800047</v>
      </c>
      <c r="P1312" s="16">
        <v>0</v>
      </c>
      <c r="Q1312" s="16" t="str">
        <f t="shared" si="76"/>
        <v>//</v>
      </c>
      <c r="R1312" s="16"/>
      <c r="S1312" s="108" t="e">
        <v>#N/A</v>
      </c>
      <c r="T1312" s="108"/>
    </row>
    <row r="1313" spans="1:20" hidden="1" x14ac:dyDescent="0.2">
      <c r="A1313" s="23">
        <v>2666</v>
      </c>
      <c r="B1313" s="16" t="s">
        <v>5511</v>
      </c>
      <c r="D1313" s="70" t="str">
        <f>IF(C1313="","",LOOKUP(C1313,Bases!A:A,Bases!B:B))</f>
        <v/>
      </c>
      <c r="E1313" s="70" t="str">
        <f>IF(C1313="","",LOOKUP(C1313,Bases!A:A,Bases!C:C))</f>
        <v/>
      </c>
      <c r="F1313" s="24" t="s">
        <v>5102</v>
      </c>
      <c r="G1313" s="68" t="str">
        <f t="shared" si="78"/>
        <v>Baja</v>
      </c>
      <c r="H1313" s="16" t="s">
        <v>5512</v>
      </c>
      <c r="I1313" s="16" t="s">
        <v>2283</v>
      </c>
      <c r="J1313" s="16" t="s">
        <v>2283</v>
      </c>
      <c r="K1313" s="16">
        <v>98640</v>
      </c>
      <c r="L1313" s="16" t="s">
        <v>2265</v>
      </c>
      <c r="M1313" s="17">
        <v>43734</v>
      </c>
      <c r="N1313" s="15">
        <v>7166902622</v>
      </c>
      <c r="O1313" s="16" t="s">
        <v>5513</v>
      </c>
      <c r="P1313" s="16">
        <v>0</v>
      </c>
      <c r="Q1313" s="16" t="str">
        <f t="shared" si="76"/>
        <v>24/04/69</v>
      </c>
      <c r="R1313" s="27" t="s">
        <v>3910</v>
      </c>
      <c r="S1313" s="108" t="e">
        <v>#N/A</v>
      </c>
      <c r="T1313" s="108"/>
    </row>
    <row r="1314" spans="1:20" hidden="1" x14ac:dyDescent="0.2">
      <c r="A1314" s="16">
        <v>2094</v>
      </c>
      <c r="B1314" s="16" t="s">
        <v>1004</v>
      </c>
      <c r="D1314" s="70" t="str">
        <f>IF(C1314="","",LOOKUP(C1314,Bases!A:A,Bases!B:B))</f>
        <v/>
      </c>
      <c r="E1314" s="70" t="str">
        <f>IF(C1314="","",LOOKUP(C1314,Bases!A:A,Bases!C:C))</f>
        <v/>
      </c>
      <c r="G1314" s="68" t="str">
        <f t="shared" si="78"/>
        <v>Baja</v>
      </c>
      <c r="H1314" s="16" t="s">
        <v>2852</v>
      </c>
      <c r="J1314" s="16" t="s">
        <v>2283</v>
      </c>
      <c r="K1314" s="16">
        <v>98640</v>
      </c>
      <c r="L1314" s="16" t="s">
        <v>2265</v>
      </c>
      <c r="M1314" s="17">
        <v>43207</v>
      </c>
      <c r="N1314" s="15">
        <v>2187546441</v>
      </c>
      <c r="P1314" s="16">
        <v>0</v>
      </c>
      <c r="Q1314" s="16" t="str">
        <f t="shared" si="76"/>
        <v>//</v>
      </c>
      <c r="R1314" s="16"/>
      <c r="S1314" s="108" t="e">
        <v>#N/A</v>
      </c>
      <c r="T1314" s="108"/>
    </row>
    <row r="1315" spans="1:20" hidden="1" x14ac:dyDescent="0.2">
      <c r="A1315" s="16">
        <v>1159</v>
      </c>
      <c r="B1315" s="16" t="s">
        <v>1005</v>
      </c>
      <c r="D1315" s="70" t="str">
        <f>IF(C1315="","",LOOKUP(C1315,Bases!A:A,Bases!B:B))</f>
        <v/>
      </c>
      <c r="E1315" s="70" t="str">
        <f>IF(C1315="","",LOOKUP(C1315,Bases!A:A,Bases!C:C))</f>
        <v/>
      </c>
      <c r="G1315" s="68" t="str">
        <f t="shared" si="78"/>
        <v>Baja</v>
      </c>
      <c r="H1315" s="16" t="s">
        <v>2853</v>
      </c>
      <c r="J1315" s="16" t="s">
        <v>2272</v>
      </c>
      <c r="K1315" s="16">
        <v>98700</v>
      </c>
      <c r="L1315" s="16" t="s">
        <v>2265</v>
      </c>
      <c r="M1315" s="17">
        <v>41467</v>
      </c>
      <c r="N1315" s="15">
        <v>34139206998</v>
      </c>
      <c r="P1315" s="16">
        <v>0</v>
      </c>
      <c r="Q1315" s="16" t="str">
        <f t="shared" si="76"/>
        <v>//</v>
      </c>
      <c r="R1315" s="16"/>
      <c r="S1315" s="108" t="e">
        <v>#N/A</v>
      </c>
      <c r="T1315" s="108"/>
    </row>
    <row r="1316" spans="1:20" hidden="1" x14ac:dyDescent="0.2">
      <c r="A1316" s="16">
        <v>231</v>
      </c>
      <c r="B1316" s="16" t="s">
        <v>4840</v>
      </c>
      <c r="D1316" s="70" t="str">
        <f>IF(C1316="","",LOOKUP(C1316,Bases!A:A,Bases!B:B))</f>
        <v/>
      </c>
      <c r="E1316" s="70" t="str">
        <f>IF(C1316="","",LOOKUP(C1316,Bases!A:A,Bases!C:C))</f>
        <v/>
      </c>
      <c r="F1316" s="18" t="s">
        <v>3639</v>
      </c>
      <c r="G1316" s="68" t="str">
        <f t="shared" si="78"/>
        <v>Baja</v>
      </c>
      <c r="H1316" s="16" t="s">
        <v>4791</v>
      </c>
      <c r="J1316" s="16" t="s">
        <v>2283</v>
      </c>
      <c r="K1316" s="16">
        <v>98640</v>
      </c>
      <c r="L1316" s="16" t="s">
        <v>2265</v>
      </c>
      <c r="M1316" s="17">
        <v>43592</v>
      </c>
      <c r="N1316" s="15">
        <v>34978217791</v>
      </c>
      <c r="O1316" s="16" t="s">
        <v>4792</v>
      </c>
      <c r="P1316" s="16">
        <v>0</v>
      </c>
      <c r="Q1316" s="16" t="str">
        <f t="shared" si="76"/>
        <v>29/10/81</v>
      </c>
      <c r="R1316" s="16" t="s">
        <v>3904</v>
      </c>
      <c r="S1316" s="108" t="e">
        <v>#N/A</v>
      </c>
      <c r="T1316" s="108"/>
    </row>
    <row r="1317" spans="1:20" hidden="1" x14ac:dyDescent="0.2">
      <c r="A1317" s="16">
        <v>90</v>
      </c>
      <c r="B1317" s="16" t="s">
        <v>1006</v>
      </c>
      <c r="D1317" s="70" t="str">
        <f>IF(C1317="","",LOOKUP(C1317,Bases!A:A,Bases!B:B))</f>
        <v/>
      </c>
      <c r="E1317" s="70" t="str">
        <f>IF(C1317="","",LOOKUP(C1317,Bases!A:A,Bases!C:C))</f>
        <v/>
      </c>
      <c r="G1317" s="68" t="str">
        <f t="shared" si="78"/>
        <v>Baja</v>
      </c>
      <c r="H1317" s="16" t="s">
        <v>2854</v>
      </c>
      <c r="J1317" s="16" t="s">
        <v>2294</v>
      </c>
      <c r="K1317" s="16">
        <v>98000</v>
      </c>
      <c r="L1317" s="16" t="s">
        <v>2265</v>
      </c>
      <c r="M1317" s="17">
        <v>37102</v>
      </c>
      <c r="N1317" s="15">
        <v>34018413582</v>
      </c>
      <c r="P1317" s="16">
        <v>0</v>
      </c>
      <c r="Q1317" s="16" t="str">
        <f t="shared" si="76"/>
        <v>//</v>
      </c>
      <c r="R1317" s="16"/>
      <c r="S1317" s="108" t="e">
        <v>#N/A</v>
      </c>
      <c r="T1317" s="108"/>
    </row>
    <row r="1318" spans="1:20" hidden="1" x14ac:dyDescent="0.2">
      <c r="A1318" s="16">
        <v>385</v>
      </c>
      <c r="B1318" s="16" t="s">
        <v>1007</v>
      </c>
      <c r="D1318" s="70" t="str">
        <f>IF(C1318="","",LOOKUP(C1318,Bases!A:A,Bases!B:B))</f>
        <v/>
      </c>
      <c r="E1318" s="70" t="str">
        <f>IF(C1318="","",LOOKUP(C1318,Bases!A:A,Bases!C:C))</f>
        <v/>
      </c>
      <c r="G1318" s="68" t="str">
        <f t="shared" si="78"/>
        <v>Baja</v>
      </c>
      <c r="K1318" s="16">
        <v>0</v>
      </c>
      <c r="L1318" s="16" t="s">
        <v>2265</v>
      </c>
      <c r="M1318" s="17">
        <v>37606</v>
      </c>
      <c r="N1318" s="15">
        <v>34028704475</v>
      </c>
      <c r="P1318" s="16">
        <v>0</v>
      </c>
      <c r="Q1318" s="16" t="str">
        <f t="shared" si="76"/>
        <v>//</v>
      </c>
      <c r="R1318" s="16"/>
      <c r="S1318" s="108" t="e">
        <v>#N/A</v>
      </c>
      <c r="T1318" s="108"/>
    </row>
    <row r="1319" spans="1:20" hidden="1" x14ac:dyDescent="0.2">
      <c r="A1319" s="16">
        <v>1209</v>
      </c>
      <c r="B1319" s="16" t="s">
        <v>1008</v>
      </c>
      <c r="D1319" s="70" t="str">
        <f>IF(C1319="","",LOOKUP(C1319,Bases!A:A,Bases!B:B))</f>
        <v/>
      </c>
      <c r="E1319" s="70" t="str">
        <f>IF(C1319="","",LOOKUP(C1319,Bases!A:A,Bases!C:C))</f>
        <v/>
      </c>
      <c r="F1319" s="18" t="s">
        <v>3778</v>
      </c>
      <c r="G1319" s="68" t="str">
        <f t="shared" si="78"/>
        <v>Baja</v>
      </c>
      <c r="H1319" s="16" t="s">
        <v>2855</v>
      </c>
      <c r="I1319" s="16" t="s">
        <v>2336</v>
      </c>
      <c r="J1319" s="16" t="s">
        <v>2272</v>
      </c>
      <c r="K1319" s="16">
        <v>98705</v>
      </c>
      <c r="L1319" s="16" t="s">
        <v>2265</v>
      </c>
      <c r="M1319" s="17">
        <v>43494</v>
      </c>
      <c r="N1319" s="15">
        <v>34139608342</v>
      </c>
      <c r="O1319" s="16" t="s">
        <v>4728</v>
      </c>
      <c r="P1319" s="16">
        <v>0</v>
      </c>
      <c r="Q1319" s="16" t="str">
        <f t="shared" si="76"/>
        <v>13/05/96</v>
      </c>
      <c r="R1319" s="16" t="s">
        <v>3904</v>
      </c>
      <c r="S1319" s="108" t="e">
        <v>#N/A</v>
      </c>
      <c r="T1319" s="108"/>
    </row>
    <row r="1320" spans="1:20" hidden="1" x14ac:dyDescent="0.2">
      <c r="A1320" s="16">
        <v>8393</v>
      </c>
      <c r="B1320" s="16" t="s">
        <v>7541</v>
      </c>
      <c r="C1320" s="19" t="s">
        <v>7107</v>
      </c>
      <c r="D1320" s="70" t="str">
        <f>IF(C1320="","",LOOKUP(C1320,Bases!A:A,Bases!B:B))</f>
        <v>Invernaderos</v>
      </c>
      <c r="E1320" s="70" t="str">
        <f>IF(C1320="","",LOOKUP(C1320,Bases!A:A,Bases!C:C))</f>
        <v>Soporte de racimo (Escalera Manual)</v>
      </c>
      <c r="F1320" s="18" t="s">
        <v>7083</v>
      </c>
      <c r="G1320" s="68" t="str">
        <f t="shared" si="78"/>
        <v>Baja</v>
      </c>
      <c r="H1320" s="16" t="s">
        <v>7542</v>
      </c>
      <c r="I1320" s="16" t="s">
        <v>7388</v>
      </c>
      <c r="J1320" s="16" t="s">
        <v>2270</v>
      </c>
      <c r="K1320" s="16">
        <v>98631</v>
      </c>
      <c r="L1320" s="16" t="s">
        <v>2265</v>
      </c>
      <c r="M1320" s="17">
        <v>44145</v>
      </c>
      <c r="N1320" s="15">
        <v>34149810037</v>
      </c>
      <c r="O1320" s="16" t="s">
        <v>7543</v>
      </c>
      <c r="P1320" s="16" t="s">
        <v>7544</v>
      </c>
      <c r="Q1320" s="16" t="str">
        <f t="shared" si="76"/>
        <v>01/07/98</v>
      </c>
      <c r="R1320" s="27" t="s">
        <v>3904</v>
      </c>
      <c r="S1320" s="31" t="s">
        <v>7258</v>
      </c>
      <c r="T1320" s="31"/>
    </row>
    <row r="1321" spans="1:20" hidden="1" x14ac:dyDescent="0.2">
      <c r="A1321" s="16">
        <v>1552</v>
      </c>
      <c r="B1321" s="16" t="s">
        <v>1009</v>
      </c>
      <c r="D1321" s="70" t="str">
        <f>IF(C1321="","",LOOKUP(C1321,Bases!A:A,Bases!B:B))</f>
        <v/>
      </c>
      <c r="E1321" s="70" t="str">
        <f>IF(C1321="","",LOOKUP(C1321,Bases!A:A,Bases!C:C))</f>
        <v/>
      </c>
      <c r="G1321" s="68" t="str">
        <f t="shared" si="78"/>
        <v>Baja</v>
      </c>
      <c r="H1321" s="16" t="s">
        <v>2855</v>
      </c>
      <c r="J1321" s="16" t="s">
        <v>2274</v>
      </c>
      <c r="K1321" s="16">
        <v>98705</v>
      </c>
      <c r="L1321" s="16" t="s">
        <v>2265</v>
      </c>
      <c r="M1321" s="17">
        <v>42282</v>
      </c>
      <c r="N1321" s="15">
        <v>26159863898</v>
      </c>
      <c r="P1321" s="16">
        <v>0</v>
      </c>
      <c r="Q1321" s="16" t="str">
        <f t="shared" si="76"/>
        <v>//</v>
      </c>
      <c r="R1321" s="16"/>
      <c r="S1321" s="108" t="e">
        <v>#N/A</v>
      </c>
      <c r="T1321" s="108"/>
    </row>
    <row r="1322" spans="1:20" x14ac:dyDescent="0.2">
      <c r="A1322" s="23">
        <v>2496</v>
      </c>
      <c r="B1322" s="16" t="s">
        <v>4956</v>
      </c>
      <c r="C1322" s="16" t="s">
        <v>6781</v>
      </c>
      <c r="D1322" s="70" t="str">
        <f>IF(C1322="","",LOOKUP(C1322,Bases!A:A,Bases!B:B))</f>
        <v>Periféricos</v>
      </c>
      <c r="E1322" s="70" t="str">
        <f>IF(C1322="","",LOOKUP(C1322,Bases!A:A,Bases!C:C))</f>
        <v>Supervisor comedor</v>
      </c>
      <c r="F1322" s="18" t="s">
        <v>11</v>
      </c>
      <c r="G1322" s="68" t="str">
        <f t="shared" si="78"/>
        <v>Activo</v>
      </c>
      <c r="H1322" s="16" t="s">
        <v>4957</v>
      </c>
      <c r="I1322" s="16" t="s">
        <v>5537</v>
      </c>
      <c r="J1322" s="16" t="s">
        <v>2285</v>
      </c>
      <c r="K1322" s="16">
        <v>98740</v>
      </c>
      <c r="L1322" s="16" t="s">
        <v>144</v>
      </c>
      <c r="M1322" s="17">
        <v>43559</v>
      </c>
      <c r="N1322" s="15">
        <v>6167385860</v>
      </c>
      <c r="O1322" s="16" t="s">
        <v>4958</v>
      </c>
      <c r="P1322" s="16" t="s">
        <v>6332</v>
      </c>
      <c r="Q1322" s="16" t="str">
        <f t="shared" ref="Q1322:Q1355" si="79">CONCATENATE(MID(O1322,9,2),"/",MID(O1322,7,2),"/",MID(O1322,5,2))</f>
        <v>10/12/73</v>
      </c>
      <c r="R1322" s="27" t="s">
        <v>3910</v>
      </c>
      <c r="S1322" s="12" t="s">
        <v>5537</v>
      </c>
    </row>
    <row r="1323" spans="1:20" hidden="1" x14ac:dyDescent="0.2">
      <c r="A1323" s="16">
        <v>811</v>
      </c>
      <c r="B1323" s="16" t="s">
        <v>1010</v>
      </c>
      <c r="D1323" s="70" t="str">
        <f>IF(C1323="","",LOOKUP(C1323,Bases!A:A,Bases!B:B))</f>
        <v/>
      </c>
      <c r="E1323" s="70" t="str">
        <f>IF(C1323="","",LOOKUP(C1323,Bases!A:A,Bases!C:C))</f>
        <v/>
      </c>
      <c r="G1323" s="68" t="str">
        <f t="shared" si="78"/>
        <v>Baja</v>
      </c>
      <c r="K1323" s="16">
        <v>0</v>
      </c>
      <c r="L1323" s="16" t="s">
        <v>2265</v>
      </c>
      <c r="M1323" s="17">
        <v>38677</v>
      </c>
      <c r="N1323" s="15">
        <v>53048503097</v>
      </c>
      <c r="P1323" s="16">
        <v>0</v>
      </c>
      <c r="Q1323" s="16" t="str">
        <f t="shared" si="79"/>
        <v>//</v>
      </c>
      <c r="R1323" s="16"/>
      <c r="S1323" s="108" t="e">
        <v>#N/A</v>
      </c>
      <c r="T1323" s="108"/>
    </row>
    <row r="1324" spans="1:20" hidden="1" x14ac:dyDescent="0.2">
      <c r="A1324" s="23">
        <v>2743</v>
      </c>
      <c r="B1324" s="16" t="s">
        <v>5805</v>
      </c>
      <c r="D1324" s="70" t="str">
        <f>IF(C1324="","",LOOKUP(C1324,Bases!A:A,Bases!B:B))</f>
        <v/>
      </c>
      <c r="E1324" s="70" t="str">
        <f>IF(C1324="","",LOOKUP(C1324,Bases!A:A,Bases!C:C))</f>
        <v/>
      </c>
      <c r="F1324" s="18" t="s">
        <v>5599</v>
      </c>
      <c r="G1324" s="68" t="str">
        <f t="shared" si="78"/>
        <v>Baja</v>
      </c>
      <c r="H1324" s="16" t="s">
        <v>5806</v>
      </c>
      <c r="I1324" s="16" t="s">
        <v>2283</v>
      </c>
      <c r="J1324" s="16" t="s">
        <v>2283</v>
      </c>
      <c r="K1324" s="16">
        <v>98640</v>
      </c>
      <c r="L1324" s="16" t="s">
        <v>2265</v>
      </c>
      <c r="M1324" s="17">
        <v>43846</v>
      </c>
      <c r="N1324" s="15">
        <v>3197010436</v>
      </c>
      <c r="O1324" s="16" t="s">
        <v>5807</v>
      </c>
      <c r="P1324" s="16">
        <v>0</v>
      </c>
      <c r="Q1324" s="16" t="str">
        <f t="shared" si="79"/>
        <v>24/02/70</v>
      </c>
      <c r="R1324" s="27" t="s">
        <v>3910</v>
      </c>
      <c r="S1324" s="108" t="e">
        <v>#N/A</v>
      </c>
      <c r="T1324" s="108"/>
    </row>
    <row r="1325" spans="1:20" hidden="1" x14ac:dyDescent="0.2">
      <c r="A1325" s="16">
        <v>8322</v>
      </c>
      <c r="B1325" s="16" t="s">
        <v>7462</v>
      </c>
      <c r="C1325" s="19" t="s">
        <v>6995</v>
      </c>
      <c r="D1325" s="70" t="str">
        <f>IF(C1325="","",LOOKUP(C1325,Bases!A:A,Bases!B:B))</f>
        <v>Invernaderos</v>
      </c>
      <c r="E1325" s="70" t="str">
        <f>IF(C1325="","",LOOKUP(C1325,Bases!A:A,Bases!C:C))</f>
        <v>Clip invernaderos</v>
      </c>
      <c r="F1325" s="18" t="s">
        <v>7680</v>
      </c>
      <c r="G1325" s="68" t="str">
        <f>IF(L1325="B","Baja",IF(L1325="A","Activo",IF(L1325="R","Activo","")))</f>
        <v>Baja</v>
      </c>
      <c r="H1325" s="16" t="s">
        <v>7283</v>
      </c>
      <c r="I1325" s="16" t="s">
        <v>7258</v>
      </c>
      <c r="J1325" s="16" t="s">
        <v>2270</v>
      </c>
      <c r="K1325" s="16">
        <v>98630</v>
      </c>
      <c r="L1325" s="16" t="s">
        <v>2265</v>
      </c>
      <c r="M1325" s="17">
        <v>44117</v>
      </c>
      <c r="N1325" s="15">
        <v>19159697887</v>
      </c>
      <c r="O1325" s="16" t="s">
        <v>7284</v>
      </c>
      <c r="P1325" s="16" t="s">
        <v>7285</v>
      </c>
      <c r="Q1325" s="16" t="str">
        <f t="shared" si="79"/>
        <v>03/06/96</v>
      </c>
      <c r="R1325" s="27" t="s">
        <v>3910</v>
      </c>
      <c r="S1325" s="31" t="s">
        <v>7258</v>
      </c>
      <c r="T1325" s="31"/>
    </row>
    <row r="1326" spans="1:20" hidden="1" x14ac:dyDescent="0.2">
      <c r="A1326" s="16">
        <v>761</v>
      </c>
      <c r="B1326" s="16" t="s">
        <v>1012</v>
      </c>
      <c r="D1326" s="70" t="str">
        <f>IF(C1326="","",LOOKUP(C1326,Bases!A:A,Bases!B:B))</f>
        <v/>
      </c>
      <c r="E1326" s="70" t="str">
        <f>IF(C1326="","",LOOKUP(C1326,Bases!A:A,Bases!C:C))</f>
        <v/>
      </c>
      <c r="G1326" s="68" t="str">
        <f t="shared" ref="G1326:G1357" si="80">IF(L1326="B","Baja","Activo")</f>
        <v>Baja</v>
      </c>
      <c r="K1326" s="16">
        <v>0</v>
      </c>
      <c r="L1326" s="16" t="s">
        <v>2265</v>
      </c>
      <c r="M1326" s="17">
        <v>38649</v>
      </c>
      <c r="N1326" s="15">
        <v>34058906354</v>
      </c>
      <c r="P1326" s="16">
        <v>0</v>
      </c>
      <c r="Q1326" s="16" t="str">
        <f t="shared" si="79"/>
        <v>//</v>
      </c>
      <c r="R1326" s="16"/>
      <c r="S1326" s="108" t="e">
        <v>#N/A</v>
      </c>
      <c r="T1326" s="108"/>
    </row>
    <row r="1327" spans="1:20" hidden="1" x14ac:dyDescent="0.2">
      <c r="A1327" s="23">
        <v>2327</v>
      </c>
      <c r="B1327" s="31" t="s">
        <v>4184</v>
      </c>
      <c r="D1327" s="70" t="str">
        <f>IF(C1327="","",LOOKUP(C1327,Bases!A:A,Bases!B:B))</f>
        <v/>
      </c>
      <c r="E1327" s="70" t="str">
        <f>IF(C1327="","",LOOKUP(C1327,Bases!A:A,Bases!C:C))</f>
        <v/>
      </c>
      <c r="F1327" s="18" t="s">
        <v>24</v>
      </c>
      <c r="G1327" s="68" t="str">
        <f t="shared" si="80"/>
        <v>Baja</v>
      </c>
      <c r="H1327" s="16" t="s">
        <v>3465</v>
      </c>
      <c r="I1327" s="16" t="s">
        <v>2336</v>
      </c>
      <c r="J1327" s="16" t="s">
        <v>2272</v>
      </c>
      <c r="K1327" s="16">
        <v>98705</v>
      </c>
      <c r="L1327" s="16" t="s">
        <v>2265</v>
      </c>
      <c r="M1327" s="17">
        <v>43374</v>
      </c>
      <c r="N1327" s="15">
        <v>32160028687</v>
      </c>
      <c r="O1327" s="16" t="s">
        <v>4183</v>
      </c>
      <c r="P1327" s="16" t="s">
        <v>6357</v>
      </c>
      <c r="Q1327" s="16" t="str">
        <f t="shared" si="79"/>
        <v>13/05/00</v>
      </c>
      <c r="R1327" s="27" t="s">
        <v>3904</v>
      </c>
      <c r="S1327" s="108" t="s">
        <v>2336</v>
      </c>
      <c r="T1327" s="108"/>
    </row>
    <row r="1328" spans="1:20" hidden="1" x14ac:dyDescent="0.2">
      <c r="A1328" s="16">
        <v>628</v>
      </c>
      <c r="B1328" s="16" t="s">
        <v>1013</v>
      </c>
      <c r="D1328" s="70" t="str">
        <f>IF(C1328="","",LOOKUP(C1328,Bases!A:A,Bases!B:B))</f>
        <v/>
      </c>
      <c r="E1328" s="70" t="str">
        <f>IF(C1328="","",LOOKUP(C1328,Bases!A:A,Bases!C:C))</f>
        <v/>
      </c>
      <c r="G1328" s="68" t="str">
        <f t="shared" si="80"/>
        <v>Baja</v>
      </c>
      <c r="K1328" s="16">
        <v>0</v>
      </c>
      <c r="L1328" s="16" t="s">
        <v>2265</v>
      </c>
      <c r="M1328" s="17">
        <v>38404</v>
      </c>
      <c r="N1328" s="15">
        <v>34007800104</v>
      </c>
      <c r="P1328" s="16">
        <v>0</v>
      </c>
      <c r="Q1328" s="16" t="str">
        <f t="shared" si="79"/>
        <v>//</v>
      </c>
      <c r="R1328" s="16"/>
      <c r="S1328" s="108" t="e">
        <v>#N/A</v>
      </c>
      <c r="T1328" s="108"/>
    </row>
    <row r="1329" spans="1:20" hidden="1" x14ac:dyDescent="0.2">
      <c r="A1329" s="16">
        <v>1353</v>
      </c>
      <c r="B1329" s="16" t="s">
        <v>1014</v>
      </c>
      <c r="D1329" s="70" t="str">
        <f>IF(C1329="","",LOOKUP(C1329,Bases!A:A,Bases!B:B))</f>
        <v/>
      </c>
      <c r="E1329" s="70" t="str">
        <f>IF(C1329="","",LOOKUP(C1329,Bases!A:A,Bases!C:C))</f>
        <v/>
      </c>
      <c r="G1329" s="68" t="str">
        <f t="shared" si="80"/>
        <v>Baja</v>
      </c>
      <c r="H1329" s="16" t="s">
        <v>2846</v>
      </c>
      <c r="J1329" s="16" t="s">
        <v>2272</v>
      </c>
      <c r="K1329" s="16">
        <v>98705</v>
      </c>
      <c r="L1329" s="16" t="s">
        <v>2265</v>
      </c>
      <c r="M1329" s="17">
        <v>41895</v>
      </c>
      <c r="N1329" s="15">
        <v>34018500800</v>
      </c>
      <c r="P1329" s="16">
        <v>0</v>
      </c>
      <c r="Q1329" s="16" t="str">
        <f t="shared" si="79"/>
        <v>//</v>
      </c>
      <c r="R1329" s="16"/>
      <c r="S1329" s="108" t="e">
        <v>#N/A</v>
      </c>
      <c r="T1329" s="108"/>
    </row>
    <row r="1330" spans="1:20" hidden="1" x14ac:dyDescent="0.2">
      <c r="A1330" s="16">
        <v>8352</v>
      </c>
      <c r="B1330" s="16" t="s">
        <v>7410</v>
      </c>
      <c r="C1330" s="19" t="s">
        <v>6988</v>
      </c>
      <c r="D1330" s="70" t="str">
        <f>IF(C1330="","",LOOKUP(C1330,Bases!A:A,Bases!B:B))</f>
        <v>Invernaderos</v>
      </c>
      <c r="E1330" s="70" t="str">
        <f>IF(C1330="","",LOOKUP(C1330,Bases!A:A,Bases!C:C))</f>
        <v>Operativo Arriba</v>
      </c>
      <c r="F1330" s="18" t="s">
        <v>3778</v>
      </c>
      <c r="G1330" s="68" t="str">
        <f t="shared" si="80"/>
        <v>Baja</v>
      </c>
      <c r="H1330" s="16" t="s">
        <v>7411</v>
      </c>
      <c r="I1330" s="16" t="s">
        <v>3593</v>
      </c>
      <c r="J1330" s="16" t="s">
        <v>2272</v>
      </c>
      <c r="K1330" s="16">
        <v>98700</v>
      </c>
      <c r="L1330" s="16" t="s">
        <v>2265</v>
      </c>
      <c r="M1330" s="17">
        <v>44123</v>
      </c>
      <c r="N1330" s="15">
        <v>51068821266</v>
      </c>
      <c r="O1330" s="16" t="s">
        <v>7412</v>
      </c>
      <c r="P1330" s="16" t="s">
        <v>7413</v>
      </c>
      <c r="Q1330" s="16" t="str">
        <f t="shared" si="79"/>
        <v>10/06/88</v>
      </c>
      <c r="R1330" s="27" t="s">
        <v>3904</v>
      </c>
      <c r="S1330" s="29" t="s">
        <v>3593</v>
      </c>
      <c r="T1330" s="29"/>
    </row>
    <row r="1331" spans="1:20" hidden="1" x14ac:dyDescent="0.2">
      <c r="A1331" s="16">
        <v>8114</v>
      </c>
      <c r="B1331" s="16" t="s">
        <v>1016</v>
      </c>
      <c r="D1331" s="70" t="str">
        <f>IF(C1331="","",LOOKUP(C1331,Bases!A:A,Bases!B:B))</f>
        <v/>
      </c>
      <c r="E1331" s="70" t="str">
        <f>IF(C1331="","",LOOKUP(C1331,Bases!A:A,Bases!C:C))</f>
        <v/>
      </c>
      <c r="G1331" s="68" t="str">
        <f t="shared" si="80"/>
        <v>Baja</v>
      </c>
      <c r="H1331" s="16" t="s">
        <v>2857</v>
      </c>
      <c r="J1331" s="16" t="s">
        <v>2389</v>
      </c>
      <c r="K1331" s="16">
        <v>98840</v>
      </c>
      <c r="L1331" s="16" t="s">
        <v>2265</v>
      </c>
      <c r="M1331" s="17">
        <v>42058</v>
      </c>
      <c r="N1331" s="15">
        <v>11755657340</v>
      </c>
      <c r="P1331" s="16">
        <v>0</v>
      </c>
      <c r="Q1331" s="16" t="str">
        <f t="shared" si="79"/>
        <v>//</v>
      </c>
      <c r="R1331" s="16"/>
      <c r="S1331" s="108" t="e">
        <v>#N/A</v>
      </c>
      <c r="T1331" s="108"/>
    </row>
    <row r="1332" spans="1:20" hidden="1" x14ac:dyDescent="0.2">
      <c r="A1332" s="16">
        <v>1193</v>
      </c>
      <c r="B1332" s="16" t="s">
        <v>1017</v>
      </c>
      <c r="D1332" s="70" t="str">
        <f>IF(C1332="","",LOOKUP(C1332,Bases!A:A,Bases!B:B))</f>
        <v/>
      </c>
      <c r="E1332" s="70" t="str">
        <f>IF(C1332="","",LOOKUP(C1332,Bases!A:A,Bases!C:C))</f>
        <v/>
      </c>
      <c r="G1332" s="68" t="str">
        <f t="shared" si="80"/>
        <v>Baja</v>
      </c>
      <c r="H1332" s="16" t="s">
        <v>2858</v>
      </c>
      <c r="J1332" s="16" t="s">
        <v>2381</v>
      </c>
      <c r="K1332" s="16">
        <v>98640</v>
      </c>
      <c r="L1332" s="16" t="s">
        <v>2265</v>
      </c>
      <c r="M1332" s="17">
        <v>41509</v>
      </c>
      <c r="N1332" s="15">
        <v>34139414576</v>
      </c>
      <c r="P1332" s="16">
        <v>0</v>
      </c>
      <c r="Q1332" s="16" t="str">
        <f t="shared" si="79"/>
        <v>//</v>
      </c>
      <c r="R1332" s="16"/>
      <c r="S1332" s="108" t="e">
        <v>#N/A</v>
      </c>
      <c r="T1332" s="108"/>
    </row>
    <row r="1333" spans="1:20" hidden="1" x14ac:dyDescent="0.2">
      <c r="A1333" s="16">
        <v>812</v>
      </c>
      <c r="B1333" s="16" t="s">
        <v>1018</v>
      </c>
      <c r="D1333" s="70" t="str">
        <f>IF(C1333="","",LOOKUP(C1333,Bases!A:A,Bases!B:B))</f>
        <v/>
      </c>
      <c r="E1333" s="70" t="str">
        <f>IF(C1333="","",LOOKUP(C1333,Bases!A:A,Bases!C:C))</f>
        <v/>
      </c>
      <c r="G1333" s="68" t="str">
        <f t="shared" si="80"/>
        <v>Baja</v>
      </c>
      <c r="K1333" s="16">
        <v>0</v>
      </c>
      <c r="L1333" s="16" t="s">
        <v>2265</v>
      </c>
      <c r="M1333" s="17">
        <v>38677</v>
      </c>
      <c r="N1333" s="15">
        <v>34028417078</v>
      </c>
      <c r="P1333" s="16">
        <v>0</v>
      </c>
      <c r="Q1333" s="16" t="str">
        <f t="shared" si="79"/>
        <v>//</v>
      </c>
      <c r="R1333" s="16"/>
      <c r="S1333" s="108" t="e">
        <v>#N/A</v>
      </c>
      <c r="T1333" s="108"/>
    </row>
    <row r="1334" spans="1:20" hidden="1" x14ac:dyDescent="0.2">
      <c r="A1334" s="16">
        <v>2871</v>
      </c>
      <c r="B1334" s="16" t="s">
        <v>6496</v>
      </c>
      <c r="D1334" s="70" t="str">
        <f>IF(C1334="","",LOOKUP(C1334,Bases!A:A,Bases!B:B))</f>
        <v/>
      </c>
      <c r="E1334" s="70" t="str">
        <f>IF(C1334="","",LOOKUP(C1334,Bases!A:A,Bases!C:C))</f>
        <v/>
      </c>
      <c r="F1334" s="18" t="s">
        <v>6043</v>
      </c>
      <c r="G1334" s="68" t="str">
        <f t="shared" si="80"/>
        <v>Baja</v>
      </c>
      <c r="H1334" s="16" t="s">
        <v>6497</v>
      </c>
      <c r="I1334" s="16" t="s">
        <v>2283</v>
      </c>
      <c r="J1334" s="16" t="s">
        <v>2283</v>
      </c>
      <c r="K1334" s="16">
        <v>98640</v>
      </c>
      <c r="L1334" s="16" t="s">
        <v>2265</v>
      </c>
      <c r="M1334" s="17">
        <v>44013</v>
      </c>
      <c r="O1334" s="16" t="s">
        <v>6498</v>
      </c>
      <c r="P1334" s="16" t="s">
        <v>6499</v>
      </c>
      <c r="Q1334" s="16" t="str">
        <f t="shared" si="79"/>
        <v>01/04/97</v>
      </c>
      <c r="R1334" s="16" t="s">
        <v>3904</v>
      </c>
      <c r="S1334" s="29" t="s">
        <v>2283</v>
      </c>
      <c r="T1334" s="29"/>
    </row>
    <row r="1335" spans="1:20" hidden="1" x14ac:dyDescent="0.2">
      <c r="A1335" s="16">
        <v>1839</v>
      </c>
      <c r="B1335" s="16" t="s">
        <v>1019</v>
      </c>
      <c r="D1335" s="70" t="str">
        <f>IF(C1335="","",LOOKUP(C1335,Bases!A:A,Bases!B:B))</f>
        <v/>
      </c>
      <c r="E1335" s="70" t="str">
        <f>IF(C1335="","",LOOKUP(C1335,Bases!A:A,Bases!C:C))</f>
        <v/>
      </c>
      <c r="G1335" s="68" t="str">
        <f t="shared" si="80"/>
        <v>Baja</v>
      </c>
      <c r="H1335" s="16" t="s">
        <v>2859</v>
      </c>
      <c r="J1335" s="16" t="s">
        <v>2285</v>
      </c>
      <c r="K1335" s="16">
        <v>98730</v>
      </c>
      <c r="L1335" s="16" t="s">
        <v>2265</v>
      </c>
      <c r="M1335" s="17">
        <v>42801</v>
      </c>
      <c r="N1335" s="15">
        <v>47988102167</v>
      </c>
      <c r="P1335" s="16">
        <v>0</v>
      </c>
      <c r="Q1335" s="16" t="str">
        <f t="shared" si="79"/>
        <v>//</v>
      </c>
      <c r="R1335" s="16"/>
      <c r="S1335" s="108" t="e">
        <v>#N/A</v>
      </c>
      <c r="T1335" s="108"/>
    </row>
    <row r="1336" spans="1:20" hidden="1" x14ac:dyDescent="0.2">
      <c r="A1336" s="16">
        <v>1805</v>
      </c>
      <c r="B1336" s="16" t="s">
        <v>1020</v>
      </c>
      <c r="D1336" s="70" t="str">
        <f>IF(C1336="","",LOOKUP(C1336,Bases!A:A,Bases!B:B))</f>
        <v/>
      </c>
      <c r="E1336" s="70" t="str">
        <f>IF(C1336="","",LOOKUP(C1336,Bases!A:A,Bases!C:C))</f>
        <v/>
      </c>
      <c r="G1336" s="68" t="str">
        <f t="shared" si="80"/>
        <v>Baja</v>
      </c>
      <c r="H1336" s="16" t="s">
        <v>2860</v>
      </c>
      <c r="J1336" s="16" t="s">
        <v>2272</v>
      </c>
      <c r="K1336" s="16">
        <v>96715</v>
      </c>
      <c r="L1336" s="16" t="s">
        <v>2265</v>
      </c>
      <c r="M1336" s="17">
        <v>42690</v>
      </c>
      <c r="N1336" s="15">
        <v>34008503467</v>
      </c>
      <c r="P1336" s="16">
        <v>0</v>
      </c>
      <c r="Q1336" s="16" t="str">
        <f t="shared" si="79"/>
        <v>//</v>
      </c>
      <c r="R1336" s="16"/>
      <c r="S1336" s="108" t="e">
        <v>#N/A</v>
      </c>
      <c r="T1336" s="108"/>
    </row>
    <row r="1337" spans="1:20" hidden="1" x14ac:dyDescent="0.2">
      <c r="A1337" s="16">
        <v>228</v>
      </c>
      <c r="B1337" s="16" t="s">
        <v>1021</v>
      </c>
      <c r="D1337" s="70" t="str">
        <f>IF(C1337="","",LOOKUP(C1337,Bases!A:A,Bases!B:B))</f>
        <v/>
      </c>
      <c r="E1337" s="70" t="str">
        <f>IF(C1337="","",LOOKUP(C1337,Bases!A:A,Bases!C:C))</f>
        <v/>
      </c>
      <c r="G1337" s="68" t="str">
        <f t="shared" si="80"/>
        <v>Baja</v>
      </c>
      <c r="K1337" s="16">
        <v>0</v>
      </c>
      <c r="L1337" s="16" t="s">
        <v>2265</v>
      </c>
      <c r="M1337" s="17">
        <v>37307</v>
      </c>
      <c r="N1337" s="15">
        <v>34978201126</v>
      </c>
      <c r="P1337" s="16">
        <v>0</v>
      </c>
      <c r="Q1337" s="16" t="str">
        <f t="shared" si="79"/>
        <v>//</v>
      </c>
      <c r="R1337" s="16"/>
      <c r="S1337" s="108" t="e">
        <v>#N/A</v>
      </c>
      <c r="T1337" s="108"/>
    </row>
    <row r="1338" spans="1:20" hidden="1" x14ac:dyDescent="0.2">
      <c r="A1338" s="16">
        <v>1961</v>
      </c>
      <c r="B1338" s="16" t="s">
        <v>1022</v>
      </c>
      <c r="D1338" s="70" t="str">
        <f>IF(C1338="","",LOOKUP(C1338,Bases!A:A,Bases!B:B))</f>
        <v/>
      </c>
      <c r="E1338" s="70" t="str">
        <f>IF(C1338="","",LOOKUP(C1338,Bases!A:A,Bases!C:C))</f>
        <v/>
      </c>
      <c r="G1338" s="68" t="str">
        <f t="shared" si="80"/>
        <v>Baja</v>
      </c>
      <c r="H1338" s="16" t="s">
        <v>2861</v>
      </c>
      <c r="J1338" s="16" t="s">
        <v>2272</v>
      </c>
      <c r="K1338" s="16">
        <v>98700</v>
      </c>
      <c r="L1338" s="16" t="s">
        <v>2265</v>
      </c>
      <c r="M1338" s="17">
        <v>42985</v>
      </c>
      <c r="N1338" s="15">
        <v>17179488741</v>
      </c>
      <c r="P1338" s="16">
        <v>0</v>
      </c>
      <c r="Q1338" s="16" t="str">
        <f t="shared" si="79"/>
        <v>//</v>
      </c>
      <c r="R1338" s="16"/>
      <c r="S1338" s="108" t="e">
        <v>#N/A</v>
      </c>
      <c r="T1338" s="108"/>
    </row>
    <row r="1339" spans="1:20" hidden="1" x14ac:dyDescent="0.2">
      <c r="A1339" s="16">
        <v>321</v>
      </c>
      <c r="B1339" s="16" t="s">
        <v>1023</v>
      </c>
      <c r="D1339" s="70" t="str">
        <f>IF(C1339="","",LOOKUP(C1339,Bases!A:A,Bases!B:B))</f>
        <v/>
      </c>
      <c r="E1339" s="70" t="str">
        <f>IF(C1339="","",LOOKUP(C1339,Bases!A:A,Bases!C:C))</f>
        <v/>
      </c>
      <c r="G1339" s="68" t="str">
        <f t="shared" si="80"/>
        <v>Baja</v>
      </c>
      <c r="K1339" s="16">
        <v>0</v>
      </c>
      <c r="L1339" s="16" t="s">
        <v>2265</v>
      </c>
      <c r="M1339" s="17">
        <v>37564</v>
      </c>
      <c r="N1339" s="15">
        <v>34025800854</v>
      </c>
      <c r="P1339" s="16">
        <v>0</v>
      </c>
      <c r="Q1339" s="16" t="str">
        <f t="shared" si="79"/>
        <v>//</v>
      </c>
      <c r="R1339" s="16"/>
      <c r="S1339" s="108" t="e">
        <v>#N/A</v>
      </c>
      <c r="T1339" s="108"/>
    </row>
    <row r="1340" spans="1:20" hidden="1" x14ac:dyDescent="0.2">
      <c r="A1340" s="16">
        <v>35</v>
      </c>
      <c r="B1340" s="16" t="s">
        <v>1024</v>
      </c>
      <c r="D1340" s="14" t="str">
        <f>IF(C1340="","",LOOKUP(C1340,Bases!A:A,Bases!B:B))</f>
        <v/>
      </c>
      <c r="E1340" s="14" t="str">
        <f>IF(C1340="","",LOOKUP(C1340,Bases!A:A,Bases!C:C))</f>
        <v/>
      </c>
      <c r="G1340" s="68" t="str">
        <f t="shared" si="80"/>
        <v>Baja</v>
      </c>
      <c r="K1340" s="16">
        <v>0</v>
      </c>
      <c r="L1340" s="16" t="s">
        <v>2265</v>
      </c>
      <c r="M1340" s="17">
        <v>36907</v>
      </c>
      <c r="N1340" s="15">
        <v>34978225570</v>
      </c>
      <c r="P1340" s="16">
        <v>0</v>
      </c>
      <c r="Q1340" s="16" t="str">
        <f t="shared" si="79"/>
        <v>//</v>
      </c>
      <c r="R1340" s="16"/>
      <c r="S1340" s="108" t="e">
        <v>#N/A</v>
      </c>
      <c r="T1340" s="108"/>
    </row>
    <row r="1341" spans="1:20" hidden="1" x14ac:dyDescent="0.2">
      <c r="A1341" s="16">
        <v>268</v>
      </c>
      <c r="B1341" s="16" t="s">
        <v>1025</v>
      </c>
      <c r="D1341" s="70" t="str">
        <f>IF(C1341="","",LOOKUP(C1341,Bases!A:A,Bases!B:B))</f>
        <v/>
      </c>
      <c r="E1341" s="70" t="str">
        <f>IF(C1341="","",LOOKUP(C1341,Bases!A:A,Bases!C:C))</f>
        <v/>
      </c>
      <c r="G1341" s="68" t="str">
        <f t="shared" si="80"/>
        <v>Baja</v>
      </c>
      <c r="K1341" s="16">
        <v>0</v>
      </c>
      <c r="L1341" s="16" t="s">
        <v>2265</v>
      </c>
      <c r="M1341" s="17">
        <v>37445</v>
      </c>
      <c r="N1341" s="15">
        <v>34028511342</v>
      </c>
      <c r="P1341" s="16">
        <v>0</v>
      </c>
      <c r="Q1341" s="16" t="str">
        <f t="shared" si="79"/>
        <v>//</v>
      </c>
      <c r="R1341" s="16"/>
      <c r="S1341" s="108" t="e">
        <v>#N/A</v>
      </c>
      <c r="T1341" s="108"/>
    </row>
    <row r="1342" spans="1:20" hidden="1" x14ac:dyDescent="0.2">
      <c r="A1342" s="16">
        <v>8200</v>
      </c>
      <c r="B1342" s="16" t="s">
        <v>1026</v>
      </c>
      <c r="D1342" s="70" t="str">
        <f>IF(C1342="","",LOOKUP(C1342,Bases!A:A,Bases!B:B))</f>
        <v/>
      </c>
      <c r="E1342" s="70" t="str">
        <f>IF(C1342="","",LOOKUP(C1342,Bases!A:A,Bases!C:C))</f>
        <v/>
      </c>
      <c r="G1342" s="68" t="str">
        <f t="shared" si="80"/>
        <v>Baja</v>
      </c>
      <c r="H1342" s="16" t="s">
        <v>2862</v>
      </c>
      <c r="J1342" s="16" t="s">
        <v>2395</v>
      </c>
      <c r="K1342" s="16">
        <v>36933</v>
      </c>
      <c r="L1342" s="16" t="s">
        <v>2265</v>
      </c>
      <c r="M1342" s="17">
        <v>42741</v>
      </c>
      <c r="N1342" s="15">
        <v>2170025627</v>
      </c>
      <c r="P1342" s="16">
        <v>0</v>
      </c>
      <c r="Q1342" s="16" t="str">
        <f t="shared" si="79"/>
        <v>//</v>
      </c>
      <c r="R1342" s="16"/>
      <c r="S1342" s="108" t="e">
        <v>#N/A</v>
      </c>
      <c r="T1342" s="108"/>
    </row>
    <row r="1343" spans="1:20" hidden="1" x14ac:dyDescent="0.2">
      <c r="A1343" s="16">
        <v>8201</v>
      </c>
      <c r="B1343" s="16" t="s">
        <v>1027</v>
      </c>
      <c r="D1343" s="70" t="str">
        <f>IF(C1343="","",LOOKUP(C1343,Bases!A:A,Bases!B:B))</f>
        <v/>
      </c>
      <c r="E1343" s="70" t="str">
        <f>IF(C1343="","",LOOKUP(C1343,Bases!A:A,Bases!C:C))</f>
        <v/>
      </c>
      <c r="G1343" s="68" t="str">
        <f t="shared" si="80"/>
        <v>Baja</v>
      </c>
      <c r="H1343" s="16" t="s">
        <v>2863</v>
      </c>
      <c r="J1343" s="16" t="s">
        <v>2395</v>
      </c>
      <c r="K1343" s="16">
        <v>36933</v>
      </c>
      <c r="L1343" s="16" t="s">
        <v>2265</v>
      </c>
      <c r="M1343" s="17">
        <v>42741</v>
      </c>
      <c r="N1343" s="15">
        <v>31169891699</v>
      </c>
      <c r="P1343" s="16">
        <v>0</v>
      </c>
      <c r="Q1343" s="16" t="str">
        <f t="shared" si="79"/>
        <v>//</v>
      </c>
      <c r="R1343" s="16"/>
      <c r="S1343" s="108" t="e">
        <v>#N/A</v>
      </c>
      <c r="T1343" s="108"/>
    </row>
    <row r="1344" spans="1:20" hidden="1" x14ac:dyDescent="0.2">
      <c r="A1344" s="16">
        <v>1495</v>
      </c>
      <c r="B1344" s="16" t="s">
        <v>1028</v>
      </c>
      <c r="D1344" s="70" t="str">
        <f>IF(C1344="","",LOOKUP(C1344,Bases!A:A,Bases!B:B))</f>
        <v/>
      </c>
      <c r="E1344" s="70" t="str">
        <f>IF(C1344="","",LOOKUP(C1344,Bases!A:A,Bases!C:C))</f>
        <v/>
      </c>
      <c r="G1344" s="68" t="str">
        <f t="shared" si="80"/>
        <v>Baja</v>
      </c>
      <c r="K1344" s="16">
        <v>0</v>
      </c>
      <c r="L1344" s="16" t="s">
        <v>2265</v>
      </c>
      <c r="M1344" s="17">
        <v>42226</v>
      </c>
      <c r="N1344" s="15">
        <v>46159561383</v>
      </c>
      <c r="P1344" s="16">
        <v>0</v>
      </c>
      <c r="Q1344" s="16" t="str">
        <f t="shared" si="79"/>
        <v>//</v>
      </c>
      <c r="R1344" s="16"/>
      <c r="S1344" s="108" t="e">
        <v>#N/A</v>
      </c>
      <c r="T1344" s="108"/>
    </row>
    <row r="1345" spans="1:20" hidden="1" x14ac:dyDescent="0.2">
      <c r="A1345" s="16">
        <v>1522</v>
      </c>
      <c r="B1345" s="16" t="s">
        <v>1029</v>
      </c>
      <c r="D1345" s="70" t="str">
        <f>IF(C1345="","",LOOKUP(C1345,Bases!A:A,Bases!B:B))</f>
        <v/>
      </c>
      <c r="E1345" s="70" t="str">
        <f>IF(C1345="","",LOOKUP(C1345,Bases!A:A,Bases!C:C))</f>
        <v/>
      </c>
      <c r="G1345" s="68" t="str">
        <f t="shared" si="80"/>
        <v>Baja</v>
      </c>
      <c r="H1345" s="16" t="s">
        <v>2864</v>
      </c>
      <c r="J1345" s="16" t="s">
        <v>2283</v>
      </c>
      <c r="K1345" s="16">
        <v>98640</v>
      </c>
      <c r="L1345" s="16" t="s">
        <v>2265</v>
      </c>
      <c r="M1345" s="17">
        <v>42248</v>
      </c>
      <c r="N1345" s="15">
        <v>50159774764</v>
      </c>
      <c r="P1345" s="16">
        <v>0</v>
      </c>
      <c r="Q1345" s="16" t="str">
        <f t="shared" si="79"/>
        <v>//</v>
      </c>
      <c r="R1345" s="16"/>
      <c r="S1345" s="108" t="e">
        <v>#N/A</v>
      </c>
      <c r="T1345" s="108"/>
    </row>
    <row r="1346" spans="1:20" hidden="1" x14ac:dyDescent="0.2">
      <c r="A1346" s="16">
        <v>1504</v>
      </c>
      <c r="B1346" s="16" t="s">
        <v>1030</v>
      </c>
      <c r="D1346" s="70" t="str">
        <f>IF(C1346="","",LOOKUP(C1346,Bases!A:A,Bases!B:B))</f>
        <v/>
      </c>
      <c r="E1346" s="70" t="str">
        <f>IF(C1346="","",LOOKUP(C1346,Bases!A:A,Bases!C:C))</f>
        <v/>
      </c>
      <c r="G1346" s="68" t="str">
        <f t="shared" si="80"/>
        <v>Baja</v>
      </c>
      <c r="H1346" s="16" t="s">
        <v>2865</v>
      </c>
      <c r="J1346" s="16" t="s">
        <v>2283</v>
      </c>
      <c r="K1346" s="16">
        <v>98640</v>
      </c>
      <c r="L1346" s="16" t="s">
        <v>2265</v>
      </c>
      <c r="M1346" s="17">
        <v>42230</v>
      </c>
      <c r="N1346" s="15">
        <v>19159896935</v>
      </c>
      <c r="P1346" s="16">
        <v>0</v>
      </c>
      <c r="Q1346" s="16" t="str">
        <f t="shared" si="79"/>
        <v>//</v>
      </c>
      <c r="R1346" s="16"/>
      <c r="S1346" s="108" t="e">
        <v>#N/A</v>
      </c>
      <c r="T1346" s="108"/>
    </row>
    <row r="1347" spans="1:20" hidden="1" x14ac:dyDescent="0.2">
      <c r="A1347" s="16">
        <v>1829</v>
      </c>
      <c r="B1347" s="16" t="s">
        <v>1031</v>
      </c>
      <c r="D1347" s="70" t="str">
        <f>IF(C1347="","",LOOKUP(C1347,Bases!A:A,Bases!B:B))</f>
        <v/>
      </c>
      <c r="E1347" s="70" t="str">
        <f>IF(C1347="","",LOOKUP(C1347,Bases!A:A,Bases!C:C))</f>
        <v/>
      </c>
      <c r="G1347" s="68" t="str">
        <f t="shared" si="80"/>
        <v>Baja</v>
      </c>
      <c r="H1347" s="16" t="s">
        <v>2866</v>
      </c>
      <c r="J1347" s="16" t="s">
        <v>2272</v>
      </c>
      <c r="K1347" s="16">
        <v>98707</v>
      </c>
      <c r="L1347" s="16" t="s">
        <v>2265</v>
      </c>
      <c r="M1347" s="17">
        <v>42762</v>
      </c>
      <c r="N1347" s="15">
        <v>3179605534</v>
      </c>
      <c r="P1347" s="16">
        <v>0</v>
      </c>
      <c r="Q1347" s="16" t="str">
        <f t="shared" si="79"/>
        <v>//</v>
      </c>
      <c r="R1347" s="16"/>
      <c r="S1347" s="108" t="e">
        <v>#N/A</v>
      </c>
      <c r="T1347" s="108"/>
    </row>
    <row r="1348" spans="1:20" hidden="1" x14ac:dyDescent="0.2">
      <c r="A1348" s="16">
        <v>252</v>
      </c>
      <c r="B1348" s="16" t="s">
        <v>1032</v>
      </c>
      <c r="D1348" s="70" t="str">
        <f>IF(C1348="","",LOOKUP(C1348,Bases!A:A,Bases!B:B))</f>
        <v/>
      </c>
      <c r="E1348" s="70" t="str">
        <f>IF(C1348="","",LOOKUP(C1348,Bases!A:A,Bases!C:C))</f>
        <v/>
      </c>
      <c r="G1348" s="68" t="str">
        <f t="shared" si="80"/>
        <v>Baja</v>
      </c>
      <c r="K1348" s="16">
        <v>0</v>
      </c>
      <c r="L1348" s="16" t="s">
        <v>2265</v>
      </c>
      <c r="M1348" s="17">
        <v>37382</v>
      </c>
      <c r="N1348" s="15">
        <v>34018600519</v>
      </c>
      <c r="P1348" s="16">
        <v>0</v>
      </c>
      <c r="Q1348" s="16" t="str">
        <f t="shared" si="79"/>
        <v>//</v>
      </c>
      <c r="R1348" s="16"/>
      <c r="S1348" s="108" t="e">
        <v>#N/A</v>
      </c>
      <c r="T1348" s="108"/>
    </row>
    <row r="1349" spans="1:20" hidden="1" x14ac:dyDescent="0.2">
      <c r="A1349" s="16">
        <v>422</v>
      </c>
      <c r="B1349" s="16" t="s">
        <v>1033</v>
      </c>
      <c r="D1349" s="70" t="str">
        <f>IF(C1349="","",LOOKUP(C1349,Bases!A:A,Bases!B:B))</f>
        <v/>
      </c>
      <c r="E1349" s="70" t="str">
        <f>IF(C1349="","",LOOKUP(C1349,Bases!A:A,Bases!C:C))</f>
        <v/>
      </c>
      <c r="G1349" s="68" t="str">
        <f t="shared" si="80"/>
        <v>Baja</v>
      </c>
      <c r="K1349" s="16">
        <v>0</v>
      </c>
      <c r="L1349" s="16" t="s">
        <v>2265</v>
      </c>
      <c r="M1349" s="17">
        <v>37900</v>
      </c>
      <c r="N1349" s="15">
        <v>34038708243</v>
      </c>
      <c r="P1349" s="16">
        <v>0</v>
      </c>
      <c r="Q1349" s="16" t="str">
        <f t="shared" si="79"/>
        <v>//</v>
      </c>
      <c r="R1349" s="16"/>
      <c r="S1349" s="108" t="e">
        <v>#N/A</v>
      </c>
      <c r="T1349" s="108"/>
    </row>
    <row r="1350" spans="1:20" hidden="1" x14ac:dyDescent="0.2">
      <c r="A1350" s="16">
        <v>7052</v>
      </c>
      <c r="B1350" s="16" t="s">
        <v>1034</v>
      </c>
      <c r="D1350" s="70" t="str">
        <f>IF(C1350="","",LOOKUP(C1350,Bases!A:A,Bases!B:B))</f>
        <v/>
      </c>
      <c r="E1350" s="70" t="str">
        <f>IF(C1350="","",LOOKUP(C1350,Bases!A:A,Bases!C:C))</f>
        <v/>
      </c>
      <c r="G1350" s="68" t="str">
        <f t="shared" si="80"/>
        <v>Baja</v>
      </c>
      <c r="H1350" s="16" t="s">
        <v>2867</v>
      </c>
      <c r="J1350" s="16" t="s">
        <v>2268</v>
      </c>
      <c r="K1350" s="16">
        <v>0</v>
      </c>
      <c r="L1350" s="16" t="s">
        <v>2265</v>
      </c>
      <c r="M1350" s="17">
        <v>41344</v>
      </c>
      <c r="N1350" s="15">
        <v>34139502644</v>
      </c>
      <c r="P1350" s="16">
        <v>0</v>
      </c>
      <c r="Q1350" s="16" t="str">
        <f t="shared" si="79"/>
        <v>//</v>
      </c>
      <c r="R1350" s="16"/>
      <c r="S1350" s="108" t="e">
        <v>#N/A</v>
      </c>
      <c r="T1350" s="108"/>
    </row>
    <row r="1351" spans="1:20" hidden="1" x14ac:dyDescent="0.2">
      <c r="A1351" s="16">
        <v>1263</v>
      </c>
      <c r="B1351" s="16" t="s">
        <v>1035</v>
      </c>
      <c r="D1351" s="70" t="str">
        <f>IF(C1351="","",LOOKUP(C1351,Bases!A:A,Bases!B:B))</f>
        <v/>
      </c>
      <c r="E1351" s="70" t="str">
        <f>IF(C1351="","",LOOKUP(C1351,Bases!A:A,Bases!C:C))</f>
        <v/>
      </c>
      <c r="G1351" s="68" t="str">
        <f t="shared" si="80"/>
        <v>Baja</v>
      </c>
      <c r="H1351" s="16" t="s">
        <v>2868</v>
      </c>
      <c r="J1351" s="16" t="s">
        <v>2285</v>
      </c>
      <c r="K1351" s="16">
        <v>98740</v>
      </c>
      <c r="L1351" s="16" t="s">
        <v>2265</v>
      </c>
      <c r="M1351" s="17">
        <v>41758</v>
      </c>
      <c r="N1351" s="15">
        <v>34108904433</v>
      </c>
      <c r="P1351" s="16">
        <v>0</v>
      </c>
      <c r="Q1351" s="16" t="str">
        <f t="shared" si="79"/>
        <v>//</v>
      </c>
      <c r="R1351" s="16"/>
      <c r="S1351" s="108" t="e">
        <v>#N/A</v>
      </c>
      <c r="T1351" s="108"/>
    </row>
    <row r="1352" spans="1:20" hidden="1" x14ac:dyDescent="0.2">
      <c r="A1352" s="16">
        <v>1895</v>
      </c>
      <c r="B1352" s="16" t="s">
        <v>1036</v>
      </c>
      <c r="D1352" s="70" t="str">
        <f>IF(C1352="","",LOOKUP(C1352,Bases!A:A,Bases!B:B))</f>
        <v/>
      </c>
      <c r="E1352" s="70" t="str">
        <f>IF(C1352="","",LOOKUP(C1352,Bases!A:A,Bases!C:C))</f>
        <v/>
      </c>
      <c r="G1352" s="68" t="str">
        <f t="shared" si="80"/>
        <v>Baja</v>
      </c>
      <c r="H1352" s="16" t="s">
        <v>2869</v>
      </c>
      <c r="J1352" s="16" t="s">
        <v>2268</v>
      </c>
      <c r="K1352" s="16">
        <v>98730</v>
      </c>
      <c r="L1352" s="16" t="s">
        <v>2265</v>
      </c>
      <c r="M1352" s="17">
        <v>42926</v>
      </c>
      <c r="N1352" s="15">
        <v>11169049332</v>
      </c>
      <c r="P1352" s="16">
        <v>0</v>
      </c>
      <c r="Q1352" s="16" t="str">
        <f t="shared" si="79"/>
        <v>//</v>
      </c>
      <c r="R1352" s="16"/>
      <c r="S1352" s="108" t="e">
        <v>#N/A</v>
      </c>
      <c r="T1352" s="108"/>
    </row>
    <row r="1353" spans="1:20" hidden="1" x14ac:dyDescent="0.2">
      <c r="A1353" s="16">
        <v>1944</v>
      </c>
      <c r="B1353" s="16" t="s">
        <v>1037</v>
      </c>
      <c r="D1353" s="70" t="str">
        <f>IF(C1353="","",LOOKUP(C1353,Bases!A:A,Bases!B:B))</f>
        <v/>
      </c>
      <c r="E1353" s="70" t="str">
        <f>IF(C1353="","",LOOKUP(C1353,Bases!A:A,Bases!C:C))</f>
        <v/>
      </c>
      <c r="G1353" s="68" t="str">
        <f t="shared" si="80"/>
        <v>Baja</v>
      </c>
      <c r="H1353" s="16" t="s">
        <v>2870</v>
      </c>
      <c r="J1353" s="16" t="s">
        <v>2268</v>
      </c>
      <c r="K1353" s="16">
        <v>98730</v>
      </c>
      <c r="L1353" s="16" t="s">
        <v>2265</v>
      </c>
      <c r="M1353" s="17">
        <v>42976</v>
      </c>
      <c r="N1353" s="15">
        <v>56159549114</v>
      </c>
      <c r="P1353" s="16">
        <v>0</v>
      </c>
      <c r="Q1353" s="16" t="str">
        <f t="shared" si="79"/>
        <v>//</v>
      </c>
      <c r="R1353" s="16"/>
      <c r="S1353" s="108" t="e">
        <v>#N/A</v>
      </c>
      <c r="T1353" s="108"/>
    </row>
    <row r="1354" spans="1:20" hidden="1" x14ac:dyDescent="0.2">
      <c r="A1354" s="16">
        <v>7069</v>
      </c>
      <c r="B1354" s="16" t="s">
        <v>1038</v>
      </c>
      <c r="D1354" s="70" t="str">
        <f>IF(C1354="","",LOOKUP(C1354,Bases!A:A,Bases!B:B))</f>
        <v/>
      </c>
      <c r="E1354" s="70" t="str">
        <f>IF(C1354="","",LOOKUP(C1354,Bases!A:A,Bases!C:C))</f>
        <v/>
      </c>
      <c r="G1354" s="68" t="str">
        <f t="shared" si="80"/>
        <v>Baja</v>
      </c>
      <c r="H1354" s="16" t="s">
        <v>2871</v>
      </c>
      <c r="J1354" s="16" t="s">
        <v>2720</v>
      </c>
      <c r="K1354" s="16">
        <v>98740</v>
      </c>
      <c r="L1354" s="16" t="s">
        <v>2265</v>
      </c>
      <c r="M1354" s="17">
        <v>41386</v>
      </c>
      <c r="N1354" s="15">
        <v>34099003088</v>
      </c>
      <c r="P1354" s="16">
        <v>0</v>
      </c>
      <c r="Q1354" s="16" t="str">
        <f t="shared" si="79"/>
        <v>//</v>
      </c>
      <c r="R1354" s="16"/>
      <c r="S1354" s="108" t="e">
        <v>#N/A</v>
      </c>
      <c r="T1354" s="108"/>
    </row>
    <row r="1355" spans="1:20" hidden="1" x14ac:dyDescent="0.2">
      <c r="A1355" s="16">
        <v>1932</v>
      </c>
      <c r="B1355" s="16" t="s">
        <v>1039</v>
      </c>
      <c r="D1355" s="70" t="str">
        <f>IF(C1355="","",LOOKUP(C1355,Bases!A:A,Bases!B:B))</f>
        <v/>
      </c>
      <c r="E1355" s="70" t="str">
        <f>IF(C1355="","",LOOKUP(C1355,Bases!A:A,Bases!C:C))</f>
        <v/>
      </c>
      <c r="G1355" s="68" t="str">
        <f t="shared" si="80"/>
        <v>Baja</v>
      </c>
      <c r="H1355" s="16" t="s">
        <v>2872</v>
      </c>
      <c r="J1355" s="16" t="s">
        <v>2268</v>
      </c>
      <c r="K1355" s="16">
        <v>98730</v>
      </c>
      <c r="L1355" s="16" t="s">
        <v>2265</v>
      </c>
      <c r="M1355" s="17">
        <v>42961</v>
      </c>
      <c r="N1355" s="15">
        <v>35149726495</v>
      </c>
      <c r="P1355" s="16">
        <v>0</v>
      </c>
      <c r="Q1355" s="16" t="str">
        <f t="shared" si="79"/>
        <v>//</v>
      </c>
      <c r="R1355" s="16"/>
      <c r="S1355" s="108" t="e">
        <v>#N/A</v>
      </c>
      <c r="T1355" s="108"/>
    </row>
    <row r="1356" spans="1:20" hidden="1" x14ac:dyDescent="0.2">
      <c r="A1356" s="16">
        <v>2895</v>
      </c>
      <c r="B1356" s="16" t="s">
        <v>6580</v>
      </c>
      <c r="D1356" s="70" t="str">
        <f>IF(C1356="","",LOOKUP(C1356,Bases!A:A,Bases!B:B))</f>
        <v/>
      </c>
      <c r="E1356" s="70" t="str">
        <f>IF(C1356="","",LOOKUP(C1356,Bases!A:A,Bases!C:C))</f>
        <v/>
      </c>
      <c r="F1356" s="12" t="s">
        <v>3639</v>
      </c>
      <c r="G1356" s="68" t="str">
        <f t="shared" si="80"/>
        <v>Baja</v>
      </c>
      <c r="H1356" s="16" t="s">
        <v>6581</v>
      </c>
      <c r="I1356" s="16" t="s">
        <v>2923</v>
      </c>
      <c r="J1356" s="16" t="s">
        <v>2272</v>
      </c>
      <c r="K1356" s="16">
        <v>98700</v>
      </c>
      <c r="L1356" s="16" t="s">
        <v>2265</v>
      </c>
      <c r="M1356" s="17">
        <v>44027</v>
      </c>
      <c r="N1356" s="15">
        <v>4139375382</v>
      </c>
      <c r="O1356" s="16" t="s">
        <v>6582</v>
      </c>
      <c r="R1356" s="27" t="s">
        <v>3904</v>
      </c>
      <c r="S1356" s="108"/>
      <c r="T1356" s="108"/>
    </row>
    <row r="1357" spans="1:20" hidden="1" x14ac:dyDescent="0.2">
      <c r="A1357" s="16">
        <v>2710</v>
      </c>
      <c r="B1357" s="16" t="s">
        <v>5675</v>
      </c>
      <c r="D1357" s="70" t="str">
        <f>IF(C1357="","",LOOKUP(C1357,Bases!A:A,Bases!B:B))</f>
        <v/>
      </c>
      <c r="E1357" s="70" t="str">
        <f>IF(C1357="","",LOOKUP(C1357,Bases!A:A,Bases!C:C))</f>
        <v/>
      </c>
      <c r="F1357" s="18" t="s">
        <v>5599</v>
      </c>
      <c r="G1357" s="68" t="str">
        <f t="shared" si="80"/>
        <v>Baja</v>
      </c>
      <c r="H1357" s="16" t="s">
        <v>5676</v>
      </c>
      <c r="I1357" s="16" t="s">
        <v>5532</v>
      </c>
      <c r="J1357" s="16" t="s">
        <v>2285</v>
      </c>
      <c r="K1357" s="16">
        <v>98740</v>
      </c>
      <c r="L1357" s="16" t="s">
        <v>2265</v>
      </c>
      <c r="M1357" s="17">
        <v>43782</v>
      </c>
      <c r="N1357" s="15">
        <v>10179794770</v>
      </c>
      <c r="O1357" s="16" t="s">
        <v>5677</v>
      </c>
      <c r="P1357" s="16">
        <v>0</v>
      </c>
      <c r="Q1357" s="16" t="str">
        <f t="shared" ref="Q1357:Q1388" si="81">CONCATENATE(MID(O1357,9,2),"/",MID(O1357,7,2),"/",MID(O1357,5,2))</f>
        <v>27/01/97</v>
      </c>
      <c r="R1357" s="27" t="s">
        <v>3910</v>
      </c>
      <c r="S1357" s="108" t="e">
        <v>#N/A</v>
      </c>
      <c r="T1357" s="108"/>
    </row>
    <row r="1358" spans="1:20" hidden="1" x14ac:dyDescent="0.2">
      <c r="A1358" s="29">
        <v>50216</v>
      </c>
      <c r="B1358" s="16" t="s">
        <v>4314</v>
      </c>
      <c r="D1358" s="70" t="str">
        <f>IF(C1358="","",LOOKUP(C1358,Bases!A:A,Bases!B:B))</f>
        <v/>
      </c>
      <c r="E1358" s="70" t="str">
        <f>IF(C1358="","",LOOKUP(C1358,Bases!A:A,Bases!C:C))</f>
        <v/>
      </c>
      <c r="F1358" s="24" t="s">
        <v>3639</v>
      </c>
      <c r="G1358" s="68" t="str">
        <f t="shared" ref="G1358:G1375" si="82">IF(L1358="B","Baja","Activo")</f>
        <v>Baja</v>
      </c>
      <c r="H1358" s="16" t="s">
        <v>4315</v>
      </c>
      <c r="J1358" s="16" t="s">
        <v>2285</v>
      </c>
      <c r="K1358" s="16">
        <v>98730</v>
      </c>
      <c r="L1358" s="16" t="s">
        <v>2265</v>
      </c>
      <c r="M1358" s="17">
        <v>43389</v>
      </c>
      <c r="O1358" s="16" t="s">
        <v>4316</v>
      </c>
      <c r="P1358" s="16">
        <v>0</v>
      </c>
      <c r="Q1358" s="16" t="str">
        <f t="shared" si="81"/>
        <v>20/03/87</v>
      </c>
      <c r="R1358" s="27" t="s">
        <v>3904</v>
      </c>
      <c r="S1358" s="108" t="e">
        <v>#N/A</v>
      </c>
      <c r="T1358" s="108"/>
    </row>
    <row r="1359" spans="1:20" hidden="1" x14ac:dyDescent="0.2">
      <c r="A1359" s="16">
        <v>2205</v>
      </c>
      <c r="B1359" s="16" t="s">
        <v>3794</v>
      </c>
      <c r="D1359" s="70" t="str">
        <f>IF(C1359="","",LOOKUP(C1359,Bases!A:A,Bases!B:B))</f>
        <v/>
      </c>
      <c r="E1359" s="70" t="str">
        <f>IF(C1359="","",LOOKUP(C1359,Bases!A:A,Bases!C:C))</f>
        <v/>
      </c>
      <c r="F1359" s="24"/>
      <c r="G1359" s="68" t="str">
        <f t="shared" si="82"/>
        <v>Baja</v>
      </c>
      <c r="H1359" s="16" t="s">
        <v>3795</v>
      </c>
      <c r="J1359" s="16" t="s">
        <v>2285</v>
      </c>
      <c r="K1359" s="16">
        <v>98740</v>
      </c>
      <c r="L1359" s="16" t="s">
        <v>2265</v>
      </c>
      <c r="M1359" s="17">
        <v>43333</v>
      </c>
      <c r="N1359" s="15">
        <v>27169810770</v>
      </c>
      <c r="P1359" s="16">
        <v>0</v>
      </c>
      <c r="Q1359" s="16" t="str">
        <f t="shared" si="81"/>
        <v>//</v>
      </c>
      <c r="R1359" s="27" t="s">
        <v>3904</v>
      </c>
      <c r="S1359" s="108" t="e">
        <v>#N/A</v>
      </c>
      <c r="T1359" s="108"/>
    </row>
    <row r="1360" spans="1:20" hidden="1" x14ac:dyDescent="0.2">
      <c r="A1360" s="16">
        <v>2262</v>
      </c>
      <c r="B1360" s="23" t="s">
        <v>3790</v>
      </c>
      <c r="D1360" s="70" t="str">
        <f>IF(C1360="","",LOOKUP(C1360,Bases!A:A,Bases!B:B))</f>
        <v/>
      </c>
      <c r="E1360" s="70" t="str">
        <f>IF(C1360="","",LOOKUP(C1360,Bases!A:A,Bases!C:C))</f>
        <v/>
      </c>
      <c r="F1360" s="24"/>
      <c r="G1360" s="68" t="str">
        <f t="shared" si="82"/>
        <v>Baja</v>
      </c>
      <c r="H1360" s="16" t="s">
        <v>3791</v>
      </c>
      <c r="J1360" s="16" t="s">
        <v>2285</v>
      </c>
      <c r="K1360" s="16">
        <v>98740</v>
      </c>
      <c r="L1360" s="16" t="s">
        <v>2265</v>
      </c>
      <c r="M1360" s="17">
        <v>43332</v>
      </c>
      <c r="P1360" s="16">
        <v>0</v>
      </c>
      <c r="Q1360" s="16" t="str">
        <f t="shared" si="81"/>
        <v>//</v>
      </c>
      <c r="R1360" s="27" t="s">
        <v>3904</v>
      </c>
      <c r="S1360" s="108" t="e">
        <v>#N/A</v>
      </c>
      <c r="T1360" s="108"/>
    </row>
    <row r="1361" spans="1:20" x14ac:dyDescent="0.2">
      <c r="A1361" s="39">
        <v>2350</v>
      </c>
      <c r="B1361" s="16" t="s">
        <v>3931</v>
      </c>
      <c r="C1361" s="16" t="s">
        <v>6776</v>
      </c>
      <c r="D1361" s="70" t="str">
        <f>IF(C1361="","",LOOKUP(C1361,Bases!A:A,Bases!B:B))</f>
        <v>Fitosanidad</v>
      </c>
      <c r="E1361" s="70" t="str">
        <f>IF(C1361="","",LOOKUP(C1361,Bases!A:A,Bases!C:C))</f>
        <v>Monitoreo nivel 1C</v>
      </c>
      <c r="F1361" s="18" t="s">
        <v>9</v>
      </c>
      <c r="G1361" s="68" t="str">
        <f t="shared" si="82"/>
        <v>Activo</v>
      </c>
      <c r="H1361" s="16" t="s">
        <v>2654</v>
      </c>
      <c r="I1361" s="16" t="s">
        <v>2277</v>
      </c>
      <c r="J1361" s="16" t="s">
        <v>2272</v>
      </c>
      <c r="K1361" s="16">
        <v>98707</v>
      </c>
      <c r="L1361" s="16" t="s">
        <v>144</v>
      </c>
      <c r="M1361" s="17">
        <v>43385</v>
      </c>
      <c r="N1361" s="15">
        <v>46180078860</v>
      </c>
      <c r="O1361" s="16" t="s">
        <v>3932</v>
      </c>
      <c r="P1361" s="16" t="s">
        <v>6333</v>
      </c>
      <c r="Q1361" s="16" t="str">
        <f t="shared" si="81"/>
        <v>04/09/00</v>
      </c>
      <c r="R1361" s="27" t="s">
        <v>3910</v>
      </c>
      <c r="S1361" s="12" t="s">
        <v>2336</v>
      </c>
    </row>
    <row r="1362" spans="1:20" hidden="1" x14ac:dyDescent="0.2">
      <c r="A1362" s="23">
        <v>2554</v>
      </c>
      <c r="B1362" s="16" t="s">
        <v>5187</v>
      </c>
      <c r="D1362" s="70" t="str">
        <f>IF(C1362="","",LOOKUP(C1362,Bases!A:A,Bases!B:B))</f>
        <v/>
      </c>
      <c r="E1362" s="70" t="str">
        <f>IF(C1362="","",LOOKUP(C1362,Bases!A:A,Bases!C:C))</f>
        <v/>
      </c>
      <c r="F1362" s="18" t="s">
        <v>24</v>
      </c>
      <c r="G1362" s="68" t="str">
        <f t="shared" si="82"/>
        <v>Baja</v>
      </c>
      <c r="H1362" s="16" t="s">
        <v>5188</v>
      </c>
      <c r="J1362" s="16" t="s">
        <v>5189</v>
      </c>
      <c r="K1362" s="16">
        <v>98808</v>
      </c>
      <c r="L1362" s="16" t="s">
        <v>2265</v>
      </c>
      <c r="M1362" s="17">
        <v>43661</v>
      </c>
      <c r="N1362" s="15">
        <v>8147612009</v>
      </c>
      <c r="O1362" s="16" t="s">
        <v>5190</v>
      </c>
      <c r="P1362" s="16">
        <v>0</v>
      </c>
      <c r="Q1362" s="16" t="str">
        <f t="shared" si="81"/>
        <v>02/05/76</v>
      </c>
      <c r="R1362" s="27" t="s">
        <v>3904</v>
      </c>
      <c r="S1362" s="108" t="e">
        <v>#N/A</v>
      </c>
      <c r="T1362" s="108"/>
    </row>
    <row r="1363" spans="1:20" hidden="1" x14ac:dyDescent="0.2">
      <c r="A1363" s="23">
        <v>8260</v>
      </c>
      <c r="B1363" s="16" t="s">
        <v>4681</v>
      </c>
      <c r="D1363" s="70" t="str">
        <f>IF(C1363="","",LOOKUP(C1363,Bases!A:A,Bases!B:B))</f>
        <v/>
      </c>
      <c r="E1363" s="70" t="str">
        <f>IF(C1363="","",LOOKUP(C1363,Bases!A:A,Bases!C:C))</f>
        <v/>
      </c>
      <c r="F1363" s="18" t="s">
        <v>3667</v>
      </c>
      <c r="G1363" s="68" t="str">
        <f t="shared" si="82"/>
        <v>Baja</v>
      </c>
      <c r="H1363" s="16" t="s">
        <v>4682</v>
      </c>
      <c r="J1363" s="16" t="s">
        <v>2285</v>
      </c>
      <c r="K1363" s="16">
        <v>98740</v>
      </c>
      <c r="L1363" s="16" t="s">
        <v>2265</v>
      </c>
      <c r="M1363" s="17">
        <v>43480</v>
      </c>
      <c r="N1363" s="15">
        <v>4105770204</v>
      </c>
      <c r="O1363" s="16" t="s">
        <v>4683</v>
      </c>
      <c r="P1363" s="16">
        <v>0</v>
      </c>
      <c r="Q1363" s="16" t="str">
        <f t="shared" si="81"/>
        <v>20/04/77</v>
      </c>
      <c r="R1363" s="27" t="s">
        <v>3904</v>
      </c>
      <c r="S1363" s="108" t="e">
        <v>#N/A</v>
      </c>
      <c r="T1363" s="108"/>
    </row>
    <row r="1364" spans="1:20" hidden="1" x14ac:dyDescent="0.2">
      <c r="A1364" s="23">
        <v>2613</v>
      </c>
      <c r="B1364" s="16" t="s">
        <v>5359</v>
      </c>
      <c r="D1364" s="70" t="str">
        <f>IF(C1364="","",LOOKUP(C1364,Bases!A:A,Bases!B:B))</f>
        <v/>
      </c>
      <c r="E1364" s="70" t="str">
        <f>IF(C1364="","",LOOKUP(C1364,Bases!A:A,Bases!C:C))</f>
        <v/>
      </c>
      <c r="F1364" s="18" t="s">
        <v>5470</v>
      </c>
      <c r="G1364" s="68" t="str">
        <f t="shared" si="82"/>
        <v>Baja</v>
      </c>
      <c r="H1364" s="16" t="s">
        <v>4157</v>
      </c>
      <c r="I1364" s="16" t="s">
        <v>5531</v>
      </c>
      <c r="J1364" s="16" t="s">
        <v>2285</v>
      </c>
      <c r="K1364" s="16">
        <v>98740</v>
      </c>
      <c r="L1364" s="16" t="s">
        <v>2265</v>
      </c>
      <c r="M1364" s="17">
        <v>43692</v>
      </c>
      <c r="N1364" s="15">
        <v>34007103020</v>
      </c>
      <c r="O1364" s="16" t="s">
        <v>5360</v>
      </c>
      <c r="P1364" s="16">
        <v>0</v>
      </c>
      <c r="Q1364" s="16" t="str">
        <f t="shared" si="81"/>
        <v>14/08/71</v>
      </c>
      <c r="R1364" s="27" t="s">
        <v>3910</v>
      </c>
      <c r="S1364" s="108" t="e">
        <v>#N/A</v>
      </c>
      <c r="T1364" s="108"/>
    </row>
    <row r="1365" spans="1:20" hidden="1" x14ac:dyDescent="0.2">
      <c r="A1365" s="16">
        <v>1946</v>
      </c>
      <c r="B1365" s="16" t="s">
        <v>1040</v>
      </c>
      <c r="D1365" s="70" t="str">
        <f>IF(C1365="","",LOOKUP(C1365,Bases!A:A,Bases!B:B))</f>
        <v/>
      </c>
      <c r="E1365" s="70" t="str">
        <f>IF(C1365="","",LOOKUP(C1365,Bases!A:A,Bases!C:C))</f>
        <v/>
      </c>
      <c r="G1365" s="68" t="str">
        <f t="shared" si="82"/>
        <v>Baja</v>
      </c>
      <c r="H1365" s="16" t="s">
        <v>2873</v>
      </c>
      <c r="J1365" s="16" t="s">
        <v>2268</v>
      </c>
      <c r="K1365" s="16">
        <v>98740</v>
      </c>
      <c r="L1365" s="16" t="s">
        <v>2265</v>
      </c>
      <c r="M1365" s="17">
        <v>42975</v>
      </c>
      <c r="N1365" s="15">
        <v>75058600802</v>
      </c>
      <c r="P1365" s="16">
        <v>0</v>
      </c>
      <c r="Q1365" s="16" t="str">
        <f t="shared" si="81"/>
        <v>//</v>
      </c>
      <c r="R1365" s="16"/>
      <c r="S1365" s="108" t="e">
        <v>#N/A</v>
      </c>
      <c r="T1365" s="108"/>
    </row>
    <row r="1366" spans="1:20" hidden="1" x14ac:dyDescent="0.2">
      <c r="A1366" s="23">
        <v>1946</v>
      </c>
      <c r="B1366" s="16" t="s">
        <v>1040</v>
      </c>
      <c r="D1366" s="70" t="str">
        <f>IF(C1366="","",LOOKUP(C1366,Bases!A:A,Bases!B:B))</f>
        <v/>
      </c>
      <c r="E1366" s="70" t="str">
        <f>IF(C1366="","",LOOKUP(C1366,Bases!A:A,Bases!C:C))</f>
        <v/>
      </c>
      <c r="F1366" s="18" t="s">
        <v>24</v>
      </c>
      <c r="G1366" s="68" t="str">
        <f t="shared" si="82"/>
        <v>Baja</v>
      </c>
      <c r="H1366" s="16" t="s">
        <v>3989</v>
      </c>
      <c r="J1366" s="16" t="s">
        <v>2285</v>
      </c>
      <c r="K1366" s="16">
        <v>98740</v>
      </c>
      <c r="L1366" s="16" t="s">
        <v>2265</v>
      </c>
      <c r="M1366" s="17">
        <v>43668</v>
      </c>
      <c r="N1366" s="15">
        <v>75058600802</v>
      </c>
      <c r="O1366" s="16" t="s">
        <v>3987</v>
      </c>
      <c r="P1366" s="16">
        <v>0</v>
      </c>
      <c r="Q1366" s="16" t="str">
        <f t="shared" si="81"/>
        <v>06/10/86</v>
      </c>
      <c r="R1366" s="27" t="s">
        <v>3904</v>
      </c>
      <c r="S1366" s="108" t="e">
        <v>#N/A</v>
      </c>
      <c r="T1366" s="108"/>
    </row>
    <row r="1367" spans="1:20" hidden="1" x14ac:dyDescent="0.2">
      <c r="A1367" s="29">
        <v>50150</v>
      </c>
      <c r="B1367" s="16" t="s">
        <v>1040</v>
      </c>
      <c r="D1367" s="70" t="str">
        <f>IF(C1367="","",LOOKUP(C1367,Bases!A:A,Bases!B:B))</f>
        <v/>
      </c>
      <c r="E1367" s="70" t="str">
        <f>IF(C1367="","",LOOKUP(C1367,Bases!A:A,Bases!C:C))</f>
        <v/>
      </c>
      <c r="F1367" s="18" t="s">
        <v>3662</v>
      </c>
      <c r="G1367" s="68" t="str">
        <f t="shared" si="82"/>
        <v>Baja</v>
      </c>
      <c r="H1367" s="16" t="s">
        <v>3989</v>
      </c>
      <c r="J1367" s="16" t="s">
        <v>2268</v>
      </c>
      <c r="K1367" s="16">
        <v>98740</v>
      </c>
      <c r="L1367" s="16" t="s">
        <v>2265</v>
      </c>
      <c r="M1367" s="17">
        <v>43347</v>
      </c>
      <c r="O1367" s="16" t="s">
        <v>3987</v>
      </c>
      <c r="P1367" s="16">
        <v>0</v>
      </c>
      <c r="Q1367" s="16" t="str">
        <f t="shared" si="81"/>
        <v>06/10/86</v>
      </c>
      <c r="R1367" s="16" t="s">
        <v>3904</v>
      </c>
      <c r="S1367" s="108" t="e">
        <v>#N/A</v>
      </c>
      <c r="T1367" s="108"/>
    </row>
    <row r="1368" spans="1:20" hidden="1" x14ac:dyDescent="0.2">
      <c r="A1368" s="16">
        <v>50397</v>
      </c>
      <c r="B1368" s="16" t="s">
        <v>5564</v>
      </c>
      <c r="D1368" s="70" t="str">
        <f>IF(C1368="","",LOOKUP(C1368,Bases!A:A,Bases!B:B))</f>
        <v/>
      </c>
      <c r="E1368" s="70" t="str">
        <f>IF(C1368="","",LOOKUP(C1368,Bases!A:A,Bases!C:C))</f>
        <v/>
      </c>
      <c r="F1368" s="18" t="s">
        <v>3639</v>
      </c>
      <c r="G1368" s="68" t="str">
        <f t="shared" si="82"/>
        <v>Baja</v>
      </c>
      <c r="H1368" s="16" t="s">
        <v>5567</v>
      </c>
      <c r="I1368" s="16" t="s">
        <v>5531</v>
      </c>
      <c r="J1368" s="16" t="s">
        <v>2285</v>
      </c>
      <c r="K1368" s="16">
        <v>98740</v>
      </c>
      <c r="L1368" s="16" t="s">
        <v>2265</v>
      </c>
      <c r="M1368" s="17">
        <v>43740</v>
      </c>
      <c r="N1368" s="15">
        <v>10159998227</v>
      </c>
      <c r="O1368" s="16" t="s">
        <v>5565</v>
      </c>
      <c r="P1368" s="16">
        <v>0</v>
      </c>
      <c r="Q1368" s="16" t="str">
        <f t="shared" si="81"/>
        <v>22/07/99</v>
      </c>
      <c r="R1368" s="27" t="s">
        <v>3910</v>
      </c>
      <c r="S1368" s="108" t="e">
        <v>#N/A</v>
      </c>
      <c r="T1368" s="108"/>
    </row>
    <row r="1369" spans="1:20" hidden="1" x14ac:dyDescent="0.2">
      <c r="A1369" s="23">
        <v>8051</v>
      </c>
      <c r="B1369" s="16" t="s">
        <v>1041</v>
      </c>
      <c r="D1369" s="70" t="str">
        <f>IF(C1369="","",LOOKUP(C1369,Bases!A:A,Bases!B:B))</f>
        <v/>
      </c>
      <c r="E1369" s="70" t="str">
        <f>IF(C1369="","",LOOKUP(C1369,Bases!A:A,Bases!C:C))</f>
        <v/>
      </c>
      <c r="F1369" s="18" t="s">
        <v>3662</v>
      </c>
      <c r="G1369" s="68" t="str">
        <f t="shared" si="82"/>
        <v>Baja</v>
      </c>
      <c r="H1369" s="16" t="s">
        <v>3999</v>
      </c>
      <c r="J1369" s="16" t="s">
        <v>2268</v>
      </c>
      <c r="K1369" s="16">
        <v>98740</v>
      </c>
      <c r="L1369" s="16" t="s">
        <v>2265</v>
      </c>
      <c r="M1369" s="17">
        <v>43682</v>
      </c>
      <c r="N1369" s="15">
        <v>4047203403</v>
      </c>
      <c r="O1369" s="16" t="s">
        <v>4000</v>
      </c>
      <c r="P1369" s="16">
        <v>0</v>
      </c>
      <c r="Q1369" s="16" t="str">
        <f t="shared" si="81"/>
        <v>30/05/72</v>
      </c>
      <c r="R1369" s="16" t="s">
        <v>3904</v>
      </c>
      <c r="S1369" s="108" t="e">
        <v>#N/A</v>
      </c>
      <c r="T1369" s="108"/>
    </row>
    <row r="1370" spans="1:20" hidden="1" x14ac:dyDescent="0.2">
      <c r="A1370" s="16">
        <v>8048</v>
      </c>
      <c r="B1370" s="16" t="s">
        <v>1042</v>
      </c>
      <c r="D1370" s="70" t="str">
        <f>IF(C1370="","",LOOKUP(C1370,Bases!A:A,Bases!B:B))</f>
        <v/>
      </c>
      <c r="E1370" s="70" t="str">
        <f>IF(C1370="","",LOOKUP(C1370,Bases!A:A,Bases!C:C))</f>
        <v/>
      </c>
      <c r="G1370" s="68" t="str">
        <f t="shared" si="82"/>
        <v>Baja</v>
      </c>
      <c r="H1370" s="16" t="s">
        <v>2874</v>
      </c>
      <c r="J1370" s="16" t="s">
        <v>2875</v>
      </c>
      <c r="K1370" s="16">
        <v>98730</v>
      </c>
      <c r="L1370" s="16" t="s">
        <v>2265</v>
      </c>
      <c r="M1370" s="17">
        <v>41982</v>
      </c>
      <c r="N1370" s="15">
        <v>34047601561</v>
      </c>
      <c r="P1370" s="16">
        <v>0</v>
      </c>
      <c r="Q1370" s="16" t="str">
        <f t="shared" si="81"/>
        <v>//</v>
      </c>
      <c r="R1370" s="16"/>
      <c r="S1370" s="108" t="e">
        <v>#N/A</v>
      </c>
      <c r="T1370" s="108"/>
    </row>
    <row r="1371" spans="1:20" hidden="1" x14ac:dyDescent="0.2">
      <c r="A1371" s="16">
        <v>2138</v>
      </c>
      <c r="B1371" s="16" t="s">
        <v>3709</v>
      </c>
      <c r="D1371" s="70" t="str">
        <f>IF(C1371="","",LOOKUP(C1371,Bases!A:A,Bases!B:B))</f>
        <v/>
      </c>
      <c r="E1371" s="70" t="str">
        <f>IF(C1371="","",LOOKUP(C1371,Bases!A:A,Bases!C:C))</f>
        <v/>
      </c>
      <c r="G1371" s="68" t="str">
        <f t="shared" si="82"/>
        <v>Baja</v>
      </c>
      <c r="H1371" s="16" t="s">
        <v>3710</v>
      </c>
      <c r="J1371" s="16" t="s">
        <v>2268</v>
      </c>
      <c r="K1371" s="16">
        <v>98730</v>
      </c>
      <c r="L1371" s="16" t="s">
        <v>2265</v>
      </c>
      <c r="M1371" s="17">
        <v>43298</v>
      </c>
      <c r="N1371" s="15">
        <v>17149923595</v>
      </c>
      <c r="P1371" s="16">
        <v>0</v>
      </c>
      <c r="Q1371" s="16" t="str">
        <f t="shared" si="81"/>
        <v>//</v>
      </c>
      <c r="R1371" s="16"/>
      <c r="S1371" s="108" t="e">
        <v>#N/A</v>
      </c>
      <c r="T1371" s="108"/>
    </row>
    <row r="1372" spans="1:20" hidden="1" x14ac:dyDescent="0.2">
      <c r="A1372" s="16">
        <v>2879</v>
      </c>
      <c r="B1372" s="16" t="s">
        <v>6524</v>
      </c>
      <c r="C1372" s="16" t="s">
        <v>6803</v>
      </c>
      <c r="D1372" s="70" t="str">
        <f>IF(C1372="","",LOOKUP(C1372,Bases!A:A,Bases!B:B))</f>
        <v>Invernaderos</v>
      </c>
      <c r="E1372" s="70" t="str">
        <f>IF(C1372="","",LOOKUP(C1372,Bases!A:A,Bases!C:C))</f>
        <v>Clip invernaderos</v>
      </c>
      <c r="F1372" s="12" t="s">
        <v>3662</v>
      </c>
      <c r="G1372" s="68" t="str">
        <f t="shared" si="82"/>
        <v>Baja</v>
      </c>
      <c r="H1372" s="16" t="s">
        <v>6529</v>
      </c>
      <c r="I1372" s="16" t="s">
        <v>3676</v>
      </c>
      <c r="J1372" s="16" t="s">
        <v>2285</v>
      </c>
      <c r="K1372" s="16">
        <v>98730</v>
      </c>
      <c r="L1372" s="16" t="s">
        <v>2265</v>
      </c>
      <c r="M1372" s="17">
        <v>44018</v>
      </c>
      <c r="N1372" s="15">
        <v>3208800346</v>
      </c>
      <c r="O1372" s="16" t="s">
        <v>6530</v>
      </c>
      <c r="Q1372" s="16" t="str">
        <f t="shared" si="81"/>
        <v>19/03/88</v>
      </c>
      <c r="R1372" s="16" t="s">
        <v>3904</v>
      </c>
      <c r="S1372" s="108" t="s">
        <v>3185</v>
      </c>
      <c r="T1372" s="108"/>
    </row>
    <row r="1373" spans="1:20" hidden="1" x14ac:dyDescent="0.2">
      <c r="A1373" s="16">
        <v>8506</v>
      </c>
      <c r="B1373" s="16" t="s">
        <v>7818</v>
      </c>
      <c r="C1373" s="19" t="s">
        <v>7122</v>
      </c>
      <c r="D1373" s="70" t="str">
        <f>IF(C1373="","",LOOKUP(C1373,Bases!A:A,Bases!B:B))</f>
        <v>Invernaderos</v>
      </c>
      <c r="E1373" s="70" t="str">
        <f>IF(C1373="","",LOOKUP(C1373,Bases!A:A,Bases!C:C))</f>
        <v>Extra/entrenamiento</v>
      </c>
      <c r="F1373" s="18" t="s">
        <v>7209</v>
      </c>
      <c r="G1373" s="68" t="str">
        <f t="shared" si="82"/>
        <v>Baja</v>
      </c>
      <c r="H1373" s="16" t="s">
        <v>7819</v>
      </c>
      <c r="I1373" s="16" t="s">
        <v>7388</v>
      </c>
      <c r="J1373" s="16" t="s">
        <v>2270</v>
      </c>
      <c r="K1373" s="16">
        <v>98631</v>
      </c>
      <c r="L1373" s="16" t="s">
        <v>2265</v>
      </c>
      <c r="M1373" s="17">
        <v>44215</v>
      </c>
      <c r="O1373" s="16" t="s">
        <v>7820</v>
      </c>
      <c r="Q1373" s="16" t="str">
        <f t="shared" si="81"/>
        <v>06/12/99</v>
      </c>
      <c r="R1373" s="27" t="s">
        <v>3910</v>
      </c>
      <c r="S1373" s="12" t="s">
        <v>7258</v>
      </c>
    </row>
    <row r="1374" spans="1:20" hidden="1" x14ac:dyDescent="0.2">
      <c r="A1374" s="16">
        <v>8047</v>
      </c>
      <c r="B1374" s="16" t="s">
        <v>1043</v>
      </c>
      <c r="D1374" s="70" t="str">
        <f>IF(C1374="","",LOOKUP(C1374,Bases!A:A,Bases!B:B))</f>
        <v/>
      </c>
      <c r="E1374" s="70" t="str">
        <f>IF(C1374="","",LOOKUP(C1374,Bases!A:A,Bases!C:C))</f>
        <v/>
      </c>
      <c r="F1374" s="18" t="s">
        <v>3662</v>
      </c>
      <c r="G1374" s="68" t="str">
        <f t="shared" si="82"/>
        <v>Baja</v>
      </c>
      <c r="H1374" s="16" t="s">
        <v>4947</v>
      </c>
      <c r="J1374" s="16" t="s">
        <v>2285</v>
      </c>
      <c r="K1374" s="16">
        <v>98740</v>
      </c>
      <c r="L1374" s="16" t="s">
        <v>2265</v>
      </c>
      <c r="M1374" s="17">
        <v>43559</v>
      </c>
      <c r="N1374" s="15">
        <v>34128502175</v>
      </c>
      <c r="O1374" s="16" t="s">
        <v>4948</v>
      </c>
      <c r="P1374" s="16">
        <v>0</v>
      </c>
      <c r="Q1374" s="16" t="str">
        <f t="shared" si="81"/>
        <v>10/06/85</v>
      </c>
      <c r="R1374" s="16" t="s">
        <v>3904</v>
      </c>
      <c r="S1374" s="108" t="e">
        <v>#N/A</v>
      </c>
      <c r="T1374" s="108"/>
    </row>
    <row r="1375" spans="1:20" hidden="1" x14ac:dyDescent="0.2">
      <c r="A1375" s="16">
        <v>2875</v>
      </c>
      <c r="B1375" s="16" t="s">
        <v>6503</v>
      </c>
      <c r="D1375" s="70" t="str">
        <f>IF(C1375="","",LOOKUP(C1375,Bases!A:A,Bases!B:B))</f>
        <v/>
      </c>
      <c r="E1375" s="70" t="str">
        <f>IF(C1375="","",LOOKUP(C1375,Bases!A:A,Bases!C:C))</f>
        <v/>
      </c>
      <c r="F1375" s="12" t="s">
        <v>6043</v>
      </c>
      <c r="G1375" s="68" t="str">
        <f t="shared" si="82"/>
        <v>Baja</v>
      </c>
      <c r="H1375" s="16" t="s">
        <v>6504</v>
      </c>
      <c r="I1375" s="16" t="s">
        <v>5531</v>
      </c>
      <c r="J1375" s="16" t="s">
        <v>2285</v>
      </c>
      <c r="K1375" s="16">
        <v>98740</v>
      </c>
      <c r="L1375" s="16" t="s">
        <v>2265</v>
      </c>
      <c r="M1375" s="17">
        <v>44015</v>
      </c>
      <c r="N1375" s="15">
        <v>2170023978</v>
      </c>
      <c r="O1375" s="16" t="s">
        <v>6505</v>
      </c>
      <c r="P1375" s="16" t="s">
        <v>6506</v>
      </c>
      <c r="Q1375" s="16" t="str">
        <f t="shared" si="81"/>
        <v>08/09/00</v>
      </c>
      <c r="R1375" s="16" t="s">
        <v>3904</v>
      </c>
      <c r="S1375" s="29" t="s">
        <v>5537</v>
      </c>
      <c r="T1375" s="29"/>
    </row>
    <row r="1376" spans="1:20" hidden="1" x14ac:dyDescent="0.2">
      <c r="A1376" s="16">
        <v>8339</v>
      </c>
      <c r="B1376" s="16" t="s">
        <v>7352</v>
      </c>
      <c r="C1376" s="19" t="s">
        <v>6899</v>
      </c>
      <c r="D1376" s="70" t="str">
        <f>IF(C1376="","",LOOKUP(C1376,Bases!A:A,Bases!B:B))</f>
        <v>Invernaderos</v>
      </c>
      <c r="E1376" s="70" t="str">
        <f>IF(C1376="","",LOOKUP(C1376,Bases!A:A,Bases!C:C))</f>
        <v>Acarreador</v>
      </c>
      <c r="F1376" s="18" t="s">
        <v>3659</v>
      </c>
      <c r="G1376" s="68" t="str">
        <f>IF(L1376="B","Baja",IF(L1376="A","Activo",IF(L1376="R","Activo","")))</f>
        <v>Baja</v>
      </c>
      <c r="H1376" s="16" t="s">
        <v>7353</v>
      </c>
      <c r="I1376" s="16" t="s">
        <v>5531</v>
      </c>
      <c r="J1376" s="16" t="s">
        <v>2285</v>
      </c>
      <c r="K1376" s="16">
        <v>98740</v>
      </c>
      <c r="L1376" s="16" t="s">
        <v>2265</v>
      </c>
      <c r="M1376" s="17">
        <v>44117</v>
      </c>
      <c r="N1376" s="15">
        <v>2198430122</v>
      </c>
      <c r="O1376" s="16" t="s">
        <v>7354</v>
      </c>
      <c r="P1376" s="16" t="s">
        <v>7355</v>
      </c>
      <c r="Q1376" s="16" t="str">
        <f t="shared" si="81"/>
        <v>23/10/84</v>
      </c>
      <c r="R1376" s="27" t="s">
        <v>3904</v>
      </c>
      <c r="S1376" s="29" t="s">
        <v>6213</v>
      </c>
      <c r="T1376" s="29"/>
    </row>
    <row r="1377" spans="1:20" hidden="1" x14ac:dyDescent="0.2">
      <c r="A1377" s="23">
        <v>2694</v>
      </c>
      <c r="B1377" s="16" t="s">
        <v>3744</v>
      </c>
      <c r="D1377" s="70" t="str">
        <f>IF(C1377="","",LOOKUP(C1377,Bases!A:A,Bases!B:B))</f>
        <v/>
      </c>
      <c r="E1377" s="70" t="str">
        <f>IF(C1377="","",LOOKUP(C1377,Bases!A:A,Bases!C:C))</f>
        <v/>
      </c>
      <c r="F1377" s="24" t="s">
        <v>5470</v>
      </c>
      <c r="G1377" s="68" t="str">
        <f>IF(L1377="B","Baja","Activo")</f>
        <v>Baja</v>
      </c>
      <c r="H1377" s="16" t="s">
        <v>5625</v>
      </c>
      <c r="I1377" s="16" t="s">
        <v>5531</v>
      </c>
      <c r="J1377" s="16" t="s">
        <v>2285</v>
      </c>
      <c r="K1377" s="16">
        <v>98740</v>
      </c>
      <c r="L1377" s="16" t="s">
        <v>2265</v>
      </c>
      <c r="M1377" s="17">
        <v>43760</v>
      </c>
      <c r="N1377" s="15">
        <v>81169957818</v>
      </c>
      <c r="O1377" s="16" t="s">
        <v>5624</v>
      </c>
      <c r="P1377" s="16" t="s">
        <v>6361</v>
      </c>
      <c r="Q1377" s="16" t="str">
        <f t="shared" si="81"/>
        <v>15/01/99</v>
      </c>
      <c r="R1377" s="16" t="s">
        <v>3904</v>
      </c>
      <c r="S1377" s="108" t="s">
        <v>6213</v>
      </c>
      <c r="T1377" s="108"/>
    </row>
    <row r="1378" spans="1:20" hidden="1" x14ac:dyDescent="0.2">
      <c r="A1378" s="29">
        <v>50396</v>
      </c>
      <c r="B1378" s="16" t="s">
        <v>5546</v>
      </c>
      <c r="D1378" s="70" t="str">
        <f>IF(C1378="","",LOOKUP(C1378,Bases!A:A,Bases!B:B))</f>
        <v/>
      </c>
      <c r="E1378" s="70" t="str">
        <f>IF(C1378="","",LOOKUP(C1378,Bases!A:A,Bases!C:C))</f>
        <v/>
      </c>
      <c r="F1378" s="24" t="s">
        <v>3639</v>
      </c>
      <c r="G1378" s="68" t="str">
        <f>IF(L1378="B","Baja","Activo")</f>
        <v>Baja</v>
      </c>
      <c r="H1378" s="16" t="s">
        <v>5547</v>
      </c>
      <c r="I1378" s="16" t="s">
        <v>5531</v>
      </c>
      <c r="J1378" s="16" t="s">
        <v>2285</v>
      </c>
      <c r="K1378" s="16">
        <v>98740</v>
      </c>
      <c r="L1378" s="16" t="s">
        <v>2265</v>
      </c>
      <c r="M1378" s="17">
        <v>43738</v>
      </c>
      <c r="O1378" s="16" t="s">
        <v>5548</v>
      </c>
      <c r="P1378" s="16">
        <v>0</v>
      </c>
      <c r="Q1378" s="16" t="str">
        <f t="shared" si="81"/>
        <v>14/08/00</v>
      </c>
      <c r="R1378" s="27" t="s">
        <v>3910</v>
      </c>
      <c r="S1378" s="108" t="s">
        <v>6213</v>
      </c>
      <c r="T1378" s="108"/>
    </row>
    <row r="1379" spans="1:20" hidden="1" x14ac:dyDescent="0.2">
      <c r="A1379" s="16">
        <v>8163</v>
      </c>
      <c r="B1379" s="16" t="s">
        <v>1044</v>
      </c>
      <c r="D1379" s="70" t="str">
        <f>IF(C1379="","",LOOKUP(C1379,Bases!A:A,Bases!B:B))</f>
        <v/>
      </c>
      <c r="E1379" s="70" t="str">
        <f>IF(C1379="","",LOOKUP(C1379,Bases!A:A,Bases!C:C))</f>
        <v/>
      </c>
      <c r="G1379" s="68" t="str">
        <f>IF(L1379="B","Baja","Activo")</f>
        <v>Baja</v>
      </c>
      <c r="H1379" s="16" t="s">
        <v>2876</v>
      </c>
      <c r="J1379" s="16" t="s">
        <v>2430</v>
      </c>
      <c r="K1379" s="16">
        <v>98730</v>
      </c>
      <c r="L1379" s="16" t="s">
        <v>2265</v>
      </c>
      <c r="M1379" s="17">
        <v>42143</v>
      </c>
      <c r="N1379" s="15">
        <v>10149861352</v>
      </c>
      <c r="P1379" s="16">
        <v>0</v>
      </c>
      <c r="Q1379" s="16" t="str">
        <f t="shared" si="81"/>
        <v>//</v>
      </c>
      <c r="R1379" s="16"/>
      <c r="S1379" s="108" t="e">
        <v>#N/A</v>
      </c>
      <c r="T1379" s="108"/>
    </row>
    <row r="1380" spans="1:20" x14ac:dyDescent="0.2">
      <c r="A1380" s="16">
        <v>8304</v>
      </c>
      <c r="B1380" s="16" t="s">
        <v>7224</v>
      </c>
      <c r="C1380" s="19" t="s">
        <v>7242</v>
      </c>
      <c r="D1380" s="70" t="str">
        <f>IF(C1380="","",LOOKUP(C1380,Bases!A:A,Bases!B:B))</f>
        <v>Invernaderos</v>
      </c>
      <c r="E1380" s="70" t="str">
        <f>IF(C1380="","",LOOKUP(C1380,Bases!A:A,Bases!C:C))</f>
        <v>Operativo Abajo</v>
      </c>
      <c r="F1380" s="18" t="s">
        <v>7083</v>
      </c>
      <c r="G1380" s="91" t="str">
        <f>IF(L1380="B","Baja",IF(L1380="A","Activo",IF(L1380="R","Activo","")))</f>
        <v>Activo</v>
      </c>
      <c r="H1380" s="16" t="s">
        <v>5468</v>
      </c>
      <c r="I1380" s="16" t="s">
        <v>5537</v>
      </c>
      <c r="J1380" s="16" t="s">
        <v>2285</v>
      </c>
      <c r="K1380" s="16">
        <v>98740</v>
      </c>
      <c r="L1380" s="16" t="s">
        <v>144</v>
      </c>
      <c r="M1380" s="17">
        <v>44106</v>
      </c>
      <c r="N1380" s="15">
        <v>3148901048</v>
      </c>
      <c r="O1380" s="26" t="s">
        <v>7225</v>
      </c>
      <c r="P1380" s="26" t="s">
        <v>7226</v>
      </c>
      <c r="Q1380" s="16" t="str">
        <f t="shared" si="81"/>
        <v>02/29/89</v>
      </c>
      <c r="R1380" s="16" t="s">
        <v>3910</v>
      </c>
      <c r="S1380" s="12" t="s">
        <v>5537</v>
      </c>
    </row>
    <row r="1381" spans="1:20" hidden="1" x14ac:dyDescent="0.2">
      <c r="A1381" s="16">
        <v>1277</v>
      </c>
      <c r="B1381" s="16" t="s">
        <v>1045</v>
      </c>
      <c r="D1381" s="70" t="str">
        <f>IF(C1381="","",LOOKUP(C1381,Bases!A:A,Bases!B:B))</f>
        <v/>
      </c>
      <c r="E1381" s="70" t="str">
        <f>IF(C1381="","",LOOKUP(C1381,Bases!A:A,Bases!C:C))</f>
        <v/>
      </c>
      <c r="G1381" s="68" t="str">
        <f t="shared" ref="G1381:G1412" si="83">IF(L1381="B","Baja","Activo")</f>
        <v>Baja</v>
      </c>
      <c r="H1381" s="16" t="s">
        <v>2877</v>
      </c>
      <c r="J1381" s="16" t="s">
        <v>2285</v>
      </c>
      <c r="K1381" s="16">
        <v>98740</v>
      </c>
      <c r="L1381" s="16" t="s">
        <v>2265</v>
      </c>
      <c r="M1381" s="17">
        <v>41758</v>
      </c>
      <c r="N1381" s="15">
        <v>38149613408</v>
      </c>
      <c r="P1381" s="16">
        <v>0</v>
      </c>
      <c r="Q1381" s="16" t="str">
        <f t="shared" si="81"/>
        <v>//</v>
      </c>
      <c r="R1381" s="16"/>
      <c r="S1381" s="108" t="e">
        <v>#N/A</v>
      </c>
      <c r="T1381" s="108"/>
    </row>
    <row r="1382" spans="1:20" hidden="1" x14ac:dyDescent="0.2">
      <c r="A1382" s="23">
        <v>2746</v>
      </c>
      <c r="B1382" s="16" t="s">
        <v>5814</v>
      </c>
      <c r="C1382" s="23"/>
      <c r="D1382" s="70" t="str">
        <f>IF(C1382="","",LOOKUP(C1382,Bases!A:A,Bases!B:B))</f>
        <v/>
      </c>
      <c r="E1382" s="70" t="str">
        <f>IF(C1382="","",LOOKUP(C1382,Bases!A:A,Bases!C:C))</f>
        <v/>
      </c>
      <c r="F1382" s="19" t="s">
        <v>27</v>
      </c>
      <c r="G1382" s="68" t="str">
        <f t="shared" si="83"/>
        <v>Baja</v>
      </c>
      <c r="H1382" s="16" t="s">
        <v>5815</v>
      </c>
      <c r="I1382" s="16" t="s">
        <v>5531</v>
      </c>
      <c r="J1382" s="16" t="s">
        <v>2285</v>
      </c>
      <c r="K1382" s="16">
        <v>98740</v>
      </c>
      <c r="L1382" s="16" t="s">
        <v>2265</v>
      </c>
      <c r="M1382" s="17">
        <v>43957</v>
      </c>
      <c r="N1382" s="15">
        <v>35149768356</v>
      </c>
      <c r="O1382" s="16" t="s">
        <v>5816</v>
      </c>
      <c r="P1382" s="16" t="s">
        <v>6362</v>
      </c>
      <c r="Q1382" s="16" t="str">
        <f t="shared" si="81"/>
        <v>25/12/97</v>
      </c>
      <c r="R1382" s="27" t="s">
        <v>3904</v>
      </c>
      <c r="S1382" s="108" t="s">
        <v>6213</v>
      </c>
      <c r="T1382" s="108"/>
    </row>
    <row r="1383" spans="1:20" hidden="1" x14ac:dyDescent="0.2">
      <c r="A1383" s="23">
        <v>2668</v>
      </c>
      <c r="B1383" s="16" t="s">
        <v>6232</v>
      </c>
      <c r="D1383" s="70" t="str">
        <f>IF(C1383="","",LOOKUP(C1383,Bases!A:A,Bases!B:B))</f>
        <v/>
      </c>
      <c r="E1383" s="70" t="str">
        <f>IF(C1383="","",LOOKUP(C1383,Bases!A:A,Bases!C:C))</f>
        <v/>
      </c>
      <c r="F1383" s="18" t="s">
        <v>3659</v>
      </c>
      <c r="G1383" s="68" t="str">
        <f t="shared" si="83"/>
        <v>Baja</v>
      </c>
      <c r="H1383" s="16" t="s">
        <v>4344</v>
      </c>
      <c r="I1383" s="16" t="s">
        <v>5531</v>
      </c>
      <c r="J1383" s="16" t="s">
        <v>2285</v>
      </c>
      <c r="K1383" s="16">
        <v>98740</v>
      </c>
      <c r="L1383" s="16" t="s">
        <v>2265</v>
      </c>
      <c r="M1383" s="17">
        <v>43886</v>
      </c>
      <c r="N1383" s="15">
        <v>4079010502</v>
      </c>
      <c r="O1383" s="16" t="s">
        <v>6042</v>
      </c>
      <c r="P1383" s="16">
        <v>0</v>
      </c>
      <c r="Q1383" s="16" t="str">
        <f t="shared" si="81"/>
        <v>22/07/90</v>
      </c>
      <c r="R1383" s="27" t="s">
        <v>3904</v>
      </c>
      <c r="S1383" s="108" t="s">
        <v>6213</v>
      </c>
      <c r="T1383" s="108"/>
    </row>
    <row r="1384" spans="1:20" hidden="1" x14ac:dyDescent="0.2">
      <c r="A1384" s="16">
        <v>2058</v>
      </c>
      <c r="B1384" s="16" t="s">
        <v>793</v>
      </c>
      <c r="C1384" s="16" t="s">
        <v>6764</v>
      </c>
      <c r="D1384" s="70" t="str">
        <f>IF(C1384="","",LOOKUP(C1384,Bases!A:A,Bases!B:B))</f>
        <v>Invernaderos</v>
      </c>
      <c r="E1384" s="70" t="str">
        <f>IF(C1384="","",LOOKUP(C1384,Bases!A:A,Bases!C:C))</f>
        <v>Clip invernaderos</v>
      </c>
      <c r="F1384" s="18" t="s">
        <v>6222</v>
      </c>
      <c r="G1384" s="68" t="str">
        <f t="shared" si="83"/>
        <v>Baja</v>
      </c>
      <c r="H1384" s="16" t="s">
        <v>7125</v>
      </c>
      <c r="I1384" s="16" t="s">
        <v>3185</v>
      </c>
      <c r="J1384" s="16" t="s">
        <v>2285</v>
      </c>
      <c r="K1384" s="16">
        <v>98760</v>
      </c>
      <c r="L1384" s="16" t="s">
        <v>2265</v>
      </c>
      <c r="M1384" s="17">
        <v>44099</v>
      </c>
      <c r="N1384" s="15">
        <v>31169948291</v>
      </c>
      <c r="O1384" s="16" t="s">
        <v>5262</v>
      </c>
      <c r="P1384" s="16" t="s">
        <v>7126</v>
      </c>
      <c r="Q1384" s="16" t="str">
        <f t="shared" si="81"/>
        <v>05/10/99</v>
      </c>
      <c r="R1384" s="16" t="s">
        <v>3910</v>
      </c>
      <c r="S1384" s="12" t="s">
        <v>3185</v>
      </c>
    </row>
    <row r="1385" spans="1:20" hidden="1" x14ac:dyDescent="0.2">
      <c r="A1385" s="16">
        <v>2145</v>
      </c>
      <c r="B1385" s="16" t="s">
        <v>3718</v>
      </c>
      <c r="D1385" s="70" t="str">
        <f>IF(C1385="","",LOOKUP(C1385,Bases!A:A,Bases!B:B))</f>
        <v/>
      </c>
      <c r="E1385" s="70" t="str">
        <f>IF(C1385="","",LOOKUP(C1385,Bases!A:A,Bases!C:C))</f>
        <v/>
      </c>
      <c r="F1385" s="18" t="s">
        <v>3778</v>
      </c>
      <c r="G1385" s="68" t="str">
        <f t="shared" si="83"/>
        <v>Baja</v>
      </c>
      <c r="H1385" s="16" t="s">
        <v>3719</v>
      </c>
      <c r="J1385" s="16" t="s">
        <v>2285</v>
      </c>
      <c r="K1385" s="16">
        <v>98730</v>
      </c>
      <c r="L1385" s="16" t="s">
        <v>2265</v>
      </c>
      <c r="M1385" s="17">
        <v>43305</v>
      </c>
      <c r="N1385" s="15">
        <v>12169795122</v>
      </c>
      <c r="O1385" s="16" t="s">
        <v>4388</v>
      </c>
      <c r="P1385" s="16">
        <v>0</v>
      </c>
      <c r="Q1385" s="16" t="str">
        <f t="shared" si="81"/>
        <v>21/09/97</v>
      </c>
      <c r="R1385" s="27" t="s">
        <v>3910</v>
      </c>
      <c r="S1385" s="108" t="e">
        <v>#N/A</v>
      </c>
      <c r="T1385" s="108"/>
    </row>
    <row r="1386" spans="1:20" hidden="1" x14ac:dyDescent="0.2">
      <c r="A1386" s="29">
        <v>50237</v>
      </c>
      <c r="B1386" s="16" t="s">
        <v>4953</v>
      </c>
      <c r="D1386" s="70" t="str">
        <f>IF(C1386="","",LOOKUP(C1386,Bases!A:A,Bases!B:B))</f>
        <v/>
      </c>
      <c r="E1386" s="70" t="str">
        <f>IF(C1386="","",LOOKUP(C1386,Bases!A:A,Bases!C:C))</f>
        <v/>
      </c>
      <c r="F1386" s="18" t="s">
        <v>3659</v>
      </c>
      <c r="G1386" s="68" t="str">
        <f t="shared" si="83"/>
        <v>Baja</v>
      </c>
      <c r="H1386" s="16" t="s">
        <v>4954</v>
      </c>
      <c r="J1386" s="16" t="s">
        <v>2285</v>
      </c>
      <c r="K1386" s="16">
        <v>98740</v>
      </c>
      <c r="L1386" s="16" t="s">
        <v>2265</v>
      </c>
      <c r="M1386" s="17">
        <v>43559</v>
      </c>
      <c r="N1386" s="15">
        <v>34068914133</v>
      </c>
      <c r="O1386" s="16" t="s">
        <v>4955</v>
      </c>
      <c r="P1386" s="16">
        <v>0</v>
      </c>
      <c r="Q1386" s="16" t="str">
        <f t="shared" si="81"/>
        <v>28/08/89</v>
      </c>
      <c r="R1386" s="27" t="s">
        <v>3904</v>
      </c>
      <c r="S1386" s="108" t="e">
        <v>#N/A</v>
      </c>
      <c r="T1386" s="108"/>
    </row>
    <row r="1387" spans="1:20" hidden="1" x14ac:dyDescent="0.2">
      <c r="A1387" s="16">
        <v>2916</v>
      </c>
      <c r="B1387" s="16" t="s">
        <v>6618</v>
      </c>
      <c r="C1387" s="19"/>
      <c r="D1387" s="70" t="str">
        <f>IF(C1387="","",LOOKUP(C1387,Bases!A:A,Bases!B:B))</f>
        <v/>
      </c>
      <c r="E1387" s="70" t="str">
        <f>IF(C1387="","",LOOKUP(C1387,Bases!A:A,Bases!C:C))</f>
        <v/>
      </c>
      <c r="F1387" s="18" t="s">
        <v>5102</v>
      </c>
      <c r="G1387" s="68" t="str">
        <f t="shared" si="83"/>
        <v>Baja</v>
      </c>
      <c r="H1387" s="16" t="s">
        <v>6619</v>
      </c>
      <c r="I1387" s="16" t="s">
        <v>5531</v>
      </c>
      <c r="J1387" s="16" t="s">
        <v>2285</v>
      </c>
      <c r="K1387" s="16">
        <v>98740</v>
      </c>
      <c r="L1387" s="16" t="s">
        <v>2265</v>
      </c>
      <c r="M1387" s="17">
        <v>44046</v>
      </c>
      <c r="O1387" s="16" t="s">
        <v>6620</v>
      </c>
      <c r="Q1387" s="16" t="str">
        <f t="shared" si="81"/>
        <v>31/12/92</v>
      </c>
      <c r="R1387" s="27" t="s">
        <v>3910</v>
      </c>
      <c r="S1387" s="108" t="s">
        <v>6213</v>
      </c>
      <c r="T1387" s="108"/>
    </row>
    <row r="1388" spans="1:20" hidden="1" x14ac:dyDescent="0.2">
      <c r="A1388" s="16">
        <v>8069</v>
      </c>
      <c r="B1388" s="16" t="s">
        <v>1046</v>
      </c>
      <c r="D1388" s="70" t="str">
        <f>IF(C1388="","",LOOKUP(C1388,Bases!A:A,Bases!B:B))</f>
        <v/>
      </c>
      <c r="E1388" s="70" t="str">
        <f>IF(C1388="","",LOOKUP(C1388,Bases!A:A,Bases!C:C))</f>
        <v/>
      </c>
      <c r="G1388" s="68" t="str">
        <f t="shared" si="83"/>
        <v>Baja</v>
      </c>
      <c r="H1388" s="16" t="s">
        <v>2878</v>
      </c>
      <c r="J1388" s="16" t="s">
        <v>2328</v>
      </c>
      <c r="K1388" s="16">
        <v>98730</v>
      </c>
      <c r="L1388" s="16" t="s">
        <v>2265</v>
      </c>
      <c r="M1388" s="17">
        <v>42012</v>
      </c>
      <c r="N1388" s="15">
        <v>34906601348</v>
      </c>
      <c r="P1388" s="16">
        <v>0</v>
      </c>
      <c r="Q1388" s="16" t="str">
        <f t="shared" si="81"/>
        <v>//</v>
      </c>
      <c r="R1388" s="16"/>
      <c r="S1388" s="108" t="e">
        <v>#N/A</v>
      </c>
      <c r="T1388" s="108"/>
    </row>
    <row r="1389" spans="1:20" hidden="1" x14ac:dyDescent="0.2">
      <c r="A1389" s="16">
        <v>8070</v>
      </c>
      <c r="B1389" s="16" t="s">
        <v>1047</v>
      </c>
      <c r="D1389" s="70" t="str">
        <f>IF(C1389="","",LOOKUP(C1389,Bases!A:A,Bases!B:B))</f>
        <v/>
      </c>
      <c r="E1389" s="70" t="str">
        <f>IF(C1389="","",LOOKUP(C1389,Bases!A:A,Bases!C:C))</f>
        <v/>
      </c>
      <c r="G1389" s="68" t="str">
        <f t="shared" si="83"/>
        <v>Baja</v>
      </c>
      <c r="H1389" s="16" t="s">
        <v>2878</v>
      </c>
      <c r="J1389" s="16" t="s">
        <v>2328</v>
      </c>
      <c r="K1389" s="16">
        <v>98730</v>
      </c>
      <c r="L1389" s="16" t="s">
        <v>2265</v>
      </c>
      <c r="M1389" s="17">
        <v>42012</v>
      </c>
      <c r="N1389" s="15">
        <v>38149700106</v>
      </c>
      <c r="P1389" s="16">
        <v>0</v>
      </c>
      <c r="Q1389" s="16" t="str">
        <f t="shared" ref="Q1389:Q1420" si="84">CONCATENATE(MID(O1389,9,2),"/",MID(O1389,7,2),"/",MID(O1389,5,2))</f>
        <v>//</v>
      </c>
      <c r="R1389" s="16"/>
      <c r="S1389" s="108" t="e">
        <v>#N/A</v>
      </c>
      <c r="T1389" s="108"/>
    </row>
    <row r="1390" spans="1:20" hidden="1" x14ac:dyDescent="0.2">
      <c r="A1390" s="16">
        <v>2873</v>
      </c>
      <c r="B1390" s="31" t="s">
        <v>6513</v>
      </c>
      <c r="C1390" s="19" t="s">
        <v>7441</v>
      </c>
      <c r="D1390" s="70" t="str">
        <f>IF(C1390="","",LOOKUP(C1390,Bases!A:A,Bases!B:B))</f>
        <v>Fitosanidad</v>
      </c>
      <c r="E1390" s="70" t="s">
        <v>3679</v>
      </c>
      <c r="F1390" s="12" t="s">
        <v>9</v>
      </c>
      <c r="G1390" s="68" t="str">
        <f t="shared" si="83"/>
        <v>Baja</v>
      </c>
      <c r="H1390" s="16" t="s">
        <v>6514</v>
      </c>
      <c r="I1390" s="16" t="s">
        <v>2923</v>
      </c>
      <c r="J1390" s="16" t="s">
        <v>2272</v>
      </c>
      <c r="K1390" s="16">
        <v>98705</v>
      </c>
      <c r="L1390" s="16" t="s">
        <v>2265</v>
      </c>
      <c r="M1390" s="17">
        <v>44014</v>
      </c>
      <c r="N1390" s="15">
        <v>14130153167</v>
      </c>
      <c r="O1390" s="16" t="s">
        <v>6515</v>
      </c>
      <c r="P1390" s="16" t="s">
        <v>6516</v>
      </c>
      <c r="Q1390" s="16" t="str">
        <f t="shared" si="84"/>
        <v>10/04/01</v>
      </c>
      <c r="R1390" s="16" t="s">
        <v>3904</v>
      </c>
      <c r="S1390" s="12" t="s">
        <v>2923</v>
      </c>
    </row>
    <row r="1391" spans="1:20" hidden="1" x14ac:dyDescent="0.2">
      <c r="A1391" s="16">
        <v>8034</v>
      </c>
      <c r="B1391" s="16" t="s">
        <v>1048</v>
      </c>
      <c r="D1391" s="70" t="str">
        <f>IF(C1391="","",LOOKUP(C1391,Bases!A:A,Bases!B:B))</f>
        <v/>
      </c>
      <c r="E1391" s="70" t="str">
        <f>IF(C1391="","",LOOKUP(C1391,Bases!A:A,Bases!C:C))</f>
        <v/>
      </c>
      <c r="G1391" s="68" t="str">
        <f t="shared" si="83"/>
        <v>Baja</v>
      </c>
      <c r="H1391" s="16" t="s">
        <v>2879</v>
      </c>
      <c r="J1391" s="16" t="s">
        <v>2634</v>
      </c>
      <c r="K1391" s="16">
        <v>98730</v>
      </c>
      <c r="L1391" s="16" t="s">
        <v>2265</v>
      </c>
      <c r="M1391" s="17">
        <v>41981</v>
      </c>
      <c r="N1391" s="15">
        <v>34107200072</v>
      </c>
      <c r="P1391" s="16" t="s">
        <v>6363</v>
      </c>
      <c r="Q1391" s="16" t="str">
        <f t="shared" si="84"/>
        <v>//</v>
      </c>
      <c r="R1391" s="16"/>
      <c r="S1391" s="108" t="s">
        <v>5535</v>
      </c>
      <c r="T1391" s="108"/>
    </row>
    <row r="1392" spans="1:20" hidden="1" x14ac:dyDescent="0.2">
      <c r="A1392" s="16">
        <v>1717</v>
      </c>
      <c r="B1392" s="16" t="s">
        <v>1049</v>
      </c>
      <c r="D1392" s="70" t="str">
        <f>IF(C1392="","",LOOKUP(C1392,Bases!A:A,Bases!B:B))</f>
        <v/>
      </c>
      <c r="E1392" s="70" t="str">
        <f>IF(C1392="","",LOOKUP(C1392,Bases!A:A,Bases!C:C))</f>
        <v/>
      </c>
      <c r="G1392" s="68" t="str">
        <f t="shared" si="83"/>
        <v>Baja</v>
      </c>
      <c r="H1392" s="16" t="s">
        <v>2880</v>
      </c>
      <c r="J1392" s="16" t="s">
        <v>2268</v>
      </c>
      <c r="K1392" s="16">
        <v>98730</v>
      </c>
      <c r="L1392" s="16" t="s">
        <v>2265</v>
      </c>
      <c r="M1392" s="17">
        <v>42590</v>
      </c>
      <c r="N1392" s="15">
        <v>25169786271</v>
      </c>
      <c r="P1392" s="16">
        <v>0</v>
      </c>
      <c r="Q1392" s="16" t="str">
        <f t="shared" si="84"/>
        <v>//</v>
      </c>
      <c r="R1392" s="16"/>
      <c r="S1392" s="108" t="e">
        <v>#N/A</v>
      </c>
      <c r="T1392" s="108"/>
    </row>
    <row r="1393" spans="1:20" hidden="1" x14ac:dyDescent="0.2">
      <c r="A1393" s="16">
        <v>8074</v>
      </c>
      <c r="B1393" s="16" t="s">
        <v>1050</v>
      </c>
      <c r="D1393" s="70" t="str">
        <f>IF(C1393="","",LOOKUP(C1393,Bases!A:A,Bases!B:B))</f>
        <v/>
      </c>
      <c r="E1393" s="70" t="str">
        <f>IF(C1393="","",LOOKUP(C1393,Bases!A:A,Bases!C:C))</f>
        <v/>
      </c>
      <c r="G1393" s="68" t="str">
        <f t="shared" si="83"/>
        <v>Baja</v>
      </c>
      <c r="J1393" s="16" t="s">
        <v>2328</v>
      </c>
      <c r="K1393" s="16">
        <v>98730</v>
      </c>
      <c r="L1393" s="16" t="s">
        <v>2265</v>
      </c>
      <c r="M1393" s="17">
        <v>42013</v>
      </c>
      <c r="N1393" s="15">
        <v>34106900128</v>
      </c>
      <c r="P1393" s="16">
        <v>0</v>
      </c>
      <c r="Q1393" s="16" t="str">
        <f t="shared" si="84"/>
        <v>//</v>
      </c>
      <c r="R1393" s="16"/>
      <c r="S1393" s="108" t="e">
        <v>#N/A</v>
      </c>
      <c r="T1393" s="108"/>
    </row>
    <row r="1394" spans="1:20" hidden="1" x14ac:dyDescent="0.2">
      <c r="A1394" s="16">
        <v>412</v>
      </c>
      <c r="B1394" s="16" t="s">
        <v>1051</v>
      </c>
      <c r="D1394" s="70" t="str">
        <f>IF(C1394="","",LOOKUP(C1394,Bases!A:A,Bases!B:B))</f>
        <v/>
      </c>
      <c r="E1394" s="70" t="str">
        <f>IF(C1394="","",LOOKUP(C1394,Bases!A:A,Bases!C:C))</f>
        <v/>
      </c>
      <c r="G1394" s="68" t="str">
        <f t="shared" si="83"/>
        <v>Baja</v>
      </c>
      <c r="K1394" s="16">
        <v>0</v>
      </c>
      <c r="L1394" s="16" t="s">
        <v>2265</v>
      </c>
      <c r="M1394" s="17">
        <v>37816</v>
      </c>
      <c r="N1394" s="15">
        <v>34038705389</v>
      </c>
      <c r="P1394" s="16">
        <v>0</v>
      </c>
      <c r="Q1394" s="16" t="str">
        <f t="shared" si="84"/>
        <v>//</v>
      </c>
      <c r="R1394" s="16"/>
      <c r="S1394" s="108" t="e">
        <v>#N/A</v>
      </c>
      <c r="T1394" s="108"/>
    </row>
    <row r="1395" spans="1:20" x14ac:dyDescent="0.2">
      <c r="A1395" s="16">
        <v>8466</v>
      </c>
      <c r="B1395" s="16" t="s">
        <v>7737</v>
      </c>
      <c r="C1395" s="19" t="s">
        <v>7191</v>
      </c>
      <c r="D1395" s="70" t="str">
        <f>IF(C1395="","",LOOKUP(C1395,Bases!A:A,Bases!B:B))</f>
        <v>Fitosanidad</v>
      </c>
      <c r="E1395" s="70" t="str">
        <f>IF(C1395="","",LOOKUP(C1395,Bases!A:A,Bases!C:C))</f>
        <v>Saneacion nivel 3B</v>
      </c>
      <c r="F1395" s="19" t="s">
        <v>9</v>
      </c>
      <c r="G1395" s="68" t="str">
        <f t="shared" si="83"/>
        <v>Activo</v>
      </c>
      <c r="H1395" s="16" t="s">
        <v>7738</v>
      </c>
      <c r="I1395" s="16" t="s">
        <v>5536</v>
      </c>
      <c r="J1395" s="16" t="s">
        <v>2285</v>
      </c>
      <c r="K1395" s="16">
        <v>98740</v>
      </c>
      <c r="L1395" s="16" t="s">
        <v>144</v>
      </c>
      <c r="M1395" s="17">
        <v>44194</v>
      </c>
      <c r="O1395" s="16" t="s">
        <v>7739</v>
      </c>
      <c r="Q1395" s="16" t="str">
        <f t="shared" si="84"/>
        <v>15/10/91</v>
      </c>
      <c r="R1395" s="27" t="s">
        <v>3910</v>
      </c>
      <c r="S1395" s="12" t="s">
        <v>5537</v>
      </c>
    </row>
    <row r="1396" spans="1:20" hidden="1" x14ac:dyDescent="0.2">
      <c r="A1396" s="16">
        <v>2072</v>
      </c>
      <c r="B1396" s="16" t="s">
        <v>1053</v>
      </c>
      <c r="D1396" s="70" t="str">
        <f>IF(C1396="","",LOOKUP(C1396,Bases!A:A,Bases!B:B))</f>
        <v/>
      </c>
      <c r="E1396" s="70" t="str">
        <f>IF(C1396="","",LOOKUP(C1396,Bases!A:A,Bases!C:C))</f>
        <v/>
      </c>
      <c r="G1396" s="68" t="str">
        <f t="shared" si="83"/>
        <v>Baja</v>
      </c>
      <c r="H1396" s="16" t="s">
        <v>2881</v>
      </c>
      <c r="J1396" s="16" t="s">
        <v>2268</v>
      </c>
      <c r="K1396" s="16">
        <v>98730</v>
      </c>
      <c r="L1396" s="16" t="s">
        <v>2265</v>
      </c>
      <c r="M1396" s="17">
        <v>43167</v>
      </c>
      <c r="N1396" s="15">
        <v>26149527660</v>
      </c>
      <c r="P1396" s="16">
        <v>0</v>
      </c>
      <c r="Q1396" s="16" t="str">
        <f t="shared" si="84"/>
        <v>//</v>
      </c>
      <c r="R1396" s="16"/>
      <c r="S1396" s="108" t="e">
        <v>#N/A</v>
      </c>
      <c r="T1396" s="108"/>
    </row>
    <row r="1397" spans="1:20" hidden="1" x14ac:dyDescent="0.2">
      <c r="A1397" s="16">
        <v>8218</v>
      </c>
      <c r="B1397" s="16" t="s">
        <v>1054</v>
      </c>
      <c r="D1397" s="70" t="str">
        <f>IF(C1397="","",LOOKUP(C1397,Bases!A:A,Bases!B:B))</f>
        <v/>
      </c>
      <c r="E1397" s="70" t="str">
        <f>IF(C1397="","",LOOKUP(C1397,Bases!A:A,Bases!C:C))</f>
        <v/>
      </c>
      <c r="G1397" s="68" t="str">
        <f t="shared" si="83"/>
        <v>Baja</v>
      </c>
      <c r="H1397" s="16" t="s">
        <v>2882</v>
      </c>
      <c r="J1397" s="16" t="s">
        <v>2285</v>
      </c>
      <c r="K1397" s="16">
        <v>98730</v>
      </c>
      <c r="L1397" s="16" t="s">
        <v>2265</v>
      </c>
      <c r="M1397" s="17">
        <v>42758</v>
      </c>
      <c r="N1397" s="15">
        <v>34118607190</v>
      </c>
      <c r="P1397" s="16">
        <v>0</v>
      </c>
      <c r="Q1397" s="16" t="str">
        <f t="shared" si="84"/>
        <v>//</v>
      </c>
      <c r="R1397" s="16"/>
      <c r="S1397" s="108" t="e">
        <v>#N/A</v>
      </c>
      <c r="T1397" s="108"/>
    </row>
    <row r="1398" spans="1:20" hidden="1" x14ac:dyDescent="0.2">
      <c r="A1398" s="16">
        <v>7071</v>
      </c>
      <c r="B1398" s="16" t="s">
        <v>1055</v>
      </c>
      <c r="D1398" s="70" t="str">
        <f>IF(C1398="","",LOOKUP(C1398,Bases!A:A,Bases!B:B))</f>
        <v/>
      </c>
      <c r="E1398" s="70" t="str">
        <f>IF(C1398="","",LOOKUP(C1398,Bases!A:A,Bases!C:C))</f>
        <v/>
      </c>
      <c r="G1398" s="68" t="str">
        <f t="shared" si="83"/>
        <v>Baja</v>
      </c>
      <c r="H1398" s="16" t="s">
        <v>2883</v>
      </c>
      <c r="J1398" s="16" t="s">
        <v>2277</v>
      </c>
      <c r="K1398" s="16">
        <v>98740</v>
      </c>
      <c r="L1398" s="16" t="s">
        <v>2265</v>
      </c>
      <c r="M1398" s="17">
        <v>41386</v>
      </c>
      <c r="N1398" s="15">
        <v>34079004262</v>
      </c>
      <c r="P1398" s="16">
        <v>0</v>
      </c>
      <c r="Q1398" s="16" t="str">
        <f t="shared" si="84"/>
        <v>//</v>
      </c>
      <c r="R1398" s="16"/>
      <c r="S1398" s="108" t="e">
        <v>#N/A</v>
      </c>
      <c r="T1398" s="108"/>
    </row>
    <row r="1399" spans="1:20" hidden="1" x14ac:dyDescent="0.2">
      <c r="A1399" s="16">
        <v>8184</v>
      </c>
      <c r="B1399" s="16" t="s">
        <v>1056</v>
      </c>
      <c r="D1399" s="70" t="str">
        <f>IF(C1399="","",LOOKUP(C1399,Bases!A:A,Bases!B:B))</f>
        <v/>
      </c>
      <c r="E1399" s="70" t="str">
        <f>IF(C1399="","",LOOKUP(C1399,Bases!A:A,Bases!C:C))</f>
        <v/>
      </c>
      <c r="G1399" s="68" t="str">
        <f t="shared" si="83"/>
        <v>Baja</v>
      </c>
      <c r="H1399" s="16" t="s">
        <v>2884</v>
      </c>
      <c r="J1399" s="16" t="s">
        <v>2285</v>
      </c>
      <c r="K1399" s="16">
        <v>98760</v>
      </c>
      <c r="L1399" s="16" t="s">
        <v>2265</v>
      </c>
      <c r="M1399" s="17">
        <v>42703</v>
      </c>
      <c r="N1399" s="15">
        <v>2158309373</v>
      </c>
      <c r="P1399" s="16">
        <v>0</v>
      </c>
      <c r="Q1399" s="16" t="str">
        <f t="shared" si="84"/>
        <v>//</v>
      </c>
      <c r="R1399" s="16"/>
      <c r="S1399" s="108" t="e">
        <v>#N/A</v>
      </c>
      <c r="T1399" s="108"/>
    </row>
    <row r="1400" spans="1:20" hidden="1" x14ac:dyDescent="0.2">
      <c r="A1400" s="16">
        <v>7041</v>
      </c>
      <c r="B1400" s="16" t="s">
        <v>1057</v>
      </c>
      <c r="D1400" s="70" t="str">
        <f>IF(C1400="","",LOOKUP(C1400,Bases!A:A,Bases!B:B))</f>
        <v/>
      </c>
      <c r="E1400" s="70" t="str">
        <f>IF(C1400="","",LOOKUP(C1400,Bases!A:A,Bases!C:C))</f>
        <v/>
      </c>
      <c r="G1400" s="68" t="str">
        <f t="shared" si="83"/>
        <v>Baja</v>
      </c>
      <c r="H1400" s="16" t="s">
        <v>2883</v>
      </c>
      <c r="J1400" s="16" t="s">
        <v>2277</v>
      </c>
      <c r="K1400" s="16">
        <v>0</v>
      </c>
      <c r="L1400" s="16" t="s">
        <v>2265</v>
      </c>
      <c r="M1400" s="17">
        <v>41310</v>
      </c>
      <c r="N1400" s="15">
        <v>34109302231</v>
      </c>
      <c r="P1400" s="16">
        <v>0</v>
      </c>
      <c r="Q1400" s="16" t="str">
        <f t="shared" si="84"/>
        <v>//</v>
      </c>
      <c r="R1400" s="16"/>
      <c r="S1400" s="108" t="e">
        <v>#N/A</v>
      </c>
      <c r="T1400" s="108"/>
    </row>
    <row r="1401" spans="1:20" hidden="1" x14ac:dyDescent="0.2">
      <c r="A1401" s="16">
        <v>1524</v>
      </c>
      <c r="B1401" s="16" t="s">
        <v>1058</v>
      </c>
      <c r="D1401" s="70" t="str">
        <f>IF(C1401="","",LOOKUP(C1401,Bases!A:A,Bases!B:B))</f>
        <v/>
      </c>
      <c r="E1401" s="70" t="str">
        <f>IF(C1401="","",LOOKUP(C1401,Bases!A:A,Bases!C:C))</f>
        <v/>
      </c>
      <c r="G1401" s="68" t="str">
        <f t="shared" si="83"/>
        <v>Baja</v>
      </c>
      <c r="H1401" s="16" t="s">
        <v>2885</v>
      </c>
      <c r="J1401" s="16" t="s">
        <v>2283</v>
      </c>
      <c r="K1401" s="16">
        <v>98640</v>
      </c>
      <c r="L1401" s="16" t="s">
        <v>2265</v>
      </c>
      <c r="M1401" s="17">
        <v>42249</v>
      </c>
      <c r="N1401" s="15">
        <v>5158785732</v>
      </c>
      <c r="P1401" s="16">
        <v>0</v>
      </c>
      <c r="Q1401" s="16" t="str">
        <f t="shared" si="84"/>
        <v>//</v>
      </c>
      <c r="R1401" s="16"/>
      <c r="S1401" s="108" t="e">
        <v>#N/A</v>
      </c>
      <c r="T1401" s="108"/>
    </row>
    <row r="1402" spans="1:20" hidden="1" x14ac:dyDescent="0.2">
      <c r="A1402" s="16">
        <v>8231</v>
      </c>
      <c r="B1402" s="16" t="s">
        <v>1059</v>
      </c>
      <c r="D1402" s="70" t="str">
        <f>IF(C1402="","",LOOKUP(C1402,Bases!A:A,Bases!B:B))</f>
        <v/>
      </c>
      <c r="E1402" s="70" t="str">
        <f>IF(C1402="","",LOOKUP(C1402,Bases!A:A,Bases!C:C))</f>
        <v/>
      </c>
      <c r="G1402" s="68" t="str">
        <f t="shared" si="83"/>
        <v>Baja</v>
      </c>
      <c r="H1402" s="16" t="s">
        <v>2886</v>
      </c>
      <c r="J1402" s="16" t="s">
        <v>2272</v>
      </c>
      <c r="K1402" s="16">
        <v>98707</v>
      </c>
      <c r="L1402" s="16" t="s">
        <v>2265</v>
      </c>
      <c r="M1402" s="17">
        <v>42760</v>
      </c>
      <c r="N1402" s="15">
        <v>1654821873</v>
      </c>
      <c r="P1402" s="16">
        <v>0</v>
      </c>
      <c r="Q1402" s="16" t="str">
        <f t="shared" si="84"/>
        <v>//</v>
      </c>
      <c r="R1402" s="16"/>
      <c r="S1402" s="108" t="e">
        <v>#N/A</v>
      </c>
      <c r="T1402" s="108"/>
    </row>
    <row r="1403" spans="1:20" hidden="1" x14ac:dyDescent="0.2">
      <c r="A1403" s="16">
        <v>1160</v>
      </c>
      <c r="B1403" s="16" t="s">
        <v>1060</v>
      </c>
      <c r="D1403" s="70" t="str">
        <f>IF(C1403="","",LOOKUP(C1403,Bases!A:A,Bases!B:B))</f>
        <v/>
      </c>
      <c r="E1403" s="70" t="str">
        <f>IF(C1403="","",LOOKUP(C1403,Bases!A:A,Bases!C:C))</f>
        <v/>
      </c>
      <c r="G1403" s="68" t="str">
        <f t="shared" si="83"/>
        <v>Baja</v>
      </c>
      <c r="H1403" s="16" t="s">
        <v>2887</v>
      </c>
      <c r="J1403" s="16" t="s">
        <v>2381</v>
      </c>
      <c r="K1403" s="16">
        <v>98700</v>
      </c>
      <c r="L1403" s="16" t="s">
        <v>2265</v>
      </c>
      <c r="M1403" s="17">
        <v>41467</v>
      </c>
      <c r="N1403" s="15">
        <v>34139604044</v>
      </c>
      <c r="P1403" s="16">
        <v>0</v>
      </c>
      <c r="Q1403" s="16" t="str">
        <f t="shared" si="84"/>
        <v>//</v>
      </c>
      <c r="R1403" s="16"/>
      <c r="S1403" s="108" t="e">
        <v>#N/A</v>
      </c>
      <c r="T1403" s="108"/>
    </row>
    <row r="1404" spans="1:20" hidden="1" x14ac:dyDescent="0.2">
      <c r="A1404" s="16">
        <v>1398</v>
      </c>
      <c r="B1404" s="16" t="s">
        <v>1061</v>
      </c>
      <c r="D1404" s="70" t="str">
        <f>IF(C1404="","",LOOKUP(C1404,Bases!A:A,Bases!B:B))</f>
        <v/>
      </c>
      <c r="E1404" s="70" t="str">
        <f>IF(C1404="","",LOOKUP(C1404,Bases!A:A,Bases!C:C))</f>
        <v/>
      </c>
      <c r="G1404" s="68" t="str">
        <f t="shared" si="83"/>
        <v>Baja</v>
      </c>
      <c r="K1404" s="16">
        <v>0</v>
      </c>
      <c r="L1404" s="16" t="s">
        <v>2265</v>
      </c>
      <c r="M1404" s="17">
        <v>42004</v>
      </c>
      <c r="N1404" s="15">
        <v>17148570264</v>
      </c>
      <c r="P1404" s="16">
        <v>0</v>
      </c>
      <c r="Q1404" s="16" t="str">
        <f t="shared" si="84"/>
        <v>//</v>
      </c>
      <c r="R1404" s="16"/>
      <c r="S1404" s="108" t="e">
        <v>#N/A</v>
      </c>
      <c r="T1404" s="108"/>
    </row>
    <row r="1405" spans="1:20" hidden="1" x14ac:dyDescent="0.2">
      <c r="A1405" s="16">
        <v>1232</v>
      </c>
      <c r="B1405" s="16" t="s">
        <v>1062</v>
      </c>
      <c r="D1405" s="70" t="str">
        <f>IF(C1405="","",LOOKUP(C1405,Bases!A:A,Bases!B:B))</f>
        <v/>
      </c>
      <c r="E1405" s="70" t="str">
        <f>IF(C1405="","",LOOKUP(C1405,Bases!A:A,Bases!C:C))</f>
        <v/>
      </c>
      <c r="G1405" s="68" t="str">
        <f t="shared" si="83"/>
        <v>Baja</v>
      </c>
      <c r="H1405" s="16" t="s">
        <v>2888</v>
      </c>
      <c r="J1405" s="16" t="s">
        <v>2283</v>
      </c>
      <c r="K1405" s="16">
        <v>98640</v>
      </c>
      <c r="L1405" s="16" t="s">
        <v>2265</v>
      </c>
      <c r="M1405" s="17">
        <v>41670</v>
      </c>
      <c r="N1405" s="15">
        <v>3149759213</v>
      </c>
      <c r="P1405" s="16">
        <v>0</v>
      </c>
      <c r="Q1405" s="16" t="str">
        <f t="shared" si="84"/>
        <v>//</v>
      </c>
      <c r="R1405" s="16"/>
      <c r="S1405" s="108" t="e">
        <v>#N/A</v>
      </c>
      <c r="T1405" s="108"/>
    </row>
    <row r="1406" spans="1:20" hidden="1" x14ac:dyDescent="0.2">
      <c r="A1406" s="16">
        <v>2065</v>
      </c>
      <c r="B1406" s="16" t="s">
        <v>1063</v>
      </c>
      <c r="D1406" s="70" t="str">
        <f>IF(C1406="","",LOOKUP(C1406,Bases!A:A,Bases!B:B))</f>
        <v/>
      </c>
      <c r="E1406" s="70" t="str">
        <f>IF(C1406="","",LOOKUP(C1406,Bases!A:A,Bases!C:C))</f>
        <v/>
      </c>
      <c r="G1406" s="68" t="str">
        <f t="shared" si="83"/>
        <v>Baja</v>
      </c>
      <c r="H1406" s="16" t="s">
        <v>2889</v>
      </c>
      <c r="J1406" s="16" t="s">
        <v>2272</v>
      </c>
      <c r="K1406" s="16">
        <v>98705</v>
      </c>
      <c r="L1406" s="16" t="s">
        <v>2265</v>
      </c>
      <c r="M1406" s="17">
        <v>43164</v>
      </c>
      <c r="N1406" s="15">
        <v>29139970304</v>
      </c>
      <c r="P1406" s="16">
        <v>0</v>
      </c>
      <c r="Q1406" s="16" t="str">
        <f t="shared" si="84"/>
        <v>//</v>
      </c>
      <c r="R1406" s="16"/>
      <c r="S1406" s="108" t="e">
        <v>#N/A</v>
      </c>
      <c r="T1406" s="108"/>
    </row>
    <row r="1407" spans="1:20" hidden="1" x14ac:dyDescent="0.2">
      <c r="A1407" s="16">
        <v>2059</v>
      </c>
      <c r="B1407" s="16" t="s">
        <v>1064</v>
      </c>
      <c r="D1407" s="70" t="str">
        <f>IF(C1407="","",LOOKUP(C1407,Bases!A:A,Bases!B:B))</f>
        <v/>
      </c>
      <c r="E1407" s="70" t="str">
        <f>IF(C1407="","",LOOKUP(C1407,Bases!A:A,Bases!C:C))</f>
        <v/>
      </c>
      <c r="G1407" s="68" t="str">
        <f t="shared" si="83"/>
        <v>Baja</v>
      </c>
      <c r="H1407" s="16" t="s">
        <v>2890</v>
      </c>
      <c r="J1407" s="16" t="s">
        <v>2272</v>
      </c>
      <c r="K1407" s="16">
        <v>98718</v>
      </c>
      <c r="L1407" s="16" t="s">
        <v>3779</v>
      </c>
      <c r="M1407" s="17">
        <v>43150</v>
      </c>
      <c r="N1407" s="15">
        <v>81169967627</v>
      </c>
      <c r="P1407" s="16">
        <v>0</v>
      </c>
      <c r="Q1407" s="16" t="str">
        <f t="shared" si="84"/>
        <v>//</v>
      </c>
      <c r="R1407" s="16"/>
      <c r="S1407" s="108" t="e">
        <v>#N/A</v>
      </c>
      <c r="T1407" s="108"/>
    </row>
    <row r="1408" spans="1:20" hidden="1" x14ac:dyDescent="0.2">
      <c r="A1408" s="16">
        <v>1976</v>
      </c>
      <c r="B1408" s="16" t="s">
        <v>1065</v>
      </c>
      <c r="D1408" s="70" t="str">
        <f>IF(C1408="","",LOOKUP(C1408,Bases!A:A,Bases!B:B))</f>
        <v/>
      </c>
      <c r="E1408" s="70" t="str">
        <f>IF(C1408="","",LOOKUP(C1408,Bases!A:A,Bases!C:C))</f>
        <v/>
      </c>
      <c r="G1408" s="68" t="str">
        <f t="shared" si="83"/>
        <v>Baja</v>
      </c>
      <c r="H1408" s="16" t="s">
        <v>2891</v>
      </c>
      <c r="J1408" s="16" t="s">
        <v>2283</v>
      </c>
      <c r="K1408" s="16">
        <v>98640</v>
      </c>
      <c r="L1408" s="16" t="s">
        <v>2265</v>
      </c>
      <c r="M1408" s="17">
        <v>43007</v>
      </c>
      <c r="N1408" s="15">
        <v>34159802130</v>
      </c>
      <c r="P1408" s="16">
        <v>0</v>
      </c>
      <c r="Q1408" s="16" t="str">
        <f t="shared" si="84"/>
        <v>//</v>
      </c>
      <c r="R1408" s="16"/>
      <c r="S1408" s="108" t="e">
        <v>#N/A</v>
      </c>
      <c r="T1408" s="108"/>
    </row>
    <row r="1409" spans="1:20" hidden="1" x14ac:dyDescent="0.2">
      <c r="A1409" s="16">
        <v>1924</v>
      </c>
      <c r="B1409" s="16" t="s">
        <v>1066</v>
      </c>
      <c r="D1409" s="70" t="str">
        <f>IF(C1409="","",LOOKUP(C1409,Bases!A:A,Bases!B:B))</f>
        <v/>
      </c>
      <c r="E1409" s="70" t="str">
        <f>IF(C1409="","",LOOKUP(C1409,Bases!A:A,Bases!C:C))</f>
        <v/>
      </c>
      <c r="G1409" s="68" t="str">
        <f t="shared" si="83"/>
        <v>Baja</v>
      </c>
      <c r="H1409" s="16" t="s">
        <v>2892</v>
      </c>
      <c r="J1409" s="16" t="s">
        <v>2283</v>
      </c>
      <c r="K1409" s="16">
        <v>98640</v>
      </c>
      <c r="L1409" s="16" t="s">
        <v>2265</v>
      </c>
      <c r="M1409" s="17">
        <v>42951</v>
      </c>
      <c r="N1409" s="15">
        <v>2159678388</v>
      </c>
      <c r="P1409" s="16">
        <v>0</v>
      </c>
      <c r="Q1409" s="16" t="str">
        <f t="shared" si="84"/>
        <v>//</v>
      </c>
      <c r="R1409" s="16"/>
      <c r="S1409" s="108" t="e">
        <v>#N/A</v>
      </c>
      <c r="T1409" s="108"/>
    </row>
    <row r="1410" spans="1:20" hidden="1" x14ac:dyDescent="0.2">
      <c r="A1410" s="16">
        <v>7014</v>
      </c>
      <c r="B1410" s="16" t="s">
        <v>1067</v>
      </c>
      <c r="D1410" s="70" t="str">
        <f>IF(C1410="","",LOOKUP(C1410,Bases!A:A,Bases!B:B))</f>
        <v/>
      </c>
      <c r="E1410" s="70" t="str">
        <f>IF(C1410="","",LOOKUP(C1410,Bases!A:A,Bases!C:C))</f>
        <v/>
      </c>
      <c r="G1410" s="68" t="str">
        <f t="shared" si="83"/>
        <v>Baja</v>
      </c>
      <c r="H1410" s="16" t="s">
        <v>2893</v>
      </c>
      <c r="J1410" s="16" t="s">
        <v>2283</v>
      </c>
      <c r="K1410" s="16">
        <v>98640</v>
      </c>
      <c r="L1410" s="16" t="s">
        <v>2265</v>
      </c>
      <c r="M1410" s="17">
        <v>41295</v>
      </c>
      <c r="N1410" s="15">
        <v>31119227952</v>
      </c>
      <c r="P1410" s="16">
        <v>0</v>
      </c>
      <c r="Q1410" s="16" t="str">
        <f t="shared" si="84"/>
        <v>//</v>
      </c>
      <c r="R1410" s="16"/>
      <c r="S1410" s="108" t="e">
        <v>#N/A</v>
      </c>
      <c r="T1410" s="108"/>
    </row>
    <row r="1411" spans="1:20" hidden="1" x14ac:dyDescent="0.2">
      <c r="A1411" s="16">
        <v>2057</v>
      </c>
      <c r="B1411" s="16" t="s">
        <v>1068</v>
      </c>
      <c r="D1411" s="70" t="str">
        <f>IF(C1411="","",LOOKUP(C1411,Bases!A:A,Bases!B:B))</f>
        <v/>
      </c>
      <c r="E1411" s="70" t="str">
        <f>IF(C1411="","",LOOKUP(C1411,Bases!A:A,Bases!C:C))</f>
        <v/>
      </c>
      <c r="F1411" s="18" t="s">
        <v>3659</v>
      </c>
      <c r="G1411" s="68" t="str">
        <f t="shared" si="83"/>
        <v>Baja</v>
      </c>
      <c r="H1411" s="16" t="s">
        <v>4619</v>
      </c>
      <c r="J1411" s="16" t="s">
        <v>2272</v>
      </c>
      <c r="K1411" s="16">
        <v>98717</v>
      </c>
      <c r="L1411" s="16" t="s">
        <v>2265</v>
      </c>
      <c r="M1411" s="17">
        <v>43143</v>
      </c>
      <c r="N1411" s="15">
        <v>1017904705</v>
      </c>
      <c r="O1411" s="16" t="s">
        <v>4396</v>
      </c>
      <c r="P1411" s="16">
        <v>0</v>
      </c>
      <c r="Q1411" s="16" t="str">
        <f t="shared" si="84"/>
        <v>27/04/79</v>
      </c>
      <c r="R1411" s="27" t="s">
        <v>3904</v>
      </c>
      <c r="S1411" s="108" t="e">
        <v>#N/A</v>
      </c>
      <c r="T1411" s="108"/>
    </row>
    <row r="1412" spans="1:20" hidden="1" x14ac:dyDescent="0.2">
      <c r="A1412" s="16">
        <v>1972</v>
      </c>
      <c r="B1412" s="16" t="s">
        <v>1069</v>
      </c>
      <c r="D1412" s="70" t="str">
        <f>IF(C1412="","",LOOKUP(C1412,Bases!A:A,Bases!B:B))</f>
        <v/>
      </c>
      <c r="E1412" s="70" t="str">
        <f>IF(C1412="","",LOOKUP(C1412,Bases!A:A,Bases!C:C))</f>
        <v/>
      </c>
      <c r="G1412" s="68" t="str">
        <f t="shared" si="83"/>
        <v>Baja</v>
      </c>
      <c r="H1412" s="16" t="s">
        <v>2894</v>
      </c>
      <c r="J1412" s="16" t="s">
        <v>2268</v>
      </c>
      <c r="K1412" s="16">
        <v>98730</v>
      </c>
      <c r="L1412" s="16" t="s">
        <v>2265</v>
      </c>
      <c r="M1412" s="17">
        <v>42998</v>
      </c>
      <c r="N1412" s="15">
        <v>34149909268</v>
      </c>
      <c r="P1412" s="16">
        <v>0</v>
      </c>
      <c r="Q1412" s="16" t="str">
        <f t="shared" si="84"/>
        <v>//</v>
      </c>
      <c r="R1412" s="16"/>
      <c r="S1412" s="108" t="e">
        <v>#N/A</v>
      </c>
      <c r="T1412" s="108"/>
    </row>
    <row r="1413" spans="1:20" hidden="1" x14ac:dyDescent="0.2">
      <c r="A1413" s="16">
        <v>7047</v>
      </c>
      <c r="B1413" s="16" t="s">
        <v>1070</v>
      </c>
      <c r="D1413" s="70" t="str">
        <f>IF(C1413="","",LOOKUP(C1413,Bases!A:A,Bases!B:B))</f>
        <v/>
      </c>
      <c r="E1413" s="70" t="str">
        <f>IF(C1413="","",LOOKUP(C1413,Bases!A:A,Bases!C:C))</f>
        <v/>
      </c>
      <c r="G1413" s="68" t="str">
        <f t="shared" ref="G1413:G1438" si="85">IF(L1413="B","Baja","Activo")</f>
        <v>Baja</v>
      </c>
      <c r="H1413" s="16" t="s">
        <v>2895</v>
      </c>
      <c r="J1413" s="16" t="s">
        <v>2283</v>
      </c>
      <c r="K1413" s="16">
        <v>98640</v>
      </c>
      <c r="L1413" s="16" t="s">
        <v>2265</v>
      </c>
      <c r="M1413" s="17">
        <v>41330</v>
      </c>
      <c r="N1413" s="15">
        <v>34109300912</v>
      </c>
      <c r="P1413" s="16">
        <v>0</v>
      </c>
      <c r="Q1413" s="16" t="str">
        <f t="shared" si="84"/>
        <v>//</v>
      </c>
      <c r="R1413" s="16"/>
      <c r="S1413" s="108" t="e">
        <v>#N/A</v>
      </c>
      <c r="T1413" s="108"/>
    </row>
    <row r="1414" spans="1:20" hidden="1" x14ac:dyDescent="0.2">
      <c r="A1414" s="16">
        <v>1237</v>
      </c>
      <c r="B1414" s="16" t="s">
        <v>1071</v>
      </c>
      <c r="D1414" s="70" t="str">
        <f>IF(C1414="","",LOOKUP(C1414,Bases!A:A,Bases!B:B))</f>
        <v/>
      </c>
      <c r="E1414" s="70" t="str">
        <f>IF(C1414="","",LOOKUP(C1414,Bases!A:A,Bases!C:C))</f>
        <v/>
      </c>
      <c r="G1414" s="68" t="str">
        <f t="shared" si="85"/>
        <v>Baja</v>
      </c>
      <c r="H1414" s="16" t="s">
        <v>2896</v>
      </c>
      <c r="J1414" s="16" t="s">
        <v>2272</v>
      </c>
      <c r="K1414" s="16">
        <v>98700</v>
      </c>
      <c r="L1414" s="16" t="s">
        <v>2265</v>
      </c>
      <c r="M1414" s="17">
        <v>41708</v>
      </c>
      <c r="N1414" s="15">
        <v>34088900963</v>
      </c>
      <c r="P1414" s="16">
        <v>0</v>
      </c>
      <c r="Q1414" s="16" t="str">
        <f t="shared" si="84"/>
        <v>//</v>
      </c>
      <c r="R1414" s="16"/>
      <c r="S1414" s="108" t="e">
        <v>#N/A</v>
      </c>
      <c r="T1414" s="108"/>
    </row>
    <row r="1415" spans="1:20" hidden="1" x14ac:dyDescent="0.2">
      <c r="A1415" s="16">
        <v>1527</v>
      </c>
      <c r="B1415" s="16" t="s">
        <v>1072</v>
      </c>
      <c r="D1415" s="70" t="str">
        <f>IF(C1415="","",LOOKUP(C1415,Bases!A:A,Bases!B:B))</f>
        <v/>
      </c>
      <c r="E1415" s="70" t="str">
        <f>IF(C1415="","",LOOKUP(C1415,Bases!A:A,Bases!C:C))</f>
        <v/>
      </c>
      <c r="G1415" s="68" t="str">
        <f t="shared" si="85"/>
        <v>Baja</v>
      </c>
      <c r="H1415" s="16" t="s">
        <v>2898</v>
      </c>
      <c r="J1415" s="16" t="s">
        <v>2268</v>
      </c>
      <c r="K1415" s="16">
        <v>98730</v>
      </c>
      <c r="L1415" s="16" t="s">
        <v>2265</v>
      </c>
      <c r="M1415" s="17">
        <v>42256</v>
      </c>
      <c r="N1415" s="15">
        <v>50159554521</v>
      </c>
      <c r="P1415" s="16">
        <v>0</v>
      </c>
      <c r="Q1415" s="16" t="str">
        <f t="shared" si="84"/>
        <v>//</v>
      </c>
      <c r="R1415" s="16"/>
      <c r="S1415" s="108" t="e">
        <v>#N/A</v>
      </c>
      <c r="T1415" s="108"/>
    </row>
    <row r="1416" spans="1:20" hidden="1" x14ac:dyDescent="0.2">
      <c r="A1416" s="16">
        <v>1996</v>
      </c>
      <c r="B1416" s="16" t="s">
        <v>1073</v>
      </c>
      <c r="D1416" s="70" t="str">
        <f>IF(C1416="","",LOOKUP(C1416,Bases!A:A,Bases!B:B))</f>
        <v/>
      </c>
      <c r="E1416" s="70" t="str">
        <f>IF(C1416="","",LOOKUP(C1416,Bases!A:A,Bases!C:C))</f>
        <v/>
      </c>
      <c r="F1416" s="18" t="s">
        <v>3</v>
      </c>
      <c r="G1416" s="68" t="str">
        <f t="shared" si="85"/>
        <v>Baja</v>
      </c>
      <c r="H1416" s="16" t="s">
        <v>4620</v>
      </c>
      <c r="J1416" s="16" t="s">
        <v>2272</v>
      </c>
      <c r="K1416" s="16">
        <v>98710</v>
      </c>
      <c r="L1416" s="16" t="s">
        <v>2265</v>
      </c>
      <c r="M1416" s="17">
        <v>43032</v>
      </c>
      <c r="N1416" s="15">
        <v>17139956530</v>
      </c>
      <c r="O1416" s="16" t="s">
        <v>4399</v>
      </c>
      <c r="P1416" s="16">
        <v>0</v>
      </c>
      <c r="Q1416" s="16" t="str">
        <f t="shared" si="84"/>
        <v>23/09/99</v>
      </c>
      <c r="R1416" s="27" t="s">
        <v>3904</v>
      </c>
      <c r="S1416" s="108" t="e">
        <v>#N/A</v>
      </c>
      <c r="T1416" s="108"/>
    </row>
    <row r="1417" spans="1:20" hidden="1" x14ac:dyDescent="0.2">
      <c r="A1417" s="16">
        <v>1151</v>
      </c>
      <c r="B1417" s="16" t="s">
        <v>1074</v>
      </c>
      <c r="D1417" s="70" t="str">
        <f>IF(C1417="","",LOOKUP(C1417,Bases!A:A,Bases!B:B))</f>
        <v/>
      </c>
      <c r="E1417" s="70" t="str">
        <f>IF(C1417="","",LOOKUP(C1417,Bases!A:A,Bases!C:C))</f>
        <v/>
      </c>
      <c r="G1417" s="68" t="str">
        <f t="shared" si="85"/>
        <v>Baja</v>
      </c>
      <c r="H1417" s="16" t="s">
        <v>2899</v>
      </c>
      <c r="J1417" s="16" t="s">
        <v>2283</v>
      </c>
      <c r="K1417" s="16">
        <v>98640</v>
      </c>
      <c r="L1417" s="16" t="s">
        <v>2265</v>
      </c>
      <c r="M1417" s="17">
        <v>41467</v>
      </c>
      <c r="N1417" s="15">
        <v>34038503479</v>
      </c>
      <c r="P1417" s="16">
        <v>0</v>
      </c>
      <c r="Q1417" s="16" t="str">
        <f t="shared" si="84"/>
        <v>//</v>
      </c>
      <c r="R1417" s="16"/>
      <c r="S1417" s="108" t="e">
        <v>#N/A</v>
      </c>
      <c r="T1417" s="108"/>
    </row>
    <row r="1418" spans="1:20" hidden="1" x14ac:dyDescent="0.2">
      <c r="A1418" s="16">
        <v>1176</v>
      </c>
      <c r="B1418" s="16" t="s">
        <v>1075</v>
      </c>
      <c r="D1418" s="70" t="str">
        <f>IF(C1418="","",LOOKUP(C1418,Bases!A:A,Bases!B:B))</f>
        <v/>
      </c>
      <c r="E1418" s="70" t="str">
        <f>IF(C1418="","",LOOKUP(C1418,Bases!A:A,Bases!C:C))</f>
        <v/>
      </c>
      <c r="G1418" s="68" t="str">
        <f t="shared" si="85"/>
        <v>Baja</v>
      </c>
      <c r="H1418" s="16" t="s">
        <v>2900</v>
      </c>
      <c r="J1418" s="16" t="s">
        <v>2283</v>
      </c>
      <c r="K1418" s="16">
        <v>98640</v>
      </c>
      <c r="L1418" s="16" t="s">
        <v>2265</v>
      </c>
      <c r="M1418" s="17">
        <v>41488</v>
      </c>
      <c r="N1418" s="15">
        <v>34137400874</v>
      </c>
      <c r="P1418" s="16">
        <v>0</v>
      </c>
      <c r="Q1418" s="16" t="str">
        <f t="shared" si="84"/>
        <v>//</v>
      </c>
      <c r="R1418" s="16"/>
      <c r="S1418" s="108" t="e">
        <v>#N/A</v>
      </c>
      <c r="T1418" s="108"/>
    </row>
    <row r="1419" spans="1:20" hidden="1" x14ac:dyDescent="0.2">
      <c r="A1419" s="16">
        <v>1285</v>
      </c>
      <c r="B1419" s="16" t="s">
        <v>1076</v>
      </c>
      <c r="D1419" s="70" t="str">
        <f>IF(C1419="","",LOOKUP(C1419,Bases!A:A,Bases!B:B))</f>
        <v/>
      </c>
      <c r="E1419" s="70" t="str">
        <f>IF(C1419="","",LOOKUP(C1419,Bases!A:A,Bases!C:C))</f>
        <v/>
      </c>
      <c r="G1419" s="68" t="str">
        <f t="shared" si="85"/>
        <v>Baja</v>
      </c>
      <c r="H1419" s="16" t="s">
        <v>2901</v>
      </c>
      <c r="J1419" s="16" t="s">
        <v>2283</v>
      </c>
      <c r="K1419" s="16">
        <v>98640</v>
      </c>
      <c r="L1419" s="16" t="s">
        <v>2265</v>
      </c>
      <c r="M1419" s="17">
        <v>41762</v>
      </c>
      <c r="N1419" s="15">
        <v>19149830952</v>
      </c>
      <c r="P1419" s="16">
        <v>0</v>
      </c>
      <c r="Q1419" s="16" t="str">
        <f t="shared" si="84"/>
        <v>//</v>
      </c>
      <c r="R1419" s="16"/>
      <c r="S1419" s="108" t="e">
        <v>#N/A</v>
      </c>
      <c r="T1419" s="108"/>
    </row>
    <row r="1420" spans="1:20" hidden="1" x14ac:dyDescent="0.2">
      <c r="A1420" s="16">
        <v>2155</v>
      </c>
      <c r="B1420" s="16" t="s">
        <v>3733</v>
      </c>
      <c r="D1420" s="70" t="str">
        <f>IF(C1420="","",LOOKUP(C1420,Bases!A:A,Bases!B:B))</f>
        <v/>
      </c>
      <c r="E1420" s="70" t="str">
        <f>IF(C1420="","",LOOKUP(C1420,Bases!A:A,Bases!C:C))</f>
        <v/>
      </c>
      <c r="F1420" s="18" t="s">
        <v>3778</v>
      </c>
      <c r="G1420" s="68" t="str">
        <f t="shared" si="85"/>
        <v>Baja</v>
      </c>
      <c r="H1420" s="16" t="s">
        <v>3734</v>
      </c>
      <c r="J1420" s="16" t="s">
        <v>3726</v>
      </c>
      <c r="K1420" s="16">
        <v>98740</v>
      </c>
      <c r="L1420" s="16" t="s">
        <v>2265</v>
      </c>
      <c r="M1420" s="17">
        <v>43278</v>
      </c>
      <c r="N1420" s="15">
        <v>34988207014</v>
      </c>
      <c r="O1420" s="16" t="s">
        <v>4009</v>
      </c>
      <c r="P1420" s="16">
        <v>0</v>
      </c>
      <c r="Q1420" s="16" t="str">
        <f t="shared" si="84"/>
        <v>03/11/82</v>
      </c>
      <c r="R1420" s="27" t="s">
        <v>3910</v>
      </c>
      <c r="S1420" s="108" t="e">
        <v>#N/A</v>
      </c>
      <c r="T1420" s="108"/>
    </row>
    <row r="1421" spans="1:20" x14ac:dyDescent="0.2">
      <c r="A1421" s="16">
        <v>2822</v>
      </c>
      <c r="B1421" s="31" t="s">
        <v>6055</v>
      </c>
      <c r="C1421" s="19" t="s">
        <v>7727</v>
      </c>
      <c r="D1421" s="70" t="s">
        <v>2</v>
      </c>
      <c r="E1421" s="70" t="s">
        <v>0</v>
      </c>
      <c r="F1421" s="12" t="s">
        <v>3659</v>
      </c>
      <c r="G1421" s="68" t="str">
        <f t="shared" si="85"/>
        <v>Activo</v>
      </c>
      <c r="H1421" s="16" t="s">
        <v>6056</v>
      </c>
      <c r="I1421" s="16" t="s">
        <v>5537</v>
      </c>
      <c r="J1421" s="16" t="s">
        <v>2285</v>
      </c>
      <c r="K1421" s="16">
        <v>98740</v>
      </c>
      <c r="L1421" s="16" t="s">
        <v>144</v>
      </c>
      <c r="M1421" s="17">
        <v>43907</v>
      </c>
      <c r="N1421" s="15">
        <v>51088303105</v>
      </c>
      <c r="O1421" s="16" t="s">
        <v>6057</v>
      </c>
      <c r="P1421" s="16" t="s">
        <v>6334</v>
      </c>
      <c r="Q1421" s="16" t="str">
        <f t="shared" ref="Q1421:Q1452" si="86">CONCATENATE(MID(O1421,9,2),"/",MID(O1421,7,2),"/",MID(O1421,5,2))</f>
        <v>06/11/83</v>
      </c>
      <c r="R1421" s="27" t="s">
        <v>3910</v>
      </c>
      <c r="S1421" s="12" t="s">
        <v>5537</v>
      </c>
    </row>
    <row r="1422" spans="1:20" hidden="1" x14ac:dyDescent="0.2">
      <c r="A1422" s="16">
        <v>8194</v>
      </c>
      <c r="B1422" s="16" t="s">
        <v>1077</v>
      </c>
      <c r="D1422" s="70" t="str">
        <f>IF(C1422="","",LOOKUP(C1422,Bases!A:A,Bases!B:B))</f>
        <v/>
      </c>
      <c r="E1422" s="70" t="str">
        <f>IF(C1422="","",LOOKUP(C1422,Bases!A:A,Bases!C:C))</f>
        <v/>
      </c>
      <c r="F1422" s="18" t="s">
        <v>3</v>
      </c>
      <c r="G1422" s="68" t="str">
        <f t="shared" si="85"/>
        <v>Baja</v>
      </c>
      <c r="H1422" s="16" t="s">
        <v>2902</v>
      </c>
      <c r="I1422" s="16" t="s">
        <v>2472</v>
      </c>
      <c r="J1422" s="16" t="s">
        <v>2283</v>
      </c>
      <c r="K1422" s="16">
        <v>98640</v>
      </c>
      <c r="L1422" s="16" t="s">
        <v>2265</v>
      </c>
      <c r="M1422" s="17">
        <v>43682</v>
      </c>
      <c r="N1422" s="15">
        <v>29139966153</v>
      </c>
      <c r="O1422" s="16" t="s">
        <v>5264</v>
      </c>
      <c r="P1422" s="16">
        <v>0</v>
      </c>
      <c r="Q1422" s="16" t="str">
        <f t="shared" si="86"/>
        <v>05/08/99</v>
      </c>
      <c r="R1422" s="27" t="s">
        <v>3904</v>
      </c>
      <c r="S1422" s="108" t="s">
        <v>3951</v>
      </c>
      <c r="T1422" s="108"/>
    </row>
    <row r="1423" spans="1:20" hidden="1" x14ac:dyDescent="0.2">
      <c r="A1423" s="35">
        <v>2166</v>
      </c>
      <c r="B1423" s="16" t="s">
        <v>3751</v>
      </c>
      <c r="D1423" s="70" t="str">
        <f>IF(C1423="","",LOOKUP(C1423,Bases!A:A,Bases!B:B))</f>
        <v/>
      </c>
      <c r="E1423" s="70" t="str">
        <f>IF(C1423="","",LOOKUP(C1423,Bases!A:A,Bases!C:C))</f>
        <v/>
      </c>
      <c r="F1423" s="18" t="s">
        <v>3667</v>
      </c>
      <c r="G1423" s="68" t="str">
        <f t="shared" si="85"/>
        <v>Baja</v>
      </c>
      <c r="H1423" s="16" t="s">
        <v>3752</v>
      </c>
      <c r="I1423" s="16" t="s">
        <v>3676</v>
      </c>
      <c r="J1423" s="16" t="s">
        <v>2285</v>
      </c>
      <c r="K1423" s="16">
        <v>98730</v>
      </c>
      <c r="L1423" s="16" t="s">
        <v>2265</v>
      </c>
      <c r="M1423" s="17">
        <v>43319</v>
      </c>
      <c r="N1423" s="15">
        <v>3167416217</v>
      </c>
      <c r="O1423" s="16" t="s">
        <v>4390</v>
      </c>
      <c r="P1423" s="16">
        <v>0</v>
      </c>
      <c r="Q1423" s="16" t="str">
        <f t="shared" si="86"/>
        <v>15/04/74</v>
      </c>
      <c r="R1423" s="27" t="s">
        <v>3904</v>
      </c>
      <c r="S1423" s="108" t="e">
        <v>#N/A</v>
      </c>
      <c r="T1423" s="108"/>
    </row>
    <row r="1424" spans="1:20" x14ac:dyDescent="0.2">
      <c r="A1424" s="16">
        <v>8474</v>
      </c>
      <c r="B1424" s="16" t="s">
        <v>7763</v>
      </c>
      <c r="C1424" s="19" t="s">
        <v>7095</v>
      </c>
      <c r="D1424" s="70" t="str">
        <f>IF(C1424="","",LOOKUP(C1424,Bases!A:A,Bases!B:B))</f>
        <v>Invernaderos</v>
      </c>
      <c r="E1424" s="70" t="str">
        <f>IF(C1424="","",LOOKUP(C1424,Bases!A:A,Bases!C:C))</f>
        <v>Extra/entrenamiento</v>
      </c>
      <c r="F1424" s="18" t="s">
        <v>7209</v>
      </c>
      <c r="G1424" s="68" t="str">
        <f t="shared" si="85"/>
        <v>Activo</v>
      </c>
      <c r="H1424" s="16" t="s">
        <v>7764</v>
      </c>
      <c r="I1424" s="16" t="s">
        <v>2336</v>
      </c>
      <c r="J1424" s="16" t="s">
        <v>2272</v>
      </c>
      <c r="K1424" s="16">
        <v>98705</v>
      </c>
      <c r="L1424" s="16" t="s">
        <v>144</v>
      </c>
      <c r="M1424" s="17">
        <v>44200</v>
      </c>
      <c r="O1424" s="16" t="s">
        <v>7765</v>
      </c>
      <c r="Q1424" s="16" t="str">
        <f t="shared" si="86"/>
        <v>15/09/93</v>
      </c>
      <c r="R1424" s="27" t="s">
        <v>3904</v>
      </c>
      <c r="S1424" s="12" t="s">
        <v>2336</v>
      </c>
    </row>
    <row r="1425" spans="1:20" hidden="1" x14ac:dyDescent="0.2">
      <c r="A1425" s="23">
        <v>2373</v>
      </c>
      <c r="B1425" s="16" t="s">
        <v>4450</v>
      </c>
      <c r="D1425" s="70" t="str">
        <f>IF(C1425="","",LOOKUP(C1425,Bases!A:A,Bases!B:B))</f>
        <v/>
      </c>
      <c r="E1425" s="70" t="str">
        <f>IF(C1425="","",LOOKUP(C1425,Bases!A:A,Bases!C:C))</f>
        <v/>
      </c>
      <c r="F1425" s="24" t="s">
        <v>3662</v>
      </c>
      <c r="G1425" s="68" t="str">
        <f t="shared" si="85"/>
        <v>Baja</v>
      </c>
      <c r="H1425" s="16" t="s">
        <v>4454</v>
      </c>
      <c r="J1425" s="16" t="s">
        <v>2285</v>
      </c>
      <c r="K1425" s="16">
        <v>98730</v>
      </c>
      <c r="L1425" s="16" t="s">
        <v>2265</v>
      </c>
      <c r="M1425" s="17">
        <v>43683</v>
      </c>
      <c r="N1425" s="15">
        <v>2187999152</v>
      </c>
      <c r="O1425" s="16" t="s">
        <v>4455</v>
      </c>
      <c r="P1425" s="16">
        <v>0</v>
      </c>
      <c r="Q1425" s="16" t="str">
        <f t="shared" si="86"/>
        <v>22/07/79</v>
      </c>
      <c r="R1425" s="27" t="s">
        <v>3904</v>
      </c>
      <c r="S1425" s="108" t="e">
        <v>#N/A</v>
      </c>
      <c r="T1425" s="108"/>
    </row>
    <row r="1426" spans="1:20" hidden="1" x14ac:dyDescent="0.2">
      <c r="A1426" s="16">
        <v>2124</v>
      </c>
      <c r="B1426" s="16" t="s">
        <v>3677</v>
      </c>
      <c r="D1426" s="70" t="str">
        <f>IF(C1426="","",LOOKUP(C1426,Bases!A:A,Bases!B:B))</f>
        <v/>
      </c>
      <c r="E1426" s="70" t="str">
        <f>IF(C1426="","",LOOKUP(C1426,Bases!A:A,Bases!C:C))</f>
        <v/>
      </c>
      <c r="F1426" s="18" t="s">
        <v>3659</v>
      </c>
      <c r="G1426" s="68" t="str">
        <f t="shared" si="85"/>
        <v>Baja</v>
      </c>
      <c r="H1426" s="16" t="s">
        <v>3678</v>
      </c>
      <c r="J1426" s="16" t="s">
        <v>2283</v>
      </c>
      <c r="K1426" s="16">
        <v>98647</v>
      </c>
      <c r="L1426" s="16" t="s">
        <v>2265</v>
      </c>
      <c r="M1426" s="17">
        <v>43279</v>
      </c>
      <c r="P1426" s="16">
        <v>0</v>
      </c>
      <c r="Q1426" s="16" t="str">
        <f t="shared" si="86"/>
        <v>//</v>
      </c>
      <c r="R1426" s="27" t="s">
        <v>3910</v>
      </c>
      <c r="S1426" s="108" t="e">
        <v>#N/A</v>
      </c>
      <c r="T1426" s="108"/>
    </row>
    <row r="1427" spans="1:20" hidden="1" x14ac:dyDescent="0.2">
      <c r="A1427" s="16">
        <v>1405</v>
      </c>
      <c r="B1427" s="16" t="s">
        <v>1078</v>
      </c>
      <c r="D1427" s="70" t="str">
        <f>IF(C1427="","",LOOKUP(C1427,Bases!A:A,Bases!B:B))</f>
        <v/>
      </c>
      <c r="E1427" s="70" t="str">
        <f>IF(C1427="","",LOOKUP(C1427,Bases!A:A,Bases!C:C))</f>
        <v/>
      </c>
      <c r="G1427" s="68" t="str">
        <f t="shared" si="85"/>
        <v>Baja</v>
      </c>
      <c r="J1427" s="16" t="s">
        <v>2328</v>
      </c>
      <c r="K1427" s="16">
        <v>98730</v>
      </c>
      <c r="L1427" s="16" t="s">
        <v>2265</v>
      </c>
      <c r="M1427" s="17">
        <v>42014</v>
      </c>
      <c r="N1427" s="15">
        <v>56149633622</v>
      </c>
      <c r="P1427" s="16">
        <v>0</v>
      </c>
      <c r="Q1427" s="16" t="str">
        <f t="shared" si="86"/>
        <v>//</v>
      </c>
      <c r="R1427" s="16"/>
      <c r="S1427" s="108" t="e">
        <v>#N/A</v>
      </c>
      <c r="T1427" s="108"/>
    </row>
    <row r="1428" spans="1:20" hidden="1" x14ac:dyDescent="0.2">
      <c r="A1428" s="31">
        <v>2095</v>
      </c>
      <c r="B1428" s="16" t="s">
        <v>1079</v>
      </c>
      <c r="D1428" s="70" t="str">
        <f>IF(C1428="","",LOOKUP(C1428,Bases!A:A,Bases!B:B))</f>
        <v/>
      </c>
      <c r="E1428" s="70" t="str">
        <f>IF(C1428="","",LOOKUP(C1428,Bases!A:A,Bases!C:C))</f>
        <v/>
      </c>
      <c r="F1428" s="18" t="s">
        <v>24</v>
      </c>
      <c r="G1428" s="68" t="str">
        <f t="shared" si="85"/>
        <v>Baja</v>
      </c>
      <c r="H1428" s="16" t="s">
        <v>4562</v>
      </c>
      <c r="I1428" s="16" t="s">
        <v>2283</v>
      </c>
      <c r="J1428" s="16" t="s">
        <v>2283</v>
      </c>
      <c r="K1428" s="16">
        <v>98640</v>
      </c>
      <c r="L1428" s="16" t="s">
        <v>2265</v>
      </c>
      <c r="M1428" s="17">
        <v>43836</v>
      </c>
      <c r="N1428" s="15">
        <v>81169959152</v>
      </c>
      <c r="O1428" s="16" t="s">
        <v>4563</v>
      </c>
      <c r="P1428" s="16">
        <v>0</v>
      </c>
      <c r="Q1428" s="16" t="str">
        <f t="shared" si="86"/>
        <v>21/04/99</v>
      </c>
      <c r="R1428" s="27" t="s">
        <v>3904</v>
      </c>
      <c r="S1428" s="108" t="s">
        <v>6216</v>
      </c>
      <c r="T1428" s="108"/>
    </row>
    <row r="1429" spans="1:20" hidden="1" x14ac:dyDescent="0.2">
      <c r="A1429" s="16">
        <v>8050</v>
      </c>
      <c r="B1429" s="16" t="s">
        <v>1080</v>
      </c>
      <c r="D1429" s="70" t="str">
        <f>IF(C1429="","",LOOKUP(C1429,Bases!A:A,Bases!B:B))</f>
        <v/>
      </c>
      <c r="E1429" s="70" t="str">
        <f>IF(C1429="","",LOOKUP(C1429,Bases!A:A,Bases!C:C))</f>
        <v/>
      </c>
      <c r="G1429" s="68" t="str">
        <f t="shared" si="85"/>
        <v>Baja</v>
      </c>
      <c r="H1429" s="16" t="s">
        <v>2903</v>
      </c>
      <c r="J1429" s="16" t="s">
        <v>2634</v>
      </c>
      <c r="K1429" s="16">
        <v>98730</v>
      </c>
      <c r="L1429" s="16" t="s">
        <v>2265</v>
      </c>
      <c r="M1429" s="17">
        <v>41982</v>
      </c>
      <c r="N1429" s="15">
        <v>10149379553</v>
      </c>
      <c r="P1429" s="16">
        <v>0</v>
      </c>
      <c r="Q1429" s="16" t="str">
        <f t="shared" si="86"/>
        <v>//</v>
      </c>
      <c r="R1429" s="16"/>
      <c r="S1429" s="108" t="e">
        <v>#N/A</v>
      </c>
      <c r="T1429" s="108"/>
    </row>
    <row r="1430" spans="1:20" hidden="1" x14ac:dyDescent="0.2">
      <c r="A1430" s="16">
        <v>313</v>
      </c>
      <c r="B1430" s="16" t="s">
        <v>1081</v>
      </c>
      <c r="D1430" s="70" t="str">
        <f>IF(C1430="","",LOOKUP(C1430,Bases!A:A,Bases!B:B))</f>
        <v/>
      </c>
      <c r="E1430" s="70" t="str">
        <f>IF(C1430="","",LOOKUP(C1430,Bases!A:A,Bases!C:C))</f>
        <v/>
      </c>
      <c r="G1430" s="68" t="str">
        <f t="shared" si="85"/>
        <v>Baja</v>
      </c>
      <c r="K1430" s="16">
        <v>0</v>
      </c>
      <c r="L1430" s="16" t="s">
        <v>2265</v>
      </c>
      <c r="M1430" s="17">
        <v>37566</v>
      </c>
      <c r="N1430" s="15">
        <v>62978105542</v>
      </c>
      <c r="P1430" s="16">
        <v>0</v>
      </c>
      <c r="Q1430" s="16" t="str">
        <f t="shared" si="86"/>
        <v>//</v>
      </c>
      <c r="R1430" s="16"/>
      <c r="S1430" s="108" t="e">
        <v>#N/A</v>
      </c>
      <c r="T1430" s="108"/>
    </row>
    <row r="1431" spans="1:20" hidden="1" x14ac:dyDescent="0.2">
      <c r="A1431" s="16">
        <v>1217</v>
      </c>
      <c r="B1431" s="16" t="s">
        <v>1082</v>
      </c>
      <c r="D1431" s="70" t="str">
        <f>IF(C1431="","",LOOKUP(C1431,Bases!A:A,Bases!B:B))</f>
        <v/>
      </c>
      <c r="E1431" s="70" t="str">
        <f>IF(C1431="","",LOOKUP(C1431,Bases!A:A,Bases!C:C))</f>
        <v/>
      </c>
      <c r="G1431" s="68" t="str">
        <f t="shared" si="85"/>
        <v>Baja</v>
      </c>
      <c r="H1431" s="16" t="s">
        <v>2277</v>
      </c>
      <c r="J1431" s="16" t="s">
        <v>2272</v>
      </c>
      <c r="K1431" s="16">
        <v>98700</v>
      </c>
      <c r="L1431" s="16" t="s">
        <v>2265</v>
      </c>
      <c r="M1431" s="17">
        <v>41632</v>
      </c>
      <c r="N1431" s="15">
        <v>34109302231</v>
      </c>
      <c r="P1431" s="16">
        <v>0</v>
      </c>
      <c r="Q1431" s="16" t="str">
        <f t="shared" si="86"/>
        <v>//</v>
      </c>
      <c r="R1431" s="16"/>
      <c r="S1431" s="108" t="e">
        <v>#N/A</v>
      </c>
      <c r="T1431" s="108"/>
    </row>
    <row r="1432" spans="1:20" hidden="1" x14ac:dyDescent="0.2">
      <c r="A1432" s="16">
        <v>995</v>
      </c>
      <c r="B1432" s="16" t="s">
        <v>1083</v>
      </c>
      <c r="D1432" s="70" t="str">
        <f>IF(C1432="","",LOOKUP(C1432,Bases!A:A,Bases!B:B))</f>
        <v/>
      </c>
      <c r="E1432" s="70" t="str">
        <f>IF(C1432="","",LOOKUP(C1432,Bases!A:A,Bases!C:C))</f>
        <v/>
      </c>
      <c r="G1432" s="68" t="str">
        <f t="shared" si="85"/>
        <v>Baja</v>
      </c>
      <c r="H1432" s="16" t="s">
        <v>2883</v>
      </c>
      <c r="J1432" s="16" t="s">
        <v>2272</v>
      </c>
      <c r="K1432" s="16">
        <v>98690</v>
      </c>
      <c r="L1432" s="16" t="s">
        <v>2265</v>
      </c>
      <c r="M1432" s="17">
        <v>40592</v>
      </c>
      <c r="N1432" s="15">
        <v>34079004262</v>
      </c>
      <c r="P1432" s="16">
        <v>0</v>
      </c>
      <c r="Q1432" s="16" t="str">
        <f t="shared" si="86"/>
        <v>//</v>
      </c>
      <c r="R1432" s="16"/>
      <c r="S1432" s="108" t="e">
        <v>#N/A</v>
      </c>
      <c r="T1432" s="108"/>
    </row>
    <row r="1433" spans="1:20" hidden="1" x14ac:dyDescent="0.2">
      <c r="A1433" s="16">
        <v>1299</v>
      </c>
      <c r="B1433" s="16" t="s">
        <v>1084</v>
      </c>
      <c r="D1433" s="70" t="str">
        <f>IF(C1433="","",LOOKUP(C1433,Bases!A:A,Bases!B:B))</f>
        <v/>
      </c>
      <c r="E1433" s="70" t="str">
        <f>IF(C1433="","",LOOKUP(C1433,Bases!A:A,Bases!C:C))</f>
        <v/>
      </c>
      <c r="G1433" s="68" t="str">
        <f t="shared" si="85"/>
        <v>Baja</v>
      </c>
      <c r="H1433" s="16" t="s">
        <v>2904</v>
      </c>
      <c r="J1433" s="16" t="s">
        <v>2272</v>
      </c>
      <c r="K1433" s="16">
        <v>98707</v>
      </c>
      <c r="L1433" s="16" t="s">
        <v>2265</v>
      </c>
      <c r="M1433" s="17">
        <v>41859</v>
      </c>
      <c r="N1433" s="15">
        <v>18149779771</v>
      </c>
      <c r="P1433" s="16">
        <v>0</v>
      </c>
      <c r="Q1433" s="16" t="str">
        <f t="shared" si="86"/>
        <v>//</v>
      </c>
      <c r="R1433" s="16"/>
      <c r="S1433" s="108" t="e">
        <v>#N/A</v>
      </c>
      <c r="T1433" s="108"/>
    </row>
    <row r="1434" spans="1:20" hidden="1" x14ac:dyDescent="0.2">
      <c r="A1434" s="16">
        <v>2060</v>
      </c>
      <c r="B1434" s="16" t="s">
        <v>1085</v>
      </c>
      <c r="D1434" s="70" t="str">
        <f>IF(C1434="","",LOOKUP(C1434,Bases!A:A,Bases!B:B))</f>
        <v/>
      </c>
      <c r="E1434" s="70" t="str">
        <f>IF(C1434="","",LOOKUP(C1434,Bases!A:A,Bases!C:C))</f>
        <v/>
      </c>
      <c r="G1434" s="68" t="str">
        <f t="shared" si="85"/>
        <v>Baja</v>
      </c>
      <c r="H1434" s="16" t="s">
        <v>2905</v>
      </c>
      <c r="J1434" s="16" t="s">
        <v>2268</v>
      </c>
      <c r="K1434" s="16">
        <v>98730</v>
      </c>
      <c r="L1434" s="16" t="s">
        <v>2265</v>
      </c>
      <c r="M1434" s="17">
        <v>43154</v>
      </c>
      <c r="N1434" s="15">
        <v>34088804983</v>
      </c>
      <c r="P1434" s="16">
        <v>0</v>
      </c>
      <c r="Q1434" s="16" t="str">
        <f t="shared" si="86"/>
        <v>//</v>
      </c>
      <c r="R1434" s="16"/>
      <c r="S1434" s="108" t="e">
        <v>#N/A</v>
      </c>
      <c r="T1434" s="108"/>
    </row>
    <row r="1435" spans="1:20" hidden="1" x14ac:dyDescent="0.2">
      <c r="A1435" s="16">
        <v>855</v>
      </c>
      <c r="B1435" s="16" t="s">
        <v>1086</v>
      </c>
      <c r="D1435" s="70" t="str">
        <f>IF(C1435="","",LOOKUP(C1435,Bases!A:A,Bases!B:B))</f>
        <v/>
      </c>
      <c r="E1435" s="70" t="str">
        <f>IF(C1435="","",LOOKUP(C1435,Bases!A:A,Bases!C:C))</f>
        <v/>
      </c>
      <c r="G1435" s="68" t="str">
        <f t="shared" si="85"/>
        <v>Baja</v>
      </c>
      <c r="H1435" s="16" t="s">
        <v>2906</v>
      </c>
      <c r="J1435" s="16" t="s">
        <v>2272</v>
      </c>
      <c r="K1435" s="16">
        <v>98700</v>
      </c>
      <c r="L1435" s="16" t="s">
        <v>2265</v>
      </c>
      <c r="M1435" s="17">
        <v>38747</v>
      </c>
      <c r="N1435" s="15">
        <v>34038301452</v>
      </c>
      <c r="P1435" s="16">
        <v>0</v>
      </c>
      <c r="Q1435" s="16" t="str">
        <f t="shared" si="86"/>
        <v>//</v>
      </c>
      <c r="R1435" s="16"/>
      <c r="S1435" s="108" t="e">
        <v>#N/A</v>
      </c>
      <c r="T1435" s="108"/>
    </row>
    <row r="1436" spans="1:20" hidden="1" x14ac:dyDescent="0.2">
      <c r="A1436" s="16">
        <v>556</v>
      </c>
      <c r="B1436" s="16" t="s">
        <v>1087</v>
      </c>
      <c r="D1436" s="70" t="str">
        <f>IF(C1436="","",LOOKUP(C1436,Bases!A:A,Bases!B:B))</f>
        <v/>
      </c>
      <c r="E1436" s="70" t="str">
        <f>IF(C1436="","",LOOKUP(C1436,Bases!A:A,Bases!C:C))</f>
        <v/>
      </c>
      <c r="G1436" s="68" t="str">
        <f t="shared" si="85"/>
        <v>Baja</v>
      </c>
      <c r="K1436" s="16">
        <v>0</v>
      </c>
      <c r="L1436" s="16" t="s">
        <v>2265</v>
      </c>
      <c r="M1436" s="17">
        <v>38299</v>
      </c>
      <c r="N1436" s="15">
        <v>34048617368</v>
      </c>
      <c r="P1436" s="16">
        <v>0</v>
      </c>
      <c r="Q1436" s="16" t="str">
        <f t="shared" si="86"/>
        <v>//</v>
      </c>
      <c r="R1436" s="16"/>
      <c r="S1436" s="108" t="e">
        <v>#N/A</v>
      </c>
      <c r="T1436" s="108"/>
    </row>
    <row r="1437" spans="1:20" hidden="1" x14ac:dyDescent="0.2">
      <c r="A1437" s="16">
        <v>1540</v>
      </c>
      <c r="B1437" s="16" t="s">
        <v>1088</v>
      </c>
      <c r="D1437" s="70" t="str">
        <f>IF(C1437="","",LOOKUP(C1437,Bases!A:A,Bases!B:B))</f>
        <v/>
      </c>
      <c r="E1437" s="70" t="str">
        <f>IF(C1437="","",LOOKUP(C1437,Bases!A:A,Bases!C:C))</f>
        <v/>
      </c>
      <c r="G1437" s="68" t="str">
        <f t="shared" si="85"/>
        <v>Baja</v>
      </c>
      <c r="H1437" s="16" t="s">
        <v>2907</v>
      </c>
      <c r="J1437" s="16" t="s">
        <v>2268</v>
      </c>
      <c r="K1437" s="16">
        <v>98730</v>
      </c>
      <c r="L1437" s="16" t="s">
        <v>2265</v>
      </c>
      <c r="M1437" s="17">
        <v>42261</v>
      </c>
      <c r="N1437" s="15">
        <v>25876930592</v>
      </c>
      <c r="P1437" s="16">
        <v>0</v>
      </c>
      <c r="Q1437" s="16" t="str">
        <f t="shared" si="86"/>
        <v>//</v>
      </c>
      <c r="R1437" s="16"/>
      <c r="S1437" s="108" t="e">
        <v>#N/A</v>
      </c>
      <c r="T1437" s="108"/>
    </row>
    <row r="1438" spans="1:20" hidden="1" x14ac:dyDescent="0.2">
      <c r="A1438" s="16">
        <v>1486</v>
      </c>
      <c r="B1438" s="16" t="s">
        <v>1089</v>
      </c>
      <c r="D1438" s="70" t="str">
        <f>IF(C1438="","",LOOKUP(C1438,Bases!A:A,Bases!B:B))</f>
        <v/>
      </c>
      <c r="E1438" s="70" t="str">
        <f>IF(C1438="","",LOOKUP(C1438,Bases!A:A,Bases!C:C))</f>
        <v/>
      </c>
      <c r="G1438" s="68" t="str">
        <f t="shared" si="85"/>
        <v>Baja</v>
      </c>
      <c r="K1438" s="16">
        <v>0</v>
      </c>
      <c r="L1438" s="16" t="s">
        <v>2265</v>
      </c>
      <c r="M1438" s="17">
        <v>42226</v>
      </c>
      <c r="N1438" s="15">
        <v>34118700300</v>
      </c>
      <c r="P1438" s="16">
        <v>0</v>
      </c>
      <c r="Q1438" s="16" t="str">
        <f t="shared" si="86"/>
        <v>//</v>
      </c>
      <c r="R1438" s="16"/>
      <c r="S1438" s="108" t="e">
        <v>#N/A</v>
      </c>
      <c r="T1438" s="108"/>
    </row>
    <row r="1439" spans="1:20" hidden="1" x14ac:dyDescent="0.2">
      <c r="A1439" s="16">
        <v>8319</v>
      </c>
      <c r="B1439" s="31" t="s">
        <v>7273</v>
      </c>
      <c r="C1439" s="19" t="s">
        <v>7097</v>
      </c>
      <c r="D1439" s="70" t="str">
        <f>IF(C1439="","",LOOKUP(C1439,Bases!A:A,Bases!B:B))</f>
        <v>Invernaderos</v>
      </c>
      <c r="E1439" s="70" t="str">
        <f>IF(C1439="","",LOOKUP(C1439,Bases!A:A,Bases!C:C))</f>
        <v>Extra/entrenamiento</v>
      </c>
      <c r="F1439" s="18" t="s">
        <v>7209</v>
      </c>
      <c r="G1439" s="68" t="str">
        <f>IF(L1439="B","Baja",IF(L1439="A","Activo",IF(L1439="R","Activo","")))</f>
        <v>Baja</v>
      </c>
      <c r="H1439" s="16" t="s">
        <v>7268</v>
      </c>
      <c r="I1439" s="16" t="s">
        <v>7258</v>
      </c>
      <c r="J1439" s="16" t="s">
        <v>2270</v>
      </c>
      <c r="K1439" s="16">
        <v>98630</v>
      </c>
      <c r="L1439" s="16" t="s">
        <v>2265</v>
      </c>
      <c r="M1439" s="17">
        <v>44117</v>
      </c>
      <c r="O1439" s="16" t="s">
        <v>7274</v>
      </c>
      <c r="P1439" s="16" t="s">
        <v>7275</v>
      </c>
      <c r="Q1439" s="16" t="str">
        <f t="shared" si="86"/>
        <v>13/01/99</v>
      </c>
      <c r="R1439" s="27" t="s">
        <v>3910</v>
      </c>
      <c r="S1439" s="29" t="s">
        <v>7258</v>
      </c>
      <c r="T1439" s="29"/>
    </row>
    <row r="1440" spans="1:20" x14ac:dyDescent="0.2">
      <c r="A1440" s="16">
        <v>2165</v>
      </c>
      <c r="B1440" s="31" t="s">
        <v>3753</v>
      </c>
      <c r="C1440" s="16" t="s">
        <v>6801</v>
      </c>
      <c r="D1440" s="70" t="str">
        <f>IF(C1440="","",LOOKUP(C1440,Bases!A:A,Bases!B:B))</f>
        <v>Invernaderos</v>
      </c>
      <c r="E1440" s="70" t="str">
        <f>IF(C1440="","",LOOKUP(C1440,Bases!A:A,Bases!C:C))</f>
        <v>Operativo Abajo</v>
      </c>
      <c r="F1440" s="18" t="s">
        <v>3665</v>
      </c>
      <c r="G1440" s="68" t="str">
        <f t="shared" ref="G1440:G1447" si="87">IF(L1440="B","Baja","Activo")</f>
        <v>Activo</v>
      </c>
      <c r="H1440" s="16" t="s">
        <v>5527</v>
      </c>
      <c r="I1440" s="16" t="s">
        <v>3676</v>
      </c>
      <c r="J1440" s="16" t="s">
        <v>2285</v>
      </c>
      <c r="K1440" s="16">
        <v>98730</v>
      </c>
      <c r="L1440" s="16" t="s">
        <v>144</v>
      </c>
      <c r="M1440" s="17">
        <v>43319</v>
      </c>
      <c r="N1440" s="15">
        <v>62149600728</v>
      </c>
      <c r="O1440" s="16" t="s">
        <v>4380</v>
      </c>
      <c r="P1440" s="16" t="s">
        <v>6335</v>
      </c>
      <c r="Q1440" s="16" t="str">
        <f t="shared" si="86"/>
        <v>26/05/96</v>
      </c>
      <c r="R1440" s="27" t="s">
        <v>3904</v>
      </c>
      <c r="S1440" s="12" t="s">
        <v>3185</v>
      </c>
    </row>
    <row r="1441" spans="1:20" hidden="1" x14ac:dyDescent="0.2">
      <c r="A1441" s="23">
        <v>2364</v>
      </c>
      <c r="B1441" s="16" t="s">
        <v>4422</v>
      </c>
      <c r="D1441" s="70" t="str">
        <f>IF(C1441="","",LOOKUP(C1441,Bases!A:A,Bases!B:B))</f>
        <v/>
      </c>
      <c r="E1441" s="70" t="str">
        <f>IF(C1441="","",LOOKUP(C1441,Bases!A:A,Bases!C:C))</f>
        <v/>
      </c>
      <c r="F1441" s="24" t="s">
        <v>3662</v>
      </c>
      <c r="G1441" s="68" t="str">
        <f t="shared" si="87"/>
        <v>Baja</v>
      </c>
      <c r="H1441" s="16" t="s">
        <v>4424</v>
      </c>
      <c r="J1441" s="16" t="s">
        <v>2283</v>
      </c>
      <c r="K1441" s="16">
        <v>98640</v>
      </c>
      <c r="L1441" s="16" t="s">
        <v>2265</v>
      </c>
      <c r="M1441" s="17">
        <v>43404</v>
      </c>
      <c r="O1441" s="16" t="s">
        <v>4425</v>
      </c>
      <c r="P1441" s="16">
        <v>0</v>
      </c>
      <c r="Q1441" s="16" t="str">
        <f t="shared" si="86"/>
        <v>16/06/96</v>
      </c>
      <c r="R1441" s="27" t="s">
        <v>3904</v>
      </c>
      <c r="S1441" s="108" t="e">
        <v>#N/A</v>
      </c>
      <c r="T1441" s="108"/>
    </row>
    <row r="1442" spans="1:20" hidden="1" x14ac:dyDescent="0.2">
      <c r="A1442" s="16">
        <v>50118</v>
      </c>
      <c r="B1442" s="16" t="s">
        <v>3936</v>
      </c>
      <c r="D1442" s="70" t="str">
        <f>IF(C1442="","",LOOKUP(C1442,Bases!A:A,Bases!B:B))</f>
        <v/>
      </c>
      <c r="E1442" s="70" t="str">
        <f>IF(C1442="","",LOOKUP(C1442,Bases!A:A,Bases!C:C))</f>
        <v/>
      </c>
      <c r="G1442" s="68" t="str">
        <f t="shared" si="87"/>
        <v>Baja</v>
      </c>
      <c r="H1442" s="16" t="s">
        <v>3937</v>
      </c>
      <c r="J1442" s="16" t="s">
        <v>2268</v>
      </c>
      <c r="K1442" s="16">
        <v>98740</v>
      </c>
      <c r="L1442" s="16" t="s">
        <v>2265</v>
      </c>
      <c r="M1442" s="17">
        <v>43341</v>
      </c>
      <c r="O1442" s="16" t="s">
        <v>3938</v>
      </c>
      <c r="P1442" s="16">
        <v>0</v>
      </c>
      <c r="Q1442" s="16" t="str">
        <f t="shared" si="86"/>
        <v>25/09/71</v>
      </c>
      <c r="R1442" s="16">
        <v>7167139885</v>
      </c>
      <c r="S1442" s="108" t="e">
        <v>#N/A</v>
      </c>
      <c r="T1442" s="108"/>
    </row>
    <row r="1443" spans="1:20" hidden="1" x14ac:dyDescent="0.2">
      <c r="A1443" s="23">
        <v>2023</v>
      </c>
      <c r="B1443" s="16" t="s">
        <v>3686</v>
      </c>
      <c r="D1443" s="70" t="str">
        <f>IF(C1443="","",LOOKUP(C1443,Bases!A:A,Bases!B:B))</f>
        <v/>
      </c>
      <c r="E1443" s="70" t="str">
        <f>IF(C1443="","",LOOKUP(C1443,Bases!A:A,Bases!C:C))</f>
        <v/>
      </c>
      <c r="G1443" s="68" t="str">
        <f t="shared" si="87"/>
        <v>Baja</v>
      </c>
      <c r="H1443" s="16" t="s">
        <v>3529</v>
      </c>
      <c r="J1443" s="16" t="s">
        <v>2285</v>
      </c>
      <c r="K1443" s="16">
        <v>98730</v>
      </c>
      <c r="L1443" s="16" t="s">
        <v>2265</v>
      </c>
      <c r="M1443" s="17">
        <v>43283</v>
      </c>
      <c r="P1443" s="16">
        <v>0</v>
      </c>
      <c r="Q1443" s="16" t="str">
        <f t="shared" si="86"/>
        <v>//</v>
      </c>
      <c r="R1443" s="16"/>
      <c r="S1443" s="108" t="e">
        <v>#N/A</v>
      </c>
      <c r="T1443" s="108"/>
    </row>
    <row r="1444" spans="1:20" hidden="1" x14ac:dyDescent="0.2">
      <c r="A1444" s="16">
        <v>728</v>
      </c>
      <c r="B1444" s="16" t="s">
        <v>1090</v>
      </c>
      <c r="D1444" s="70" t="str">
        <f>IF(C1444="","",LOOKUP(C1444,Bases!A:A,Bases!B:B))</f>
        <v/>
      </c>
      <c r="E1444" s="70" t="str">
        <f>IF(C1444="","",LOOKUP(C1444,Bases!A:A,Bases!C:C))</f>
        <v/>
      </c>
      <c r="G1444" s="68" t="str">
        <f t="shared" si="87"/>
        <v>Baja</v>
      </c>
      <c r="K1444" s="16">
        <v>0</v>
      </c>
      <c r="L1444" s="16" t="s">
        <v>2265</v>
      </c>
      <c r="M1444" s="17">
        <v>38580</v>
      </c>
      <c r="N1444" s="15">
        <v>35887166458</v>
      </c>
      <c r="P1444" s="16">
        <v>0</v>
      </c>
      <c r="Q1444" s="16" t="str">
        <f t="shared" si="86"/>
        <v>//</v>
      </c>
      <c r="R1444" s="16"/>
      <c r="S1444" s="108" t="e">
        <v>#N/A</v>
      </c>
      <c r="T1444" s="108"/>
    </row>
    <row r="1445" spans="1:20" hidden="1" x14ac:dyDescent="0.2">
      <c r="A1445" s="16">
        <v>2085</v>
      </c>
      <c r="B1445" s="16" t="s">
        <v>1091</v>
      </c>
      <c r="D1445" s="70" t="str">
        <f>IF(C1445="","",LOOKUP(C1445,Bases!A:A,Bases!B:B))</f>
        <v/>
      </c>
      <c r="E1445" s="70" t="str">
        <f>IF(C1445="","",LOOKUP(C1445,Bases!A:A,Bases!C:C))</f>
        <v/>
      </c>
      <c r="G1445" s="68" t="str">
        <f t="shared" si="87"/>
        <v>Baja</v>
      </c>
      <c r="H1445" s="16" t="s">
        <v>2908</v>
      </c>
      <c r="J1445" s="16" t="s">
        <v>2283</v>
      </c>
      <c r="K1445" s="16">
        <v>98640</v>
      </c>
      <c r="L1445" s="16" t="s">
        <v>2265</v>
      </c>
      <c r="M1445" s="17">
        <v>43204</v>
      </c>
      <c r="N1445" s="15">
        <v>66149695745</v>
      </c>
      <c r="P1445" s="16">
        <v>0</v>
      </c>
      <c r="Q1445" s="16" t="str">
        <f t="shared" si="86"/>
        <v>//</v>
      </c>
      <c r="R1445" s="16"/>
      <c r="S1445" s="108" t="e">
        <v>#N/A</v>
      </c>
      <c r="T1445" s="108"/>
    </row>
    <row r="1446" spans="1:20" hidden="1" x14ac:dyDescent="0.2">
      <c r="A1446" s="16">
        <v>1775</v>
      </c>
      <c r="B1446" s="16" t="s">
        <v>1092</v>
      </c>
      <c r="D1446" s="70" t="str">
        <f>IF(C1446="","",LOOKUP(C1446,Bases!A:A,Bases!B:B))</f>
        <v/>
      </c>
      <c r="E1446" s="70" t="str">
        <f>IF(C1446="","",LOOKUP(C1446,Bases!A:A,Bases!C:C))</f>
        <v/>
      </c>
      <c r="G1446" s="68" t="str">
        <f t="shared" si="87"/>
        <v>Baja</v>
      </c>
      <c r="H1446" s="16" t="s">
        <v>2909</v>
      </c>
      <c r="J1446" s="16" t="s">
        <v>2283</v>
      </c>
      <c r="K1446" s="16">
        <v>98640</v>
      </c>
      <c r="L1446" s="16" t="s">
        <v>2265</v>
      </c>
      <c r="M1446" s="17">
        <v>42641</v>
      </c>
      <c r="N1446" s="15">
        <v>15169277165</v>
      </c>
      <c r="P1446" s="16">
        <v>0</v>
      </c>
      <c r="Q1446" s="16" t="str">
        <f t="shared" si="86"/>
        <v>//</v>
      </c>
      <c r="R1446" s="16"/>
      <c r="S1446" s="108" t="e">
        <v>#N/A</v>
      </c>
      <c r="T1446" s="108"/>
    </row>
    <row r="1447" spans="1:20" hidden="1" x14ac:dyDescent="0.2">
      <c r="A1447" s="16">
        <v>1776</v>
      </c>
      <c r="B1447" s="16" t="s">
        <v>1093</v>
      </c>
      <c r="D1447" s="70" t="str">
        <f>IF(C1447="","",LOOKUP(C1447,Bases!A:A,Bases!B:B))</f>
        <v/>
      </c>
      <c r="E1447" s="70" t="str">
        <f>IF(C1447="","",LOOKUP(C1447,Bases!A:A,Bases!C:C))</f>
        <v/>
      </c>
      <c r="F1447" s="18" t="s">
        <v>3639</v>
      </c>
      <c r="G1447" s="68" t="str">
        <f t="shared" si="87"/>
        <v>Baja</v>
      </c>
      <c r="H1447" s="16" t="s">
        <v>4456</v>
      </c>
      <c r="J1447" s="16" t="s">
        <v>2283</v>
      </c>
      <c r="K1447" s="16">
        <v>98640</v>
      </c>
      <c r="L1447" s="16" t="s">
        <v>2265</v>
      </c>
      <c r="M1447" s="17">
        <v>43412</v>
      </c>
      <c r="N1447" s="15">
        <v>11169051791</v>
      </c>
      <c r="O1447" s="16" t="s">
        <v>4457</v>
      </c>
      <c r="P1447" s="16">
        <v>0</v>
      </c>
      <c r="Q1447" s="16" t="str">
        <f t="shared" si="86"/>
        <v>10/11/90</v>
      </c>
      <c r="R1447" s="16" t="s">
        <v>3910</v>
      </c>
      <c r="S1447" s="108" t="e">
        <v>#N/A</v>
      </c>
      <c r="T1447" s="108"/>
    </row>
    <row r="1448" spans="1:20" x14ac:dyDescent="0.2">
      <c r="A1448" s="16">
        <v>8318</v>
      </c>
      <c r="B1448" s="16" t="s">
        <v>7266</v>
      </c>
      <c r="C1448" s="19" t="s">
        <v>7102</v>
      </c>
      <c r="D1448" s="70" t="str">
        <f>IF(C1448="","",LOOKUP(C1448,Bases!A:A,Bases!B:B))</f>
        <v>Invernaderos</v>
      </c>
      <c r="E1448" s="70" t="str">
        <f>IF(C1448="","",LOOKUP(C1448,Bases!A:A,Bases!C:C))</f>
        <v>Operativo Abajo</v>
      </c>
      <c r="F1448" s="18" t="s">
        <v>7083</v>
      </c>
      <c r="G1448" s="68" t="str">
        <f>IF(L1448="B","Baja",IF(L1448="A","Activo",IF(L1448="R","Activo","")))</f>
        <v>Activo</v>
      </c>
      <c r="H1448" s="16" t="s">
        <v>7267</v>
      </c>
      <c r="I1448" s="16" t="s">
        <v>7258</v>
      </c>
      <c r="J1448" s="16" t="s">
        <v>2270</v>
      </c>
      <c r="K1448" s="16">
        <v>98630</v>
      </c>
      <c r="L1448" s="16" t="s">
        <v>144</v>
      </c>
      <c r="M1448" s="17">
        <v>44117</v>
      </c>
      <c r="N1448" s="15">
        <v>68159793287</v>
      </c>
      <c r="O1448" s="16" t="s">
        <v>7271</v>
      </c>
      <c r="P1448" s="16" t="s">
        <v>7272</v>
      </c>
      <c r="Q1448" s="16" t="str">
        <f t="shared" si="86"/>
        <v>03/05/97</v>
      </c>
      <c r="R1448" s="27" t="s">
        <v>3904</v>
      </c>
      <c r="S1448" s="31" t="s">
        <v>7258</v>
      </c>
      <c r="T1448" s="31"/>
    </row>
    <row r="1449" spans="1:20" hidden="1" x14ac:dyDescent="0.2">
      <c r="A1449" s="16">
        <v>8237</v>
      </c>
      <c r="B1449" s="16" t="s">
        <v>1094</v>
      </c>
      <c r="D1449" s="70" t="str">
        <f>IF(C1449="","",LOOKUP(C1449,Bases!A:A,Bases!B:B))</f>
        <v/>
      </c>
      <c r="E1449" s="70" t="str">
        <f>IF(C1449="","",LOOKUP(C1449,Bases!A:A,Bases!C:C))</f>
        <v/>
      </c>
      <c r="G1449" s="68" t="str">
        <f t="shared" ref="G1449:G1480" si="88">IF(L1449="B","Baja","Activo")</f>
        <v>Baja</v>
      </c>
      <c r="H1449" s="16" t="s">
        <v>2910</v>
      </c>
      <c r="J1449" s="16" t="s">
        <v>2911</v>
      </c>
      <c r="K1449" s="16">
        <v>20199</v>
      </c>
      <c r="L1449" s="16" t="s">
        <v>2265</v>
      </c>
      <c r="M1449" s="17">
        <v>42772</v>
      </c>
      <c r="N1449" s="15">
        <v>32079135870</v>
      </c>
      <c r="P1449" s="16">
        <v>0</v>
      </c>
      <c r="Q1449" s="16" t="str">
        <f t="shared" si="86"/>
        <v>//</v>
      </c>
      <c r="R1449" s="16"/>
      <c r="S1449" s="108" t="e">
        <v>#N/A</v>
      </c>
      <c r="T1449" s="108"/>
    </row>
    <row r="1450" spans="1:20" hidden="1" x14ac:dyDescent="0.2">
      <c r="A1450" s="16">
        <v>1454</v>
      </c>
      <c r="B1450" s="16" t="s">
        <v>1095</v>
      </c>
      <c r="D1450" s="70" t="str">
        <f>IF(C1450="","",LOOKUP(C1450,Bases!A:A,Bases!B:B))</f>
        <v/>
      </c>
      <c r="E1450" s="70" t="str">
        <f>IF(C1450="","",LOOKUP(C1450,Bases!A:A,Bases!C:C))</f>
        <v/>
      </c>
      <c r="G1450" s="68" t="str">
        <f t="shared" si="88"/>
        <v>Baja</v>
      </c>
      <c r="H1450" s="16" t="s">
        <v>2912</v>
      </c>
      <c r="J1450" s="16" t="s">
        <v>2274</v>
      </c>
      <c r="K1450" s="16">
        <v>98705</v>
      </c>
      <c r="L1450" s="16" t="s">
        <v>2265</v>
      </c>
      <c r="M1450" s="17">
        <v>42203</v>
      </c>
      <c r="N1450" s="15">
        <v>35159770664</v>
      </c>
      <c r="P1450" s="16">
        <v>0</v>
      </c>
      <c r="Q1450" s="16" t="str">
        <f t="shared" si="86"/>
        <v>//</v>
      </c>
      <c r="R1450" s="16"/>
      <c r="S1450" s="108" t="e">
        <v>#N/A</v>
      </c>
      <c r="T1450" s="108"/>
    </row>
    <row r="1451" spans="1:20" hidden="1" x14ac:dyDescent="0.2">
      <c r="A1451" s="23">
        <v>2256</v>
      </c>
      <c r="B1451" s="16" t="s">
        <v>3988</v>
      </c>
      <c r="C1451" s="16" t="s">
        <v>6835</v>
      </c>
      <c r="D1451" s="70" t="str">
        <f>IF(C1451="","",LOOKUP(C1451,Bases!A:A,Bases!B:B))</f>
        <v>Invernaderos</v>
      </c>
      <c r="E1451" s="70" t="str">
        <f>IF(C1451="","",LOOKUP(C1451,Bases!A:A,Bases!C:C))</f>
        <v>Operativo Abajo</v>
      </c>
      <c r="F1451" s="18" t="s">
        <v>3664</v>
      </c>
      <c r="G1451" s="68" t="str">
        <f t="shared" si="88"/>
        <v>Baja</v>
      </c>
      <c r="H1451" s="16" t="s">
        <v>7406</v>
      </c>
      <c r="I1451" s="16" t="s">
        <v>5531</v>
      </c>
      <c r="J1451" s="16" t="s">
        <v>2285</v>
      </c>
      <c r="K1451" s="16">
        <v>98740</v>
      </c>
      <c r="L1451" s="16" t="s">
        <v>2265</v>
      </c>
      <c r="M1451" s="17">
        <v>44169</v>
      </c>
      <c r="N1451" s="15">
        <v>34118709699</v>
      </c>
      <c r="O1451" s="16" t="s">
        <v>3990</v>
      </c>
      <c r="Q1451" s="16" t="str">
        <f t="shared" si="86"/>
        <v>23/05/87</v>
      </c>
      <c r="R1451" s="16" t="s">
        <v>3904</v>
      </c>
      <c r="S1451" s="108" t="s">
        <v>6213</v>
      </c>
      <c r="T1451" s="108"/>
    </row>
    <row r="1452" spans="1:20" hidden="1" x14ac:dyDescent="0.2">
      <c r="A1452" s="16">
        <v>1099</v>
      </c>
      <c r="B1452" s="16" t="s">
        <v>1097</v>
      </c>
      <c r="D1452" s="70" t="str">
        <f>IF(C1452="","",LOOKUP(C1452,Bases!A:A,Bases!B:B))</f>
        <v/>
      </c>
      <c r="E1452" s="70" t="str">
        <f>IF(C1452="","",LOOKUP(C1452,Bases!A:A,Bases!C:C))</f>
        <v/>
      </c>
      <c r="G1452" s="68" t="str">
        <f t="shared" si="88"/>
        <v>Baja</v>
      </c>
      <c r="H1452" s="16" t="s">
        <v>2913</v>
      </c>
      <c r="J1452" s="16" t="s">
        <v>2272</v>
      </c>
      <c r="K1452" s="16">
        <v>98705</v>
      </c>
      <c r="L1452" s="16" t="s">
        <v>2265</v>
      </c>
      <c r="M1452" s="17">
        <v>41166</v>
      </c>
      <c r="N1452" s="15">
        <v>34128706875</v>
      </c>
      <c r="P1452" s="16">
        <v>0</v>
      </c>
      <c r="Q1452" s="16" t="str">
        <f t="shared" si="86"/>
        <v>//</v>
      </c>
      <c r="R1452" s="16"/>
      <c r="S1452" s="108" t="e">
        <v>#N/A</v>
      </c>
      <c r="T1452" s="108"/>
    </row>
    <row r="1453" spans="1:20" hidden="1" x14ac:dyDescent="0.2">
      <c r="A1453" s="16">
        <v>1016</v>
      </c>
      <c r="B1453" s="16" t="s">
        <v>1098</v>
      </c>
      <c r="D1453" s="70" t="str">
        <f>IF(C1453="","",LOOKUP(C1453,Bases!A:A,Bases!B:B))</f>
        <v/>
      </c>
      <c r="E1453" s="70" t="str">
        <f>IF(C1453="","",LOOKUP(C1453,Bases!A:A,Bases!C:C))</f>
        <v/>
      </c>
      <c r="G1453" s="68" t="str">
        <f t="shared" si="88"/>
        <v>Baja</v>
      </c>
      <c r="H1453" s="16" t="s">
        <v>2914</v>
      </c>
      <c r="J1453" s="16" t="s">
        <v>2272</v>
      </c>
      <c r="K1453" s="16">
        <v>98690</v>
      </c>
      <c r="L1453" s="16" t="s">
        <v>2265</v>
      </c>
      <c r="M1453" s="17">
        <v>40613</v>
      </c>
      <c r="N1453" s="15">
        <v>34118902674</v>
      </c>
      <c r="P1453" s="16">
        <v>0</v>
      </c>
      <c r="Q1453" s="16" t="str">
        <f t="shared" ref="Q1453:Q1463" si="89">CONCATENATE(MID(O1453,9,2),"/",MID(O1453,7,2),"/",MID(O1453,5,2))</f>
        <v>//</v>
      </c>
      <c r="R1453" s="16"/>
      <c r="S1453" s="108" t="e">
        <v>#N/A</v>
      </c>
      <c r="T1453" s="108"/>
    </row>
    <row r="1454" spans="1:20" hidden="1" x14ac:dyDescent="0.2">
      <c r="A1454" s="16">
        <v>1100</v>
      </c>
      <c r="B1454" s="16" t="s">
        <v>1099</v>
      </c>
      <c r="D1454" s="70" t="str">
        <f>IF(C1454="","",LOOKUP(C1454,Bases!A:A,Bases!B:B))</f>
        <v/>
      </c>
      <c r="E1454" s="70" t="str">
        <f>IF(C1454="","",LOOKUP(C1454,Bases!A:A,Bases!C:C))</f>
        <v/>
      </c>
      <c r="G1454" s="68" t="str">
        <f t="shared" si="88"/>
        <v>Baja</v>
      </c>
      <c r="H1454" s="16" t="s">
        <v>2915</v>
      </c>
      <c r="J1454" s="16" t="s">
        <v>2272</v>
      </c>
      <c r="K1454" s="16">
        <v>0</v>
      </c>
      <c r="L1454" s="16" t="s">
        <v>2265</v>
      </c>
      <c r="M1454" s="17">
        <v>41166</v>
      </c>
      <c r="N1454" s="15">
        <v>34129214119</v>
      </c>
      <c r="P1454" s="16">
        <v>0</v>
      </c>
      <c r="Q1454" s="16" t="str">
        <f t="shared" si="89"/>
        <v>//</v>
      </c>
      <c r="R1454" s="16"/>
      <c r="S1454" s="108" t="e">
        <v>#N/A</v>
      </c>
      <c r="T1454" s="108"/>
    </row>
    <row r="1455" spans="1:20" x14ac:dyDescent="0.2">
      <c r="A1455" s="16">
        <v>8428</v>
      </c>
      <c r="B1455" s="16" t="s">
        <v>7646</v>
      </c>
      <c r="C1455" s="19" t="s">
        <v>7090</v>
      </c>
      <c r="D1455" s="70" t="str">
        <f>IF(C1455="","",LOOKUP(C1455,Bases!A:A,Bases!B:B))</f>
        <v>Invernaderos</v>
      </c>
      <c r="E1455" s="70" t="str">
        <f>IF(C1455="","",LOOKUP(C1455,Bases!A:A,Bases!C:C))</f>
        <v>Extra/entrenamiento</v>
      </c>
      <c r="F1455" s="18" t="s">
        <v>7209</v>
      </c>
      <c r="G1455" s="68" t="str">
        <f t="shared" si="88"/>
        <v>Activo</v>
      </c>
      <c r="H1455" s="16" t="s">
        <v>7647</v>
      </c>
      <c r="I1455" s="16" t="s">
        <v>7388</v>
      </c>
      <c r="J1455" s="16" t="s">
        <v>2270</v>
      </c>
      <c r="K1455" s="16">
        <v>98631</v>
      </c>
      <c r="L1455" s="16" t="s">
        <v>2266</v>
      </c>
      <c r="M1455" s="17">
        <v>44166</v>
      </c>
      <c r="N1455" s="15">
        <v>34108606558</v>
      </c>
      <c r="O1455" s="16" t="s">
        <v>7648</v>
      </c>
      <c r="P1455" s="16" t="s">
        <v>7649</v>
      </c>
      <c r="Q1455" s="16" t="str">
        <f t="shared" si="89"/>
        <v>10/08/86</v>
      </c>
      <c r="R1455" s="27" t="s">
        <v>3904</v>
      </c>
      <c r="S1455" s="29" t="s">
        <v>7258</v>
      </c>
      <c r="T1455" s="31"/>
    </row>
    <row r="1456" spans="1:20" hidden="1" x14ac:dyDescent="0.2">
      <c r="A1456" s="16">
        <v>50071</v>
      </c>
      <c r="B1456" s="16" t="s">
        <v>3833</v>
      </c>
      <c r="D1456" s="70" t="str">
        <f>IF(C1456="","",LOOKUP(C1456,Bases!A:A,Bases!B:B))</f>
        <v/>
      </c>
      <c r="E1456" s="70" t="str">
        <f>IF(C1456="","",LOOKUP(C1456,Bases!A:A,Bases!C:C))</f>
        <v/>
      </c>
      <c r="G1456" s="68" t="str">
        <f t="shared" si="88"/>
        <v>Baja</v>
      </c>
      <c r="H1456" s="16" t="s">
        <v>3834</v>
      </c>
      <c r="J1456" s="16" t="s">
        <v>2268</v>
      </c>
      <c r="K1456" s="16">
        <v>98740</v>
      </c>
      <c r="L1456" s="16" t="s">
        <v>2265</v>
      </c>
      <c r="M1456" s="17">
        <v>43332</v>
      </c>
      <c r="P1456" s="16">
        <v>0</v>
      </c>
      <c r="Q1456" s="16" t="str">
        <f t="shared" si="89"/>
        <v>//</v>
      </c>
      <c r="R1456" s="16"/>
      <c r="S1456" s="108" t="e">
        <v>#N/A</v>
      </c>
      <c r="T1456" s="108"/>
    </row>
    <row r="1457" spans="1:20" hidden="1" x14ac:dyDescent="0.2">
      <c r="A1457" s="16">
        <v>1747</v>
      </c>
      <c r="B1457" s="16" t="s">
        <v>1100</v>
      </c>
      <c r="D1457" s="70" t="str">
        <f>IF(C1457="","",LOOKUP(C1457,Bases!A:A,Bases!B:B))</f>
        <v/>
      </c>
      <c r="E1457" s="70" t="str">
        <f>IF(C1457="","",LOOKUP(C1457,Bases!A:A,Bases!C:C))</f>
        <v/>
      </c>
      <c r="G1457" s="68" t="str">
        <f t="shared" si="88"/>
        <v>Baja</v>
      </c>
      <c r="H1457" s="16" t="s">
        <v>2916</v>
      </c>
      <c r="J1457" s="16" t="s">
        <v>2272</v>
      </c>
      <c r="K1457" s="16">
        <v>98700</v>
      </c>
      <c r="L1457" s="16" t="s">
        <v>2265</v>
      </c>
      <c r="M1457" s="17">
        <v>42625</v>
      </c>
      <c r="N1457" s="15">
        <v>34128906079</v>
      </c>
      <c r="P1457" s="16">
        <v>0</v>
      </c>
      <c r="Q1457" s="16" t="str">
        <f t="shared" si="89"/>
        <v>//</v>
      </c>
      <c r="R1457" s="16"/>
      <c r="S1457" s="108" t="e">
        <v>#N/A</v>
      </c>
      <c r="T1457" s="108"/>
    </row>
    <row r="1458" spans="1:20" hidden="1" x14ac:dyDescent="0.2">
      <c r="A1458" s="16">
        <v>1425</v>
      </c>
      <c r="B1458" s="16" t="s">
        <v>1101</v>
      </c>
      <c r="D1458" s="70" t="str">
        <f>IF(C1458="","",LOOKUP(C1458,Bases!A:A,Bases!B:B))</f>
        <v/>
      </c>
      <c r="E1458" s="70" t="str">
        <f>IF(C1458="","",LOOKUP(C1458,Bases!A:A,Bases!C:C))</f>
        <v/>
      </c>
      <c r="F1458" s="18" t="s">
        <v>3659</v>
      </c>
      <c r="G1458" s="68" t="str">
        <f t="shared" si="88"/>
        <v>Baja</v>
      </c>
      <c r="H1458" s="16" t="s">
        <v>2917</v>
      </c>
      <c r="J1458" s="16" t="s">
        <v>2274</v>
      </c>
      <c r="K1458" s="16">
        <v>98700</v>
      </c>
      <c r="L1458" s="16" t="s">
        <v>2265</v>
      </c>
      <c r="M1458" s="17">
        <v>42055</v>
      </c>
      <c r="N1458" s="15">
        <v>3159846561</v>
      </c>
      <c r="O1458" s="16" t="s">
        <v>4392</v>
      </c>
      <c r="P1458" s="16">
        <v>0</v>
      </c>
      <c r="Q1458" s="16" t="str">
        <f t="shared" si="89"/>
        <v>13/09/98</v>
      </c>
      <c r="R1458" s="27" t="s">
        <v>3904</v>
      </c>
      <c r="S1458" s="108" t="e">
        <v>#N/A</v>
      </c>
      <c r="T1458" s="108"/>
    </row>
    <row r="1459" spans="1:20" hidden="1" x14ac:dyDescent="0.2">
      <c r="A1459" s="16">
        <v>50073</v>
      </c>
      <c r="B1459" s="16" t="s">
        <v>3837</v>
      </c>
      <c r="D1459" s="70" t="str">
        <f>IF(C1459="","",LOOKUP(C1459,Bases!A:A,Bases!B:B))</f>
        <v/>
      </c>
      <c r="E1459" s="70" t="str">
        <f>IF(C1459="","",LOOKUP(C1459,Bases!A:A,Bases!C:C))</f>
        <v/>
      </c>
      <c r="G1459" s="68" t="str">
        <f t="shared" si="88"/>
        <v>Baja</v>
      </c>
      <c r="H1459" s="35" t="s">
        <v>3838</v>
      </c>
      <c r="J1459" s="16" t="s">
        <v>2268</v>
      </c>
      <c r="K1459" s="16">
        <v>98740</v>
      </c>
      <c r="L1459" s="16" t="s">
        <v>2265</v>
      </c>
      <c r="M1459" s="17">
        <v>43332</v>
      </c>
      <c r="O1459" s="35"/>
      <c r="P1459" s="16">
        <v>0</v>
      </c>
      <c r="Q1459" s="16" t="str">
        <f t="shared" si="89"/>
        <v>//</v>
      </c>
      <c r="R1459" s="16"/>
      <c r="S1459" s="108" t="e">
        <v>#N/A</v>
      </c>
      <c r="T1459" s="108"/>
    </row>
    <row r="1460" spans="1:20" x14ac:dyDescent="0.2">
      <c r="A1460" s="16">
        <v>8544</v>
      </c>
      <c r="B1460" s="16" t="s">
        <v>7892</v>
      </c>
      <c r="C1460" s="19" t="s">
        <v>7603</v>
      </c>
      <c r="D1460" s="70" t="str">
        <f>IF(C1460="","",LOOKUP(C1460,Bases!A:A,Bases!B:B))</f>
        <v>Viñedo</v>
      </c>
      <c r="E1460" s="70" t="str">
        <f>IF(C1460="","",LOOKUP(C1460,Bases!A:A,Bases!C:C))</f>
        <v>Trabajador de viñedo</v>
      </c>
      <c r="F1460" s="18" t="s">
        <v>27</v>
      </c>
      <c r="G1460" s="68" t="str">
        <f t="shared" si="88"/>
        <v>Activo</v>
      </c>
      <c r="H1460" s="16" t="s">
        <v>7893</v>
      </c>
      <c r="I1460" s="16" t="s">
        <v>2923</v>
      </c>
      <c r="J1460" s="16" t="s">
        <v>2272</v>
      </c>
      <c r="K1460" s="16">
        <v>98705</v>
      </c>
      <c r="L1460" s="16" t="s">
        <v>144</v>
      </c>
      <c r="M1460" s="17">
        <v>44228</v>
      </c>
      <c r="N1460" s="15">
        <v>1170121188</v>
      </c>
      <c r="O1460" s="16" t="s">
        <v>7894</v>
      </c>
      <c r="Q1460" s="16" t="str">
        <f t="shared" si="89"/>
        <v>18/04/01</v>
      </c>
      <c r="R1460" s="27" t="s">
        <v>3904</v>
      </c>
      <c r="S1460" s="12" t="s">
        <v>2923</v>
      </c>
    </row>
    <row r="1461" spans="1:20" x14ac:dyDescent="0.2">
      <c r="A1461" s="16">
        <v>1881</v>
      </c>
      <c r="B1461" s="16" t="s">
        <v>6231</v>
      </c>
      <c r="C1461" s="16" t="s">
        <v>6783</v>
      </c>
      <c r="D1461" s="70" t="str">
        <f>IF(C1461="","",LOOKUP(C1461,Bases!A:A,Bases!B:B))</f>
        <v>Choferes</v>
      </c>
      <c r="E1461" s="70" t="str">
        <f>IF(C1461="","",LOOKUP(C1461,Bases!A:A,Bases!C:C))</f>
        <v>Chofer 2</v>
      </c>
      <c r="F1461" s="18" t="s">
        <v>11</v>
      </c>
      <c r="G1461" s="68" t="str">
        <f t="shared" si="88"/>
        <v>Activo</v>
      </c>
      <c r="H1461" s="16" t="s">
        <v>2705</v>
      </c>
      <c r="I1461" s="16" t="s">
        <v>2294</v>
      </c>
      <c r="J1461" s="16" t="s">
        <v>2294</v>
      </c>
      <c r="K1461" s="16">
        <v>98054</v>
      </c>
      <c r="L1461" s="16" t="s">
        <v>144</v>
      </c>
      <c r="M1461" s="17">
        <v>42891</v>
      </c>
      <c r="N1461" s="15">
        <v>34856800031</v>
      </c>
      <c r="O1461" s="16" t="s">
        <v>4381</v>
      </c>
      <c r="P1461" s="16" t="s">
        <v>6336</v>
      </c>
      <c r="Q1461" s="16" t="str">
        <f t="shared" si="89"/>
        <v>10/09/68</v>
      </c>
      <c r="R1461" s="16" t="s">
        <v>3904</v>
      </c>
      <c r="S1461" s="12" t="s">
        <v>6214</v>
      </c>
    </row>
    <row r="1462" spans="1:20" hidden="1" x14ac:dyDescent="0.2">
      <c r="A1462" s="16">
        <v>848</v>
      </c>
      <c r="B1462" s="16" t="s">
        <v>1102</v>
      </c>
      <c r="D1462" s="70" t="str">
        <f>IF(C1462="","",LOOKUP(C1462,Bases!A:A,Bases!B:B))</f>
        <v/>
      </c>
      <c r="E1462" s="70" t="str">
        <f>IF(C1462="","",LOOKUP(C1462,Bases!A:A,Bases!C:C))</f>
        <v/>
      </c>
      <c r="G1462" s="68" t="str">
        <f t="shared" si="88"/>
        <v>Baja</v>
      </c>
      <c r="K1462" s="16">
        <v>0</v>
      </c>
      <c r="L1462" s="16" t="s">
        <v>2265</v>
      </c>
      <c r="M1462" s="17">
        <v>38726</v>
      </c>
      <c r="N1462" s="15">
        <v>34068800399</v>
      </c>
      <c r="P1462" s="16">
        <v>0</v>
      </c>
      <c r="Q1462" s="16" t="str">
        <f t="shared" si="89"/>
        <v>//</v>
      </c>
      <c r="R1462" s="16"/>
      <c r="S1462" s="108" t="e">
        <v>#N/A</v>
      </c>
      <c r="T1462" s="108"/>
    </row>
    <row r="1463" spans="1:20" hidden="1" x14ac:dyDescent="0.2">
      <c r="A1463" s="16">
        <v>2715</v>
      </c>
      <c r="B1463" s="16" t="s">
        <v>5697</v>
      </c>
      <c r="D1463" s="70" t="str">
        <f>IF(C1463="","",LOOKUP(C1463,Bases!A:A,Bases!B:B))</f>
        <v/>
      </c>
      <c r="E1463" s="70" t="str">
        <f>IF(C1463="","",LOOKUP(C1463,Bases!A:A,Bases!C:C))</f>
        <v/>
      </c>
      <c r="F1463" s="18" t="s">
        <v>27</v>
      </c>
      <c r="G1463" s="68" t="str">
        <f t="shared" si="88"/>
        <v>Baja</v>
      </c>
      <c r="H1463" s="16" t="s">
        <v>5698</v>
      </c>
      <c r="I1463" s="16" t="s">
        <v>3185</v>
      </c>
      <c r="J1463" s="16" t="s">
        <v>2285</v>
      </c>
      <c r="K1463" s="16">
        <v>98760</v>
      </c>
      <c r="L1463" s="16" t="s">
        <v>2265</v>
      </c>
      <c r="M1463" s="17">
        <v>43787</v>
      </c>
      <c r="N1463" s="15">
        <v>34937160413</v>
      </c>
      <c r="O1463" s="16" t="s">
        <v>5699</v>
      </c>
      <c r="P1463" s="16">
        <v>0</v>
      </c>
      <c r="Q1463" s="16" t="str">
        <f t="shared" si="89"/>
        <v>02/09/71</v>
      </c>
      <c r="R1463" s="27" t="s">
        <v>3904</v>
      </c>
      <c r="S1463" s="108" t="e">
        <v>#N/A</v>
      </c>
      <c r="T1463" s="108"/>
    </row>
    <row r="1464" spans="1:20" hidden="1" x14ac:dyDescent="0.2">
      <c r="A1464" s="16">
        <v>2958</v>
      </c>
      <c r="B1464" s="16" t="s">
        <v>6674</v>
      </c>
      <c r="C1464" s="19" t="s">
        <v>6940</v>
      </c>
      <c r="D1464" s="70" t="str">
        <f>IF(C1464="","",LOOKUP(C1464,Bases!A:A,Bases!B:B))</f>
        <v>Invernaderos</v>
      </c>
      <c r="E1464" s="70" t="str">
        <f>IF(C1464="","",LOOKUP(C1464,Bases!A:A,Bases!C:C))</f>
        <v>Operativo Abajo</v>
      </c>
      <c r="F1464" s="18" t="s">
        <v>3778</v>
      </c>
      <c r="G1464" s="68" t="str">
        <f t="shared" si="88"/>
        <v>Baja</v>
      </c>
      <c r="H1464" s="16" t="s">
        <v>6677</v>
      </c>
      <c r="I1464" s="16" t="s">
        <v>2923</v>
      </c>
      <c r="J1464" s="16" t="s">
        <v>2272</v>
      </c>
      <c r="K1464" s="16">
        <v>98700</v>
      </c>
      <c r="L1464" s="16" t="s">
        <v>2265</v>
      </c>
      <c r="M1464" s="17">
        <v>44067</v>
      </c>
      <c r="N1464" s="15">
        <v>6139803479</v>
      </c>
      <c r="O1464" s="16" t="s">
        <v>6678</v>
      </c>
      <c r="R1464" s="27" t="s">
        <v>3904</v>
      </c>
      <c r="S1464" s="108"/>
      <c r="T1464" s="108"/>
    </row>
    <row r="1465" spans="1:20" hidden="1" x14ac:dyDescent="0.2">
      <c r="A1465" s="29">
        <v>50347</v>
      </c>
      <c r="B1465" s="16" t="s">
        <v>5375</v>
      </c>
      <c r="D1465" s="70" t="str">
        <f>IF(C1465="","",LOOKUP(C1465,Bases!A:A,Bases!B:B))</f>
        <v/>
      </c>
      <c r="E1465" s="70" t="str">
        <f>IF(C1465="","",LOOKUP(C1465,Bases!A:A,Bases!C:C))</f>
        <v/>
      </c>
      <c r="F1465" s="24" t="s">
        <v>3639</v>
      </c>
      <c r="G1465" s="68" t="str">
        <f t="shared" si="88"/>
        <v>Baja</v>
      </c>
      <c r="H1465" s="16" t="s">
        <v>5368</v>
      </c>
      <c r="J1465" s="16" t="s">
        <v>2285</v>
      </c>
      <c r="K1465" s="16">
        <v>98740</v>
      </c>
      <c r="L1465" s="16" t="s">
        <v>2265</v>
      </c>
      <c r="M1465" s="17">
        <v>43696</v>
      </c>
      <c r="N1465" s="15">
        <v>7167704050</v>
      </c>
      <c r="O1465" s="16" t="s">
        <v>5376</v>
      </c>
      <c r="P1465" s="16">
        <v>0</v>
      </c>
      <c r="Q1465" s="16" t="str">
        <f t="shared" ref="Q1465:Q1496" si="90">CONCATENATE(MID(O1465,9,2),"/",MID(O1465,7,2),"/",MID(O1465,5,2))</f>
        <v>23/02/77</v>
      </c>
      <c r="R1465" s="27" t="s">
        <v>3910</v>
      </c>
      <c r="S1465" s="108" t="e">
        <v>#N/A</v>
      </c>
      <c r="T1465" s="108"/>
    </row>
    <row r="1466" spans="1:20" hidden="1" x14ac:dyDescent="0.2">
      <c r="A1466" s="16">
        <v>8371</v>
      </c>
      <c r="B1466" s="16" t="s">
        <v>7478</v>
      </c>
      <c r="C1466" s="19" t="s">
        <v>7003</v>
      </c>
      <c r="D1466" s="70" t="str">
        <f>IF(C1466="","",LOOKUP(C1466,Bases!A:A,Bases!B:B))</f>
        <v>Invernaderos</v>
      </c>
      <c r="E1466" s="70" t="str">
        <f>IF(C1466="","",LOOKUP(C1466,Bases!A:A,Bases!C:C))</f>
        <v>Extra/entrenamiento</v>
      </c>
      <c r="F1466" s="18" t="s">
        <v>7209</v>
      </c>
      <c r="G1466" s="68" t="str">
        <f t="shared" si="88"/>
        <v>Baja</v>
      </c>
      <c r="H1466" s="16" t="s">
        <v>7479</v>
      </c>
      <c r="I1466" s="16" t="s">
        <v>7258</v>
      </c>
      <c r="J1466" s="16" t="s">
        <v>2270</v>
      </c>
      <c r="K1466" s="16">
        <v>98630</v>
      </c>
      <c r="L1466" s="16" t="s">
        <v>2265</v>
      </c>
      <c r="M1466" s="17">
        <v>44130</v>
      </c>
      <c r="O1466" s="16" t="s">
        <v>7480</v>
      </c>
      <c r="Q1466" s="16" t="str">
        <f t="shared" si="90"/>
        <v>30/03/98</v>
      </c>
      <c r="R1466" s="27" t="s">
        <v>3910</v>
      </c>
      <c r="S1466" s="108" t="s">
        <v>7258</v>
      </c>
      <c r="T1466" s="108"/>
    </row>
    <row r="1467" spans="1:20" hidden="1" x14ac:dyDescent="0.2">
      <c r="A1467" s="16">
        <v>2978</v>
      </c>
      <c r="B1467" s="16" t="s">
        <v>6699</v>
      </c>
      <c r="C1467" s="19" t="s">
        <v>6862</v>
      </c>
      <c r="D1467" s="70" t="str">
        <f>IF(C1467="","",LOOKUP(C1467,Bases!A:A,Bases!B:B))</f>
        <v>Invernaderos</v>
      </c>
      <c r="E1467" s="70" t="str">
        <f>IF(C1467="","",LOOKUP(C1467,Bases!A:A,Bases!C:C))</f>
        <v>Tiempo de limpieza sin experiencia</v>
      </c>
      <c r="F1467" s="18" t="s">
        <v>6043</v>
      </c>
      <c r="G1467" s="68" t="str">
        <f t="shared" si="88"/>
        <v>Baja</v>
      </c>
      <c r="H1467" s="16" t="s">
        <v>6700</v>
      </c>
      <c r="I1467" s="16" t="s">
        <v>5532</v>
      </c>
      <c r="J1467" s="16" t="s">
        <v>2285</v>
      </c>
      <c r="K1467" s="16">
        <v>98740</v>
      </c>
      <c r="L1467" s="16" t="s">
        <v>2265</v>
      </c>
      <c r="M1467" s="17">
        <v>44076</v>
      </c>
      <c r="O1467" s="16" t="s">
        <v>6701</v>
      </c>
      <c r="Q1467" s="16" t="str">
        <f t="shared" si="90"/>
        <v>21/02/83</v>
      </c>
      <c r="R1467" s="27" t="s">
        <v>3904</v>
      </c>
      <c r="S1467" s="108"/>
      <c r="T1467" s="108"/>
    </row>
    <row r="1468" spans="1:20" hidden="1" x14ac:dyDescent="0.2">
      <c r="A1468" s="29">
        <v>50351</v>
      </c>
      <c r="B1468" s="16" t="s">
        <v>5384</v>
      </c>
      <c r="D1468" s="70" t="str">
        <f>IF(C1468="","",LOOKUP(C1468,Bases!A:A,Bases!B:B))</f>
        <v/>
      </c>
      <c r="E1468" s="70" t="str">
        <f>IF(C1468="","",LOOKUP(C1468,Bases!A:A,Bases!C:C))</f>
        <v/>
      </c>
      <c r="F1468" s="24" t="s">
        <v>3639</v>
      </c>
      <c r="G1468" s="68" t="str">
        <f t="shared" si="88"/>
        <v>Baja</v>
      </c>
      <c r="H1468" s="16" t="s">
        <v>5385</v>
      </c>
      <c r="J1468" s="16" t="s">
        <v>2285</v>
      </c>
      <c r="K1468" s="16">
        <v>98740</v>
      </c>
      <c r="L1468" s="16" t="s">
        <v>2265</v>
      </c>
      <c r="M1468" s="17">
        <v>43696</v>
      </c>
      <c r="N1468" s="15">
        <v>7166912886</v>
      </c>
      <c r="O1468" s="16" t="s">
        <v>5386</v>
      </c>
      <c r="P1468" s="16">
        <v>0</v>
      </c>
      <c r="Q1468" s="16" t="str">
        <f t="shared" si="90"/>
        <v>28/04/69</v>
      </c>
      <c r="R1468" s="27" t="s">
        <v>3910</v>
      </c>
      <c r="S1468" s="108" t="e">
        <v>#N/A</v>
      </c>
      <c r="T1468" s="108"/>
    </row>
    <row r="1469" spans="1:20" hidden="1" x14ac:dyDescent="0.2">
      <c r="A1469" s="16">
        <v>563</v>
      </c>
      <c r="B1469" s="16" t="s">
        <v>1103</v>
      </c>
      <c r="D1469" s="70" t="str">
        <f>IF(C1469="","",LOOKUP(C1469,Bases!A:A,Bases!B:B))</f>
        <v/>
      </c>
      <c r="E1469" s="70" t="str">
        <f>IF(C1469="","",LOOKUP(C1469,Bases!A:A,Bases!C:C))</f>
        <v/>
      </c>
      <c r="G1469" s="68" t="str">
        <f t="shared" si="88"/>
        <v>Baja</v>
      </c>
      <c r="K1469" s="16">
        <v>0</v>
      </c>
      <c r="L1469" s="16" t="s">
        <v>2265</v>
      </c>
      <c r="M1469" s="17">
        <v>38775</v>
      </c>
      <c r="N1469" s="15">
        <v>34048717754</v>
      </c>
      <c r="P1469" s="16">
        <v>0</v>
      </c>
      <c r="Q1469" s="16" t="str">
        <f t="shared" si="90"/>
        <v>//</v>
      </c>
      <c r="R1469" s="16"/>
      <c r="S1469" s="108" t="e">
        <v>#N/A</v>
      </c>
      <c r="T1469" s="108"/>
    </row>
    <row r="1470" spans="1:20" hidden="1" x14ac:dyDescent="0.2">
      <c r="A1470" s="16">
        <v>818</v>
      </c>
      <c r="B1470" s="16" t="s">
        <v>1104</v>
      </c>
      <c r="D1470" s="70" t="str">
        <f>IF(C1470="","",LOOKUP(C1470,Bases!A:A,Bases!B:B))</f>
        <v/>
      </c>
      <c r="E1470" s="70" t="str">
        <f>IF(C1470="","",LOOKUP(C1470,Bases!A:A,Bases!C:C))</f>
        <v/>
      </c>
      <c r="G1470" s="68" t="str">
        <f t="shared" si="88"/>
        <v>Baja</v>
      </c>
      <c r="K1470" s="16">
        <v>0</v>
      </c>
      <c r="L1470" s="16" t="s">
        <v>2265</v>
      </c>
      <c r="M1470" s="17">
        <v>38684</v>
      </c>
      <c r="N1470" s="15">
        <v>34059100403</v>
      </c>
      <c r="P1470" s="16">
        <v>0</v>
      </c>
      <c r="Q1470" s="16" t="str">
        <f t="shared" si="90"/>
        <v>//</v>
      </c>
      <c r="R1470" s="16"/>
      <c r="S1470" s="108" t="e">
        <v>#N/A</v>
      </c>
      <c r="T1470" s="108"/>
    </row>
    <row r="1471" spans="1:20" hidden="1" x14ac:dyDescent="0.2">
      <c r="A1471" s="16">
        <v>562</v>
      </c>
      <c r="B1471" s="16" t="s">
        <v>1105</v>
      </c>
      <c r="D1471" s="70" t="str">
        <f>IF(C1471="","",LOOKUP(C1471,Bases!A:A,Bases!B:B))</f>
        <v/>
      </c>
      <c r="E1471" s="70" t="str">
        <f>IF(C1471="","",LOOKUP(C1471,Bases!A:A,Bases!C:C))</f>
        <v/>
      </c>
      <c r="G1471" s="68" t="str">
        <f t="shared" si="88"/>
        <v>Baja</v>
      </c>
      <c r="K1471" s="16">
        <v>0</v>
      </c>
      <c r="L1471" s="16" t="s">
        <v>2265</v>
      </c>
      <c r="M1471" s="17">
        <v>38775</v>
      </c>
      <c r="N1471" s="15">
        <v>34083017979</v>
      </c>
      <c r="P1471" s="16">
        <v>0</v>
      </c>
      <c r="Q1471" s="16" t="str">
        <f t="shared" si="90"/>
        <v>//</v>
      </c>
      <c r="R1471" s="16"/>
      <c r="S1471" s="108" t="e">
        <v>#N/A</v>
      </c>
      <c r="T1471" s="108"/>
    </row>
    <row r="1472" spans="1:20" hidden="1" x14ac:dyDescent="0.2">
      <c r="A1472" s="16">
        <v>1843</v>
      </c>
      <c r="B1472" s="16" t="s">
        <v>1106</v>
      </c>
      <c r="D1472" s="70" t="str">
        <f>IF(C1472="","",LOOKUP(C1472,Bases!A:A,Bases!B:B))</f>
        <v/>
      </c>
      <c r="E1472" s="70" t="str">
        <f>IF(C1472="","",LOOKUP(C1472,Bases!A:A,Bases!C:C))</f>
        <v/>
      </c>
      <c r="G1472" s="68" t="str">
        <f t="shared" si="88"/>
        <v>Baja</v>
      </c>
      <c r="H1472" s="16" t="s">
        <v>2918</v>
      </c>
      <c r="J1472" s="16" t="s">
        <v>2272</v>
      </c>
      <c r="K1472" s="16">
        <v>98700</v>
      </c>
      <c r="L1472" s="16" t="s">
        <v>2265</v>
      </c>
      <c r="M1472" s="17">
        <v>42821</v>
      </c>
      <c r="N1472" s="15">
        <v>9168994896</v>
      </c>
      <c r="P1472" s="16">
        <v>0</v>
      </c>
      <c r="Q1472" s="16" t="str">
        <f t="shared" si="90"/>
        <v>//</v>
      </c>
      <c r="R1472" s="16"/>
      <c r="S1472" s="108" t="e">
        <v>#N/A</v>
      </c>
      <c r="T1472" s="108"/>
    </row>
    <row r="1473" spans="1:20" x14ac:dyDescent="0.2">
      <c r="A1473" s="16">
        <v>8535</v>
      </c>
      <c r="B1473" s="16" t="s">
        <v>7865</v>
      </c>
      <c r="C1473" s="19" t="s">
        <v>6944</v>
      </c>
      <c r="D1473" s="70" t="str">
        <f>IF(C1473="","",LOOKUP(C1473,Bases!A:A,Bases!B:B))</f>
        <v>Invernaderos</v>
      </c>
      <c r="E1473" s="70" t="str">
        <f>IF(C1473="","",LOOKUP(C1473,Bases!A:A,Bases!C:C))</f>
        <v>Extra/entrenamiento</v>
      </c>
      <c r="F1473" s="18" t="s">
        <v>7209</v>
      </c>
      <c r="G1473" s="68" t="str">
        <f t="shared" si="88"/>
        <v>Activo</v>
      </c>
      <c r="H1473" s="16" t="s">
        <v>2713</v>
      </c>
      <c r="I1473" s="16" t="s">
        <v>2923</v>
      </c>
      <c r="J1473" s="16" t="s">
        <v>2272</v>
      </c>
      <c r="K1473" s="16">
        <v>98700</v>
      </c>
      <c r="L1473" s="16" t="s">
        <v>144</v>
      </c>
      <c r="M1473" s="17">
        <v>44225</v>
      </c>
      <c r="N1473" s="15">
        <v>5130262503</v>
      </c>
      <c r="O1473" s="16" t="s">
        <v>7866</v>
      </c>
      <c r="Q1473" s="16" t="str">
        <f t="shared" si="90"/>
        <v>08/10/02</v>
      </c>
      <c r="R1473" s="27" t="s">
        <v>3910</v>
      </c>
      <c r="S1473" s="19" t="s">
        <v>2923</v>
      </c>
    </row>
    <row r="1474" spans="1:20" hidden="1" x14ac:dyDescent="0.2">
      <c r="A1474" s="16">
        <v>8064</v>
      </c>
      <c r="B1474" s="16" t="s">
        <v>1107</v>
      </c>
      <c r="D1474" s="70" t="str">
        <f>IF(C1474="","",LOOKUP(C1474,Bases!A:A,Bases!B:B))</f>
        <v/>
      </c>
      <c r="E1474" s="70" t="str">
        <f>IF(C1474="","",LOOKUP(C1474,Bases!A:A,Bases!C:C))</f>
        <v/>
      </c>
      <c r="G1474" s="68" t="str">
        <f t="shared" si="88"/>
        <v>Baja</v>
      </c>
      <c r="H1474" s="16" t="s">
        <v>2919</v>
      </c>
      <c r="J1474" s="16" t="s">
        <v>2328</v>
      </c>
      <c r="K1474" s="16">
        <v>98730</v>
      </c>
      <c r="L1474" s="16" t="s">
        <v>2265</v>
      </c>
      <c r="M1474" s="17">
        <v>42010</v>
      </c>
      <c r="N1474" s="15">
        <v>34119220019</v>
      </c>
      <c r="P1474" s="16">
        <v>0</v>
      </c>
      <c r="Q1474" s="16" t="str">
        <f t="shared" si="90"/>
        <v>//</v>
      </c>
      <c r="R1474" s="16"/>
      <c r="S1474" s="108" t="e">
        <v>#N/A</v>
      </c>
      <c r="T1474" s="108"/>
    </row>
    <row r="1475" spans="1:20" hidden="1" x14ac:dyDescent="0.2">
      <c r="A1475" s="16">
        <v>8078</v>
      </c>
      <c r="B1475" s="16" t="s">
        <v>1108</v>
      </c>
      <c r="D1475" s="70" t="str">
        <f>IF(C1475="","",LOOKUP(C1475,Bases!A:A,Bases!B:B))</f>
        <v/>
      </c>
      <c r="E1475" s="70" t="str">
        <f>IF(C1475="","",LOOKUP(C1475,Bases!A:A,Bases!C:C))</f>
        <v/>
      </c>
      <c r="G1475" s="68" t="str">
        <f t="shared" si="88"/>
        <v>Baja</v>
      </c>
      <c r="J1475" s="16" t="s">
        <v>2328</v>
      </c>
      <c r="K1475" s="16">
        <v>98730</v>
      </c>
      <c r="L1475" s="16" t="s">
        <v>2265</v>
      </c>
      <c r="M1475" s="17">
        <v>42017</v>
      </c>
      <c r="N1475" s="15">
        <v>68149687813</v>
      </c>
      <c r="P1475" s="16">
        <v>0</v>
      </c>
      <c r="Q1475" s="16" t="str">
        <f t="shared" si="90"/>
        <v>//</v>
      </c>
      <c r="R1475" s="16"/>
      <c r="S1475" s="108" t="e">
        <v>#N/A</v>
      </c>
      <c r="T1475" s="108"/>
    </row>
    <row r="1476" spans="1:20" hidden="1" x14ac:dyDescent="0.2">
      <c r="A1476" s="16">
        <v>8077</v>
      </c>
      <c r="B1476" s="16" t="s">
        <v>1109</v>
      </c>
      <c r="D1476" s="70" t="str">
        <f>IF(C1476="","",LOOKUP(C1476,Bases!A:A,Bases!B:B))</f>
        <v/>
      </c>
      <c r="E1476" s="70" t="str">
        <f>IF(C1476="","",LOOKUP(C1476,Bases!A:A,Bases!C:C))</f>
        <v/>
      </c>
      <c r="G1476" s="68" t="str">
        <f t="shared" si="88"/>
        <v>Baja</v>
      </c>
      <c r="J1476" s="16" t="s">
        <v>2328</v>
      </c>
      <c r="K1476" s="16">
        <v>98730</v>
      </c>
      <c r="L1476" s="16" t="s">
        <v>2265</v>
      </c>
      <c r="M1476" s="17">
        <v>42017</v>
      </c>
      <c r="N1476" s="15">
        <v>34078715314</v>
      </c>
      <c r="P1476" s="16">
        <v>0</v>
      </c>
      <c r="Q1476" s="16" t="str">
        <f t="shared" si="90"/>
        <v>//</v>
      </c>
      <c r="R1476" s="16"/>
      <c r="S1476" s="108" t="e">
        <v>#N/A</v>
      </c>
      <c r="T1476" s="108"/>
    </row>
    <row r="1477" spans="1:20" hidden="1" x14ac:dyDescent="0.2">
      <c r="A1477" s="16">
        <v>2757</v>
      </c>
      <c r="B1477" s="16" t="s">
        <v>5849</v>
      </c>
      <c r="D1477" s="70" t="str">
        <f>IF(C1477="","",LOOKUP(C1477,Bases!A:A,Bases!B:B))</f>
        <v/>
      </c>
      <c r="E1477" s="70" t="str">
        <f>IF(C1477="","",LOOKUP(C1477,Bases!A:A,Bases!C:C))</f>
        <v/>
      </c>
      <c r="F1477" s="18" t="s">
        <v>5102</v>
      </c>
      <c r="G1477" s="68" t="str">
        <f t="shared" si="88"/>
        <v>Baja</v>
      </c>
      <c r="H1477" s="16" t="s">
        <v>5850</v>
      </c>
      <c r="I1477" s="16" t="s">
        <v>2277</v>
      </c>
      <c r="J1477" s="16" t="s">
        <v>2272</v>
      </c>
      <c r="K1477" s="16">
        <v>98707</v>
      </c>
      <c r="L1477" s="16" t="s">
        <v>2265</v>
      </c>
      <c r="M1477" s="17">
        <v>43854</v>
      </c>
      <c r="N1477" s="15">
        <v>34119505245</v>
      </c>
      <c r="O1477" s="16" t="s">
        <v>5851</v>
      </c>
      <c r="P1477" s="16">
        <v>0</v>
      </c>
      <c r="Q1477" s="16" t="str">
        <f t="shared" si="90"/>
        <v>01/03/95</v>
      </c>
      <c r="R1477" s="27" t="s">
        <v>3904</v>
      </c>
      <c r="S1477" s="108" t="e">
        <v>#N/A</v>
      </c>
      <c r="T1477" s="108"/>
    </row>
    <row r="1478" spans="1:20" hidden="1" x14ac:dyDescent="0.2">
      <c r="A1478" s="16">
        <v>8290</v>
      </c>
      <c r="B1478" s="31" t="s">
        <v>7063</v>
      </c>
      <c r="C1478" s="16" t="s">
        <v>6918</v>
      </c>
      <c r="D1478" s="70" t="str">
        <f>IF(C1478="","",LOOKUP(C1478,Bases!A:A,Bases!B:B))</f>
        <v>Invernaderos</v>
      </c>
      <c r="E1478" s="70" t="str">
        <f>IF(C1478="","",LOOKUP(C1478,Bases!A:A,Bases!C:C))</f>
        <v>Extra/entrenamiento</v>
      </c>
      <c r="F1478" s="18" t="s">
        <v>7209</v>
      </c>
      <c r="G1478" s="68" t="str">
        <f t="shared" si="88"/>
        <v>Baja</v>
      </c>
      <c r="H1478" s="16" t="s">
        <v>7064</v>
      </c>
      <c r="I1478" s="16" t="s">
        <v>2283</v>
      </c>
      <c r="J1478" s="16" t="s">
        <v>2283</v>
      </c>
      <c r="K1478" s="16">
        <v>98640</v>
      </c>
      <c r="L1478" s="16" t="s">
        <v>2265</v>
      </c>
      <c r="M1478" s="17">
        <v>44095</v>
      </c>
      <c r="N1478" s="15">
        <v>5149650946</v>
      </c>
      <c r="O1478" s="16" t="s">
        <v>7065</v>
      </c>
      <c r="Q1478" s="16" t="str">
        <f t="shared" si="90"/>
        <v>14/04/96</v>
      </c>
      <c r="R1478" s="27" t="s">
        <v>3910</v>
      </c>
      <c r="S1478" s="108" t="s">
        <v>2283</v>
      </c>
      <c r="T1478" s="108"/>
    </row>
    <row r="1479" spans="1:20" hidden="1" x14ac:dyDescent="0.2">
      <c r="A1479" s="16">
        <v>583</v>
      </c>
      <c r="B1479" s="16" t="s">
        <v>1110</v>
      </c>
      <c r="D1479" s="70" t="str">
        <f>IF(C1479="","",LOOKUP(C1479,Bases!A:A,Bases!B:B))</f>
        <v/>
      </c>
      <c r="E1479" s="70" t="str">
        <f>IF(C1479="","",LOOKUP(C1479,Bases!A:A,Bases!C:C))</f>
        <v/>
      </c>
      <c r="G1479" s="68" t="str">
        <f t="shared" si="88"/>
        <v>Baja</v>
      </c>
      <c r="K1479" s="16">
        <v>0</v>
      </c>
      <c r="L1479" s="16" t="s">
        <v>2265</v>
      </c>
      <c r="M1479" s="17">
        <v>38341</v>
      </c>
      <c r="N1479" s="15">
        <v>34048811235</v>
      </c>
      <c r="P1479" s="16">
        <v>0</v>
      </c>
      <c r="Q1479" s="16" t="str">
        <f t="shared" si="90"/>
        <v>//</v>
      </c>
      <c r="R1479" s="16"/>
      <c r="S1479" s="108" t="e">
        <v>#N/A</v>
      </c>
      <c r="T1479" s="108"/>
    </row>
    <row r="1480" spans="1:20" hidden="1" x14ac:dyDescent="0.2">
      <c r="A1480" s="16">
        <v>703</v>
      </c>
      <c r="B1480" s="16" t="s">
        <v>1110</v>
      </c>
      <c r="D1480" s="70" t="str">
        <f>IF(C1480="","",LOOKUP(C1480,Bases!A:A,Bases!B:B))</f>
        <v/>
      </c>
      <c r="E1480" s="70" t="str">
        <f>IF(C1480="","",LOOKUP(C1480,Bases!A:A,Bases!C:C))</f>
        <v/>
      </c>
      <c r="G1480" s="68" t="str">
        <f t="shared" si="88"/>
        <v>Baja</v>
      </c>
      <c r="K1480" s="16">
        <v>0</v>
      </c>
      <c r="L1480" s="16" t="s">
        <v>2265</v>
      </c>
      <c r="M1480" s="17">
        <v>38474</v>
      </c>
      <c r="N1480" s="15">
        <v>34058804559</v>
      </c>
      <c r="P1480" s="16">
        <v>0</v>
      </c>
      <c r="Q1480" s="16" t="str">
        <f t="shared" si="90"/>
        <v>//</v>
      </c>
      <c r="R1480" s="16"/>
      <c r="S1480" s="108" t="e">
        <v>#N/A</v>
      </c>
      <c r="T1480" s="108"/>
    </row>
    <row r="1481" spans="1:20" hidden="1" x14ac:dyDescent="0.2">
      <c r="A1481" s="16">
        <v>943</v>
      </c>
      <c r="B1481" s="16" t="s">
        <v>1111</v>
      </c>
      <c r="D1481" s="70" t="str">
        <f>IF(C1481="","",LOOKUP(C1481,Bases!A:A,Bases!B:B))</f>
        <v/>
      </c>
      <c r="E1481" s="70" t="str">
        <f>IF(C1481="","",LOOKUP(C1481,Bases!A:A,Bases!C:C))</f>
        <v/>
      </c>
      <c r="G1481" s="68" t="str">
        <f t="shared" ref="G1481:G1512" si="91">IF(L1481="B","Baja","Activo")</f>
        <v>Baja</v>
      </c>
      <c r="H1481" s="16" t="s">
        <v>2920</v>
      </c>
      <c r="J1481" s="16" t="s">
        <v>2283</v>
      </c>
      <c r="K1481" s="16">
        <v>98640</v>
      </c>
      <c r="L1481" s="16" t="s">
        <v>2265</v>
      </c>
      <c r="M1481" s="17">
        <v>40529</v>
      </c>
      <c r="N1481" s="15">
        <v>34109405190</v>
      </c>
      <c r="P1481" s="16">
        <v>0</v>
      </c>
      <c r="Q1481" s="16" t="str">
        <f t="shared" si="90"/>
        <v>//</v>
      </c>
      <c r="R1481" s="16"/>
      <c r="S1481" s="108" t="e">
        <v>#N/A</v>
      </c>
      <c r="T1481" s="108"/>
    </row>
    <row r="1482" spans="1:20" hidden="1" x14ac:dyDescent="0.2">
      <c r="A1482" s="23">
        <v>2347</v>
      </c>
      <c r="B1482" s="16" t="s">
        <v>4317</v>
      </c>
      <c r="D1482" s="70" t="str">
        <f>IF(C1482="","",LOOKUP(C1482,Bases!A:A,Bases!B:B))</f>
        <v/>
      </c>
      <c r="E1482" s="70" t="str">
        <f>IF(C1482="","",LOOKUP(C1482,Bases!A:A,Bases!C:C))</f>
        <v/>
      </c>
      <c r="F1482" s="24" t="s">
        <v>3778</v>
      </c>
      <c r="G1482" s="68" t="str">
        <f t="shared" si="91"/>
        <v>Baja</v>
      </c>
      <c r="H1482" s="16" t="s">
        <v>4318</v>
      </c>
      <c r="J1482" s="16" t="s">
        <v>2285</v>
      </c>
      <c r="K1482" s="16">
        <v>98730</v>
      </c>
      <c r="L1482" s="16" t="s">
        <v>2265</v>
      </c>
      <c r="M1482" s="17">
        <v>43476</v>
      </c>
      <c r="N1482" s="15">
        <v>34068906667</v>
      </c>
      <c r="O1482" s="16" t="s">
        <v>4319</v>
      </c>
      <c r="P1482" s="16">
        <v>0</v>
      </c>
      <c r="Q1482" s="16" t="str">
        <f t="shared" si="90"/>
        <v>29/11/89</v>
      </c>
      <c r="R1482" s="27" t="s">
        <v>3904</v>
      </c>
      <c r="S1482" s="108" t="e">
        <v>#N/A</v>
      </c>
      <c r="T1482" s="108"/>
    </row>
    <row r="1483" spans="1:20" x14ac:dyDescent="0.2">
      <c r="A1483" s="16">
        <v>2860</v>
      </c>
      <c r="B1483" s="16" t="s">
        <v>6197</v>
      </c>
      <c r="C1483" s="16" t="s">
        <v>6787</v>
      </c>
      <c r="D1483" s="70" t="str">
        <f>IF(C1483="","",LOOKUP(C1483,Bases!A:A,Bases!B:B))</f>
        <v>Invernaderos</v>
      </c>
      <c r="E1483" s="70" t="str">
        <f>IF(C1483="","",LOOKUP(C1483,Bases!A:A,Bases!C:C))</f>
        <v>Operativo Abajo</v>
      </c>
      <c r="F1483" s="18" t="s">
        <v>6242</v>
      </c>
      <c r="G1483" s="68" t="str">
        <f t="shared" si="91"/>
        <v>Activo</v>
      </c>
      <c r="H1483" s="16" t="s">
        <v>3908</v>
      </c>
      <c r="I1483" s="16" t="s">
        <v>5531</v>
      </c>
      <c r="J1483" s="16" t="s">
        <v>2285</v>
      </c>
      <c r="K1483" s="16">
        <v>98740</v>
      </c>
      <c r="L1483" s="16" t="s">
        <v>144</v>
      </c>
      <c r="M1483" s="17">
        <v>43957</v>
      </c>
      <c r="N1483" s="15">
        <v>5200073244</v>
      </c>
      <c r="O1483" s="16" t="s">
        <v>6198</v>
      </c>
      <c r="P1483" s="16" t="s">
        <v>6338</v>
      </c>
      <c r="Q1483" s="16" t="str">
        <f t="shared" si="90"/>
        <v>11/05/00</v>
      </c>
      <c r="R1483" s="16" t="s">
        <v>3904</v>
      </c>
      <c r="S1483" s="12" t="s">
        <v>6213</v>
      </c>
    </row>
    <row r="1484" spans="1:20" hidden="1" x14ac:dyDescent="0.2">
      <c r="A1484" s="16">
        <v>8083</v>
      </c>
      <c r="B1484" s="16" t="s">
        <v>1112</v>
      </c>
      <c r="D1484" s="70" t="str">
        <f>IF(C1484="","",LOOKUP(C1484,Bases!A:A,Bases!B:B))</f>
        <v/>
      </c>
      <c r="E1484" s="70" t="str">
        <f>IF(C1484="","",LOOKUP(C1484,Bases!A:A,Bases!C:C))</f>
        <v/>
      </c>
      <c r="G1484" s="68" t="str">
        <f t="shared" si="91"/>
        <v>Baja</v>
      </c>
      <c r="H1484" s="16" t="s">
        <v>2921</v>
      </c>
      <c r="J1484" s="16" t="s">
        <v>2328</v>
      </c>
      <c r="K1484" s="16">
        <v>98730</v>
      </c>
      <c r="L1484" s="16" t="s">
        <v>2265</v>
      </c>
      <c r="M1484" s="17">
        <v>42021</v>
      </c>
      <c r="N1484" s="15">
        <v>14037902476</v>
      </c>
      <c r="P1484" s="16">
        <v>0</v>
      </c>
      <c r="Q1484" s="16" t="str">
        <f t="shared" si="90"/>
        <v>//</v>
      </c>
      <c r="R1484" s="16"/>
      <c r="S1484" s="108" t="e">
        <v>#N/A</v>
      </c>
      <c r="T1484" s="108"/>
    </row>
    <row r="1485" spans="1:20" x14ac:dyDescent="0.2">
      <c r="A1485" s="16">
        <v>8487</v>
      </c>
      <c r="B1485" s="16" t="s">
        <v>7794</v>
      </c>
      <c r="C1485" s="19" t="s">
        <v>6730</v>
      </c>
      <c r="D1485" s="70" t="str">
        <f>IF(C1485="","",LOOKUP(C1485,Bases!A:A,Bases!B:B))</f>
        <v>Viñedo</v>
      </c>
      <c r="E1485" s="70" t="str">
        <f>IF(C1485="","",LOOKUP(C1485,Bases!A:A,Bases!C:C))</f>
        <v>Trabajador de viñedo</v>
      </c>
      <c r="F1485" s="18" t="s">
        <v>27</v>
      </c>
      <c r="G1485" s="68" t="str">
        <f t="shared" si="91"/>
        <v>Activo</v>
      </c>
      <c r="H1485" s="16" t="s">
        <v>7795</v>
      </c>
      <c r="I1485" s="16" t="s">
        <v>7258</v>
      </c>
      <c r="J1485" s="16" t="s">
        <v>2270</v>
      </c>
      <c r="K1485" s="16">
        <v>98630</v>
      </c>
      <c r="L1485" s="16" t="s">
        <v>144</v>
      </c>
      <c r="M1485" s="17">
        <v>44208</v>
      </c>
      <c r="N1485" s="15">
        <v>2196300913</v>
      </c>
      <c r="O1485" s="16" t="s">
        <v>7796</v>
      </c>
      <c r="Q1485" s="16" t="str">
        <f t="shared" si="90"/>
        <v>07/12/63</v>
      </c>
      <c r="R1485" s="27" t="s">
        <v>3904</v>
      </c>
      <c r="S1485" s="12" t="s">
        <v>7258</v>
      </c>
    </row>
    <row r="1486" spans="1:20" hidden="1" x14ac:dyDescent="0.2">
      <c r="A1486" s="16">
        <v>2156</v>
      </c>
      <c r="B1486" s="16" t="s">
        <v>3736</v>
      </c>
      <c r="D1486" s="70" t="str">
        <f>IF(C1486="","",LOOKUP(C1486,Bases!A:A,Bases!B:B))</f>
        <v/>
      </c>
      <c r="E1486" s="70" t="str">
        <f>IF(C1486="","",LOOKUP(C1486,Bases!A:A,Bases!C:C))</f>
        <v/>
      </c>
      <c r="F1486" s="18" t="s">
        <v>3778</v>
      </c>
      <c r="G1486" s="68" t="str">
        <f t="shared" si="91"/>
        <v>Baja</v>
      </c>
      <c r="H1486" s="16" t="s">
        <v>3737</v>
      </c>
      <c r="J1486" s="16" t="s">
        <v>3726</v>
      </c>
      <c r="K1486" s="16">
        <v>98740</v>
      </c>
      <c r="L1486" s="16" t="s">
        <v>2265</v>
      </c>
      <c r="M1486" s="17">
        <v>43309</v>
      </c>
      <c r="P1486" s="16">
        <v>0</v>
      </c>
      <c r="Q1486" s="16" t="str">
        <f t="shared" si="90"/>
        <v>//</v>
      </c>
      <c r="R1486" s="27" t="s">
        <v>3910</v>
      </c>
      <c r="S1486" s="108" t="e">
        <v>#N/A</v>
      </c>
      <c r="T1486" s="108"/>
    </row>
    <row r="1487" spans="1:20" hidden="1" x14ac:dyDescent="0.2">
      <c r="A1487" s="16">
        <v>982</v>
      </c>
      <c r="B1487" s="16" t="s">
        <v>1113</v>
      </c>
      <c r="D1487" s="70" t="str">
        <f>IF(C1487="","",LOOKUP(C1487,Bases!A:A,Bases!B:B))</f>
        <v/>
      </c>
      <c r="E1487" s="70" t="str">
        <f>IF(C1487="","",LOOKUP(C1487,Bases!A:A,Bases!C:C))</f>
        <v/>
      </c>
      <c r="G1487" s="68" t="str">
        <f t="shared" si="91"/>
        <v>Baja</v>
      </c>
      <c r="H1487" s="16" t="s">
        <v>2922</v>
      </c>
      <c r="J1487" s="16" t="s">
        <v>2283</v>
      </c>
      <c r="K1487" s="16">
        <v>98640</v>
      </c>
      <c r="L1487" s="16" t="s">
        <v>2265</v>
      </c>
      <c r="M1487" s="17">
        <v>40588</v>
      </c>
      <c r="N1487" s="15">
        <v>34077800810</v>
      </c>
      <c r="P1487" s="16">
        <v>0</v>
      </c>
      <c r="Q1487" s="16" t="str">
        <f t="shared" si="90"/>
        <v>//</v>
      </c>
      <c r="R1487" s="16"/>
      <c r="S1487" s="108" t="e">
        <v>#N/A</v>
      </c>
      <c r="T1487" s="108"/>
    </row>
    <row r="1488" spans="1:20" hidden="1" x14ac:dyDescent="0.2">
      <c r="A1488" s="16">
        <v>382</v>
      </c>
      <c r="B1488" s="16" t="s">
        <v>1114</v>
      </c>
      <c r="D1488" s="70" t="str">
        <f>IF(C1488="","",LOOKUP(C1488,Bases!A:A,Bases!B:B))</f>
        <v/>
      </c>
      <c r="E1488" s="70" t="str">
        <f>IF(C1488="","",LOOKUP(C1488,Bases!A:A,Bases!C:C))</f>
        <v/>
      </c>
      <c r="G1488" s="68" t="str">
        <f t="shared" si="91"/>
        <v>Baja</v>
      </c>
      <c r="K1488" s="16">
        <v>0</v>
      </c>
      <c r="L1488" s="16" t="s">
        <v>2265</v>
      </c>
      <c r="M1488" s="17">
        <v>37599</v>
      </c>
      <c r="N1488" s="15">
        <v>4695316135</v>
      </c>
      <c r="P1488" s="16">
        <v>0</v>
      </c>
      <c r="Q1488" s="16" t="str">
        <f t="shared" si="90"/>
        <v>//</v>
      </c>
      <c r="R1488" s="16"/>
      <c r="S1488" s="108" t="e">
        <v>#N/A</v>
      </c>
      <c r="T1488" s="108"/>
    </row>
    <row r="1489" spans="1:20" hidden="1" x14ac:dyDescent="0.2">
      <c r="A1489" s="23">
        <v>2540</v>
      </c>
      <c r="B1489" s="16" t="s">
        <v>5116</v>
      </c>
      <c r="D1489" s="70" t="str">
        <f>IF(C1489="","",LOOKUP(C1489,Bases!A:A,Bases!B:B))</f>
        <v/>
      </c>
      <c r="E1489" s="70" t="str">
        <f>IF(C1489="","",LOOKUP(C1489,Bases!A:A,Bases!C:C))</f>
        <v/>
      </c>
      <c r="F1489" s="18" t="s">
        <v>24</v>
      </c>
      <c r="G1489" s="68" t="str">
        <f t="shared" si="91"/>
        <v>Baja</v>
      </c>
      <c r="H1489" s="16" t="s">
        <v>5120</v>
      </c>
      <c r="J1489" s="16" t="s">
        <v>2285</v>
      </c>
      <c r="K1489" s="16">
        <v>98470</v>
      </c>
      <c r="L1489" s="16" t="s">
        <v>2265</v>
      </c>
      <c r="M1489" s="17">
        <v>43622</v>
      </c>
      <c r="O1489" s="16" t="s">
        <v>5121</v>
      </c>
      <c r="P1489" s="16">
        <v>0</v>
      </c>
      <c r="Q1489" s="16" t="str">
        <f t="shared" si="90"/>
        <v>06/07/00</v>
      </c>
      <c r="R1489" s="16" t="s">
        <v>3904</v>
      </c>
      <c r="S1489" s="108" t="e">
        <v>#N/A</v>
      </c>
      <c r="T1489" s="108"/>
    </row>
    <row r="1490" spans="1:20" hidden="1" x14ac:dyDescent="0.2">
      <c r="A1490" s="16">
        <v>647</v>
      </c>
      <c r="B1490" s="16" t="s">
        <v>1115</v>
      </c>
      <c r="D1490" s="70" t="str">
        <f>IF(C1490="","",LOOKUP(C1490,Bases!A:A,Bases!B:B))</f>
        <v/>
      </c>
      <c r="E1490" s="70" t="str">
        <f>IF(C1490="","",LOOKUP(C1490,Bases!A:A,Bases!C:C))</f>
        <v/>
      </c>
      <c r="F1490" s="18" t="s">
        <v>6043</v>
      </c>
      <c r="G1490" s="68" t="str">
        <f t="shared" si="91"/>
        <v>Baja</v>
      </c>
      <c r="H1490" s="16" t="s">
        <v>2922</v>
      </c>
      <c r="I1490" s="16" t="s">
        <v>2472</v>
      </c>
      <c r="J1490" s="16" t="s">
        <v>2283</v>
      </c>
      <c r="K1490" s="16">
        <v>98640</v>
      </c>
      <c r="L1490" s="16" t="s">
        <v>2265</v>
      </c>
      <c r="M1490" s="17">
        <v>38432</v>
      </c>
      <c r="N1490" s="15">
        <v>34058703264</v>
      </c>
      <c r="P1490" s="16">
        <v>0</v>
      </c>
      <c r="Q1490" s="16" t="str">
        <f t="shared" si="90"/>
        <v>//</v>
      </c>
      <c r="R1490" s="16"/>
      <c r="S1490" s="108" t="e">
        <v>#N/A</v>
      </c>
      <c r="T1490" s="108"/>
    </row>
    <row r="1491" spans="1:20" hidden="1" x14ac:dyDescent="0.2">
      <c r="A1491" s="16">
        <v>660</v>
      </c>
      <c r="B1491" s="16" t="s">
        <v>1116</v>
      </c>
      <c r="D1491" s="70" t="str">
        <f>IF(C1491="","",LOOKUP(C1491,Bases!A:A,Bases!B:B))</f>
        <v/>
      </c>
      <c r="E1491" s="70" t="str">
        <f>IF(C1491="","",LOOKUP(C1491,Bases!A:A,Bases!C:C))</f>
        <v/>
      </c>
      <c r="G1491" s="68" t="str">
        <f t="shared" si="91"/>
        <v>Baja</v>
      </c>
      <c r="H1491" s="16" t="s">
        <v>2922</v>
      </c>
      <c r="J1491" s="16" t="s">
        <v>2283</v>
      </c>
      <c r="K1491" s="16">
        <v>98640</v>
      </c>
      <c r="L1491" s="16" t="s">
        <v>2265</v>
      </c>
      <c r="M1491" s="17">
        <v>38439</v>
      </c>
      <c r="N1491" s="15">
        <v>34058604025</v>
      </c>
      <c r="P1491" s="16">
        <v>0</v>
      </c>
      <c r="Q1491" s="16" t="str">
        <f t="shared" si="90"/>
        <v>//</v>
      </c>
      <c r="R1491" s="16"/>
      <c r="S1491" s="108" t="e">
        <v>#N/A</v>
      </c>
      <c r="T1491" s="108"/>
    </row>
    <row r="1492" spans="1:20" hidden="1" x14ac:dyDescent="0.2">
      <c r="A1492" s="23">
        <v>2228</v>
      </c>
      <c r="B1492" s="16" t="s">
        <v>3839</v>
      </c>
      <c r="D1492" s="70" t="str">
        <f>IF(C1492="","",LOOKUP(C1492,Bases!A:A,Bases!B:B))</f>
        <v/>
      </c>
      <c r="E1492" s="70" t="str">
        <f>IF(C1492="","",LOOKUP(C1492,Bases!A:A,Bases!C:C))</f>
        <v/>
      </c>
      <c r="F1492" s="18" t="s">
        <v>3643</v>
      </c>
      <c r="G1492" s="68" t="str">
        <f t="shared" si="91"/>
        <v>Baja</v>
      </c>
      <c r="H1492" s="16" t="s">
        <v>3840</v>
      </c>
      <c r="I1492" s="16" t="s">
        <v>5537</v>
      </c>
      <c r="J1492" s="16" t="s">
        <v>2268</v>
      </c>
      <c r="K1492" s="16">
        <v>98740</v>
      </c>
      <c r="L1492" s="16" t="s">
        <v>2265</v>
      </c>
      <c r="M1492" s="17">
        <v>43556</v>
      </c>
      <c r="N1492" s="15">
        <v>34139316920</v>
      </c>
      <c r="O1492" s="16" t="s">
        <v>4922</v>
      </c>
      <c r="P1492" s="16">
        <v>0</v>
      </c>
      <c r="Q1492" s="16" t="str">
        <f t="shared" si="90"/>
        <v>02/08/93</v>
      </c>
      <c r="R1492" s="16" t="s">
        <v>3904</v>
      </c>
      <c r="S1492" s="108" t="e">
        <v>#N/A</v>
      </c>
      <c r="T1492" s="108"/>
    </row>
    <row r="1493" spans="1:20" hidden="1" x14ac:dyDescent="0.2">
      <c r="A1493" s="16">
        <v>103</v>
      </c>
      <c r="B1493" s="16" t="s">
        <v>1117</v>
      </c>
      <c r="D1493" s="70" t="str">
        <f>IF(C1493="","",LOOKUP(C1493,Bases!A:A,Bases!B:B))</f>
        <v/>
      </c>
      <c r="E1493" s="70" t="str">
        <f>IF(C1493="","",LOOKUP(C1493,Bases!A:A,Bases!C:C))</f>
        <v/>
      </c>
      <c r="G1493" s="68" t="str">
        <f t="shared" si="91"/>
        <v>Baja</v>
      </c>
      <c r="K1493" s="16">
        <v>0</v>
      </c>
      <c r="L1493" s="16" t="s">
        <v>2265</v>
      </c>
      <c r="M1493" s="17">
        <v>37188</v>
      </c>
      <c r="N1493" s="15">
        <v>43978124485</v>
      </c>
      <c r="P1493" s="16">
        <v>0</v>
      </c>
      <c r="Q1493" s="16" t="str">
        <f t="shared" si="90"/>
        <v>//</v>
      </c>
      <c r="R1493" s="16"/>
      <c r="S1493" s="108" t="e">
        <v>#N/A</v>
      </c>
      <c r="T1493" s="108"/>
    </row>
    <row r="1494" spans="1:20" hidden="1" x14ac:dyDescent="0.2">
      <c r="A1494" s="23">
        <v>2680</v>
      </c>
      <c r="B1494" s="16" t="s">
        <v>5579</v>
      </c>
      <c r="D1494" s="70" t="str">
        <f>IF(C1494="","",LOOKUP(C1494,Bases!A:A,Bases!B:B))</f>
        <v/>
      </c>
      <c r="E1494" s="70" t="str">
        <f>IF(C1494="","",LOOKUP(C1494,Bases!A:A,Bases!C:C))</f>
        <v/>
      </c>
      <c r="F1494" s="24" t="s">
        <v>5102</v>
      </c>
      <c r="G1494" s="68" t="str">
        <f t="shared" si="91"/>
        <v>Baja</v>
      </c>
      <c r="H1494" s="16" t="s">
        <v>5580</v>
      </c>
      <c r="I1494" s="16" t="s">
        <v>5537</v>
      </c>
      <c r="J1494" s="16" t="s">
        <v>2285</v>
      </c>
      <c r="K1494" s="16">
        <v>98740</v>
      </c>
      <c r="L1494" s="16" t="s">
        <v>2265</v>
      </c>
      <c r="M1494" s="17">
        <v>43745</v>
      </c>
      <c r="N1494" s="15">
        <v>34088809248</v>
      </c>
      <c r="O1494" s="16" t="s">
        <v>5581</v>
      </c>
      <c r="P1494" s="16">
        <v>0</v>
      </c>
      <c r="Q1494" s="16" t="str">
        <f t="shared" si="90"/>
        <v>16/08/88</v>
      </c>
      <c r="R1494" s="27" t="s">
        <v>3904</v>
      </c>
      <c r="S1494" s="108" t="e">
        <v>#N/A</v>
      </c>
      <c r="T1494" s="108"/>
    </row>
    <row r="1495" spans="1:20" hidden="1" x14ac:dyDescent="0.2">
      <c r="A1495" s="16">
        <v>8438</v>
      </c>
      <c r="B1495" s="16" t="s">
        <v>7667</v>
      </c>
      <c r="C1495" s="19" t="s">
        <v>6955</v>
      </c>
      <c r="D1495" s="70" t="str">
        <f>IF(C1495="","",LOOKUP(C1495,Bases!A:A,Bases!B:B))</f>
        <v>Invernaderos</v>
      </c>
      <c r="E1495" s="70" t="str">
        <f>IF(C1495="","",LOOKUP(C1495,Bases!A:A,Bases!C:C))</f>
        <v>Extra/entrenamiento</v>
      </c>
      <c r="F1495" s="18" t="s">
        <v>7209</v>
      </c>
      <c r="G1495" s="68" t="str">
        <f t="shared" si="91"/>
        <v>Baja</v>
      </c>
      <c r="H1495" s="16" t="s">
        <v>7424</v>
      </c>
      <c r="I1495" s="16" t="s">
        <v>7388</v>
      </c>
      <c r="J1495" s="16" t="s">
        <v>2270</v>
      </c>
      <c r="K1495" s="16">
        <v>98631</v>
      </c>
      <c r="L1495" s="16" t="s">
        <v>2265</v>
      </c>
      <c r="M1495" s="17">
        <v>44172</v>
      </c>
      <c r="O1495" s="16" t="s">
        <v>7668</v>
      </c>
      <c r="Q1495" s="16" t="str">
        <f t="shared" si="90"/>
        <v>18/06/99</v>
      </c>
      <c r="R1495" s="27" t="s">
        <v>3904</v>
      </c>
      <c r="S1495" s="108" t="s">
        <v>7258</v>
      </c>
      <c r="T1495" s="108"/>
    </row>
    <row r="1496" spans="1:20" hidden="1" x14ac:dyDescent="0.2">
      <c r="A1496" s="16">
        <v>2855</v>
      </c>
      <c r="B1496" s="31" t="s">
        <v>6182</v>
      </c>
      <c r="C1496" s="19"/>
      <c r="D1496" s="70" t="str">
        <f>IF(C1496="","",LOOKUP(C1496,Bases!A:A,Bases!B:B))</f>
        <v/>
      </c>
      <c r="E1496" s="70" t="str">
        <f>IF(C1496="","",LOOKUP(C1496,Bases!A:A,Bases!C:C))</f>
        <v/>
      </c>
      <c r="F1496" s="12" t="s">
        <v>3663</v>
      </c>
      <c r="G1496" s="68" t="str">
        <f t="shared" si="91"/>
        <v>Baja</v>
      </c>
      <c r="H1496" s="16" t="s">
        <v>5583</v>
      </c>
      <c r="I1496" s="16" t="s">
        <v>5537</v>
      </c>
      <c r="J1496" s="16" t="s">
        <v>2285</v>
      </c>
      <c r="K1496" s="16">
        <v>98740</v>
      </c>
      <c r="L1496" s="16" t="s">
        <v>2265</v>
      </c>
      <c r="M1496" s="17">
        <v>43955</v>
      </c>
      <c r="N1496" s="15">
        <v>34008305202</v>
      </c>
      <c r="O1496" s="16" t="s">
        <v>6183</v>
      </c>
      <c r="P1496" s="16" t="s">
        <v>6369</v>
      </c>
      <c r="Q1496" s="16" t="str">
        <f t="shared" si="90"/>
        <v>10/02/83</v>
      </c>
      <c r="R1496" s="16" t="s">
        <v>3904</v>
      </c>
      <c r="S1496" s="108" t="s">
        <v>5537</v>
      </c>
      <c r="T1496" s="108"/>
    </row>
    <row r="1497" spans="1:20" hidden="1" x14ac:dyDescent="0.2">
      <c r="A1497" s="16">
        <v>50063</v>
      </c>
      <c r="B1497" s="19" t="s">
        <v>3818</v>
      </c>
      <c r="C1497" s="19"/>
      <c r="D1497" s="70" t="str">
        <f>IF(C1497="","",LOOKUP(C1497,Bases!A:A,Bases!B:B))</f>
        <v/>
      </c>
      <c r="E1497" s="70" t="str">
        <f>IF(C1497="","",LOOKUP(C1497,Bases!A:A,Bases!C:C))</f>
        <v/>
      </c>
      <c r="F1497" s="19"/>
      <c r="G1497" s="68" t="str">
        <f t="shared" si="91"/>
        <v>Baja</v>
      </c>
      <c r="H1497" s="19" t="s">
        <v>3819</v>
      </c>
      <c r="I1497" s="19"/>
      <c r="J1497" s="19" t="s">
        <v>2268</v>
      </c>
      <c r="K1497" s="19">
        <v>98740</v>
      </c>
      <c r="L1497" s="19" t="s">
        <v>2265</v>
      </c>
      <c r="M1497" s="25">
        <v>43332</v>
      </c>
      <c r="N1497" s="19"/>
      <c r="P1497" s="16">
        <v>0</v>
      </c>
      <c r="Q1497" s="16" t="str">
        <f t="shared" ref="Q1497:Q1528" si="92">CONCATENATE(MID(O1497,9,2),"/",MID(O1497,7,2),"/",MID(O1497,5,2))</f>
        <v>//</v>
      </c>
      <c r="R1497" s="16"/>
      <c r="S1497" s="108" t="e">
        <v>#N/A</v>
      </c>
      <c r="T1497" s="108"/>
    </row>
    <row r="1498" spans="1:20" hidden="1" x14ac:dyDescent="0.2">
      <c r="A1498" s="16">
        <v>1348</v>
      </c>
      <c r="B1498" s="16" t="s">
        <v>1119</v>
      </c>
      <c r="D1498" s="70" t="str">
        <f>IF(C1498="","",LOOKUP(C1498,Bases!A:A,Bases!B:B))</f>
        <v/>
      </c>
      <c r="E1498" s="70" t="str">
        <f>IF(C1498="","",LOOKUP(C1498,Bases!A:A,Bases!C:C))</f>
        <v/>
      </c>
      <c r="G1498" s="68" t="str">
        <f t="shared" si="91"/>
        <v>Baja</v>
      </c>
      <c r="H1498" s="16" t="s">
        <v>2924</v>
      </c>
      <c r="J1498" s="16" t="s">
        <v>2274</v>
      </c>
      <c r="K1498" s="16">
        <v>98700</v>
      </c>
      <c r="L1498" s="16" t="s">
        <v>2265</v>
      </c>
      <c r="M1498" s="17">
        <v>41892</v>
      </c>
      <c r="N1498" s="15">
        <v>18149831515</v>
      </c>
      <c r="P1498" s="16">
        <v>0</v>
      </c>
      <c r="Q1498" s="16" t="str">
        <f t="shared" si="92"/>
        <v>//</v>
      </c>
      <c r="R1498" s="16"/>
      <c r="S1498" s="108" t="e">
        <v>#N/A</v>
      </c>
      <c r="T1498" s="108"/>
    </row>
    <row r="1499" spans="1:20" hidden="1" x14ac:dyDescent="0.2">
      <c r="A1499" s="16">
        <v>2971</v>
      </c>
      <c r="B1499" s="16" t="s">
        <v>6684</v>
      </c>
      <c r="C1499" s="19"/>
      <c r="D1499" s="70" t="str">
        <f>IF(C1499="","",LOOKUP(C1499,Bases!A:A,Bases!B:B))</f>
        <v/>
      </c>
      <c r="E1499" s="70" t="str">
        <f>IF(C1499="","",LOOKUP(C1499,Bases!A:A,Bases!C:C))</f>
        <v/>
      </c>
      <c r="F1499" s="18" t="s">
        <v>6043</v>
      </c>
      <c r="G1499" s="68" t="str">
        <f t="shared" si="91"/>
        <v>Baja</v>
      </c>
      <c r="H1499" s="16" t="s">
        <v>2924</v>
      </c>
      <c r="I1499" s="16" t="s">
        <v>2923</v>
      </c>
      <c r="J1499" s="16" t="s">
        <v>2272</v>
      </c>
      <c r="K1499" s="16">
        <v>98705</v>
      </c>
      <c r="L1499" s="16" t="s">
        <v>2265</v>
      </c>
      <c r="M1499" s="17">
        <v>44074</v>
      </c>
      <c r="O1499" s="16" t="s">
        <v>6685</v>
      </c>
      <c r="Q1499" s="16" t="str">
        <f t="shared" si="92"/>
        <v>28/04/90</v>
      </c>
      <c r="R1499" s="27" t="s">
        <v>3910</v>
      </c>
      <c r="S1499" s="108"/>
      <c r="T1499" s="108"/>
    </row>
    <row r="1500" spans="1:20" hidden="1" x14ac:dyDescent="0.2">
      <c r="A1500" s="16">
        <v>1532</v>
      </c>
      <c r="B1500" s="16" t="s">
        <v>1120</v>
      </c>
      <c r="D1500" s="70" t="str">
        <f>IF(C1500="","",LOOKUP(C1500,Bases!A:A,Bases!B:B))</f>
        <v/>
      </c>
      <c r="E1500" s="70" t="str">
        <f>IF(C1500="","",LOOKUP(C1500,Bases!A:A,Bases!C:C))</f>
        <v/>
      </c>
      <c r="G1500" s="68" t="str">
        <f t="shared" si="91"/>
        <v>Baja</v>
      </c>
      <c r="H1500" s="16" t="s">
        <v>2925</v>
      </c>
      <c r="J1500" s="16" t="s">
        <v>2283</v>
      </c>
      <c r="K1500" s="16">
        <v>98640</v>
      </c>
      <c r="L1500" s="16" t="s">
        <v>2265</v>
      </c>
      <c r="M1500" s="17">
        <v>42254</v>
      </c>
      <c r="N1500" s="15">
        <v>34967600544</v>
      </c>
      <c r="P1500" s="16">
        <v>0</v>
      </c>
      <c r="Q1500" s="16" t="str">
        <f t="shared" si="92"/>
        <v>//</v>
      </c>
      <c r="R1500" s="16"/>
      <c r="S1500" s="108" t="e">
        <v>#N/A</v>
      </c>
      <c r="T1500" s="108"/>
    </row>
    <row r="1501" spans="1:20" hidden="1" x14ac:dyDescent="0.2">
      <c r="A1501" s="16">
        <v>1145</v>
      </c>
      <c r="B1501" s="16" t="s">
        <v>1121</v>
      </c>
      <c r="D1501" s="70" t="str">
        <f>IF(C1501="","",LOOKUP(C1501,Bases!A:A,Bases!B:B))</f>
        <v/>
      </c>
      <c r="E1501" s="70" t="str">
        <f>IF(C1501="","",LOOKUP(C1501,Bases!A:A,Bases!C:C))</f>
        <v/>
      </c>
      <c r="G1501" s="68" t="str">
        <f t="shared" si="91"/>
        <v>Baja</v>
      </c>
      <c r="H1501" s="16" t="s">
        <v>2926</v>
      </c>
      <c r="J1501" s="16" t="s">
        <v>2283</v>
      </c>
      <c r="K1501" s="16">
        <v>98640</v>
      </c>
      <c r="L1501" s="16" t="s">
        <v>2265</v>
      </c>
      <c r="M1501" s="17">
        <v>41449</v>
      </c>
      <c r="N1501" s="15">
        <v>31119227952</v>
      </c>
      <c r="P1501" s="16">
        <v>0</v>
      </c>
      <c r="Q1501" s="16" t="str">
        <f t="shared" si="92"/>
        <v>//</v>
      </c>
      <c r="R1501" s="16"/>
      <c r="S1501" s="108" t="e">
        <v>#N/A</v>
      </c>
      <c r="T1501" s="108"/>
    </row>
    <row r="1502" spans="1:20" x14ac:dyDescent="0.2">
      <c r="A1502" s="16">
        <v>2808</v>
      </c>
      <c r="B1502" s="16" t="s">
        <v>6044</v>
      </c>
      <c r="C1502" s="31" t="s">
        <v>6788</v>
      </c>
      <c r="D1502" s="70" t="str">
        <f>IF(C1502="","",LOOKUP(C1502,Bases!A:A,Bases!B:B))</f>
        <v>Periféricos</v>
      </c>
      <c r="E1502" s="70" t="str">
        <f>IF(C1502="","",LOOKUP(C1502,Bases!A:A,Bases!C:C))</f>
        <v>Jardinería</v>
      </c>
      <c r="F1502" s="18" t="s">
        <v>11</v>
      </c>
      <c r="G1502" s="68" t="str">
        <f t="shared" si="91"/>
        <v>Activo</v>
      </c>
      <c r="H1502" s="16" t="s">
        <v>6045</v>
      </c>
      <c r="I1502" s="16" t="s">
        <v>2757</v>
      </c>
      <c r="J1502" s="16" t="s">
        <v>2272</v>
      </c>
      <c r="K1502" s="16">
        <v>98706</v>
      </c>
      <c r="L1502" s="16" t="s">
        <v>144</v>
      </c>
      <c r="M1502" s="17">
        <v>43906</v>
      </c>
      <c r="N1502" s="15">
        <v>34038617261</v>
      </c>
      <c r="O1502" s="16" t="s">
        <v>6046</v>
      </c>
      <c r="P1502" s="16" t="s">
        <v>6339</v>
      </c>
      <c r="Q1502" s="16" t="str">
        <f t="shared" si="92"/>
        <v>14/12/86</v>
      </c>
      <c r="R1502" s="27" t="s">
        <v>3904</v>
      </c>
      <c r="S1502" s="12" t="s">
        <v>3593</v>
      </c>
    </row>
    <row r="1503" spans="1:20" hidden="1" x14ac:dyDescent="0.2">
      <c r="A1503" s="16">
        <v>944</v>
      </c>
      <c r="B1503" s="16" t="s">
        <v>1122</v>
      </c>
      <c r="D1503" s="70" t="str">
        <f>IF(C1503="","",LOOKUP(C1503,Bases!A:A,Bases!B:B))</f>
        <v/>
      </c>
      <c r="E1503" s="70" t="str">
        <f>IF(C1503="","",LOOKUP(C1503,Bases!A:A,Bases!C:C))</f>
        <v/>
      </c>
      <c r="F1503" s="18" t="s">
        <v>3662</v>
      </c>
      <c r="G1503" s="68" t="str">
        <f t="shared" si="91"/>
        <v>Baja</v>
      </c>
      <c r="H1503" s="16" t="s">
        <v>2927</v>
      </c>
      <c r="J1503" s="16" t="s">
        <v>2283</v>
      </c>
      <c r="K1503" s="16">
        <v>98640</v>
      </c>
      <c r="L1503" s="16" t="s">
        <v>2265</v>
      </c>
      <c r="M1503" s="17">
        <v>40529</v>
      </c>
      <c r="N1503" s="15">
        <v>34109308600</v>
      </c>
      <c r="P1503" s="16">
        <v>0</v>
      </c>
      <c r="Q1503" s="16" t="str">
        <f t="shared" si="92"/>
        <v>//</v>
      </c>
      <c r="R1503" s="27" t="s">
        <v>3904</v>
      </c>
      <c r="S1503" s="108" t="e">
        <v>#N/A</v>
      </c>
      <c r="T1503" s="108"/>
    </row>
    <row r="1504" spans="1:20" hidden="1" x14ac:dyDescent="0.2">
      <c r="A1504" s="16">
        <v>1225</v>
      </c>
      <c r="B1504" s="16" t="s">
        <v>1123</v>
      </c>
      <c r="D1504" s="70" t="str">
        <f>IF(C1504="","",LOOKUP(C1504,Bases!A:A,Bases!B:B))</f>
        <v/>
      </c>
      <c r="E1504" s="70" t="str">
        <f>IF(C1504="","",LOOKUP(C1504,Bases!A:A,Bases!C:C))</f>
        <v/>
      </c>
      <c r="G1504" s="68" t="str">
        <f t="shared" si="91"/>
        <v>Baja</v>
      </c>
      <c r="H1504" s="16" t="s">
        <v>2897</v>
      </c>
      <c r="J1504" s="16" t="s">
        <v>2283</v>
      </c>
      <c r="K1504" s="16">
        <v>98640</v>
      </c>
      <c r="L1504" s="16" t="s">
        <v>2265</v>
      </c>
      <c r="M1504" s="17">
        <v>41663</v>
      </c>
      <c r="N1504" s="15">
        <v>3149380648</v>
      </c>
      <c r="P1504" s="16">
        <v>0</v>
      </c>
      <c r="Q1504" s="16" t="str">
        <f t="shared" si="92"/>
        <v>//</v>
      </c>
      <c r="R1504" s="16"/>
      <c r="S1504" s="108" t="e">
        <v>#N/A</v>
      </c>
      <c r="T1504" s="108"/>
    </row>
    <row r="1505" spans="1:20" hidden="1" x14ac:dyDescent="0.2">
      <c r="A1505" s="16">
        <v>1613</v>
      </c>
      <c r="B1505" s="16" t="s">
        <v>1124</v>
      </c>
      <c r="D1505" s="70" t="str">
        <f>IF(C1505="","",LOOKUP(C1505,Bases!A:A,Bases!B:B))</f>
        <v/>
      </c>
      <c r="E1505" s="70" t="str">
        <f>IF(C1505="","",LOOKUP(C1505,Bases!A:A,Bases!C:C))</f>
        <v/>
      </c>
      <c r="G1505" s="68" t="str">
        <f t="shared" si="91"/>
        <v>Baja</v>
      </c>
      <c r="H1505" s="16" t="s">
        <v>2928</v>
      </c>
      <c r="J1505" s="16" t="s">
        <v>2268</v>
      </c>
      <c r="K1505" s="16">
        <v>98760</v>
      </c>
      <c r="L1505" s="16" t="s">
        <v>2265</v>
      </c>
      <c r="M1505" s="17">
        <v>42436</v>
      </c>
      <c r="N1505" s="15">
        <v>57159602804</v>
      </c>
      <c r="P1505" s="16">
        <v>0</v>
      </c>
      <c r="Q1505" s="16" t="str">
        <f t="shared" si="92"/>
        <v>//</v>
      </c>
      <c r="R1505" s="16"/>
      <c r="S1505" s="108" t="e">
        <v>#N/A</v>
      </c>
      <c r="T1505" s="108"/>
    </row>
    <row r="1506" spans="1:20" x14ac:dyDescent="0.2">
      <c r="A1506" s="16">
        <v>8505</v>
      </c>
      <c r="B1506" s="16" t="s">
        <v>7821</v>
      </c>
      <c r="C1506" s="19" t="s">
        <v>6929</v>
      </c>
      <c r="D1506" s="70" t="str">
        <f>IF(C1506="","",LOOKUP(C1506,Bases!A:A,Bases!B:B))</f>
        <v>Viñedo</v>
      </c>
      <c r="E1506" s="70" t="str">
        <f>IF(C1506="","",LOOKUP(C1506,Bases!A:A,Bases!C:C))</f>
        <v>Trabajador de viñedo</v>
      </c>
      <c r="F1506" s="18" t="s">
        <v>27</v>
      </c>
      <c r="G1506" s="68" t="str">
        <f t="shared" si="91"/>
        <v>Activo</v>
      </c>
      <c r="H1506" s="16" t="s">
        <v>7822</v>
      </c>
      <c r="I1506" s="16" t="s">
        <v>7258</v>
      </c>
      <c r="J1506" s="16" t="s">
        <v>2270</v>
      </c>
      <c r="K1506" s="16">
        <v>98630</v>
      </c>
      <c r="L1506" s="16" t="s">
        <v>144</v>
      </c>
      <c r="M1506" s="17">
        <v>44215</v>
      </c>
      <c r="N1506" s="15">
        <v>34048709439</v>
      </c>
      <c r="O1506" s="16" t="s">
        <v>7823</v>
      </c>
      <c r="Q1506" s="16" t="str">
        <f t="shared" si="92"/>
        <v>21/05/87</v>
      </c>
      <c r="R1506" s="27" t="s">
        <v>3904</v>
      </c>
      <c r="S1506" s="12" t="s">
        <v>7258</v>
      </c>
    </row>
    <row r="1507" spans="1:20" hidden="1" x14ac:dyDescent="0.2">
      <c r="A1507" s="16">
        <v>644</v>
      </c>
      <c r="B1507" s="16" t="s">
        <v>1126</v>
      </c>
      <c r="D1507" s="70" t="str">
        <f>IF(C1507="","",LOOKUP(C1507,Bases!A:A,Bases!B:B))</f>
        <v/>
      </c>
      <c r="E1507" s="70" t="str">
        <f>IF(C1507="","",LOOKUP(C1507,Bases!A:A,Bases!C:C))</f>
        <v/>
      </c>
      <c r="G1507" s="68" t="str">
        <f t="shared" si="91"/>
        <v>Baja</v>
      </c>
      <c r="K1507" s="16">
        <v>0</v>
      </c>
      <c r="L1507" s="16" t="s">
        <v>2265</v>
      </c>
      <c r="M1507" s="17">
        <v>38425</v>
      </c>
      <c r="N1507" s="15">
        <v>34056500316</v>
      </c>
      <c r="P1507" s="16">
        <v>0</v>
      </c>
      <c r="Q1507" s="16" t="str">
        <f t="shared" si="92"/>
        <v>//</v>
      </c>
      <c r="R1507" s="16"/>
      <c r="S1507" s="108" t="e">
        <v>#N/A</v>
      </c>
      <c r="T1507" s="108"/>
    </row>
    <row r="1508" spans="1:20" hidden="1" x14ac:dyDescent="0.2">
      <c r="A1508" s="16">
        <v>7011</v>
      </c>
      <c r="B1508" s="16" t="s">
        <v>1127</v>
      </c>
      <c r="D1508" s="70" t="str">
        <f>IF(C1508="","",LOOKUP(C1508,Bases!A:A,Bases!B:B))</f>
        <v/>
      </c>
      <c r="E1508" s="70" t="str">
        <f>IF(C1508="","",LOOKUP(C1508,Bases!A:A,Bases!C:C))</f>
        <v/>
      </c>
      <c r="G1508" s="68" t="str">
        <f t="shared" si="91"/>
        <v>Baja</v>
      </c>
      <c r="H1508" s="16" t="s">
        <v>2893</v>
      </c>
      <c r="J1508" s="16" t="s">
        <v>2283</v>
      </c>
      <c r="K1508" s="16">
        <v>98640</v>
      </c>
      <c r="L1508" s="16" t="s">
        <v>2265</v>
      </c>
      <c r="M1508" s="17">
        <v>41288</v>
      </c>
      <c r="N1508" s="15">
        <v>34048901515</v>
      </c>
      <c r="P1508" s="16" t="s">
        <v>6372</v>
      </c>
      <c r="Q1508" s="16" t="str">
        <f t="shared" si="92"/>
        <v>//</v>
      </c>
      <c r="R1508" s="16"/>
      <c r="S1508" s="108" t="s">
        <v>3951</v>
      </c>
      <c r="T1508" s="108"/>
    </row>
    <row r="1509" spans="1:20" x14ac:dyDescent="0.2">
      <c r="A1509" s="23">
        <v>2386</v>
      </c>
      <c r="B1509" s="23" t="s">
        <v>4497</v>
      </c>
      <c r="C1509" s="16" t="s">
        <v>7087</v>
      </c>
      <c r="D1509" s="70" t="str">
        <f>IF(C1509="","",LOOKUP(C1509,Bases!A:A,Bases!B:B))</f>
        <v>Invernaderos</v>
      </c>
      <c r="E1509" s="70" t="str">
        <f>IF(C1509="","",LOOKUP(C1509,Bases!A:A,Bases!C:C))</f>
        <v>Extra/entrenamiento</v>
      </c>
      <c r="F1509" s="18" t="s">
        <v>7209</v>
      </c>
      <c r="G1509" s="68" t="str">
        <f t="shared" si="91"/>
        <v>Activo</v>
      </c>
      <c r="H1509" s="16" t="s">
        <v>4498</v>
      </c>
      <c r="I1509" s="16" t="s">
        <v>2336</v>
      </c>
      <c r="J1509" s="16" t="s">
        <v>2272</v>
      </c>
      <c r="K1509" s="16">
        <v>98706</v>
      </c>
      <c r="L1509" s="16" t="s">
        <v>2266</v>
      </c>
      <c r="M1509" s="17">
        <v>43795</v>
      </c>
      <c r="N1509" s="15">
        <v>34159801843</v>
      </c>
      <c r="O1509" s="16" t="s">
        <v>4499</v>
      </c>
      <c r="P1509" s="16" t="s">
        <v>6340</v>
      </c>
      <c r="Q1509" s="16" t="str">
        <f t="shared" si="92"/>
        <v>14/12/98</v>
      </c>
      <c r="R1509" s="27" t="s">
        <v>3904</v>
      </c>
      <c r="S1509" s="12" t="s">
        <v>2336</v>
      </c>
    </row>
    <row r="1510" spans="1:20" hidden="1" x14ac:dyDescent="0.2">
      <c r="A1510" s="16">
        <v>600</v>
      </c>
      <c r="B1510" s="16" t="s">
        <v>1128</v>
      </c>
      <c r="D1510" s="70" t="str">
        <f>IF(C1510="","",LOOKUP(C1510,Bases!A:A,Bases!B:B))</f>
        <v/>
      </c>
      <c r="E1510" s="70" t="str">
        <f>IF(C1510="","",LOOKUP(C1510,Bases!A:A,Bases!C:C))</f>
        <v/>
      </c>
      <c r="G1510" s="68" t="str">
        <f t="shared" si="91"/>
        <v>Baja</v>
      </c>
      <c r="K1510" s="16">
        <v>0</v>
      </c>
      <c r="L1510" s="16" t="s">
        <v>2265</v>
      </c>
      <c r="M1510" s="17">
        <v>38355</v>
      </c>
      <c r="N1510" s="15">
        <v>34058600015</v>
      </c>
      <c r="P1510" s="16">
        <v>0</v>
      </c>
      <c r="Q1510" s="16" t="str">
        <f t="shared" si="92"/>
        <v>//</v>
      </c>
      <c r="R1510" s="16"/>
      <c r="S1510" s="108" t="s">
        <v>3951</v>
      </c>
      <c r="T1510" s="108"/>
    </row>
    <row r="1511" spans="1:20" hidden="1" x14ac:dyDescent="0.2">
      <c r="A1511" s="23">
        <v>2579</v>
      </c>
      <c r="B1511" s="16" t="s">
        <v>5237</v>
      </c>
      <c r="D1511" s="70" t="str">
        <f>IF(C1511="","",LOOKUP(C1511,Bases!A:A,Bases!B:B))</f>
        <v/>
      </c>
      <c r="E1511" s="70" t="str">
        <f>IF(C1511="","",LOOKUP(C1511,Bases!A:A,Bases!C:C))</f>
        <v/>
      </c>
      <c r="F1511" s="24" t="s">
        <v>3639</v>
      </c>
      <c r="G1511" s="68" t="str">
        <f t="shared" si="91"/>
        <v>Baja</v>
      </c>
      <c r="H1511" s="16" t="s">
        <v>3339</v>
      </c>
      <c r="J1511" s="16" t="s">
        <v>2283</v>
      </c>
      <c r="K1511" s="16">
        <v>98640</v>
      </c>
      <c r="L1511" s="16" t="s">
        <v>2265</v>
      </c>
      <c r="M1511" s="17">
        <v>43669</v>
      </c>
      <c r="O1511" s="16" t="s">
        <v>5238</v>
      </c>
      <c r="P1511" s="16">
        <v>0</v>
      </c>
      <c r="Q1511" s="16" t="str">
        <f t="shared" si="92"/>
        <v>24/09/86</v>
      </c>
      <c r="R1511" s="27" t="s">
        <v>3910</v>
      </c>
      <c r="S1511" s="108" t="s">
        <v>3951</v>
      </c>
      <c r="T1511" s="108"/>
    </row>
    <row r="1512" spans="1:20" hidden="1" x14ac:dyDescent="0.2">
      <c r="A1512" s="16">
        <v>1065</v>
      </c>
      <c r="B1512" s="16" t="s">
        <v>1129</v>
      </c>
      <c r="D1512" s="70" t="str">
        <f>IF(C1512="","",LOOKUP(C1512,Bases!A:A,Bases!B:B))</f>
        <v/>
      </c>
      <c r="E1512" s="70" t="str">
        <f>IF(C1512="","",LOOKUP(C1512,Bases!A:A,Bases!C:C))</f>
        <v/>
      </c>
      <c r="G1512" s="68" t="str">
        <f t="shared" si="91"/>
        <v>Baja</v>
      </c>
      <c r="H1512" s="16" t="s">
        <v>2931</v>
      </c>
      <c r="J1512" s="16" t="s">
        <v>2283</v>
      </c>
      <c r="K1512" s="16">
        <v>98640</v>
      </c>
      <c r="L1512" s="16" t="s">
        <v>2265</v>
      </c>
      <c r="M1512" s="17">
        <v>40984</v>
      </c>
      <c r="N1512" s="15">
        <v>34128801965</v>
      </c>
      <c r="P1512" s="16">
        <v>0</v>
      </c>
      <c r="Q1512" s="16" t="str">
        <f t="shared" si="92"/>
        <v>//</v>
      </c>
      <c r="R1512" s="16"/>
      <c r="S1512" s="108" t="e">
        <v>#N/A</v>
      </c>
      <c r="T1512" s="108"/>
    </row>
    <row r="1513" spans="1:20" hidden="1" x14ac:dyDescent="0.2">
      <c r="A1513" s="16">
        <v>1055</v>
      </c>
      <c r="B1513" s="16" t="s">
        <v>1130</v>
      </c>
      <c r="D1513" s="70" t="str">
        <f>IF(C1513="","",LOOKUP(C1513,Bases!A:A,Bases!B:B))</f>
        <v/>
      </c>
      <c r="E1513" s="70" t="str">
        <f>IF(C1513="","",LOOKUP(C1513,Bases!A:A,Bases!C:C))</f>
        <v/>
      </c>
      <c r="G1513" s="68" t="str">
        <f t="shared" ref="G1513:G1544" si="93">IF(L1513="B","Baja","Activo")</f>
        <v>Baja</v>
      </c>
      <c r="H1513" s="16" t="s">
        <v>2932</v>
      </c>
      <c r="J1513" s="16" t="s">
        <v>2283</v>
      </c>
      <c r="K1513" s="16">
        <v>98640</v>
      </c>
      <c r="L1513" s="16" t="s">
        <v>2265</v>
      </c>
      <c r="M1513" s="17">
        <v>40816</v>
      </c>
      <c r="N1513" s="15">
        <v>34118201432</v>
      </c>
      <c r="P1513" s="16">
        <v>0</v>
      </c>
      <c r="Q1513" s="16" t="str">
        <f t="shared" si="92"/>
        <v>//</v>
      </c>
      <c r="R1513" s="16"/>
      <c r="S1513" s="108" t="e">
        <v>#N/A</v>
      </c>
      <c r="T1513" s="108"/>
    </row>
    <row r="1514" spans="1:20" hidden="1" x14ac:dyDescent="0.2">
      <c r="A1514" s="16">
        <v>638</v>
      </c>
      <c r="B1514" s="16" t="s">
        <v>1131</v>
      </c>
      <c r="D1514" s="70" t="str">
        <f>IF(C1514="","",LOOKUP(C1514,Bases!A:A,Bases!B:B))</f>
        <v/>
      </c>
      <c r="E1514" s="70" t="str">
        <f>IF(C1514="","",LOOKUP(C1514,Bases!A:A,Bases!C:C))</f>
        <v/>
      </c>
      <c r="G1514" s="68" t="str">
        <f t="shared" si="93"/>
        <v>Baja</v>
      </c>
      <c r="K1514" s="16">
        <v>0</v>
      </c>
      <c r="L1514" s="16" t="s">
        <v>2265</v>
      </c>
      <c r="M1514" s="17">
        <v>38425</v>
      </c>
      <c r="N1514" s="15">
        <v>34058802850</v>
      </c>
      <c r="P1514" s="16">
        <v>0</v>
      </c>
      <c r="Q1514" s="16" t="str">
        <f t="shared" si="92"/>
        <v>//</v>
      </c>
      <c r="R1514" s="16"/>
      <c r="S1514" s="108" t="e">
        <v>#N/A</v>
      </c>
      <c r="T1514" s="108"/>
    </row>
    <row r="1515" spans="1:20" hidden="1" x14ac:dyDescent="0.2">
      <c r="A1515" s="16">
        <v>1525</v>
      </c>
      <c r="B1515" s="16" t="s">
        <v>1132</v>
      </c>
      <c r="D1515" s="70" t="str">
        <f>IF(C1515="","",LOOKUP(C1515,Bases!A:A,Bases!B:B))</f>
        <v/>
      </c>
      <c r="E1515" s="70" t="str">
        <f>IF(C1515="","",LOOKUP(C1515,Bases!A:A,Bases!C:C))</f>
        <v/>
      </c>
      <c r="G1515" s="68" t="str">
        <f t="shared" si="93"/>
        <v>Baja</v>
      </c>
      <c r="H1515" s="16" t="s">
        <v>2933</v>
      </c>
      <c r="J1515" s="16" t="s">
        <v>2283</v>
      </c>
      <c r="K1515" s="16">
        <v>98640</v>
      </c>
      <c r="L1515" s="16" t="s">
        <v>2265</v>
      </c>
      <c r="M1515" s="17">
        <v>42244</v>
      </c>
      <c r="N1515" s="15">
        <v>35159462627</v>
      </c>
      <c r="P1515" s="16">
        <v>0</v>
      </c>
      <c r="Q1515" s="16" t="str">
        <f t="shared" si="92"/>
        <v>//</v>
      </c>
      <c r="R1515" s="16"/>
      <c r="S1515" s="108" t="e">
        <v>#N/A</v>
      </c>
      <c r="T1515" s="108"/>
    </row>
    <row r="1516" spans="1:20" hidden="1" x14ac:dyDescent="0.2">
      <c r="A1516" s="16">
        <v>1224</v>
      </c>
      <c r="B1516" s="16" t="s">
        <v>1133</v>
      </c>
      <c r="D1516" s="70" t="str">
        <f>IF(C1516="","",LOOKUP(C1516,Bases!A:A,Bases!B:B))</f>
        <v/>
      </c>
      <c r="E1516" s="70" t="str">
        <f>IF(C1516="","",LOOKUP(C1516,Bases!A:A,Bases!C:C))</f>
        <v/>
      </c>
      <c r="G1516" s="68" t="str">
        <f t="shared" si="93"/>
        <v>Baja</v>
      </c>
      <c r="H1516" s="16" t="s">
        <v>2895</v>
      </c>
      <c r="J1516" s="16" t="s">
        <v>2283</v>
      </c>
      <c r="K1516" s="16">
        <v>98640</v>
      </c>
      <c r="L1516" s="16" t="s">
        <v>2265</v>
      </c>
      <c r="M1516" s="17">
        <v>41663</v>
      </c>
      <c r="N1516" s="15">
        <v>34109003870</v>
      </c>
      <c r="P1516" s="16">
        <v>0</v>
      </c>
      <c r="Q1516" s="16" t="str">
        <f t="shared" si="92"/>
        <v>//</v>
      </c>
      <c r="R1516" s="16"/>
      <c r="S1516" s="108" t="e">
        <v>#N/A</v>
      </c>
      <c r="T1516" s="108"/>
    </row>
    <row r="1517" spans="1:20" hidden="1" x14ac:dyDescent="0.2">
      <c r="A1517" s="16">
        <v>1214</v>
      </c>
      <c r="B1517" s="16" t="s">
        <v>1134</v>
      </c>
      <c r="D1517" s="70" t="str">
        <f>IF(C1517="","",LOOKUP(C1517,Bases!A:A,Bases!B:B))</f>
        <v/>
      </c>
      <c r="E1517" s="70" t="str">
        <f>IF(C1517="","",LOOKUP(C1517,Bases!A:A,Bases!C:C))</f>
        <v/>
      </c>
      <c r="F1517" s="18" t="s">
        <v>3639</v>
      </c>
      <c r="G1517" s="68" t="str">
        <f t="shared" si="93"/>
        <v>Baja</v>
      </c>
      <c r="H1517" s="16" t="s">
        <v>2934</v>
      </c>
      <c r="J1517" s="16" t="s">
        <v>2283</v>
      </c>
      <c r="K1517" s="16">
        <v>98640</v>
      </c>
      <c r="L1517" s="16" t="s">
        <v>2265</v>
      </c>
      <c r="M1517" s="17">
        <v>41610</v>
      </c>
      <c r="N1517" s="15">
        <v>34129500632</v>
      </c>
      <c r="O1517" s="16" t="s">
        <v>4064</v>
      </c>
      <c r="P1517" s="16">
        <v>0</v>
      </c>
      <c r="Q1517" s="16" t="str">
        <f t="shared" si="92"/>
        <v>06/06/95</v>
      </c>
      <c r="R1517" s="16" t="s">
        <v>3904</v>
      </c>
      <c r="S1517" s="108" t="e">
        <v>#N/A</v>
      </c>
      <c r="T1517" s="108"/>
    </row>
    <row r="1518" spans="1:20" hidden="1" x14ac:dyDescent="0.2">
      <c r="A1518" s="16">
        <v>2173</v>
      </c>
      <c r="B1518" s="16" t="s">
        <v>3777</v>
      </c>
      <c r="D1518" s="70" t="str">
        <f>IF(C1518="","",LOOKUP(C1518,Bases!A:A,Bases!B:B))</f>
        <v/>
      </c>
      <c r="E1518" s="70" t="str">
        <f>IF(C1518="","",LOOKUP(C1518,Bases!A:A,Bases!C:C))</f>
        <v/>
      </c>
      <c r="G1518" s="68" t="str">
        <f t="shared" si="93"/>
        <v>Baja</v>
      </c>
      <c r="H1518" s="16" t="s">
        <v>2895</v>
      </c>
      <c r="J1518" s="16" t="s">
        <v>2283</v>
      </c>
      <c r="K1518" s="16">
        <v>98640</v>
      </c>
      <c r="L1518" s="16" t="s">
        <v>2265</v>
      </c>
      <c r="M1518" s="17">
        <v>43327</v>
      </c>
      <c r="P1518" s="16">
        <v>0</v>
      </c>
      <c r="Q1518" s="16" t="str">
        <f t="shared" si="92"/>
        <v>//</v>
      </c>
      <c r="R1518" s="16"/>
      <c r="S1518" s="108" t="e">
        <v>#N/A</v>
      </c>
      <c r="T1518" s="108"/>
    </row>
    <row r="1519" spans="1:20" hidden="1" x14ac:dyDescent="0.2">
      <c r="A1519" s="16">
        <v>858</v>
      </c>
      <c r="B1519" s="16" t="s">
        <v>1135</v>
      </c>
      <c r="D1519" s="70" t="str">
        <f>IF(C1519="","",LOOKUP(C1519,Bases!A:A,Bases!B:B))</f>
        <v/>
      </c>
      <c r="E1519" s="70" t="str">
        <f>IF(C1519="","",LOOKUP(C1519,Bases!A:A,Bases!C:C))</f>
        <v/>
      </c>
      <c r="G1519" s="68" t="str">
        <f t="shared" si="93"/>
        <v>Baja</v>
      </c>
      <c r="K1519" s="16">
        <v>0</v>
      </c>
      <c r="L1519" s="16" t="s">
        <v>2265</v>
      </c>
      <c r="M1519" s="17">
        <v>38768</v>
      </c>
      <c r="N1519" s="15">
        <v>34968108778</v>
      </c>
      <c r="P1519" s="16">
        <v>0</v>
      </c>
      <c r="Q1519" s="16" t="str">
        <f t="shared" si="92"/>
        <v>//</v>
      </c>
      <c r="R1519" s="16"/>
      <c r="S1519" s="108" t="e">
        <v>#N/A</v>
      </c>
      <c r="T1519" s="108"/>
    </row>
    <row r="1520" spans="1:20" hidden="1" x14ac:dyDescent="0.2">
      <c r="A1520" s="23">
        <v>880</v>
      </c>
      <c r="B1520" s="16" t="s">
        <v>5068</v>
      </c>
      <c r="D1520" s="70" t="str">
        <f>IF(C1520="","",LOOKUP(C1520,Bases!A:A,Bases!B:B))</f>
        <v/>
      </c>
      <c r="E1520" s="70" t="str">
        <f>IF(C1520="","",LOOKUP(C1520,Bases!A:A,Bases!C:C))</f>
        <v/>
      </c>
      <c r="F1520" s="18" t="s">
        <v>9</v>
      </c>
      <c r="G1520" s="68" t="str">
        <f t="shared" si="93"/>
        <v>Baja</v>
      </c>
      <c r="H1520" s="16" t="s">
        <v>5069</v>
      </c>
      <c r="J1520" s="16" t="s">
        <v>2272</v>
      </c>
      <c r="K1520" s="16">
        <v>98700</v>
      </c>
      <c r="L1520" s="16" t="s">
        <v>2265</v>
      </c>
      <c r="M1520" s="17">
        <v>43608</v>
      </c>
      <c r="N1520" s="15">
        <v>34048805351</v>
      </c>
      <c r="O1520" s="16" t="s">
        <v>5070</v>
      </c>
      <c r="P1520" s="16">
        <v>0</v>
      </c>
      <c r="Q1520" s="16" t="str">
        <f t="shared" si="92"/>
        <v>29/06/88</v>
      </c>
      <c r="R1520" s="16" t="s">
        <v>3910</v>
      </c>
      <c r="S1520" s="108" t="e">
        <v>#N/A</v>
      </c>
      <c r="T1520" s="108"/>
    </row>
    <row r="1521" spans="1:20" hidden="1" x14ac:dyDescent="0.2">
      <c r="A1521" s="16">
        <v>880</v>
      </c>
      <c r="B1521" s="16" t="s">
        <v>1136</v>
      </c>
      <c r="D1521" s="70" t="str">
        <f>IF(C1521="","",LOOKUP(C1521,Bases!A:A,Bases!B:B))</f>
        <v/>
      </c>
      <c r="E1521" s="70" t="str">
        <f>IF(C1521="","",LOOKUP(C1521,Bases!A:A,Bases!C:C))</f>
        <v/>
      </c>
      <c r="G1521" s="68" t="str">
        <f t="shared" si="93"/>
        <v>Baja</v>
      </c>
      <c r="K1521" s="16">
        <v>0</v>
      </c>
      <c r="L1521" s="16" t="s">
        <v>2265</v>
      </c>
      <c r="M1521" s="17">
        <v>38782</v>
      </c>
      <c r="N1521" s="15">
        <v>34048805351</v>
      </c>
      <c r="P1521" s="16">
        <v>0</v>
      </c>
      <c r="Q1521" s="16" t="str">
        <f t="shared" si="92"/>
        <v>//</v>
      </c>
      <c r="R1521" s="16"/>
      <c r="S1521" s="108" t="e">
        <v>#N/A</v>
      </c>
      <c r="T1521" s="108"/>
    </row>
    <row r="1522" spans="1:20" hidden="1" x14ac:dyDescent="0.2">
      <c r="A1522" s="16">
        <v>2944</v>
      </c>
      <c r="B1522" s="16" t="s">
        <v>6654</v>
      </c>
      <c r="C1522" s="19"/>
      <c r="G1522" s="68" t="str">
        <f t="shared" si="93"/>
        <v>Baja</v>
      </c>
      <c r="H1522" s="16" t="s">
        <v>6655</v>
      </c>
      <c r="I1522" s="16" t="s">
        <v>2923</v>
      </c>
      <c r="J1522" s="16" t="s">
        <v>2272</v>
      </c>
      <c r="K1522" s="16">
        <v>98700</v>
      </c>
      <c r="L1522" s="16" t="s">
        <v>2265</v>
      </c>
      <c r="M1522" s="17">
        <v>44221</v>
      </c>
      <c r="N1522" s="15">
        <v>34139934045</v>
      </c>
      <c r="O1522" s="16" t="s">
        <v>6656</v>
      </c>
      <c r="Q1522" s="16" t="str">
        <f t="shared" si="92"/>
        <v>24/03/99</v>
      </c>
      <c r="R1522" s="27" t="s">
        <v>3910</v>
      </c>
      <c r="S1522" s="108" t="s">
        <v>2923</v>
      </c>
      <c r="T1522" s="108"/>
    </row>
    <row r="1523" spans="1:20" hidden="1" x14ac:dyDescent="0.2">
      <c r="A1523" s="16">
        <v>2699</v>
      </c>
      <c r="B1523" s="16" t="s">
        <v>5638</v>
      </c>
      <c r="C1523" s="23"/>
      <c r="D1523" s="70" t="str">
        <f>IF(C1523="","",LOOKUP(C1523,Bases!A:A,Bases!B:B))</f>
        <v/>
      </c>
      <c r="E1523" s="70" t="str">
        <f>IF(C1523="","",LOOKUP(C1523,Bases!A:A,Bases!C:C))</f>
        <v/>
      </c>
      <c r="F1523" s="19" t="s">
        <v>3639</v>
      </c>
      <c r="G1523" s="68" t="str">
        <f t="shared" si="93"/>
        <v>Baja</v>
      </c>
      <c r="H1523" s="16" t="s">
        <v>5639</v>
      </c>
      <c r="I1523" s="16" t="s">
        <v>2387</v>
      </c>
      <c r="J1523" s="16" t="s">
        <v>5640</v>
      </c>
      <c r="K1523" s="16">
        <v>98606</v>
      </c>
      <c r="L1523" s="16" t="s">
        <v>2265</v>
      </c>
      <c r="M1523" s="17">
        <v>43763</v>
      </c>
      <c r="N1523" s="15">
        <v>34028700929</v>
      </c>
      <c r="O1523" s="16" t="s">
        <v>5641</v>
      </c>
      <c r="P1523" s="16">
        <v>0</v>
      </c>
      <c r="Q1523" s="16" t="str">
        <f t="shared" si="92"/>
        <v>18/02/87</v>
      </c>
      <c r="R1523" s="27" t="s">
        <v>3904</v>
      </c>
      <c r="S1523" s="108" t="e">
        <v>#N/A</v>
      </c>
      <c r="T1523" s="108"/>
    </row>
    <row r="1524" spans="1:20" hidden="1" x14ac:dyDescent="0.2">
      <c r="A1524" s="16">
        <v>1757</v>
      </c>
      <c r="B1524" s="16" t="s">
        <v>1137</v>
      </c>
      <c r="D1524" s="70" t="str">
        <f>IF(C1524="","",LOOKUP(C1524,Bases!A:A,Bases!B:B))</f>
        <v/>
      </c>
      <c r="E1524" s="70" t="str">
        <f>IF(C1524="","",LOOKUP(C1524,Bases!A:A,Bases!C:C))</f>
        <v/>
      </c>
      <c r="G1524" s="68" t="str">
        <f t="shared" si="93"/>
        <v>Baja</v>
      </c>
      <c r="H1524" s="16" t="s">
        <v>2935</v>
      </c>
      <c r="J1524" s="16" t="s">
        <v>2297</v>
      </c>
      <c r="K1524" s="16">
        <v>98730</v>
      </c>
      <c r="L1524" s="16" t="s">
        <v>2265</v>
      </c>
      <c r="M1524" s="17">
        <v>42629</v>
      </c>
      <c r="N1524" s="15">
        <v>34119220449</v>
      </c>
      <c r="P1524" s="16">
        <v>0</v>
      </c>
      <c r="Q1524" s="16" t="str">
        <f t="shared" si="92"/>
        <v>//</v>
      </c>
      <c r="R1524" s="16"/>
      <c r="S1524" s="108" t="e">
        <v>#N/A</v>
      </c>
      <c r="T1524" s="108"/>
    </row>
    <row r="1525" spans="1:20" hidden="1" x14ac:dyDescent="0.2">
      <c r="A1525" s="16">
        <v>8033</v>
      </c>
      <c r="B1525" s="16" t="s">
        <v>1138</v>
      </c>
      <c r="D1525" s="70" t="str">
        <f>IF(C1525="","",LOOKUP(C1525,Bases!A:A,Bases!B:B))</f>
        <v/>
      </c>
      <c r="E1525" s="70" t="str">
        <f>IF(C1525="","",LOOKUP(C1525,Bases!A:A,Bases!C:C))</f>
        <v/>
      </c>
      <c r="G1525" s="68" t="str">
        <f t="shared" si="93"/>
        <v>Baja</v>
      </c>
      <c r="H1525" s="16" t="s">
        <v>2936</v>
      </c>
      <c r="J1525" s="16" t="s">
        <v>2285</v>
      </c>
      <c r="K1525" s="16">
        <v>98730</v>
      </c>
      <c r="L1525" s="16" t="s">
        <v>2265</v>
      </c>
      <c r="M1525" s="17">
        <v>41979</v>
      </c>
      <c r="N1525" s="15">
        <v>3146987338</v>
      </c>
      <c r="P1525" s="16">
        <v>0</v>
      </c>
      <c r="Q1525" s="16" t="str">
        <f t="shared" si="92"/>
        <v>//</v>
      </c>
      <c r="R1525" s="16"/>
      <c r="S1525" s="108" t="e">
        <v>#N/A</v>
      </c>
      <c r="T1525" s="108"/>
    </row>
    <row r="1526" spans="1:20" hidden="1" x14ac:dyDescent="0.2">
      <c r="A1526" s="28">
        <v>50135</v>
      </c>
      <c r="B1526" s="16" t="s">
        <v>3972</v>
      </c>
      <c r="D1526" s="70" t="str">
        <f>IF(C1526="","",LOOKUP(C1526,Bases!A:A,Bases!B:B))</f>
        <v/>
      </c>
      <c r="E1526" s="70" t="str">
        <f>IF(C1526="","",LOOKUP(C1526,Bases!A:A,Bases!C:C))</f>
        <v/>
      </c>
      <c r="F1526" s="18" t="s">
        <v>3639</v>
      </c>
      <c r="G1526" s="68" t="str">
        <f t="shared" si="93"/>
        <v>Baja</v>
      </c>
      <c r="H1526" s="16" t="s">
        <v>3973</v>
      </c>
      <c r="J1526" s="16" t="s">
        <v>2283</v>
      </c>
      <c r="K1526" s="16">
        <v>98640</v>
      </c>
      <c r="L1526" s="16" t="s">
        <v>2265</v>
      </c>
      <c r="M1526" s="17">
        <v>43346</v>
      </c>
      <c r="O1526" s="16" t="s">
        <v>3850</v>
      </c>
      <c r="P1526" s="16">
        <v>0</v>
      </c>
      <c r="Q1526" s="16" t="str">
        <f t="shared" si="92"/>
        <v>//R</v>
      </c>
      <c r="R1526" s="16" t="s">
        <v>3910</v>
      </c>
      <c r="S1526" s="108" t="e">
        <v>#N/A</v>
      </c>
      <c r="T1526" s="108"/>
    </row>
    <row r="1527" spans="1:20" hidden="1" x14ac:dyDescent="0.2">
      <c r="A1527" s="16">
        <v>1585</v>
      </c>
      <c r="B1527" s="16" t="s">
        <v>1139</v>
      </c>
      <c r="D1527" s="70" t="str">
        <f>IF(C1527="","",LOOKUP(C1527,Bases!A:A,Bases!B:B))</f>
        <v/>
      </c>
      <c r="E1527" s="70" t="str">
        <f>IF(C1527="","",LOOKUP(C1527,Bases!A:A,Bases!C:C))</f>
        <v/>
      </c>
      <c r="G1527" s="68" t="str">
        <f t="shared" si="93"/>
        <v>Baja</v>
      </c>
      <c r="H1527" s="16" t="s">
        <v>2937</v>
      </c>
      <c r="J1527" s="16" t="s">
        <v>2274</v>
      </c>
      <c r="K1527" s="16">
        <v>98700</v>
      </c>
      <c r="L1527" s="16" t="s">
        <v>2265</v>
      </c>
      <c r="M1527" s="17">
        <v>42317</v>
      </c>
      <c r="N1527" s="15">
        <v>62159740752</v>
      </c>
      <c r="P1527" s="16">
        <v>0</v>
      </c>
      <c r="Q1527" s="16" t="str">
        <f t="shared" si="92"/>
        <v>//</v>
      </c>
      <c r="R1527" s="16"/>
      <c r="S1527" s="108" t="e">
        <v>#N/A</v>
      </c>
      <c r="T1527" s="108"/>
    </row>
    <row r="1528" spans="1:20" hidden="1" x14ac:dyDescent="0.2">
      <c r="A1528" s="16">
        <v>487</v>
      </c>
      <c r="B1528" s="16" t="s">
        <v>1140</v>
      </c>
      <c r="D1528" s="70" t="str">
        <f>IF(C1528="","",LOOKUP(C1528,Bases!A:A,Bases!B:B))</f>
        <v/>
      </c>
      <c r="E1528" s="70" t="str">
        <f>IF(C1528="","",LOOKUP(C1528,Bases!A:A,Bases!C:C))</f>
        <v/>
      </c>
      <c r="G1528" s="68" t="str">
        <f t="shared" si="93"/>
        <v>Baja</v>
      </c>
      <c r="K1528" s="16">
        <v>0</v>
      </c>
      <c r="L1528" s="16" t="s">
        <v>2265</v>
      </c>
      <c r="M1528" s="17">
        <v>38271</v>
      </c>
      <c r="N1528" s="15">
        <v>51978160102</v>
      </c>
      <c r="P1528" s="16">
        <v>0</v>
      </c>
      <c r="Q1528" s="16" t="str">
        <f t="shared" si="92"/>
        <v>//</v>
      </c>
      <c r="R1528" s="16"/>
      <c r="S1528" s="108" t="e">
        <v>#N/A</v>
      </c>
      <c r="T1528" s="108"/>
    </row>
    <row r="1529" spans="1:20" hidden="1" x14ac:dyDescent="0.2">
      <c r="A1529" s="16">
        <v>494</v>
      </c>
      <c r="B1529" s="16" t="s">
        <v>1141</v>
      </c>
      <c r="D1529" s="70" t="str">
        <f>IF(C1529="","",LOOKUP(C1529,Bases!A:A,Bases!B:B))</f>
        <v/>
      </c>
      <c r="E1529" s="70" t="str">
        <f>IF(C1529="","",LOOKUP(C1529,Bases!A:A,Bases!C:C))</f>
        <v/>
      </c>
      <c r="G1529" s="68" t="str">
        <f t="shared" si="93"/>
        <v>Baja</v>
      </c>
      <c r="K1529" s="16">
        <v>0</v>
      </c>
      <c r="L1529" s="16" t="s">
        <v>2265</v>
      </c>
      <c r="M1529" s="17">
        <v>38271</v>
      </c>
      <c r="N1529" s="15">
        <v>34998305014</v>
      </c>
      <c r="P1529" s="16">
        <v>0</v>
      </c>
      <c r="Q1529" s="16" t="str">
        <f t="shared" ref="Q1529:Q1560" si="94">CONCATENATE(MID(O1529,9,2),"/",MID(O1529,7,2),"/",MID(O1529,5,2))</f>
        <v>//</v>
      </c>
      <c r="R1529" s="16"/>
      <c r="S1529" s="108" t="e">
        <v>#N/A</v>
      </c>
      <c r="T1529" s="108"/>
    </row>
    <row r="1530" spans="1:20" hidden="1" x14ac:dyDescent="0.2">
      <c r="A1530" s="16">
        <v>493</v>
      </c>
      <c r="B1530" s="16" t="s">
        <v>1142</v>
      </c>
      <c r="D1530" s="70" t="str">
        <f>IF(C1530="","",LOOKUP(C1530,Bases!A:A,Bases!B:B))</f>
        <v/>
      </c>
      <c r="E1530" s="70" t="str">
        <f>IF(C1530="","",LOOKUP(C1530,Bases!A:A,Bases!C:C))</f>
        <v/>
      </c>
      <c r="G1530" s="68" t="str">
        <f t="shared" si="93"/>
        <v>Baja</v>
      </c>
      <c r="K1530" s="16">
        <v>0</v>
      </c>
      <c r="L1530" s="16" t="s">
        <v>2265</v>
      </c>
      <c r="M1530" s="17">
        <v>38271</v>
      </c>
      <c r="N1530" s="15">
        <v>34048603145</v>
      </c>
      <c r="P1530" s="16">
        <v>0</v>
      </c>
      <c r="Q1530" s="16" t="str">
        <f t="shared" si="94"/>
        <v>//</v>
      </c>
      <c r="R1530" s="16"/>
      <c r="S1530" s="108" t="e">
        <v>#N/A</v>
      </c>
      <c r="T1530" s="108"/>
    </row>
    <row r="1531" spans="1:20" hidden="1" x14ac:dyDescent="0.2">
      <c r="A1531" s="29">
        <v>50247</v>
      </c>
      <c r="B1531" s="16" t="s">
        <v>4474</v>
      </c>
      <c r="D1531" s="70" t="str">
        <f>IF(C1531="","",LOOKUP(C1531,Bases!A:A,Bases!B:B))</f>
        <v/>
      </c>
      <c r="E1531" s="70" t="str">
        <f>IF(C1531="","",LOOKUP(C1531,Bases!A:A,Bases!C:C))</f>
        <v/>
      </c>
      <c r="F1531" s="24" t="s">
        <v>3662</v>
      </c>
      <c r="G1531" s="68" t="str">
        <f t="shared" si="93"/>
        <v>Baja</v>
      </c>
      <c r="H1531" s="16" t="s">
        <v>4476</v>
      </c>
      <c r="J1531" s="16" t="s">
        <v>2285</v>
      </c>
      <c r="K1531" s="16">
        <v>98760</v>
      </c>
      <c r="L1531" s="16" t="s">
        <v>2265</v>
      </c>
      <c r="M1531" s="17">
        <v>43416</v>
      </c>
      <c r="N1531" s="15">
        <v>33977727305</v>
      </c>
      <c r="O1531" s="16" t="s">
        <v>4478</v>
      </c>
      <c r="P1531" s="16">
        <v>0</v>
      </c>
      <c r="Q1531" s="16" t="str">
        <f t="shared" si="94"/>
        <v>19/07/77</v>
      </c>
      <c r="R1531" s="27" t="s">
        <v>3904</v>
      </c>
      <c r="S1531" s="108" t="e">
        <v>#N/A</v>
      </c>
      <c r="T1531" s="108"/>
    </row>
    <row r="1532" spans="1:20" x14ac:dyDescent="0.2">
      <c r="A1532" s="16">
        <v>1646</v>
      </c>
      <c r="B1532" s="16" t="s">
        <v>857</v>
      </c>
      <c r="C1532" s="16" t="s">
        <v>6791</v>
      </c>
      <c r="D1532" s="70" t="str">
        <f>IF(C1532="","",LOOKUP(C1532,Bases!A:A,Bases!B:B))</f>
        <v>Viñedo</v>
      </c>
      <c r="E1532" s="70" t="str">
        <f>IF(C1532="","",LOOKUP(C1532,Bases!A:A,Bases!C:C))</f>
        <v>Trabajador de viñedo</v>
      </c>
      <c r="F1532" s="18" t="s">
        <v>27</v>
      </c>
      <c r="G1532" s="68" t="str">
        <f t="shared" si="93"/>
        <v>Activo</v>
      </c>
      <c r="H1532" s="16" t="s">
        <v>2758</v>
      </c>
      <c r="I1532" s="16" t="s">
        <v>3593</v>
      </c>
      <c r="J1532" s="16" t="s">
        <v>2272</v>
      </c>
      <c r="K1532" s="16">
        <v>98700</v>
      </c>
      <c r="L1532" s="16" t="s">
        <v>144</v>
      </c>
      <c r="M1532" s="17">
        <v>42487</v>
      </c>
      <c r="N1532" s="15">
        <v>4016702534</v>
      </c>
      <c r="O1532" s="16" t="s">
        <v>4258</v>
      </c>
      <c r="P1532" s="16" t="s">
        <v>6342</v>
      </c>
      <c r="Q1532" s="16" t="str">
        <f t="shared" si="94"/>
        <v>27/04/67</v>
      </c>
      <c r="R1532" s="27" t="s">
        <v>3904</v>
      </c>
      <c r="S1532" s="12" t="s">
        <v>3593</v>
      </c>
    </row>
    <row r="1533" spans="1:20" hidden="1" x14ac:dyDescent="0.2">
      <c r="A1533" s="16">
        <v>706</v>
      </c>
      <c r="B1533" s="16" t="s">
        <v>1143</v>
      </c>
      <c r="D1533" s="70" t="str">
        <f>IF(C1533="","",LOOKUP(C1533,Bases!A:A,Bases!B:B))</f>
        <v/>
      </c>
      <c r="E1533" s="70" t="str">
        <f>IF(C1533="","",LOOKUP(C1533,Bases!A:A,Bases!C:C))</f>
        <v/>
      </c>
      <c r="G1533" s="68" t="str">
        <f t="shared" si="93"/>
        <v>Baja</v>
      </c>
      <c r="K1533" s="16">
        <v>0</v>
      </c>
      <c r="L1533" s="16" t="s">
        <v>2265</v>
      </c>
      <c r="M1533" s="17">
        <v>38474</v>
      </c>
      <c r="N1533" s="15">
        <v>34058605964</v>
      </c>
      <c r="P1533" s="16">
        <v>0</v>
      </c>
      <c r="Q1533" s="16" t="str">
        <f t="shared" si="94"/>
        <v>//</v>
      </c>
      <c r="R1533" s="16"/>
      <c r="S1533" s="108" t="e">
        <v>#N/A</v>
      </c>
      <c r="T1533" s="108"/>
    </row>
    <row r="1534" spans="1:20" hidden="1" x14ac:dyDescent="0.2">
      <c r="A1534" s="16">
        <v>8390</v>
      </c>
      <c r="B1534" s="16" t="s">
        <v>7532</v>
      </c>
      <c r="C1534" s="19" t="s">
        <v>7088</v>
      </c>
      <c r="D1534" s="70" t="str">
        <f>IF(C1534="","",LOOKUP(C1534,Bases!A:A,Bases!B:B))</f>
        <v>Invernaderos</v>
      </c>
      <c r="E1534" s="70" t="str">
        <f>IF(C1534="","",LOOKUP(C1534,Bases!A:A,Bases!C:C))</f>
        <v>Extra/entrenamiento</v>
      </c>
      <c r="F1534" s="18" t="s">
        <v>7209</v>
      </c>
      <c r="G1534" s="68" t="str">
        <f t="shared" si="93"/>
        <v>Baja</v>
      </c>
      <c r="H1534" s="16" t="s">
        <v>7533</v>
      </c>
      <c r="I1534" s="16" t="s">
        <v>3185</v>
      </c>
      <c r="J1534" s="16" t="s">
        <v>2285</v>
      </c>
      <c r="K1534" s="16">
        <v>98760</v>
      </c>
      <c r="L1534" s="16" t="s">
        <v>2265</v>
      </c>
      <c r="M1534" s="17">
        <v>44144</v>
      </c>
      <c r="N1534" s="15">
        <v>3198216388</v>
      </c>
      <c r="O1534" s="16" t="s">
        <v>7534</v>
      </c>
      <c r="Q1534" s="16" t="str">
        <f t="shared" si="94"/>
        <v>06/08/82</v>
      </c>
      <c r="R1534" s="27" t="s">
        <v>3904</v>
      </c>
      <c r="S1534" s="12" t="s">
        <v>3185</v>
      </c>
    </row>
    <row r="1535" spans="1:20" hidden="1" x14ac:dyDescent="0.2">
      <c r="A1535" s="16">
        <v>2997</v>
      </c>
      <c r="B1535" s="16" t="s">
        <v>6967</v>
      </c>
      <c r="C1535" s="19" t="s">
        <v>6998</v>
      </c>
      <c r="D1535" s="70" t="str">
        <f>IF(C1535="","",LOOKUP(C1535,Bases!A:A,Bases!B:B))</f>
        <v>Invernaderos</v>
      </c>
      <c r="E1535" s="70" t="str">
        <f>IF(C1535="","",LOOKUP(C1535,Bases!A:A,Bases!C:C))</f>
        <v>Extra/entrenamiento</v>
      </c>
      <c r="F1535" s="18" t="s">
        <v>7006</v>
      </c>
      <c r="G1535" s="68" t="str">
        <f t="shared" si="93"/>
        <v>Baja</v>
      </c>
      <c r="H1535" s="16" t="s">
        <v>6970</v>
      </c>
      <c r="I1535" s="16" t="s">
        <v>2923</v>
      </c>
      <c r="J1535" s="16" t="s">
        <v>2272</v>
      </c>
      <c r="K1535" s="16">
        <v>98700</v>
      </c>
      <c r="L1535" s="16" t="s">
        <v>2265</v>
      </c>
      <c r="M1535" s="17">
        <v>44082</v>
      </c>
      <c r="O1535" s="16" t="s">
        <v>6971</v>
      </c>
      <c r="Q1535" s="16" t="str">
        <f t="shared" si="94"/>
        <v>15/07/82</v>
      </c>
      <c r="R1535" s="27" t="s">
        <v>3910</v>
      </c>
      <c r="S1535" s="108"/>
      <c r="T1535" s="108"/>
    </row>
    <row r="1536" spans="1:20" x14ac:dyDescent="0.2">
      <c r="A1536" s="16">
        <v>1749</v>
      </c>
      <c r="B1536" s="16" t="s">
        <v>863</v>
      </c>
      <c r="C1536" s="19" t="s">
        <v>6740</v>
      </c>
      <c r="D1536" s="70" t="str">
        <f>IF(C1536="","",LOOKUP(C1536,Bases!A:A,Bases!B:B))</f>
        <v>Invernaderos</v>
      </c>
      <c r="E1536" s="70" t="str">
        <f>IF(C1536="","",LOOKUP(C1536,Bases!A:A,Bases!C:C))</f>
        <v>Operativo Arriba</v>
      </c>
      <c r="F1536" s="18" t="s">
        <v>3662</v>
      </c>
      <c r="G1536" s="68" t="str">
        <f t="shared" si="93"/>
        <v>Activo</v>
      </c>
      <c r="H1536" s="16" t="s">
        <v>7371</v>
      </c>
      <c r="I1536" s="16" t="s">
        <v>3593</v>
      </c>
      <c r="J1536" s="16" t="s">
        <v>2272</v>
      </c>
      <c r="K1536" s="16">
        <v>98700</v>
      </c>
      <c r="L1536" s="16" t="s">
        <v>144</v>
      </c>
      <c r="M1536" s="17">
        <v>44118</v>
      </c>
      <c r="O1536" s="16" t="s">
        <v>7372</v>
      </c>
      <c r="Q1536" s="16" t="str">
        <f t="shared" si="94"/>
        <v>07/03/82</v>
      </c>
      <c r="R1536" s="27" t="s">
        <v>3904</v>
      </c>
      <c r="S1536" s="31" t="s">
        <v>3593</v>
      </c>
      <c r="T1536" s="31"/>
    </row>
    <row r="1537" spans="1:20" hidden="1" x14ac:dyDescent="0.2">
      <c r="A1537" s="16">
        <v>1859</v>
      </c>
      <c r="B1537" s="16" t="s">
        <v>1144</v>
      </c>
      <c r="D1537" s="70" t="str">
        <f>IF(C1537="","",LOOKUP(C1537,Bases!A:A,Bases!B:B))</f>
        <v/>
      </c>
      <c r="E1537" s="70" t="str">
        <f>IF(C1537="","",LOOKUP(C1537,Bases!A:A,Bases!C:C))</f>
        <v/>
      </c>
      <c r="G1537" s="68" t="str">
        <f t="shared" si="93"/>
        <v>Baja</v>
      </c>
      <c r="H1537" s="16" t="s">
        <v>2938</v>
      </c>
      <c r="J1537" s="16" t="s">
        <v>2939</v>
      </c>
      <c r="K1537" s="16">
        <v>98614</v>
      </c>
      <c r="L1537" s="16" t="s">
        <v>2265</v>
      </c>
      <c r="M1537" s="17">
        <v>42856</v>
      </c>
      <c r="N1537" s="15">
        <v>6139824848</v>
      </c>
      <c r="P1537" s="16">
        <v>0</v>
      </c>
      <c r="Q1537" s="16" t="str">
        <f t="shared" si="94"/>
        <v>//</v>
      </c>
      <c r="R1537" s="16"/>
      <c r="S1537" s="108" t="e">
        <v>#N/A</v>
      </c>
      <c r="T1537" s="108"/>
    </row>
    <row r="1538" spans="1:20" hidden="1" x14ac:dyDescent="0.2">
      <c r="A1538" s="29">
        <v>50175</v>
      </c>
      <c r="B1538" s="16" t="s">
        <v>4737</v>
      </c>
      <c r="D1538" s="70" t="str">
        <f>IF(C1538="","",LOOKUP(C1538,Bases!A:A,Bases!B:B))</f>
        <v/>
      </c>
      <c r="E1538" s="70" t="str">
        <f>IF(C1538="","",LOOKUP(C1538,Bases!A:A,Bases!C:C))</f>
        <v/>
      </c>
      <c r="F1538" s="24" t="s">
        <v>3639</v>
      </c>
      <c r="G1538" s="68" t="str">
        <f t="shared" si="93"/>
        <v>Baja</v>
      </c>
      <c r="H1538" s="16" t="s">
        <v>4738</v>
      </c>
      <c r="J1538" s="16" t="s">
        <v>2272</v>
      </c>
      <c r="K1538" s="16">
        <v>98716</v>
      </c>
      <c r="L1538" s="16" t="s">
        <v>2265</v>
      </c>
      <c r="M1538" s="17">
        <v>43503</v>
      </c>
      <c r="O1538" s="16" t="s">
        <v>4739</v>
      </c>
      <c r="P1538" s="16">
        <v>0</v>
      </c>
      <c r="Q1538" s="16" t="str">
        <f t="shared" si="94"/>
        <v>18/10/99</v>
      </c>
      <c r="R1538" s="27" t="s">
        <v>3910</v>
      </c>
      <c r="S1538" s="108" t="e">
        <v>#N/A</v>
      </c>
      <c r="T1538" s="108"/>
    </row>
    <row r="1539" spans="1:20" hidden="1" x14ac:dyDescent="0.2">
      <c r="A1539" s="16">
        <v>1593</v>
      </c>
      <c r="B1539" s="16" t="s">
        <v>1145</v>
      </c>
      <c r="D1539" s="70" t="str">
        <f>IF(C1539="","",LOOKUP(C1539,Bases!A:A,Bases!B:B))</f>
        <v/>
      </c>
      <c r="E1539" s="70" t="str">
        <f>IF(C1539="","",LOOKUP(C1539,Bases!A:A,Bases!C:C))</f>
        <v/>
      </c>
      <c r="G1539" s="68" t="str">
        <f t="shared" si="93"/>
        <v>Baja</v>
      </c>
      <c r="H1539" s="16" t="s">
        <v>2940</v>
      </c>
      <c r="J1539" s="16" t="s">
        <v>2272</v>
      </c>
      <c r="K1539" s="16">
        <v>98700</v>
      </c>
      <c r="L1539" s="16" t="s">
        <v>2265</v>
      </c>
      <c r="M1539" s="17">
        <v>42374</v>
      </c>
      <c r="N1539" s="15">
        <v>17159770654</v>
      </c>
      <c r="P1539" s="16">
        <v>0</v>
      </c>
      <c r="Q1539" s="16" t="str">
        <f t="shared" si="94"/>
        <v>//</v>
      </c>
      <c r="R1539" s="16"/>
      <c r="S1539" s="108" t="e">
        <v>#N/A</v>
      </c>
      <c r="T1539" s="108"/>
    </row>
    <row r="1540" spans="1:20" hidden="1" x14ac:dyDescent="0.2">
      <c r="A1540" s="23">
        <v>2681</v>
      </c>
      <c r="B1540" s="16" t="s">
        <v>5582</v>
      </c>
      <c r="C1540" s="19"/>
      <c r="D1540" s="70" t="str">
        <f>IF(C1540="","",LOOKUP(C1540,Bases!A:A,Bases!B:B))</f>
        <v/>
      </c>
      <c r="E1540" s="70" t="str">
        <f>IF(C1540="","",LOOKUP(C1540,Bases!A:A,Bases!C:C))</f>
        <v/>
      </c>
      <c r="F1540" s="18" t="s">
        <v>9</v>
      </c>
      <c r="G1540" s="68" t="str">
        <f t="shared" si="93"/>
        <v>Baja</v>
      </c>
      <c r="H1540" s="35" t="s">
        <v>5583</v>
      </c>
      <c r="I1540" s="35" t="s">
        <v>5537</v>
      </c>
      <c r="J1540" s="35" t="s">
        <v>2285</v>
      </c>
      <c r="K1540" s="16">
        <v>98740</v>
      </c>
      <c r="L1540" s="16" t="s">
        <v>2265</v>
      </c>
      <c r="M1540" s="17">
        <v>43878</v>
      </c>
      <c r="N1540" s="15">
        <v>15130159781</v>
      </c>
      <c r="O1540" s="35" t="s">
        <v>5584</v>
      </c>
      <c r="P1540" s="16">
        <v>0</v>
      </c>
      <c r="Q1540" s="16" t="str">
        <f t="shared" si="94"/>
        <v>29/01/01</v>
      </c>
      <c r="R1540" s="27" t="s">
        <v>3910</v>
      </c>
      <c r="S1540" s="108" t="e">
        <v>#N/A</v>
      </c>
      <c r="T1540" s="108"/>
    </row>
    <row r="1541" spans="1:20" x14ac:dyDescent="0.2">
      <c r="A1541" s="16">
        <v>8497</v>
      </c>
      <c r="B1541" s="16" t="s">
        <v>7800</v>
      </c>
      <c r="C1541" s="19" t="s">
        <v>6867</v>
      </c>
      <c r="D1541" s="70" t="str">
        <f>IF(C1541="","",LOOKUP(C1541,Bases!A:A,Bases!B:B))</f>
        <v>Viñedo</v>
      </c>
      <c r="E1541" s="70" t="str">
        <f>IF(C1541="","",LOOKUP(C1541,Bases!A:A,Bases!C:C))</f>
        <v>Trabajador de viñedo</v>
      </c>
      <c r="F1541" s="18" t="s">
        <v>27</v>
      </c>
      <c r="G1541" s="68" t="str">
        <f t="shared" si="93"/>
        <v>Activo</v>
      </c>
      <c r="H1541" s="16" t="s">
        <v>7801</v>
      </c>
      <c r="I1541" s="16" t="s">
        <v>2283</v>
      </c>
      <c r="J1541" s="16" t="s">
        <v>2283</v>
      </c>
      <c r="K1541" s="16">
        <v>98640</v>
      </c>
      <c r="L1541" s="16" t="s">
        <v>144</v>
      </c>
      <c r="M1541" s="17">
        <v>44214</v>
      </c>
      <c r="N1541" s="15">
        <v>34927617497</v>
      </c>
      <c r="O1541" s="16" t="s">
        <v>7802</v>
      </c>
      <c r="Q1541" s="16" t="str">
        <f t="shared" si="94"/>
        <v>22/02/76</v>
      </c>
      <c r="R1541" s="27" t="s">
        <v>3904</v>
      </c>
      <c r="S1541" s="12" t="s">
        <v>2283</v>
      </c>
    </row>
    <row r="1542" spans="1:20" hidden="1" x14ac:dyDescent="0.2">
      <c r="A1542" s="16">
        <v>1374</v>
      </c>
      <c r="B1542" s="16" t="s">
        <v>1146</v>
      </c>
      <c r="D1542" s="70" t="str">
        <f>IF(C1542="","",LOOKUP(C1542,Bases!A:A,Bases!B:B))</f>
        <v/>
      </c>
      <c r="E1542" s="70" t="str">
        <f>IF(C1542="","",LOOKUP(C1542,Bases!A:A,Bases!C:C))</f>
        <v/>
      </c>
      <c r="G1542" s="68" t="str">
        <f t="shared" si="93"/>
        <v>Baja</v>
      </c>
      <c r="H1542" s="16" t="s">
        <v>2941</v>
      </c>
      <c r="J1542" s="16" t="s">
        <v>2283</v>
      </c>
      <c r="K1542" s="16">
        <v>98640</v>
      </c>
      <c r="L1542" s="16" t="s">
        <v>2265</v>
      </c>
      <c r="M1542" s="17">
        <v>41920</v>
      </c>
      <c r="N1542" s="15">
        <v>33988232212</v>
      </c>
      <c r="P1542" s="16">
        <v>0</v>
      </c>
      <c r="Q1542" s="16" t="str">
        <f t="shared" si="94"/>
        <v>//</v>
      </c>
      <c r="R1542" s="16"/>
      <c r="S1542" s="108" t="e">
        <v>#N/A</v>
      </c>
      <c r="T1542" s="108"/>
    </row>
    <row r="1543" spans="1:20" hidden="1" x14ac:dyDescent="0.2">
      <c r="A1543" s="16">
        <v>8042</v>
      </c>
      <c r="B1543" s="16" t="s">
        <v>1147</v>
      </c>
      <c r="D1543" s="70" t="str">
        <f>IF(C1543="","",LOOKUP(C1543,Bases!A:A,Bases!B:B))</f>
        <v/>
      </c>
      <c r="E1543" s="70" t="str">
        <f>IF(C1543="","",LOOKUP(C1543,Bases!A:A,Bases!C:C))</f>
        <v/>
      </c>
      <c r="G1543" s="68" t="str">
        <f t="shared" si="93"/>
        <v>Baja</v>
      </c>
      <c r="H1543" s="16" t="s">
        <v>2942</v>
      </c>
      <c r="J1543" s="16" t="s">
        <v>2634</v>
      </c>
      <c r="K1543" s="16">
        <v>98730</v>
      </c>
      <c r="L1543" s="16" t="s">
        <v>2265</v>
      </c>
      <c r="M1543" s="17">
        <v>41981</v>
      </c>
      <c r="N1543" s="15">
        <v>27149017223</v>
      </c>
      <c r="P1543" s="16">
        <v>0</v>
      </c>
      <c r="Q1543" s="16" t="str">
        <f t="shared" si="94"/>
        <v>//</v>
      </c>
      <c r="R1543" s="16"/>
      <c r="S1543" s="108" t="e">
        <v>#N/A</v>
      </c>
      <c r="T1543" s="108"/>
    </row>
    <row r="1544" spans="1:20" hidden="1" x14ac:dyDescent="0.2">
      <c r="A1544" s="16">
        <v>8040</v>
      </c>
      <c r="B1544" s="16" t="s">
        <v>1148</v>
      </c>
      <c r="D1544" s="70" t="str">
        <f>IF(C1544="","",LOOKUP(C1544,Bases!A:A,Bases!B:B))</f>
        <v/>
      </c>
      <c r="E1544" s="70" t="str">
        <f>IF(C1544="","",LOOKUP(C1544,Bases!A:A,Bases!C:C))</f>
        <v/>
      </c>
      <c r="G1544" s="68" t="str">
        <f t="shared" si="93"/>
        <v>Baja</v>
      </c>
      <c r="H1544" s="16" t="s">
        <v>2777</v>
      </c>
      <c r="J1544" s="16" t="s">
        <v>2634</v>
      </c>
      <c r="K1544" s="16">
        <v>98730</v>
      </c>
      <c r="L1544" s="16" t="s">
        <v>2265</v>
      </c>
      <c r="M1544" s="17">
        <v>41981</v>
      </c>
      <c r="N1544" s="15">
        <v>14038509577</v>
      </c>
      <c r="P1544" s="16">
        <v>0</v>
      </c>
      <c r="Q1544" s="16" t="str">
        <f t="shared" si="94"/>
        <v>//</v>
      </c>
      <c r="R1544" s="16"/>
      <c r="S1544" s="108" t="e">
        <v>#N/A</v>
      </c>
      <c r="T1544" s="108"/>
    </row>
    <row r="1545" spans="1:20" hidden="1" x14ac:dyDescent="0.2">
      <c r="A1545" s="34">
        <v>50187</v>
      </c>
      <c r="B1545" s="16" t="s">
        <v>4118</v>
      </c>
      <c r="D1545" s="70" t="str">
        <f>IF(C1545="","",LOOKUP(C1545,Bases!A:A,Bases!B:B))</f>
        <v/>
      </c>
      <c r="E1545" s="70" t="str">
        <f>IF(C1545="","",LOOKUP(C1545,Bases!A:A,Bases!C:C))</f>
        <v/>
      </c>
      <c r="F1545" s="18" t="s">
        <v>3778</v>
      </c>
      <c r="G1545" s="68" t="str">
        <f t="shared" ref="G1545:G1567" si="95">IF(L1545="B","Baja","Activo")</f>
        <v>Baja</v>
      </c>
      <c r="H1545" s="16" t="s">
        <v>4111</v>
      </c>
      <c r="J1545" s="16" t="s">
        <v>2272</v>
      </c>
      <c r="K1545" s="16">
        <v>98713</v>
      </c>
      <c r="L1545" s="16" t="s">
        <v>2265</v>
      </c>
      <c r="M1545" s="17">
        <v>43360</v>
      </c>
      <c r="O1545" s="16" t="s">
        <v>4307</v>
      </c>
      <c r="P1545" s="16">
        <v>0</v>
      </c>
      <c r="Q1545" s="16" t="str">
        <f t="shared" si="94"/>
        <v>24/10/01</v>
      </c>
      <c r="R1545" s="27" t="s">
        <v>3904</v>
      </c>
      <c r="S1545" s="108" t="e">
        <v>#N/A</v>
      </c>
      <c r="T1545" s="108"/>
    </row>
    <row r="1546" spans="1:20" hidden="1" x14ac:dyDescent="0.2">
      <c r="A1546" s="16">
        <v>1554</v>
      </c>
      <c r="B1546" s="16" t="s">
        <v>1149</v>
      </c>
      <c r="D1546" s="70" t="str">
        <f>IF(C1546="","",LOOKUP(C1546,Bases!A:A,Bases!B:B))</f>
        <v/>
      </c>
      <c r="E1546" s="70" t="str">
        <f>IF(C1546="","",LOOKUP(C1546,Bases!A:A,Bases!C:C))</f>
        <v/>
      </c>
      <c r="G1546" s="68" t="str">
        <f t="shared" si="95"/>
        <v>Baja</v>
      </c>
      <c r="H1546" s="16" t="s">
        <v>2943</v>
      </c>
      <c r="J1546" s="16" t="s">
        <v>2283</v>
      </c>
      <c r="K1546" s="16">
        <v>98640</v>
      </c>
      <c r="L1546" s="16" t="s">
        <v>2265</v>
      </c>
      <c r="M1546" s="17">
        <v>42289</v>
      </c>
      <c r="N1546" s="15">
        <v>3158152953</v>
      </c>
      <c r="P1546" s="16">
        <v>0</v>
      </c>
      <c r="Q1546" s="16" t="str">
        <f t="shared" si="94"/>
        <v>//</v>
      </c>
      <c r="R1546" s="16"/>
      <c r="S1546" s="108" t="e">
        <v>#N/A</v>
      </c>
      <c r="T1546" s="108"/>
    </row>
    <row r="1547" spans="1:20" hidden="1" x14ac:dyDescent="0.2">
      <c r="A1547" s="16">
        <v>592</v>
      </c>
      <c r="B1547" s="16" t="s">
        <v>1150</v>
      </c>
      <c r="D1547" s="70" t="str">
        <f>IF(C1547="","",LOOKUP(C1547,Bases!A:A,Bases!B:B))</f>
        <v/>
      </c>
      <c r="E1547" s="70" t="str">
        <f>IF(C1547="","",LOOKUP(C1547,Bases!A:A,Bases!C:C))</f>
        <v/>
      </c>
      <c r="G1547" s="68" t="str">
        <f t="shared" si="95"/>
        <v>Baja</v>
      </c>
      <c r="K1547" s="16">
        <v>0</v>
      </c>
      <c r="L1547" s="16" t="s">
        <v>2265</v>
      </c>
      <c r="M1547" s="17">
        <v>38348</v>
      </c>
      <c r="N1547" s="15">
        <v>34048811250</v>
      </c>
      <c r="P1547" s="16">
        <v>0</v>
      </c>
      <c r="Q1547" s="16" t="str">
        <f t="shared" si="94"/>
        <v>//</v>
      </c>
      <c r="R1547" s="16"/>
      <c r="S1547" s="108" t="e">
        <v>#N/A</v>
      </c>
      <c r="T1547" s="108"/>
    </row>
    <row r="1548" spans="1:20" hidden="1" x14ac:dyDescent="0.2">
      <c r="A1548" s="16">
        <v>555</v>
      </c>
      <c r="B1548" s="16" t="s">
        <v>1151</v>
      </c>
      <c r="D1548" s="70" t="str">
        <f>IF(C1548="","",LOOKUP(C1548,Bases!A:A,Bases!B:B))</f>
        <v/>
      </c>
      <c r="E1548" s="70" t="str">
        <f>IF(C1548="","",LOOKUP(C1548,Bases!A:A,Bases!C:C))</f>
        <v/>
      </c>
      <c r="G1548" s="68" t="str">
        <f t="shared" si="95"/>
        <v>Baja</v>
      </c>
      <c r="K1548" s="16">
        <v>0</v>
      </c>
      <c r="L1548" s="16" t="s">
        <v>2265</v>
      </c>
      <c r="M1548" s="17">
        <v>38292</v>
      </c>
      <c r="N1548" s="15">
        <v>34028801263</v>
      </c>
      <c r="P1548" s="16">
        <v>0</v>
      </c>
      <c r="Q1548" s="16" t="str">
        <f t="shared" si="94"/>
        <v>//</v>
      </c>
      <c r="R1548" s="16"/>
      <c r="S1548" s="108" t="e">
        <v>#N/A</v>
      </c>
      <c r="T1548" s="108"/>
    </row>
    <row r="1549" spans="1:20" hidden="1" x14ac:dyDescent="0.2">
      <c r="A1549" s="16">
        <v>2035</v>
      </c>
      <c r="B1549" s="16" t="s">
        <v>1152</v>
      </c>
      <c r="D1549" s="70" t="str">
        <f>IF(C1549="","",LOOKUP(C1549,Bases!A:A,Bases!B:B))</f>
        <v/>
      </c>
      <c r="E1549" s="70" t="str">
        <f>IF(C1549="","",LOOKUP(C1549,Bases!A:A,Bases!C:C))</f>
        <v/>
      </c>
      <c r="G1549" s="68" t="str">
        <f t="shared" si="95"/>
        <v>Baja</v>
      </c>
      <c r="H1549" s="16" t="s">
        <v>2944</v>
      </c>
      <c r="J1549" s="16" t="s">
        <v>2283</v>
      </c>
      <c r="K1549" s="16">
        <v>98640</v>
      </c>
      <c r="L1549" s="16" t="s">
        <v>2265</v>
      </c>
      <c r="M1549" s="17">
        <v>43087</v>
      </c>
      <c r="N1549" s="15">
        <v>32169890277</v>
      </c>
      <c r="P1549" s="16">
        <v>0</v>
      </c>
      <c r="Q1549" s="16" t="str">
        <f t="shared" si="94"/>
        <v>//</v>
      </c>
      <c r="R1549" s="16"/>
      <c r="S1549" s="108" t="e">
        <v>#N/A</v>
      </c>
      <c r="T1549" s="108"/>
    </row>
    <row r="1550" spans="1:20" x14ac:dyDescent="0.2">
      <c r="A1550" s="16">
        <v>2998</v>
      </c>
      <c r="B1550" s="16" t="s">
        <v>7660</v>
      </c>
      <c r="C1550" s="19" t="s">
        <v>6798</v>
      </c>
      <c r="D1550" s="70" t="str">
        <f>IF(C1550="","",LOOKUP(C1550,Bases!A:A,Bases!B:B))</f>
        <v>Invernaderos</v>
      </c>
      <c r="E1550" s="70" t="str">
        <f>IF(C1550="","",LOOKUP(C1550,Bases!A:A,Bases!C:C))</f>
        <v>Operativo Abajo</v>
      </c>
      <c r="F1550" s="18" t="s">
        <v>6242</v>
      </c>
      <c r="G1550" s="68" t="str">
        <f t="shared" si="95"/>
        <v>Activo</v>
      </c>
      <c r="H1550" s="16" t="s">
        <v>2554</v>
      </c>
      <c r="I1550" s="16" t="s">
        <v>3593</v>
      </c>
      <c r="J1550" s="16" t="s">
        <v>2272</v>
      </c>
      <c r="K1550" s="16">
        <v>98700</v>
      </c>
      <c r="L1550" s="16" t="s">
        <v>144</v>
      </c>
      <c r="M1550" s="17">
        <v>44082</v>
      </c>
      <c r="O1550" s="16" t="s">
        <v>6972</v>
      </c>
      <c r="Q1550" s="16" t="str">
        <f t="shared" si="94"/>
        <v>11/05/96</v>
      </c>
      <c r="R1550" s="27" t="s">
        <v>3910</v>
      </c>
      <c r="S1550" s="12" t="s">
        <v>3593</v>
      </c>
    </row>
    <row r="1551" spans="1:20" hidden="1" x14ac:dyDescent="0.2">
      <c r="A1551" s="16">
        <v>743</v>
      </c>
      <c r="B1551" s="16" t="s">
        <v>1154</v>
      </c>
      <c r="D1551" s="70" t="str">
        <f>IF(C1551="","",LOOKUP(C1551,Bases!A:A,Bases!B:B))</f>
        <v/>
      </c>
      <c r="E1551" s="70" t="str">
        <f>IF(C1551="","",LOOKUP(C1551,Bases!A:A,Bases!C:C))</f>
        <v/>
      </c>
      <c r="F1551" s="18" t="s">
        <v>3662</v>
      </c>
      <c r="G1551" s="68" t="str">
        <f t="shared" si="95"/>
        <v>Baja</v>
      </c>
      <c r="H1551" s="16" t="s">
        <v>4788</v>
      </c>
      <c r="J1551" s="16" t="s">
        <v>2283</v>
      </c>
      <c r="K1551" s="16">
        <v>98640</v>
      </c>
      <c r="L1551" s="16" t="s">
        <v>2265</v>
      </c>
      <c r="M1551" s="17">
        <v>43517</v>
      </c>
      <c r="N1551" s="15">
        <v>34059001536</v>
      </c>
      <c r="O1551" s="16" t="s">
        <v>4789</v>
      </c>
      <c r="P1551" s="16">
        <v>0</v>
      </c>
      <c r="Q1551" s="16" t="str">
        <f t="shared" si="94"/>
        <v>23/05/90</v>
      </c>
      <c r="R1551" s="16" t="s">
        <v>3904</v>
      </c>
      <c r="S1551" s="108" t="e">
        <v>#N/A</v>
      </c>
      <c r="T1551" s="108"/>
    </row>
    <row r="1552" spans="1:20" hidden="1" x14ac:dyDescent="0.2">
      <c r="A1552" s="16">
        <v>802</v>
      </c>
      <c r="B1552" s="16" t="s">
        <v>1155</v>
      </c>
      <c r="D1552" s="70" t="str">
        <f>IF(C1552="","",LOOKUP(C1552,Bases!A:A,Bases!B:B))</f>
        <v/>
      </c>
      <c r="E1552" s="70" t="str">
        <f>IF(C1552="","",LOOKUP(C1552,Bases!A:A,Bases!C:C))</f>
        <v/>
      </c>
      <c r="G1552" s="68" t="str">
        <f t="shared" si="95"/>
        <v>Baja</v>
      </c>
      <c r="K1552" s="16">
        <v>0</v>
      </c>
      <c r="L1552" s="16" t="s">
        <v>2265</v>
      </c>
      <c r="M1552" s="17">
        <v>38678</v>
      </c>
      <c r="N1552" s="15">
        <v>34007604043</v>
      </c>
      <c r="P1552" s="16">
        <v>0</v>
      </c>
      <c r="Q1552" s="16" t="str">
        <f t="shared" si="94"/>
        <v>//</v>
      </c>
      <c r="R1552" s="16"/>
      <c r="S1552" s="108" t="e">
        <v>#N/A</v>
      </c>
      <c r="T1552" s="108"/>
    </row>
    <row r="1553" spans="1:20" hidden="1" x14ac:dyDescent="0.2">
      <c r="A1553" s="16">
        <v>1286</v>
      </c>
      <c r="B1553" s="16" t="s">
        <v>1156</v>
      </c>
      <c r="D1553" s="70" t="str">
        <f>IF(C1553="","",LOOKUP(C1553,Bases!A:A,Bases!B:B))</f>
        <v/>
      </c>
      <c r="E1553" s="70" t="str">
        <f>IF(C1553="","",LOOKUP(C1553,Bases!A:A,Bases!C:C))</f>
        <v/>
      </c>
      <c r="G1553" s="68" t="str">
        <f t="shared" si="95"/>
        <v>Baja</v>
      </c>
      <c r="H1553" s="16" t="s">
        <v>2946</v>
      </c>
      <c r="J1553" s="16" t="s">
        <v>2283</v>
      </c>
      <c r="K1553" s="16">
        <v>98640</v>
      </c>
      <c r="L1553" s="16" t="s">
        <v>2265</v>
      </c>
      <c r="M1553" s="17">
        <v>41761</v>
      </c>
      <c r="N1553" s="15">
        <v>34146100010</v>
      </c>
      <c r="P1553" s="16">
        <v>0</v>
      </c>
      <c r="Q1553" s="16" t="str">
        <f t="shared" si="94"/>
        <v>//</v>
      </c>
      <c r="R1553" s="16"/>
      <c r="S1553" s="108" t="e">
        <v>#N/A</v>
      </c>
      <c r="T1553" s="108"/>
    </row>
    <row r="1554" spans="1:20" hidden="1" x14ac:dyDescent="0.2">
      <c r="A1554" s="16">
        <v>320</v>
      </c>
      <c r="B1554" s="16" t="s">
        <v>1157</v>
      </c>
      <c r="D1554" s="70" t="str">
        <f>IF(C1554="","",LOOKUP(C1554,Bases!A:A,Bases!B:B))</f>
        <v/>
      </c>
      <c r="E1554" s="70" t="str">
        <f>IF(C1554="","",LOOKUP(C1554,Bases!A:A,Bases!C:C))</f>
        <v/>
      </c>
      <c r="G1554" s="68" t="str">
        <f t="shared" si="95"/>
        <v>Baja</v>
      </c>
      <c r="K1554" s="16">
        <v>0</v>
      </c>
      <c r="L1554" s="16" t="s">
        <v>2265</v>
      </c>
      <c r="M1554" s="17">
        <v>37564</v>
      </c>
      <c r="N1554" s="15">
        <v>51008423157</v>
      </c>
      <c r="P1554" s="16">
        <v>0</v>
      </c>
      <c r="Q1554" s="16" t="str">
        <f t="shared" si="94"/>
        <v>//</v>
      </c>
      <c r="R1554" s="16"/>
      <c r="S1554" s="108" t="e">
        <v>#N/A</v>
      </c>
      <c r="T1554" s="108"/>
    </row>
    <row r="1555" spans="1:20" hidden="1" x14ac:dyDescent="0.2">
      <c r="A1555" s="16">
        <v>8076</v>
      </c>
      <c r="B1555" s="16" t="s">
        <v>1158</v>
      </c>
      <c r="D1555" s="70" t="str">
        <f>IF(C1555="","",LOOKUP(C1555,Bases!A:A,Bases!B:B))</f>
        <v/>
      </c>
      <c r="E1555" s="70" t="str">
        <f>IF(C1555="","",LOOKUP(C1555,Bases!A:A,Bases!C:C))</f>
        <v/>
      </c>
      <c r="G1555" s="68" t="str">
        <f t="shared" si="95"/>
        <v>Baja</v>
      </c>
      <c r="J1555" s="16" t="s">
        <v>2328</v>
      </c>
      <c r="K1555" s="16">
        <v>98730</v>
      </c>
      <c r="L1555" s="16" t="s">
        <v>2265</v>
      </c>
      <c r="M1555" s="17">
        <v>42016</v>
      </c>
      <c r="N1555" s="15">
        <v>3149728788</v>
      </c>
      <c r="P1555" s="16">
        <v>0</v>
      </c>
      <c r="Q1555" s="16" t="str">
        <f t="shared" si="94"/>
        <v>//</v>
      </c>
      <c r="R1555" s="16"/>
      <c r="S1555" s="108" t="e">
        <v>#N/A</v>
      </c>
      <c r="T1555" s="108"/>
    </row>
    <row r="1556" spans="1:20" hidden="1" x14ac:dyDescent="0.2">
      <c r="A1556" s="16">
        <v>1074</v>
      </c>
      <c r="B1556" s="16" t="s">
        <v>1159</v>
      </c>
      <c r="D1556" s="70" t="str">
        <f>IF(C1556="","",LOOKUP(C1556,Bases!A:A,Bases!B:B))</f>
        <v/>
      </c>
      <c r="E1556" s="70" t="str">
        <f>IF(C1556="","",LOOKUP(C1556,Bases!A:A,Bases!C:C))</f>
        <v/>
      </c>
      <c r="G1556" s="68" t="str">
        <f t="shared" si="95"/>
        <v>Baja</v>
      </c>
      <c r="H1556" s="16" t="s">
        <v>2947</v>
      </c>
      <c r="J1556" s="16" t="s">
        <v>2272</v>
      </c>
      <c r="K1556" s="16">
        <v>9700</v>
      </c>
      <c r="L1556" s="16" t="s">
        <v>2265</v>
      </c>
      <c r="M1556" s="17">
        <v>40984</v>
      </c>
      <c r="N1556" s="15">
        <v>34129400940</v>
      </c>
      <c r="P1556" s="16">
        <v>0</v>
      </c>
      <c r="Q1556" s="16" t="str">
        <f t="shared" si="94"/>
        <v>//</v>
      </c>
      <c r="R1556" s="16"/>
      <c r="S1556" s="108" t="e">
        <v>#N/A</v>
      </c>
      <c r="T1556" s="108"/>
    </row>
    <row r="1557" spans="1:20" hidden="1" x14ac:dyDescent="0.2">
      <c r="A1557" s="16">
        <v>1330</v>
      </c>
      <c r="B1557" s="16" t="s">
        <v>1160</v>
      </c>
      <c r="D1557" s="70" t="str">
        <f>IF(C1557="","",LOOKUP(C1557,Bases!A:A,Bases!B:B))</f>
        <v/>
      </c>
      <c r="E1557" s="70" t="str">
        <f>IF(C1557="","",LOOKUP(C1557,Bases!A:A,Bases!C:C))</f>
        <v/>
      </c>
      <c r="F1557" s="18" t="s">
        <v>3665</v>
      </c>
      <c r="G1557" s="68" t="str">
        <f t="shared" si="95"/>
        <v>Baja</v>
      </c>
      <c r="H1557" s="16" t="s">
        <v>2949</v>
      </c>
      <c r="J1557" s="16" t="s">
        <v>2272</v>
      </c>
      <c r="K1557" s="16">
        <v>98700</v>
      </c>
      <c r="L1557" s="16" t="s">
        <v>2265</v>
      </c>
      <c r="M1557" s="17">
        <v>41880</v>
      </c>
      <c r="N1557" s="15">
        <v>34139501125</v>
      </c>
      <c r="O1557" s="16" t="s">
        <v>4130</v>
      </c>
      <c r="P1557" s="16">
        <v>0</v>
      </c>
      <c r="Q1557" s="16" t="str">
        <f t="shared" si="94"/>
        <v>24/10/95</v>
      </c>
      <c r="R1557" s="16" t="s">
        <v>3904</v>
      </c>
      <c r="S1557" s="108" t="e">
        <v>#N/A</v>
      </c>
      <c r="T1557" s="108"/>
    </row>
    <row r="1558" spans="1:20" hidden="1" x14ac:dyDescent="0.2">
      <c r="A1558" s="16">
        <v>7029</v>
      </c>
      <c r="B1558" s="16" t="s">
        <v>1160</v>
      </c>
      <c r="D1558" s="70" t="str">
        <f>IF(C1558="","",LOOKUP(C1558,Bases!A:A,Bases!B:B))</f>
        <v/>
      </c>
      <c r="E1558" s="70" t="str">
        <f>IF(C1558="","",LOOKUP(C1558,Bases!A:A,Bases!C:C))</f>
        <v/>
      </c>
      <c r="G1558" s="68" t="str">
        <f t="shared" si="95"/>
        <v>Baja</v>
      </c>
      <c r="H1558" s="16" t="s">
        <v>2948</v>
      </c>
      <c r="J1558" s="16" t="s">
        <v>2923</v>
      </c>
      <c r="K1558" s="16">
        <v>0</v>
      </c>
      <c r="L1558" s="16" t="s">
        <v>2265</v>
      </c>
      <c r="M1558" s="17">
        <v>41302</v>
      </c>
      <c r="N1558" s="15">
        <v>34139501125</v>
      </c>
      <c r="P1558" s="16">
        <v>0</v>
      </c>
      <c r="Q1558" s="16" t="str">
        <f t="shared" si="94"/>
        <v>//</v>
      </c>
      <c r="R1558" s="16"/>
      <c r="S1558" s="108" t="e">
        <v>#N/A</v>
      </c>
      <c r="T1558" s="108"/>
    </row>
    <row r="1559" spans="1:20" hidden="1" x14ac:dyDescent="0.2">
      <c r="A1559" s="16">
        <v>1983</v>
      </c>
      <c r="B1559" s="16" t="s">
        <v>1161</v>
      </c>
      <c r="D1559" s="70" t="str">
        <f>IF(C1559="","",LOOKUP(C1559,Bases!A:A,Bases!B:B))</f>
        <v/>
      </c>
      <c r="E1559" s="70" t="str">
        <f>IF(C1559="","",LOOKUP(C1559,Bases!A:A,Bases!C:C))</f>
        <v/>
      </c>
      <c r="F1559" s="18" t="s">
        <v>3778</v>
      </c>
      <c r="G1559" s="68" t="str">
        <f t="shared" si="95"/>
        <v>Baja</v>
      </c>
      <c r="H1559" s="16" t="s">
        <v>2950</v>
      </c>
      <c r="J1559" s="16" t="s">
        <v>2272</v>
      </c>
      <c r="K1559" s="16">
        <v>98700</v>
      </c>
      <c r="L1559" s="16" t="s">
        <v>2265</v>
      </c>
      <c r="M1559" s="17">
        <v>43011</v>
      </c>
      <c r="N1559" s="15">
        <v>34846703832</v>
      </c>
      <c r="O1559" s="16" t="s">
        <v>4400</v>
      </c>
      <c r="P1559" s="16">
        <v>0</v>
      </c>
      <c r="Q1559" s="16" t="str">
        <f t="shared" si="94"/>
        <v>26/10/67</v>
      </c>
      <c r="R1559" s="27" t="s">
        <v>3904</v>
      </c>
      <c r="S1559" s="108" t="e">
        <v>#N/A</v>
      </c>
      <c r="T1559" s="108"/>
    </row>
    <row r="1560" spans="1:20" x14ac:dyDescent="0.2">
      <c r="A1560" s="16">
        <v>8381</v>
      </c>
      <c r="B1560" s="16" t="s">
        <v>7500</v>
      </c>
      <c r="C1560" s="19" t="s">
        <v>7098</v>
      </c>
      <c r="D1560" s="70" t="str">
        <f>IF(C1560="","",LOOKUP(C1560,Bases!A:A,Bases!B:B))</f>
        <v>Invernaderos</v>
      </c>
      <c r="E1560" s="70" t="str">
        <f>IF(C1560="","",LOOKUP(C1560,Bases!A:A,Bases!C:C))</f>
        <v>Operativo Abajo</v>
      </c>
      <c r="F1560" s="18" t="s">
        <v>7083</v>
      </c>
      <c r="G1560" s="68" t="str">
        <f t="shared" si="95"/>
        <v>Activo</v>
      </c>
      <c r="H1560" s="16" t="s">
        <v>7501</v>
      </c>
      <c r="I1560" s="16" t="s">
        <v>3593</v>
      </c>
      <c r="J1560" s="16" t="s">
        <v>2272</v>
      </c>
      <c r="K1560" s="16">
        <v>98640</v>
      </c>
      <c r="L1560" s="16" t="s">
        <v>144</v>
      </c>
      <c r="M1560" s="17">
        <v>44138</v>
      </c>
      <c r="N1560" s="15">
        <v>27149288519</v>
      </c>
      <c r="O1560" s="16" t="s">
        <v>7502</v>
      </c>
      <c r="Q1560" s="16" t="str">
        <f t="shared" si="94"/>
        <v>15/04/92</v>
      </c>
      <c r="R1560" s="27" t="s">
        <v>3904</v>
      </c>
      <c r="S1560" s="12" t="s">
        <v>3593</v>
      </c>
    </row>
    <row r="1561" spans="1:20" hidden="1" x14ac:dyDescent="0.2">
      <c r="A1561" s="16">
        <v>1350</v>
      </c>
      <c r="B1561" s="16" t="s">
        <v>1162</v>
      </c>
      <c r="D1561" s="70" t="str">
        <f>IF(C1561="","",LOOKUP(C1561,Bases!A:A,Bases!B:B))</f>
        <v/>
      </c>
      <c r="E1561" s="70" t="str">
        <f>IF(C1561="","",LOOKUP(C1561,Bases!A:A,Bases!C:C))</f>
        <v/>
      </c>
      <c r="G1561" s="68" t="str">
        <f t="shared" si="95"/>
        <v>Baja</v>
      </c>
      <c r="H1561" s="16" t="s">
        <v>2951</v>
      </c>
      <c r="J1561" s="16" t="s">
        <v>2274</v>
      </c>
      <c r="K1561" s="16">
        <v>98700</v>
      </c>
      <c r="L1561" s="16" t="s">
        <v>2265</v>
      </c>
      <c r="M1561" s="17">
        <v>41895</v>
      </c>
      <c r="N1561" s="15">
        <v>34950812023</v>
      </c>
      <c r="P1561" s="16">
        <v>0</v>
      </c>
      <c r="Q1561" s="16" t="str">
        <f t="shared" ref="Q1561:Q1582" si="96">CONCATENATE(MID(O1561,9,2),"/",MID(O1561,7,2),"/",MID(O1561,5,2))</f>
        <v>//</v>
      </c>
      <c r="R1561" s="16"/>
      <c r="S1561" s="108" t="e">
        <v>#N/A</v>
      </c>
      <c r="T1561" s="108"/>
    </row>
    <row r="1562" spans="1:20" hidden="1" x14ac:dyDescent="0.2">
      <c r="A1562" s="16">
        <v>1155</v>
      </c>
      <c r="B1562" s="16" t="s">
        <v>1163</v>
      </c>
      <c r="D1562" s="70" t="str">
        <f>IF(C1562="","",LOOKUP(C1562,Bases!A:A,Bases!B:B))</f>
        <v/>
      </c>
      <c r="E1562" s="70" t="str">
        <f>IF(C1562="","",LOOKUP(C1562,Bases!A:A,Bases!C:C))</f>
        <v/>
      </c>
      <c r="G1562" s="68" t="str">
        <f t="shared" si="95"/>
        <v>Baja</v>
      </c>
      <c r="H1562" s="16" t="s">
        <v>2952</v>
      </c>
      <c r="J1562" s="16" t="s">
        <v>2283</v>
      </c>
      <c r="K1562" s="16">
        <v>0</v>
      </c>
      <c r="L1562" s="16" t="s">
        <v>2265</v>
      </c>
      <c r="M1562" s="17">
        <v>41470</v>
      </c>
      <c r="N1562" s="15">
        <v>34119207875</v>
      </c>
      <c r="P1562" s="16">
        <v>0</v>
      </c>
      <c r="Q1562" s="16" t="str">
        <f t="shared" si="96"/>
        <v>//</v>
      </c>
      <c r="R1562" s="16"/>
      <c r="S1562" s="108" t="e">
        <v>#N/A</v>
      </c>
      <c r="T1562" s="108"/>
    </row>
    <row r="1563" spans="1:20" hidden="1" x14ac:dyDescent="0.2">
      <c r="A1563" s="16">
        <v>1723</v>
      </c>
      <c r="B1563" s="16" t="s">
        <v>1164</v>
      </c>
      <c r="D1563" s="70" t="str">
        <f>IF(C1563="","",LOOKUP(C1563,Bases!A:A,Bases!B:B))</f>
        <v/>
      </c>
      <c r="E1563" s="70" t="str">
        <f>IF(C1563="","",LOOKUP(C1563,Bases!A:A,Bases!C:C))</f>
        <v/>
      </c>
      <c r="G1563" s="68" t="str">
        <f t="shared" si="95"/>
        <v>Baja</v>
      </c>
      <c r="H1563" s="16" t="s">
        <v>2953</v>
      </c>
      <c r="J1563" s="16" t="s">
        <v>2283</v>
      </c>
      <c r="K1563" s="16">
        <v>98640</v>
      </c>
      <c r="L1563" s="16" t="s">
        <v>2265</v>
      </c>
      <c r="M1563" s="17">
        <v>42604</v>
      </c>
      <c r="N1563" s="15">
        <v>49159688032</v>
      </c>
      <c r="P1563" s="16">
        <v>0</v>
      </c>
      <c r="Q1563" s="16" t="str">
        <f t="shared" si="96"/>
        <v>//</v>
      </c>
      <c r="R1563" s="16"/>
      <c r="S1563" s="108" t="e">
        <v>#N/A</v>
      </c>
      <c r="T1563" s="108"/>
    </row>
    <row r="1564" spans="1:20" hidden="1" x14ac:dyDescent="0.2">
      <c r="A1564" s="16">
        <v>1844</v>
      </c>
      <c r="B1564" s="16" t="s">
        <v>1165</v>
      </c>
      <c r="D1564" s="70" t="str">
        <f>IF(C1564="","",LOOKUP(C1564,Bases!A:A,Bases!B:B))</f>
        <v/>
      </c>
      <c r="E1564" s="70" t="str">
        <f>IF(C1564="","",LOOKUP(C1564,Bases!A:A,Bases!C:C))</f>
        <v/>
      </c>
      <c r="G1564" s="68" t="str">
        <f t="shared" si="95"/>
        <v>Baja</v>
      </c>
      <c r="H1564" s="16" t="s">
        <v>2954</v>
      </c>
      <c r="J1564" s="16" t="s">
        <v>2272</v>
      </c>
      <c r="K1564" s="16">
        <v>98700</v>
      </c>
      <c r="L1564" s="16" t="s">
        <v>2265</v>
      </c>
      <c r="M1564" s="17">
        <v>42821</v>
      </c>
      <c r="N1564" s="15">
        <v>8179769875</v>
      </c>
      <c r="P1564" s="16">
        <v>0</v>
      </c>
      <c r="Q1564" s="16" t="str">
        <f t="shared" si="96"/>
        <v>//</v>
      </c>
      <c r="R1564" s="16"/>
      <c r="S1564" s="108" t="e">
        <v>#N/A</v>
      </c>
      <c r="T1564" s="108"/>
    </row>
    <row r="1565" spans="1:20" hidden="1" x14ac:dyDescent="0.2">
      <c r="A1565" s="16">
        <v>1877</v>
      </c>
      <c r="B1565" s="16" t="s">
        <v>1166</v>
      </c>
      <c r="D1565" s="70" t="str">
        <f>IF(C1565="","",LOOKUP(C1565,Bases!A:A,Bases!B:B))</f>
        <v/>
      </c>
      <c r="E1565" s="70" t="str">
        <f>IF(C1565="","",LOOKUP(C1565,Bases!A:A,Bases!C:C))</f>
        <v/>
      </c>
      <c r="G1565" s="68" t="str">
        <f t="shared" si="95"/>
        <v>Baja</v>
      </c>
      <c r="H1565" s="16" t="s">
        <v>2955</v>
      </c>
      <c r="J1565" s="16" t="s">
        <v>2272</v>
      </c>
      <c r="K1565" s="16">
        <v>98700</v>
      </c>
      <c r="L1565" s="16" t="s">
        <v>2265</v>
      </c>
      <c r="M1565" s="17">
        <v>42891</v>
      </c>
      <c r="N1565" s="15">
        <v>51028602947</v>
      </c>
      <c r="P1565" s="16">
        <v>0</v>
      </c>
      <c r="Q1565" s="16" t="str">
        <f t="shared" si="96"/>
        <v>//</v>
      </c>
      <c r="R1565" s="16"/>
      <c r="S1565" s="108" t="e">
        <v>#N/A</v>
      </c>
      <c r="T1565" s="108"/>
    </row>
    <row r="1566" spans="1:20" hidden="1" x14ac:dyDescent="0.2">
      <c r="A1566" s="16">
        <v>1880</v>
      </c>
      <c r="B1566" s="16" t="s">
        <v>1167</v>
      </c>
      <c r="D1566" s="70" t="str">
        <f>IF(C1566="","",LOOKUP(C1566,Bases!A:A,Bases!B:B))</f>
        <v/>
      </c>
      <c r="E1566" s="70" t="str">
        <f>IF(C1566="","",LOOKUP(C1566,Bases!A:A,Bases!C:C))</f>
        <v/>
      </c>
      <c r="G1566" s="68" t="str">
        <f t="shared" si="95"/>
        <v>Baja</v>
      </c>
      <c r="H1566" s="16" t="s">
        <v>2956</v>
      </c>
      <c r="J1566" s="16" t="s">
        <v>2272</v>
      </c>
      <c r="K1566" s="16">
        <v>98700</v>
      </c>
      <c r="L1566" s="16" t="s">
        <v>2265</v>
      </c>
      <c r="M1566" s="17">
        <v>43921</v>
      </c>
      <c r="N1566" s="15">
        <v>35907203257</v>
      </c>
      <c r="P1566" s="16">
        <v>0</v>
      </c>
      <c r="Q1566" s="16" t="str">
        <f t="shared" si="96"/>
        <v>//</v>
      </c>
      <c r="R1566" s="16"/>
      <c r="S1566" s="108" t="e">
        <v>#N/A</v>
      </c>
      <c r="T1566" s="108"/>
    </row>
    <row r="1567" spans="1:20" hidden="1" x14ac:dyDescent="0.2">
      <c r="A1567" s="16">
        <v>1338</v>
      </c>
      <c r="B1567" s="16" t="s">
        <v>1168</v>
      </c>
      <c r="D1567" s="70" t="str">
        <f>IF(C1567="","",LOOKUP(C1567,Bases!A:A,Bases!B:B))</f>
        <v/>
      </c>
      <c r="E1567" s="70" t="str">
        <f>IF(C1567="","",LOOKUP(C1567,Bases!A:A,Bases!C:C))</f>
        <v/>
      </c>
      <c r="G1567" s="68" t="str">
        <f t="shared" si="95"/>
        <v>Baja</v>
      </c>
      <c r="H1567" s="16" t="s">
        <v>2957</v>
      </c>
      <c r="J1567" s="16" t="s">
        <v>2274</v>
      </c>
      <c r="K1567" s="16">
        <v>98718</v>
      </c>
      <c r="L1567" s="16" t="s">
        <v>2265</v>
      </c>
      <c r="M1567" s="17">
        <v>41886</v>
      </c>
      <c r="N1567" s="15">
        <v>34917515461</v>
      </c>
      <c r="P1567" s="16">
        <v>0</v>
      </c>
      <c r="Q1567" s="16" t="str">
        <f t="shared" si="96"/>
        <v>//</v>
      </c>
      <c r="R1567" s="16"/>
      <c r="S1567" s="108" t="e">
        <v>#N/A</v>
      </c>
      <c r="T1567" s="108"/>
    </row>
    <row r="1568" spans="1:20" hidden="1" x14ac:dyDescent="0.2">
      <c r="A1568" s="16">
        <v>8335</v>
      </c>
      <c r="B1568" s="31" t="s">
        <v>7338</v>
      </c>
      <c r="C1568" s="19" t="s">
        <v>7201</v>
      </c>
      <c r="D1568" s="70" t="str">
        <f>IF(C1568="","",LOOKUP(C1568,Bases!A:A,Bases!B:B))</f>
        <v>Invernaderos</v>
      </c>
      <c r="E1568" s="70" t="str">
        <f>IF(C1568="","",LOOKUP(C1568,Bases!A:A,Bases!C:C))</f>
        <v>Extra/entrenamiento</v>
      </c>
      <c r="F1568" s="18" t="s">
        <v>7209</v>
      </c>
      <c r="G1568" s="68" t="str">
        <f>IF(L1568="B","Baja",IF(L1568="A","Activo",IF(L1568="R","Activo","")))</f>
        <v>Baja</v>
      </c>
      <c r="H1568" s="16" t="s">
        <v>7339</v>
      </c>
      <c r="I1568" s="16" t="s">
        <v>7258</v>
      </c>
      <c r="J1568" s="16" t="s">
        <v>2270</v>
      </c>
      <c r="K1568" s="16">
        <v>98630</v>
      </c>
      <c r="L1568" s="16" t="s">
        <v>2265</v>
      </c>
      <c r="M1568" s="17">
        <v>44117</v>
      </c>
      <c r="N1568" s="15">
        <v>33160044450</v>
      </c>
      <c r="O1568" s="16" t="s">
        <v>7340</v>
      </c>
      <c r="P1568" s="16" t="s">
        <v>7341</v>
      </c>
      <c r="Q1568" s="16" t="str">
        <f t="shared" si="96"/>
        <v>18/06/00</v>
      </c>
      <c r="R1568" s="27" t="s">
        <v>3910</v>
      </c>
      <c r="S1568" s="29" t="s">
        <v>7258</v>
      </c>
      <c r="T1568" s="29"/>
    </row>
    <row r="1569" spans="1:20" hidden="1" x14ac:dyDescent="0.2">
      <c r="A1569" s="23">
        <v>2281</v>
      </c>
      <c r="B1569" s="16" t="s">
        <v>4040</v>
      </c>
      <c r="D1569" s="70" t="str">
        <f>IF(C1569="","",LOOKUP(C1569,Bases!A:A,Bases!B:B))</f>
        <v/>
      </c>
      <c r="E1569" s="70" t="str">
        <f>IF(C1569="","",LOOKUP(C1569,Bases!A:A,Bases!C:C))</f>
        <v/>
      </c>
      <c r="F1569" s="24" t="s">
        <v>3639</v>
      </c>
      <c r="G1569" s="68" t="str">
        <f t="shared" ref="G1569:G1598" si="97">IF(L1569="B","Baja","Activo")</f>
        <v>Baja</v>
      </c>
      <c r="H1569" s="16" t="s">
        <v>4025</v>
      </c>
      <c r="I1569" s="16" t="s">
        <v>2572</v>
      </c>
      <c r="J1569" s="16" t="s">
        <v>2272</v>
      </c>
      <c r="K1569" s="16">
        <v>98700</v>
      </c>
      <c r="L1569" s="16" t="s">
        <v>2265</v>
      </c>
      <c r="M1569" s="17">
        <v>43480</v>
      </c>
      <c r="N1569" s="15">
        <v>33927357633</v>
      </c>
      <c r="O1569" s="16" t="s">
        <v>4041</v>
      </c>
      <c r="P1569" s="16">
        <v>0</v>
      </c>
      <c r="Q1569" s="16" t="str">
        <f t="shared" si="96"/>
        <v>10/08/73</v>
      </c>
      <c r="R1569" s="16" t="s">
        <v>3910</v>
      </c>
      <c r="S1569" s="108" t="e">
        <v>#N/A</v>
      </c>
      <c r="T1569" s="108"/>
    </row>
    <row r="1570" spans="1:20" hidden="1" x14ac:dyDescent="0.2">
      <c r="A1570" s="16">
        <v>8003</v>
      </c>
      <c r="B1570" s="16" t="s">
        <v>1169</v>
      </c>
      <c r="D1570" s="70" t="str">
        <f>IF(C1570="","",LOOKUP(C1570,Bases!A:A,Bases!B:B))</f>
        <v/>
      </c>
      <c r="E1570" s="70" t="str">
        <f>IF(C1570="","",LOOKUP(C1570,Bases!A:A,Bases!C:C))</f>
        <v/>
      </c>
      <c r="G1570" s="68" t="str">
        <f t="shared" si="97"/>
        <v>Baja</v>
      </c>
      <c r="K1570" s="16">
        <v>0</v>
      </c>
      <c r="L1570" s="16" t="s">
        <v>2265</v>
      </c>
      <c r="M1570" s="17">
        <v>41922</v>
      </c>
      <c r="N1570" s="15">
        <v>17148658614</v>
      </c>
      <c r="P1570" s="16">
        <v>0</v>
      </c>
      <c r="Q1570" s="16" t="str">
        <f t="shared" si="96"/>
        <v>//</v>
      </c>
      <c r="R1570" s="16"/>
      <c r="S1570" s="108" t="e">
        <v>#N/A</v>
      </c>
      <c r="T1570" s="108"/>
    </row>
    <row r="1571" spans="1:20" hidden="1" x14ac:dyDescent="0.2">
      <c r="A1571" s="16">
        <v>8462</v>
      </c>
      <c r="B1571" s="16" t="s">
        <v>7717</v>
      </c>
      <c r="C1571" s="19" t="s">
        <v>7089</v>
      </c>
      <c r="D1571" s="70" t="str">
        <f>IF(C1571="","",LOOKUP(C1571,Bases!A:A,Bases!B:B))</f>
        <v>Invernaderos</v>
      </c>
      <c r="E1571" s="70" t="str">
        <f>IF(C1571="","",LOOKUP(C1571,Bases!A:A,Bases!C:C))</f>
        <v>Extra/entrenamiento</v>
      </c>
      <c r="F1571" s="18" t="s">
        <v>7209</v>
      </c>
      <c r="G1571" s="68" t="str">
        <f t="shared" si="97"/>
        <v>Baja</v>
      </c>
      <c r="H1571" s="16" t="s">
        <v>7718</v>
      </c>
      <c r="I1571" s="16" t="s">
        <v>2283</v>
      </c>
      <c r="J1571" s="16" t="s">
        <v>2283</v>
      </c>
      <c r="K1571" s="16">
        <v>98640</v>
      </c>
      <c r="L1571" s="16" t="s">
        <v>2265</v>
      </c>
      <c r="M1571" s="17">
        <v>44183</v>
      </c>
      <c r="O1571" s="16" t="s">
        <v>7719</v>
      </c>
      <c r="Q1571" s="16" t="str">
        <f t="shared" si="96"/>
        <v>19/05/00</v>
      </c>
      <c r="R1571" s="27" t="s">
        <v>3910</v>
      </c>
      <c r="S1571" s="108" t="s">
        <v>2283</v>
      </c>
      <c r="T1571" s="108"/>
    </row>
    <row r="1572" spans="1:20" hidden="1" x14ac:dyDescent="0.2">
      <c r="A1572" s="23">
        <v>2282</v>
      </c>
      <c r="B1572" s="16" t="s">
        <v>4022</v>
      </c>
      <c r="D1572" s="70" t="str">
        <f>IF(C1572="","",LOOKUP(C1572,Bases!A:A,Bases!B:B))</f>
        <v/>
      </c>
      <c r="E1572" s="70" t="str">
        <f>IF(C1572="","",LOOKUP(C1572,Bases!A:A,Bases!C:C))</f>
        <v/>
      </c>
      <c r="F1572" s="24" t="s">
        <v>3639</v>
      </c>
      <c r="G1572" s="68" t="str">
        <f t="shared" si="97"/>
        <v>Baja</v>
      </c>
      <c r="H1572" s="16" t="s">
        <v>4025</v>
      </c>
      <c r="I1572" s="16" t="s">
        <v>2572</v>
      </c>
      <c r="J1572" s="16" t="s">
        <v>2272</v>
      </c>
      <c r="K1572" s="16">
        <v>98700</v>
      </c>
      <c r="L1572" s="16" t="s">
        <v>2265</v>
      </c>
      <c r="M1572" s="17">
        <v>43353</v>
      </c>
      <c r="N1572" s="15">
        <v>32139880267</v>
      </c>
      <c r="O1572" s="16" t="s">
        <v>4026</v>
      </c>
      <c r="P1572" s="16">
        <v>0</v>
      </c>
      <c r="Q1572" s="16" t="str">
        <f t="shared" si="96"/>
        <v>02/08/98</v>
      </c>
      <c r="R1572" s="16" t="s">
        <v>3910</v>
      </c>
      <c r="S1572" s="108" t="e">
        <v>#N/A</v>
      </c>
      <c r="T1572" s="108"/>
    </row>
    <row r="1573" spans="1:20" hidden="1" x14ac:dyDescent="0.2">
      <c r="A1573" s="16">
        <v>2750</v>
      </c>
      <c r="B1573" s="16" t="s">
        <v>5826</v>
      </c>
      <c r="D1573" s="70" t="str">
        <f>IF(C1573="","",LOOKUP(C1573,Bases!A:A,Bases!B:B))</f>
        <v/>
      </c>
      <c r="E1573" s="70" t="str">
        <f>IF(C1573="","",LOOKUP(C1573,Bases!A:A,Bases!C:C))</f>
        <v/>
      </c>
      <c r="F1573" s="24" t="s">
        <v>3639</v>
      </c>
      <c r="G1573" s="68" t="str">
        <f t="shared" si="97"/>
        <v>Baja</v>
      </c>
      <c r="H1573" s="16" t="s">
        <v>5827</v>
      </c>
      <c r="I1573" s="16" t="s">
        <v>2572</v>
      </c>
      <c r="J1573" s="16" t="s">
        <v>2272</v>
      </c>
      <c r="K1573" s="16">
        <v>98700</v>
      </c>
      <c r="L1573" s="16" t="s">
        <v>2265</v>
      </c>
      <c r="M1573" s="17">
        <v>43851</v>
      </c>
      <c r="N1573" s="15">
        <v>35149253701</v>
      </c>
      <c r="O1573" s="16" t="s">
        <v>5828</v>
      </c>
      <c r="P1573" s="16">
        <v>0</v>
      </c>
      <c r="Q1573" s="16" t="str">
        <f t="shared" si="96"/>
        <v>06/12/92</v>
      </c>
      <c r="R1573" s="27" t="s">
        <v>3904</v>
      </c>
      <c r="S1573" s="108" t="e">
        <v>#N/A</v>
      </c>
      <c r="T1573" s="108"/>
    </row>
    <row r="1574" spans="1:20" hidden="1" x14ac:dyDescent="0.2">
      <c r="A1574" s="29">
        <v>50156</v>
      </c>
      <c r="B1574" s="16" t="s">
        <v>4673</v>
      </c>
      <c r="D1574" s="70" t="str">
        <f>IF(C1574="","",LOOKUP(C1574,Bases!A:A,Bases!B:B))</f>
        <v/>
      </c>
      <c r="E1574" s="70" t="str">
        <f>IF(C1574="","",LOOKUP(C1574,Bases!A:A,Bases!C:C))</f>
        <v/>
      </c>
      <c r="F1574" s="24" t="s">
        <v>3639</v>
      </c>
      <c r="G1574" s="68" t="str">
        <f t="shared" si="97"/>
        <v>Baja</v>
      </c>
      <c r="H1574" s="16" t="s">
        <v>4025</v>
      </c>
      <c r="J1574" s="16" t="s">
        <v>2272</v>
      </c>
      <c r="K1574" s="16">
        <v>98700</v>
      </c>
      <c r="L1574" s="16" t="s">
        <v>2265</v>
      </c>
      <c r="M1574" s="17">
        <v>43480</v>
      </c>
      <c r="N1574" s="15">
        <v>25170024258</v>
      </c>
      <c r="O1574" s="16" t="s">
        <v>4674</v>
      </c>
      <c r="P1574" s="16">
        <v>0</v>
      </c>
      <c r="Q1574" s="16" t="str">
        <f t="shared" si="96"/>
        <v>21/02/00</v>
      </c>
      <c r="R1574" s="27" t="s">
        <v>3910</v>
      </c>
      <c r="S1574" s="108" t="e">
        <v>#N/A</v>
      </c>
      <c r="T1574" s="108"/>
    </row>
    <row r="1575" spans="1:20" x14ac:dyDescent="0.2">
      <c r="A1575" s="16">
        <v>8468</v>
      </c>
      <c r="B1575" s="16" t="s">
        <v>7743</v>
      </c>
      <c r="C1575" s="19" t="s">
        <v>7057</v>
      </c>
      <c r="D1575" s="70" t="str">
        <f>IF(C1575="","",LOOKUP(C1575,Bases!A:A,Bases!B:B))</f>
        <v>Periféricos</v>
      </c>
      <c r="E1575" s="70" t="str">
        <f>IF(C1575="","",LOOKUP(C1575,Bases!A:A,Bases!C:C))</f>
        <v>Vigilante nocturno</v>
      </c>
      <c r="F1575" s="18" t="s">
        <v>11</v>
      </c>
      <c r="G1575" s="68" t="str">
        <f t="shared" si="97"/>
        <v>Activo</v>
      </c>
      <c r="H1575" s="16" t="s">
        <v>7744</v>
      </c>
      <c r="I1575" s="16" t="s">
        <v>2272</v>
      </c>
      <c r="J1575" s="16" t="s">
        <v>2272</v>
      </c>
      <c r="K1575" s="16">
        <v>98716</v>
      </c>
      <c r="L1575" s="16" t="s">
        <v>144</v>
      </c>
      <c r="M1575" s="17">
        <v>44195</v>
      </c>
      <c r="O1575" s="16" t="s">
        <v>7745</v>
      </c>
      <c r="Q1575" s="16" t="str">
        <f t="shared" si="96"/>
        <v>07/09/97</v>
      </c>
      <c r="R1575" s="27" t="s">
        <v>3904</v>
      </c>
      <c r="S1575" s="12" t="s">
        <v>6214</v>
      </c>
    </row>
    <row r="1576" spans="1:20" hidden="1" x14ac:dyDescent="0.2">
      <c r="A1576" s="23">
        <v>2283</v>
      </c>
      <c r="B1576" s="16" t="s">
        <v>4035</v>
      </c>
      <c r="D1576" s="70" t="str">
        <f>IF(C1576="","",LOOKUP(C1576,Bases!A:A,Bases!B:B))</f>
        <v/>
      </c>
      <c r="E1576" s="70" t="str">
        <f>IF(C1576="","",LOOKUP(C1576,Bases!A:A,Bases!C:C))</f>
        <v/>
      </c>
      <c r="F1576" s="18" t="s">
        <v>27</v>
      </c>
      <c r="G1576" s="68" t="str">
        <f t="shared" si="97"/>
        <v>Baja</v>
      </c>
      <c r="H1576" s="16" t="s">
        <v>4025</v>
      </c>
      <c r="I1576" s="16" t="s">
        <v>2572</v>
      </c>
      <c r="J1576" s="16" t="s">
        <v>2272</v>
      </c>
      <c r="K1576" s="16">
        <v>98700</v>
      </c>
      <c r="L1576" s="16" t="s">
        <v>2265</v>
      </c>
      <c r="M1576" s="17">
        <v>43871</v>
      </c>
      <c r="N1576" s="15">
        <v>33917002140</v>
      </c>
      <c r="O1576" s="16" t="s">
        <v>4036</v>
      </c>
      <c r="P1576" s="16">
        <v>0</v>
      </c>
      <c r="Q1576" s="16" t="str">
        <f t="shared" si="96"/>
        <v>25/03/70</v>
      </c>
      <c r="R1576" s="16" t="s">
        <v>3904</v>
      </c>
      <c r="S1576" s="108" t="e">
        <v>#N/A</v>
      </c>
      <c r="T1576" s="108"/>
    </row>
    <row r="1577" spans="1:20" hidden="1" x14ac:dyDescent="0.2">
      <c r="A1577" s="16">
        <v>8095</v>
      </c>
      <c r="B1577" s="16" t="s">
        <v>1171</v>
      </c>
      <c r="D1577" s="70" t="str">
        <f>IF(C1577="","",LOOKUP(C1577,Bases!A:A,Bases!B:B))</f>
        <v/>
      </c>
      <c r="E1577" s="70" t="str">
        <f>IF(C1577="","",LOOKUP(C1577,Bases!A:A,Bases!C:C))</f>
        <v/>
      </c>
      <c r="G1577" s="68" t="str">
        <f t="shared" si="97"/>
        <v>Baja</v>
      </c>
      <c r="H1577" s="16" t="s">
        <v>2958</v>
      </c>
      <c r="J1577" s="16" t="s">
        <v>2294</v>
      </c>
      <c r="K1577" s="16">
        <v>98050</v>
      </c>
      <c r="L1577" s="16" t="s">
        <v>2265</v>
      </c>
      <c r="M1577" s="17">
        <v>42031</v>
      </c>
      <c r="N1577" s="15">
        <v>34058611350</v>
      </c>
      <c r="P1577" s="16">
        <v>0</v>
      </c>
      <c r="Q1577" s="16" t="str">
        <f t="shared" si="96"/>
        <v>//</v>
      </c>
      <c r="R1577" s="16"/>
      <c r="S1577" s="108" t="e">
        <v>#N/A</v>
      </c>
      <c r="T1577" s="108"/>
    </row>
    <row r="1578" spans="1:20" hidden="1" x14ac:dyDescent="0.2">
      <c r="A1578" s="16">
        <v>2102</v>
      </c>
      <c r="B1578" s="16" t="s">
        <v>1172</v>
      </c>
      <c r="D1578" s="70" t="str">
        <f>IF(C1578="","",LOOKUP(C1578,Bases!A:A,Bases!B:B))</f>
        <v/>
      </c>
      <c r="E1578" s="70" t="str">
        <f>IF(C1578="","",LOOKUP(C1578,Bases!A:A,Bases!C:C))</f>
        <v/>
      </c>
      <c r="G1578" s="68" t="str">
        <f t="shared" si="97"/>
        <v>Baja</v>
      </c>
      <c r="H1578" s="16" t="s">
        <v>2959</v>
      </c>
      <c r="J1578" s="16" t="s">
        <v>2268</v>
      </c>
      <c r="K1578" s="16">
        <v>98760</v>
      </c>
      <c r="L1578" s="16" t="s">
        <v>2265</v>
      </c>
      <c r="M1578" s="17">
        <v>43215</v>
      </c>
      <c r="N1578" s="15">
        <v>34998110752</v>
      </c>
      <c r="P1578" s="16">
        <v>0</v>
      </c>
      <c r="Q1578" s="16" t="str">
        <f t="shared" si="96"/>
        <v>//</v>
      </c>
      <c r="R1578" s="16"/>
      <c r="S1578" s="108" t="e">
        <v>#N/A</v>
      </c>
      <c r="T1578" s="108"/>
    </row>
    <row r="1579" spans="1:20" hidden="1" x14ac:dyDescent="0.2">
      <c r="A1579" s="29">
        <v>50139</v>
      </c>
      <c r="B1579" s="16" t="s">
        <v>3983</v>
      </c>
      <c r="D1579" s="70" t="str">
        <f>IF(C1579="","",LOOKUP(C1579,Bases!A:A,Bases!B:B))</f>
        <v/>
      </c>
      <c r="E1579" s="70" t="str">
        <f>IF(C1579="","",LOOKUP(C1579,Bases!A:A,Bases!C:C))</f>
        <v/>
      </c>
      <c r="F1579" s="18" t="s">
        <v>3639</v>
      </c>
      <c r="G1579" s="68" t="str">
        <f t="shared" si="97"/>
        <v>Baja</v>
      </c>
      <c r="H1579" s="16" t="s">
        <v>3878</v>
      </c>
      <c r="J1579" s="16" t="s">
        <v>2268</v>
      </c>
      <c r="K1579" s="16">
        <v>98740</v>
      </c>
      <c r="L1579" s="16" t="s">
        <v>2265</v>
      </c>
      <c r="M1579" s="17">
        <v>43347</v>
      </c>
      <c r="O1579" s="16" t="s">
        <v>3984</v>
      </c>
      <c r="P1579" s="16">
        <v>0</v>
      </c>
      <c r="Q1579" s="16" t="str">
        <f t="shared" si="96"/>
        <v>22/07/93</v>
      </c>
      <c r="R1579" s="16" t="s">
        <v>3910</v>
      </c>
      <c r="S1579" s="108" t="e">
        <v>#N/A</v>
      </c>
      <c r="T1579" s="108"/>
    </row>
    <row r="1580" spans="1:20" hidden="1" x14ac:dyDescent="0.2">
      <c r="A1580" s="23">
        <v>2439</v>
      </c>
      <c r="B1580" s="16" t="s">
        <v>4777</v>
      </c>
      <c r="D1580" s="70" t="str">
        <f>IF(C1580="","",LOOKUP(C1580,Bases!A:A,Bases!B:B))</f>
        <v/>
      </c>
      <c r="E1580" s="70" t="str">
        <f>IF(C1580="","",LOOKUP(C1580,Bases!A:A,Bases!C:C))</f>
        <v/>
      </c>
      <c r="F1580" s="24" t="s">
        <v>3778</v>
      </c>
      <c r="G1580" s="68" t="str">
        <f t="shared" si="97"/>
        <v>Baja</v>
      </c>
      <c r="H1580" s="16" t="s">
        <v>4778</v>
      </c>
      <c r="J1580" s="16" t="s">
        <v>2285</v>
      </c>
      <c r="K1580" s="16">
        <v>98760</v>
      </c>
      <c r="L1580" s="16" t="s">
        <v>2265</v>
      </c>
      <c r="M1580" s="17">
        <v>43514</v>
      </c>
      <c r="O1580" s="16" t="s">
        <v>4779</v>
      </c>
      <c r="P1580" s="16">
        <v>0</v>
      </c>
      <c r="Q1580" s="16" t="str">
        <f t="shared" si="96"/>
        <v>25/06/00</v>
      </c>
      <c r="R1580" s="27" t="s">
        <v>3904</v>
      </c>
      <c r="S1580" s="108" t="e">
        <v>#N/A</v>
      </c>
      <c r="T1580" s="108"/>
    </row>
    <row r="1581" spans="1:20" hidden="1" x14ac:dyDescent="0.2">
      <c r="A1581" s="28">
        <v>50100</v>
      </c>
      <c r="B1581" s="16" t="s">
        <v>3891</v>
      </c>
      <c r="D1581" s="70" t="str">
        <f>IF(C1581="","",LOOKUP(C1581,Bases!A:A,Bases!B:B))</f>
        <v/>
      </c>
      <c r="E1581" s="70" t="str">
        <f>IF(C1581="","",LOOKUP(C1581,Bases!A:A,Bases!C:C))</f>
        <v/>
      </c>
      <c r="G1581" s="68" t="str">
        <f t="shared" si="97"/>
        <v>Baja</v>
      </c>
      <c r="H1581" s="16" t="s">
        <v>3892</v>
      </c>
      <c r="J1581" s="16" t="s">
        <v>2268</v>
      </c>
      <c r="K1581" s="16">
        <v>98760</v>
      </c>
      <c r="L1581" s="16" t="s">
        <v>2265</v>
      </c>
      <c r="M1581" s="17">
        <v>43180</v>
      </c>
      <c r="O1581" s="16" t="s">
        <v>3850</v>
      </c>
      <c r="P1581" s="16">
        <v>0</v>
      </c>
      <c r="Q1581" s="16" t="str">
        <f t="shared" si="96"/>
        <v>//R</v>
      </c>
      <c r="R1581" s="27" t="s">
        <v>3910</v>
      </c>
      <c r="S1581" s="108" t="e">
        <v>#N/A</v>
      </c>
      <c r="T1581" s="108"/>
    </row>
    <row r="1582" spans="1:20" x14ac:dyDescent="0.2">
      <c r="A1582" s="16">
        <v>2031</v>
      </c>
      <c r="B1582" s="31" t="s">
        <v>897</v>
      </c>
      <c r="C1582" s="16" t="s">
        <v>6874</v>
      </c>
      <c r="D1582" s="70" t="str">
        <f>IF(C1582="","",LOOKUP(C1582,Bases!A:A,Bases!B:B))</f>
        <v>Invernaderos</v>
      </c>
      <c r="E1582" s="70" t="str">
        <f>IF(C1582="","",LOOKUP(C1582,Bases!A:A,Bases!C:C))</f>
        <v>Operativo Abajo</v>
      </c>
      <c r="F1582" s="18" t="s">
        <v>3665</v>
      </c>
      <c r="G1582" s="68" t="str">
        <f t="shared" si="97"/>
        <v>Activo</v>
      </c>
      <c r="H1582" s="16" t="s">
        <v>4607</v>
      </c>
      <c r="I1582" s="16" t="s">
        <v>2572</v>
      </c>
      <c r="J1582" s="16" t="s">
        <v>2272</v>
      </c>
      <c r="K1582" s="16">
        <v>98700</v>
      </c>
      <c r="L1582" s="16" t="s">
        <v>144</v>
      </c>
      <c r="M1582" s="17">
        <v>43080</v>
      </c>
      <c r="N1582" s="15">
        <v>43118936467</v>
      </c>
      <c r="O1582" s="16" t="s">
        <v>4383</v>
      </c>
      <c r="P1582" s="16" t="s">
        <v>6343</v>
      </c>
      <c r="Q1582" s="16" t="str">
        <f t="shared" si="96"/>
        <v>01/02/89</v>
      </c>
      <c r="R1582" s="27" t="s">
        <v>3904</v>
      </c>
      <c r="S1582" s="12" t="s">
        <v>3593</v>
      </c>
    </row>
    <row r="1583" spans="1:20" hidden="1" x14ac:dyDescent="0.2">
      <c r="A1583" s="16">
        <v>2896</v>
      </c>
      <c r="B1583" s="16" t="s">
        <v>6589</v>
      </c>
      <c r="D1583" s="70" t="str">
        <f>IF(C1583="","",LOOKUP(C1583,Bases!A:A,Bases!B:B))</f>
        <v/>
      </c>
      <c r="E1583" s="70" t="str">
        <f>IF(C1583="","",LOOKUP(C1583,Bases!A:A,Bases!C:C))</f>
        <v/>
      </c>
      <c r="F1583" s="18" t="s">
        <v>3639</v>
      </c>
      <c r="G1583" s="68" t="str">
        <f t="shared" si="97"/>
        <v>Baja</v>
      </c>
      <c r="H1583" s="16" t="s">
        <v>6586</v>
      </c>
      <c r="I1583" s="16" t="s">
        <v>5537</v>
      </c>
      <c r="J1583" s="16" t="s">
        <v>2285</v>
      </c>
      <c r="K1583" s="16">
        <v>98740</v>
      </c>
      <c r="L1583" s="16" t="s">
        <v>2265</v>
      </c>
      <c r="M1583" s="17">
        <v>44029</v>
      </c>
      <c r="O1583" s="16" t="s">
        <v>6590</v>
      </c>
      <c r="P1583" s="16" t="s">
        <v>6591</v>
      </c>
      <c r="R1583" s="27" t="s">
        <v>3904</v>
      </c>
      <c r="S1583" s="108"/>
      <c r="T1583" s="108"/>
    </row>
    <row r="1584" spans="1:20" hidden="1" x14ac:dyDescent="0.2">
      <c r="A1584" s="29">
        <v>50393</v>
      </c>
      <c r="B1584" s="16" t="s">
        <v>5553</v>
      </c>
      <c r="D1584" s="70" t="str">
        <f>IF(C1584="","",LOOKUP(C1584,Bases!A:A,Bases!B:B))</f>
        <v/>
      </c>
      <c r="E1584" s="70" t="str">
        <f>IF(C1584="","",LOOKUP(C1584,Bases!A:A,Bases!C:C))</f>
        <v/>
      </c>
      <c r="F1584" s="24" t="s">
        <v>24</v>
      </c>
      <c r="G1584" s="68" t="str">
        <f t="shared" si="97"/>
        <v>Baja</v>
      </c>
      <c r="H1584" s="16" t="s">
        <v>5468</v>
      </c>
      <c r="I1584" s="16" t="s">
        <v>5537</v>
      </c>
      <c r="J1584" s="16" t="s">
        <v>2285</v>
      </c>
      <c r="K1584" s="16">
        <v>98740</v>
      </c>
      <c r="L1584" s="16" t="s">
        <v>2265</v>
      </c>
      <c r="M1584" s="17">
        <v>43739</v>
      </c>
      <c r="N1584" s="15">
        <v>3496820047</v>
      </c>
      <c r="O1584" s="16" t="s">
        <v>5554</v>
      </c>
      <c r="P1584" s="16">
        <v>0</v>
      </c>
      <c r="Q1584" s="16" t="str">
        <f t="shared" ref="Q1584:Q1595" si="98">CONCATENATE(MID(O1584,9,2),"/",MID(O1584,7,2),"/",MID(O1584,5,2))</f>
        <v>10/08/82</v>
      </c>
      <c r="R1584" s="27" t="s">
        <v>3904</v>
      </c>
      <c r="S1584" s="108" t="e">
        <v>#N/A</v>
      </c>
      <c r="T1584" s="108"/>
    </row>
    <row r="1585" spans="1:20" hidden="1" x14ac:dyDescent="0.2">
      <c r="A1585" s="16">
        <v>8361</v>
      </c>
      <c r="B1585" s="16" t="s">
        <v>7451</v>
      </c>
      <c r="C1585" s="19" t="s">
        <v>6800</v>
      </c>
      <c r="D1585" s="70" t="str">
        <f>IF(C1585="","",LOOKUP(C1585,Bases!A:A,Bases!B:B))</f>
        <v>Invernaderos</v>
      </c>
      <c r="E1585" s="70" t="str">
        <f>IF(C1585="","",LOOKUP(C1585,Bases!A:A,Bases!C:C))</f>
        <v>Operativo Abajo</v>
      </c>
      <c r="F1585" s="18" t="s">
        <v>3659</v>
      </c>
      <c r="G1585" s="68" t="str">
        <f t="shared" si="97"/>
        <v>Baja</v>
      </c>
      <c r="H1585" s="16" t="s">
        <v>7452</v>
      </c>
      <c r="I1585" s="16" t="s">
        <v>2572</v>
      </c>
      <c r="J1585" s="16" t="s">
        <v>2272</v>
      </c>
      <c r="K1585" s="16">
        <v>98700</v>
      </c>
      <c r="L1585" s="16" t="s">
        <v>2265</v>
      </c>
      <c r="M1585" s="17">
        <v>44125</v>
      </c>
      <c r="O1585" s="16" t="s">
        <v>7453</v>
      </c>
      <c r="Q1585" s="16" t="str">
        <f t="shared" si="98"/>
        <v>12/01/00</v>
      </c>
      <c r="R1585" s="27" t="s">
        <v>3904</v>
      </c>
      <c r="S1585" s="108" t="s">
        <v>3593</v>
      </c>
      <c r="T1585" s="108"/>
    </row>
    <row r="1586" spans="1:20" hidden="1" x14ac:dyDescent="0.2">
      <c r="A1586" s="16">
        <v>2972</v>
      </c>
      <c r="B1586" s="31" t="s">
        <v>6686</v>
      </c>
      <c r="C1586" s="16" t="s">
        <v>6868</v>
      </c>
      <c r="D1586" s="70" t="str">
        <f>IF(C1586="","",LOOKUP(C1586,Bases!A:A,Bases!B:B))</f>
        <v>Invernaderos</v>
      </c>
      <c r="E1586" s="70" t="str">
        <f>IF(C1586="","",LOOKUP(C1586,Bases!A:A,Bases!C:C))</f>
        <v>Extra/entrenamiento</v>
      </c>
      <c r="F1586" s="18" t="s">
        <v>7209</v>
      </c>
      <c r="G1586" s="68" t="str">
        <f t="shared" si="97"/>
        <v>Baja</v>
      </c>
      <c r="H1586" s="16" t="s">
        <v>6687</v>
      </c>
      <c r="I1586" s="16" t="s">
        <v>5537</v>
      </c>
      <c r="J1586" s="16" t="s">
        <v>2285</v>
      </c>
      <c r="K1586" s="16">
        <v>98740</v>
      </c>
      <c r="L1586" s="16" t="s">
        <v>2265</v>
      </c>
      <c r="M1586" s="17">
        <v>44074</v>
      </c>
      <c r="O1586" s="16" t="s">
        <v>6688</v>
      </c>
      <c r="Q1586" s="16" t="str">
        <f t="shared" si="98"/>
        <v>12/03/81</v>
      </c>
      <c r="R1586" s="27" t="s">
        <v>3904</v>
      </c>
      <c r="S1586" s="108" t="s">
        <v>5537</v>
      </c>
      <c r="T1586" s="108"/>
    </row>
    <row r="1587" spans="1:20" hidden="1" x14ac:dyDescent="0.2">
      <c r="A1587" s="23">
        <v>2662</v>
      </c>
      <c r="B1587" s="16" t="s">
        <v>5498</v>
      </c>
      <c r="D1587" s="70" t="str">
        <f>IF(C1587="","",LOOKUP(C1587,Bases!A:A,Bases!B:B))</f>
        <v/>
      </c>
      <c r="E1587" s="70" t="str">
        <f>IF(C1587="","",LOOKUP(C1587,Bases!A:A,Bases!C:C))</f>
        <v/>
      </c>
      <c r="F1587" s="24" t="s">
        <v>24</v>
      </c>
      <c r="G1587" s="68" t="str">
        <f t="shared" si="97"/>
        <v>Baja</v>
      </c>
      <c r="H1587" s="16" t="s">
        <v>5499</v>
      </c>
      <c r="I1587" s="16" t="s">
        <v>5537</v>
      </c>
      <c r="J1587" s="16" t="s">
        <v>2285</v>
      </c>
      <c r="K1587" s="16">
        <v>98740</v>
      </c>
      <c r="L1587" s="16" t="s">
        <v>2265</v>
      </c>
      <c r="M1587" s="17">
        <v>43720</v>
      </c>
      <c r="N1587" s="15">
        <v>34139401920</v>
      </c>
      <c r="O1587" s="16" t="s">
        <v>5500</v>
      </c>
      <c r="P1587" s="16">
        <v>0</v>
      </c>
      <c r="Q1587" s="16" t="str">
        <f t="shared" si="98"/>
        <v>28/08/94</v>
      </c>
      <c r="R1587" s="27" t="s">
        <v>3904</v>
      </c>
      <c r="S1587" s="108" t="e">
        <v>#N/A</v>
      </c>
      <c r="T1587" s="108"/>
    </row>
    <row r="1588" spans="1:20" hidden="1" x14ac:dyDescent="0.2">
      <c r="A1588" s="16">
        <v>2717</v>
      </c>
      <c r="B1588" s="16" t="s">
        <v>5705</v>
      </c>
      <c r="D1588" s="70" t="str">
        <f>IF(C1588="","",LOOKUP(C1588,Bases!A:A,Bases!B:B))</f>
        <v/>
      </c>
      <c r="E1588" s="70" t="str">
        <f>IF(C1588="","",LOOKUP(C1588,Bases!A:A,Bases!C:C))</f>
        <v/>
      </c>
      <c r="F1588" s="24" t="s">
        <v>5706</v>
      </c>
      <c r="G1588" s="68" t="str">
        <f t="shared" si="97"/>
        <v>Baja</v>
      </c>
      <c r="H1588" s="16" t="s">
        <v>4803</v>
      </c>
      <c r="I1588" s="16" t="s">
        <v>5537</v>
      </c>
      <c r="J1588" s="16" t="s">
        <v>2285</v>
      </c>
      <c r="K1588" s="16">
        <v>98740</v>
      </c>
      <c r="L1588" s="16" t="s">
        <v>2265</v>
      </c>
      <c r="M1588" s="17">
        <v>43803</v>
      </c>
      <c r="N1588" s="15">
        <v>1137196869</v>
      </c>
      <c r="O1588" s="16" t="s">
        <v>5707</v>
      </c>
      <c r="P1588" s="16">
        <v>0</v>
      </c>
      <c r="Q1588" s="16" t="str">
        <f t="shared" si="98"/>
        <v>28/06/71</v>
      </c>
      <c r="R1588" s="27" t="s">
        <v>3910</v>
      </c>
      <c r="S1588" s="108" t="s">
        <v>5537</v>
      </c>
      <c r="T1588" s="108"/>
    </row>
    <row r="1589" spans="1:20" hidden="1" x14ac:dyDescent="0.2">
      <c r="A1589" s="16">
        <v>8271</v>
      </c>
      <c r="B1589" s="16" t="s">
        <v>7034</v>
      </c>
      <c r="C1589" s="16" t="s">
        <v>6961</v>
      </c>
      <c r="D1589" s="70" t="str">
        <f>IF(C1589="","",LOOKUP(C1589,Bases!A:A,Bases!B:B))</f>
        <v>Invernaderos</v>
      </c>
      <c r="E1589" s="70" t="str">
        <f>IF(C1589="","",LOOKUP(C1589,Bases!A:A,Bases!C:C))</f>
        <v>Tiempo de limpieza sin experiencia</v>
      </c>
      <c r="F1589" s="18" t="s">
        <v>6962</v>
      </c>
      <c r="G1589" s="68" t="str">
        <f t="shared" si="97"/>
        <v>Baja</v>
      </c>
      <c r="H1589" s="16" t="s">
        <v>5515</v>
      </c>
      <c r="I1589" s="16" t="s">
        <v>5531</v>
      </c>
      <c r="J1589" s="16" t="s">
        <v>2285</v>
      </c>
      <c r="K1589" s="16">
        <v>98740</v>
      </c>
      <c r="L1589" s="16" t="s">
        <v>2265</v>
      </c>
      <c r="M1589" s="17">
        <v>44088</v>
      </c>
      <c r="O1589" s="16" t="s">
        <v>7035</v>
      </c>
      <c r="Q1589" s="16" t="str">
        <f t="shared" si="98"/>
        <v>25/09/77</v>
      </c>
      <c r="R1589" s="27" t="s">
        <v>3904</v>
      </c>
      <c r="S1589" s="108"/>
      <c r="T1589" s="108"/>
    </row>
    <row r="1590" spans="1:20" x14ac:dyDescent="0.2">
      <c r="A1590" s="16">
        <v>8464</v>
      </c>
      <c r="B1590" s="16" t="s">
        <v>7723</v>
      </c>
      <c r="C1590" s="19" t="s">
        <v>7094</v>
      </c>
      <c r="D1590" s="70" t="str">
        <f>IF(C1590="","",LOOKUP(C1590,Bases!A:A,Bases!B:B))</f>
        <v>Invernaderos</v>
      </c>
      <c r="E1590" s="70" t="str">
        <f>IF(C1590="","",LOOKUP(C1590,Bases!A:A,Bases!C:C))</f>
        <v>Extra/entrenamiento</v>
      </c>
      <c r="F1590" s="18" t="s">
        <v>7209</v>
      </c>
      <c r="G1590" s="68" t="str">
        <f t="shared" si="97"/>
        <v>Activo</v>
      </c>
      <c r="H1590" s="16" t="s">
        <v>7724</v>
      </c>
      <c r="I1590" s="16" t="s">
        <v>5531</v>
      </c>
      <c r="J1590" s="16" t="s">
        <v>2285</v>
      </c>
      <c r="K1590" s="16">
        <v>98740</v>
      </c>
      <c r="L1590" s="16" t="s">
        <v>144</v>
      </c>
      <c r="M1590" s="17">
        <v>44183</v>
      </c>
      <c r="O1590" s="16" t="s">
        <v>7725</v>
      </c>
      <c r="Q1590" s="16" t="str">
        <f t="shared" si="98"/>
        <v>01/04/73</v>
      </c>
      <c r="R1590" s="27" t="s">
        <v>3910</v>
      </c>
      <c r="S1590" s="12" t="s">
        <v>6213</v>
      </c>
    </row>
    <row r="1591" spans="1:20" hidden="1" x14ac:dyDescent="0.2">
      <c r="A1591" s="16">
        <v>1858</v>
      </c>
      <c r="B1591" s="16" t="s">
        <v>1173</v>
      </c>
      <c r="D1591" s="70" t="str">
        <f>IF(C1591="","",LOOKUP(C1591,Bases!A:A,Bases!B:B))</f>
        <v/>
      </c>
      <c r="E1591" s="70" t="str">
        <f>IF(C1591="","",LOOKUP(C1591,Bases!A:A,Bases!C:C))</f>
        <v/>
      </c>
      <c r="G1591" s="68" t="str">
        <f t="shared" si="97"/>
        <v>Baja</v>
      </c>
      <c r="H1591" s="16" t="s">
        <v>2960</v>
      </c>
      <c r="J1591" s="16" t="s">
        <v>2270</v>
      </c>
      <c r="K1591" s="16">
        <v>98618</v>
      </c>
      <c r="L1591" s="16" t="s">
        <v>2265</v>
      </c>
      <c r="M1591" s="17">
        <v>42856</v>
      </c>
      <c r="N1591" s="15">
        <v>11139557968</v>
      </c>
      <c r="P1591" s="16">
        <v>0</v>
      </c>
      <c r="Q1591" s="16" t="str">
        <f t="shared" si="98"/>
        <v>//</v>
      </c>
      <c r="R1591" s="16"/>
      <c r="S1591" s="108" t="e">
        <v>#N/A</v>
      </c>
      <c r="T1591" s="108"/>
    </row>
    <row r="1592" spans="1:20" hidden="1" x14ac:dyDescent="0.2">
      <c r="A1592" s="16">
        <v>1581</v>
      </c>
      <c r="B1592" s="16" t="s">
        <v>1174</v>
      </c>
      <c r="D1592" s="70" t="str">
        <f>IF(C1592="","",LOOKUP(C1592,Bases!A:A,Bases!B:B))</f>
        <v/>
      </c>
      <c r="E1592" s="70" t="str">
        <f>IF(C1592="","",LOOKUP(C1592,Bases!A:A,Bases!C:C))</f>
        <v/>
      </c>
      <c r="G1592" s="68" t="str">
        <f t="shared" si="97"/>
        <v>Baja</v>
      </c>
      <c r="H1592" s="16" t="s">
        <v>2347</v>
      </c>
      <c r="J1592" s="16" t="s">
        <v>2272</v>
      </c>
      <c r="K1592" s="16">
        <v>98705</v>
      </c>
      <c r="L1592" s="16" t="s">
        <v>2265</v>
      </c>
      <c r="M1592" s="17">
        <v>42314</v>
      </c>
      <c r="N1592" s="15">
        <v>43068648476</v>
      </c>
      <c r="P1592" s="16">
        <v>0</v>
      </c>
      <c r="Q1592" s="16" t="str">
        <f t="shared" si="98"/>
        <v>//</v>
      </c>
      <c r="R1592" s="16"/>
      <c r="S1592" s="108" t="e">
        <v>#N/A</v>
      </c>
      <c r="T1592" s="108"/>
    </row>
    <row r="1593" spans="1:20" hidden="1" x14ac:dyDescent="0.2">
      <c r="A1593" s="16">
        <v>177</v>
      </c>
      <c r="B1593" s="16" t="s">
        <v>1175</v>
      </c>
      <c r="D1593" s="70" t="str">
        <f>IF(C1593="","",LOOKUP(C1593,Bases!A:A,Bases!B:B))</f>
        <v/>
      </c>
      <c r="E1593" s="70" t="str">
        <f>IF(C1593="","",LOOKUP(C1593,Bases!A:A,Bases!C:C))</f>
        <v/>
      </c>
      <c r="G1593" s="68" t="str">
        <f t="shared" si="97"/>
        <v>Baja</v>
      </c>
      <c r="K1593" s="16">
        <v>0</v>
      </c>
      <c r="L1593" s="16" t="s">
        <v>2265</v>
      </c>
      <c r="M1593" s="17">
        <v>37228</v>
      </c>
      <c r="N1593" s="15">
        <v>34018110576</v>
      </c>
      <c r="P1593" s="16">
        <v>0</v>
      </c>
      <c r="Q1593" s="16" t="str">
        <f t="shared" si="98"/>
        <v>//</v>
      </c>
      <c r="R1593" s="16"/>
      <c r="S1593" s="108" t="e">
        <v>#N/A</v>
      </c>
      <c r="T1593" s="108"/>
    </row>
    <row r="1594" spans="1:20" hidden="1" x14ac:dyDescent="0.2">
      <c r="A1594" s="16">
        <v>2067</v>
      </c>
      <c r="B1594" s="16" t="s">
        <v>1176</v>
      </c>
      <c r="D1594" s="70" t="str">
        <f>IF(C1594="","",LOOKUP(C1594,Bases!A:A,Bases!B:B))</f>
        <v/>
      </c>
      <c r="E1594" s="70" t="str">
        <f>IF(C1594="","",LOOKUP(C1594,Bases!A:A,Bases!C:C))</f>
        <v/>
      </c>
      <c r="G1594" s="68" t="str">
        <f t="shared" si="97"/>
        <v>Baja</v>
      </c>
      <c r="H1594" s="16" t="s">
        <v>2961</v>
      </c>
      <c r="J1594" s="16" t="s">
        <v>2272</v>
      </c>
      <c r="K1594" s="16">
        <v>98705</v>
      </c>
      <c r="L1594" s="16" t="s">
        <v>2265</v>
      </c>
      <c r="M1594" s="17">
        <v>43161</v>
      </c>
      <c r="N1594" s="15">
        <v>29139979941</v>
      </c>
      <c r="P1594" s="16">
        <v>0</v>
      </c>
      <c r="Q1594" s="16" t="str">
        <f t="shared" si="98"/>
        <v>//</v>
      </c>
      <c r="R1594" s="16"/>
      <c r="S1594" s="108" t="e">
        <v>#N/A</v>
      </c>
      <c r="T1594" s="108"/>
    </row>
    <row r="1595" spans="1:20" hidden="1" x14ac:dyDescent="0.2">
      <c r="A1595" s="16">
        <v>1689</v>
      </c>
      <c r="B1595" s="16" t="s">
        <v>1177</v>
      </c>
      <c r="D1595" s="70" t="str">
        <f>IF(C1595="","",LOOKUP(C1595,Bases!A:A,Bases!B:B))</f>
        <v/>
      </c>
      <c r="E1595" s="70" t="str">
        <f>IF(C1595="","",LOOKUP(C1595,Bases!A:A,Bases!C:C))</f>
        <v/>
      </c>
      <c r="G1595" s="68" t="str">
        <f t="shared" si="97"/>
        <v>Baja</v>
      </c>
      <c r="H1595" s="16" t="s">
        <v>2962</v>
      </c>
      <c r="J1595" s="16" t="s">
        <v>2272</v>
      </c>
      <c r="K1595" s="16">
        <v>98700</v>
      </c>
      <c r="L1595" s="16" t="s">
        <v>2265</v>
      </c>
      <c r="M1595" s="17">
        <v>42580</v>
      </c>
      <c r="N1595" s="15">
        <v>34117700822</v>
      </c>
      <c r="P1595" s="16">
        <v>0</v>
      </c>
      <c r="Q1595" s="16" t="str">
        <f t="shared" si="98"/>
        <v>//</v>
      </c>
      <c r="R1595" s="16"/>
      <c r="S1595" s="108" t="e">
        <v>#N/A</v>
      </c>
      <c r="T1595" s="108"/>
    </row>
    <row r="1596" spans="1:20" hidden="1" x14ac:dyDescent="0.2">
      <c r="A1596" s="16">
        <v>1320</v>
      </c>
      <c r="B1596" s="16" t="s">
        <v>1178</v>
      </c>
      <c r="D1596" s="70" t="str">
        <f>IF(C1596="","",LOOKUP(C1596,Bases!A:A,Bases!B:B))</f>
        <v/>
      </c>
      <c r="E1596" s="70" t="str">
        <f>IF(C1596="","",LOOKUP(C1596,Bases!A:A,Bases!C:C))</f>
        <v/>
      </c>
      <c r="F1596" s="18" t="s">
        <v>3662</v>
      </c>
      <c r="G1596" s="68" t="str">
        <f t="shared" si="97"/>
        <v>Baja</v>
      </c>
      <c r="H1596" s="16" t="s">
        <v>2963</v>
      </c>
      <c r="I1596" s="16" t="s">
        <v>2923</v>
      </c>
      <c r="J1596" s="16" t="s">
        <v>2274</v>
      </c>
      <c r="K1596" s="16">
        <v>98705</v>
      </c>
      <c r="L1596" s="16" t="s">
        <v>2265</v>
      </c>
      <c r="M1596" s="17">
        <v>44030</v>
      </c>
      <c r="N1596" s="15">
        <v>34128805297</v>
      </c>
      <c r="O1596" s="16" t="s">
        <v>6583</v>
      </c>
      <c r="P1596" s="16" t="s">
        <v>6584</v>
      </c>
      <c r="R1596" s="16" t="s">
        <v>3904</v>
      </c>
      <c r="S1596" s="108"/>
      <c r="T1596" s="108"/>
    </row>
    <row r="1597" spans="1:20" hidden="1" x14ac:dyDescent="0.2">
      <c r="A1597" s="16">
        <v>1322</v>
      </c>
      <c r="B1597" s="16" t="s">
        <v>1179</v>
      </c>
      <c r="D1597" s="70" t="str">
        <f>IF(C1597="","",LOOKUP(C1597,Bases!A:A,Bases!B:B))</f>
        <v/>
      </c>
      <c r="E1597" s="70" t="str">
        <f>IF(C1597="","",LOOKUP(C1597,Bases!A:A,Bases!C:C))</f>
        <v/>
      </c>
      <c r="G1597" s="68" t="str">
        <f t="shared" si="97"/>
        <v>Baja</v>
      </c>
      <c r="H1597" s="16" t="s">
        <v>2964</v>
      </c>
      <c r="J1597" s="16" t="s">
        <v>2274</v>
      </c>
      <c r="K1597" s="16">
        <v>98707</v>
      </c>
      <c r="L1597" s="16" t="s">
        <v>2265</v>
      </c>
      <c r="M1597" s="17">
        <v>41876</v>
      </c>
      <c r="N1597" s="15">
        <v>27149207147</v>
      </c>
      <c r="P1597" s="16">
        <v>0</v>
      </c>
      <c r="Q1597" s="16" t="str">
        <f t="shared" ref="Q1597:Q1660" si="99">CONCATENATE(MID(O1597,9,2),"/",MID(O1597,7,2),"/",MID(O1597,5,2))</f>
        <v>//</v>
      </c>
      <c r="R1597" s="16"/>
      <c r="S1597" s="108" t="e">
        <v>#N/A</v>
      </c>
      <c r="T1597" s="108"/>
    </row>
    <row r="1598" spans="1:20" hidden="1" x14ac:dyDescent="0.2">
      <c r="A1598" s="16">
        <v>7027</v>
      </c>
      <c r="B1598" s="16" t="s">
        <v>1180</v>
      </c>
      <c r="D1598" s="70" t="str">
        <f>IF(C1598="","",LOOKUP(C1598,Bases!A:A,Bases!B:B))</f>
        <v/>
      </c>
      <c r="E1598" s="70" t="str">
        <f>IF(C1598="","",LOOKUP(C1598,Bases!A:A,Bases!C:C))</f>
        <v/>
      </c>
      <c r="G1598" s="68" t="str">
        <f t="shared" si="97"/>
        <v>Baja</v>
      </c>
      <c r="H1598" s="16" t="s">
        <v>2965</v>
      </c>
      <c r="J1598" s="16" t="s">
        <v>2272</v>
      </c>
      <c r="K1598" s="16">
        <v>98705</v>
      </c>
      <c r="L1598" s="16" t="s">
        <v>2265</v>
      </c>
      <c r="M1598" s="17">
        <v>41302</v>
      </c>
      <c r="N1598" s="15">
        <v>33119200526</v>
      </c>
      <c r="P1598" s="16">
        <v>0</v>
      </c>
      <c r="Q1598" s="16" t="str">
        <f t="shared" si="99"/>
        <v>//</v>
      </c>
      <c r="R1598" s="16"/>
      <c r="S1598" s="108" t="e">
        <v>#N/A</v>
      </c>
      <c r="T1598" s="108"/>
    </row>
    <row r="1599" spans="1:20" x14ac:dyDescent="0.2">
      <c r="A1599" s="16">
        <v>8328</v>
      </c>
      <c r="B1599" s="16" t="s">
        <v>7306</v>
      </c>
      <c r="C1599" s="19" t="s">
        <v>6995</v>
      </c>
      <c r="D1599" s="70" t="str">
        <f>IF(C1599="","",LOOKUP(C1599,Bases!A:A,Bases!B:B))</f>
        <v>Invernaderos</v>
      </c>
      <c r="E1599" s="70" t="str">
        <f>IF(C1599="","",LOOKUP(C1599,Bases!A:A,Bases!C:C))</f>
        <v>Clip invernaderos</v>
      </c>
      <c r="F1599" s="18" t="s">
        <v>7680</v>
      </c>
      <c r="G1599" s="68" t="str">
        <f>IF(L1599="B","Baja",IF(L1599="A","Activo",IF(L1599="R","Activo","")))</f>
        <v>Activo</v>
      </c>
      <c r="H1599" s="16" t="s">
        <v>7307</v>
      </c>
      <c r="I1599" s="16" t="s">
        <v>7308</v>
      </c>
      <c r="J1599" s="16" t="s">
        <v>2270</v>
      </c>
      <c r="K1599" s="16">
        <v>98630</v>
      </c>
      <c r="L1599" s="16" t="s">
        <v>144</v>
      </c>
      <c r="M1599" s="17">
        <v>44117</v>
      </c>
      <c r="N1599" s="15">
        <v>2208894226</v>
      </c>
      <c r="O1599" s="16" t="s">
        <v>7309</v>
      </c>
      <c r="P1599" s="16" t="s">
        <v>7310</v>
      </c>
      <c r="Q1599" s="16" t="str">
        <f t="shared" si="99"/>
        <v>21/03/88</v>
      </c>
      <c r="R1599" s="27" t="s">
        <v>3910</v>
      </c>
      <c r="S1599" s="31" t="s">
        <v>7258</v>
      </c>
      <c r="T1599" s="31"/>
    </row>
    <row r="1600" spans="1:20" hidden="1" x14ac:dyDescent="0.2">
      <c r="A1600" s="16">
        <v>2938</v>
      </c>
      <c r="B1600" s="16" t="s">
        <v>6647</v>
      </c>
      <c r="C1600" s="19" t="s">
        <v>6921</v>
      </c>
      <c r="D1600" s="70" t="str">
        <f>IF(C1600="","",LOOKUP(C1600,Bases!A:A,Bases!B:B))</f>
        <v>Invernaderos</v>
      </c>
      <c r="E1600" s="70" t="str">
        <f>IF(C1600="","",LOOKUP(C1600,Bases!A:A,Bases!C:C))</f>
        <v>Soporte de racimo (Escalera Manual)</v>
      </c>
      <c r="F1600" s="18" t="s">
        <v>3778</v>
      </c>
      <c r="G1600" s="68" t="str">
        <f t="shared" ref="G1600:G1627" si="100">IF(L1600="B","Baja","Activo")</f>
        <v>Baja</v>
      </c>
      <c r="H1600" s="16" t="s">
        <v>6648</v>
      </c>
      <c r="I1600" s="16" t="s">
        <v>2923</v>
      </c>
      <c r="J1600" s="16" t="s">
        <v>2272</v>
      </c>
      <c r="K1600" s="16">
        <v>98700</v>
      </c>
      <c r="L1600" s="16" t="s">
        <v>2265</v>
      </c>
      <c r="M1600" s="17">
        <v>44060</v>
      </c>
      <c r="O1600" s="16" t="s">
        <v>6649</v>
      </c>
      <c r="Q1600" s="16" t="str">
        <f t="shared" si="99"/>
        <v>13/06/98</v>
      </c>
      <c r="R1600" s="27" t="s">
        <v>3904</v>
      </c>
      <c r="S1600" s="108" t="s">
        <v>2336</v>
      </c>
      <c r="T1600" s="108"/>
    </row>
    <row r="1601" spans="1:20" x14ac:dyDescent="0.2">
      <c r="A1601" s="23">
        <v>2696</v>
      </c>
      <c r="B1601" s="31" t="s">
        <v>5630</v>
      </c>
      <c r="C1601" s="23" t="s">
        <v>6793</v>
      </c>
      <c r="D1601" s="70" t="str">
        <f>IF(C1601="","",LOOKUP(C1601,Bases!A:A,Bases!B:B))</f>
        <v>Invernaderos</v>
      </c>
      <c r="E1601" s="70" t="str">
        <f>IF(C1601="","",LOOKUP(C1601,Bases!A:A,Bases!C:C))</f>
        <v>Operativo Abajo</v>
      </c>
      <c r="F1601" s="18" t="s">
        <v>3660</v>
      </c>
      <c r="G1601" s="68" t="str">
        <f t="shared" si="100"/>
        <v>Activo</v>
      </c>
      <c r="H1601" s="16" t="s">
        <v>5631</v>
      </c>
      <c r="I1601" s="16" t="s">
        <v>5531</v>
      </c>
      <c r="J1601" s="16" t="s">
        <v>2285</v>
      </c>
      <c r="K1601" s="16">
        <v>98740</v>
      </c>
      <c r="L1601" s="16" t="s">
        <v>144</v>
      </c>
      <c r="M1601" s="17">
        <v>43760</v>
      </c>
      <c r="N1601" s="15">
        <v>3179467844</v>
      </c>
      <c r="O1601" s="16" t="s">
        <v>5632</v>
      </c>
      <c r="P1601" s="16" t="s">
        <v>6348</v>
      </c>
      <c r="Q1601" s="16" t="str">
        <f t="shared" si="99"/>
        <v>10/09/94</v>
      </c>
      <c r="R1601" s="27" t="s">
        <v>3904</v>
      </c>
      <c r="S1601" s="12" t="s">
        <v>6213</v>
      </c>
    </row>
    <row r="1602" spans="1:20" hidden="1" x14ac:dyDescent="0.2">
      <c r="A1602" s="16">
        <v>1713</v>
      </c>
      <c r="B1602" s="16" t="s">
        <v>1182</v>
      </c>
      <c r="D1602" s="70" t="str">
        <f>IF(C1602="","",LOOKUP(C1602,Bases!A:A,Bases!B:B))</f>
        <v/>
      </c>
      <c r="E1602" s="70" t="str">
        <f>IF(C1602="","",LOOKUP(C1602,Bases!A:A,Bases!C:C))</f>
        <v/>
      </c>
      <c r="G1602" s="68" t="str">
        <f t="shared" si="100"/>
        <v>Baja</v>
      </c>
      <c r="H1602" s="16" t="s">
        <v>2966</v>
      </c>
      <c r="J1602" s="16" t="s">
        <v>2272</v>
      </c>
      <c r="K1602" s="16">
        <v>98705</v>
      </c>
      <c r="L1602" s="16" t="s">
        <v>2265</v>
      </c>
      <c r="M1602" s="17">
        <v>42584</v>
      </c>
      <c r="N1602" s="15">
        <v>34169610820</v>
      </c>
      <c r="P1602" s="16">
        <v>0</v>
      </c>
      <c r="Q1602" s="16" t="str">
        <f t="shared" si="99"/>
        <v>//</v>
      </c>
      <c r="R1602" s="16"/>
      <c r="S1602" s="108" t="e">
        <v>#N/A</v>
      </c>
      <c r="T1602" s="108"/>
    </row>
    <row r="1603" spans="1:20" hidden="1" x14ac:dyDescent="0.2">
      <c r="A1603" s="16">
        <v>1324</v>
      </c>
      <c r="B1603" s="16" t="s">
        <v>1183</v>
      </c>
      <c r="D1603" s="70" t="str">
        <f>IF(C1603="","",LOOKUP(C1603,Bases!A:A,Bases!B:B))</f>
        <v/>
      </c>
      <c r="E1603" s="70" t="str">
        <f>IF(C1603="","",LOOKUP(C1603,Bases!A:A,Bases!C:C))</f>
        <v/>
      </c>
      <c r="G1603" s="68" t="str">
        <f t="shared" si="100"/>
        <v>Baja</v>
      </c>
      <c r="H1603" s="16" t="s">
        <v>2967</v>
      </c>
      <c r="J1603" s="16" t="s">
        <v>2272</v>
      </c>
      <c r="K1603" s="16">
        <v>98700</v>
      </c>
      <c r="L1603" s="16" t="s">
        <v>2265</v>
      </c>
      <c r="M1603" s="17">
        <v>41883</v>
      </c>
      <c r="N1603" s="15">
        <v>34119404332</v>
      </c>
      <c r="P1603" s="16">
        <v>0</v>
      </c>
      <c r="Q1603" s="16" t="str">
        <f t="shared" si="99"/>
        <v>//</v>
      </c>
      <c r="R1603" s="16"/>
      <c r="S1603" s="108" t="e">
        <v>#N/A</v>
      </c>
      <c r="T1603" s="108"/>
    </row>
    <row r="1604" spans="1:20" hidden="1" x14ac:dyDescent="0.2">
      <c r="A1604" s="16">
        <v>1744</v>
      </c>
      <c r="B1604" s="16" t="s">
        <v>1184</v>
      </c>
      <c r="D1604" s="70" t="str">
        <f>IF(C1604="","",LOOKUP(C1604,Bases!A:A,Bases!B:B))</f>
        <v/>
      </c>
      <c r="E1604" s="70" t="str">
        <f>IF(C1604="","",LOOKUP(C1604,Bases!A:A,Bases!C:C))</f>
        <v/>
      </c>
      <c r="G1604" s="68" t="str">
        <f t="shared" si="100"/>
        <v>Baja</v>
      </c>
      <c r="H1604" s="16" t="s">
        <v>2968</v>
      </c>
      <c r="J1604" s="16" t="s">
        <v>2283</v>
      </c>
      <c r="K1604" s="16">
        <v>98640</v>
      </c>
      <c r="L1604" s="16" t="s">
        <v>2265</v>
      </c>
      <c r="M1604" s="17">
        <v>42618</v>
      </c>
      <c r="N1604" s="15">
        <v>70169758805</v>
      </c>
      <c r="P1604" s="16">
        <v>0</v>
      </c>
      <c r="Q1604" s="16" t="str">
        <f t="shared" si="99"/>
        <v>//</v>
      </c>
      <c r="R1604" s="16"/>
      <c r="S1604" s="108" t="e">
        <v>#N/A</v>
      </c>
      <c r="T1604" s="108"/>
    </row>
    <row r="1605" spans="1:20" hidden="1" x14ac:dyDescent="0.2">
      <c r="A1605" s="16">
        <v>1373</v>
      </c>
      <c r="B1605" s="16" t="s">
        <v>1185</v>
      </c>
      <c r="D1605" s="70" t="str">
        <f>IF(C1605="","",LOOKUP(C1605,Bases!A:A,Bases!B:B))</f>
        <v/>
      </c>
      <c r="E1605" s="70" t="str">
        <f>IF(C1605="","",LOOKUP(C1605,Bases!A:A,Bases!C:C))</f>
        <v/>
      </c>
      <c r="G1605" s="68" t="str">
        <f t="shared" si="100"/>
        <v>Baja</v>
      </c>
      <c r="H1605" s="16" t="s">
        <v>2969</v>
      </c>
      <c r="J1605" s="16" t="s">
        <v>2283</v>
      </c>
      <c r="K1605" s="16">
        <v>98640</v>
      </c>
      <c r="L1605" s="16" t="s">
        <v>2265</v>
      </c>
      <c r="M1605" s="17">
        <v>41912</v>
      </c>
      <c r="N1605" s="15">
        <v>34826601667</v>
      </c>
      <c r="P1605" s="16">
        <v>0</v>
      </c>
      <c r="Q1605" s="16" t="str">
        <f t="shared" si="99"/>
        <v>//</v>
      </c>
      <c r="R1605" s="16"/>
      <c r="S1605" s="108" t="e">
        <v>#N/A</v>
      </c>
      <c r="T1605" s="108"/>
    </row>
    <row r="1606" spans="1:20" hidden="1" x14ac:dyDescent="0.2">
      <c r="A1606" s="16">
        <v>2749</v>
      </c>
      <c r="B1606" s="16" t="s">
        <v>5822</v>
      </c>
      <c r="D1606" s="70" t="str">
        <f>IF(C1606="","",LOOKUP(C1606,Bases!A:A,Bases!B:B))</f>
        <v/>
      </c>
      <c r="E1606" s="70" t="str">
        <f>IF(C1606="","",LOOKUP(C1606,Bases!A:A,Bases!C:C))</f>
        <v/>
      </c>
      <c r="F1606" s="24" t="s">
        <v>3639</v>
      </c>
      <c r="G1606" s="68" t="str">
        <f t="shared" si="100"/>
        <v>Baja</v>
      </c>
      <c r="H1606" s="16" t="s">
        <v>5823</v>
      </c>
      <c r="I1606" s="16" t="s">
        <v>5824</v>
      </c>
      <c r="J1606" s="16" t="s">
        <v>2285</v>
      </c>
      <c r="K1606" s="16">
        <v>98740</v>
      </c>
      <c r="L1606" s="16" t="s">
        <v>2265</v>
      </c>
      <c r="M1606" s="17">
        <v>43850</v>
      </c>
      <c r="N1606" s="15">
        <v>26169821084</v>
      </c>
      <c r="O1606" s="16" t="s">
        <v>5825</v>
      </c>
      <c r="P1606" s="16">
        <v>0</v>
      </c>
      <c r="Q1606" s="16" t="str">
        <f t="shared" si="99"/>
        <v>17/01/98</v>
      </c>
      <c r="R1606" s="27" t="s">
        <v>3904</v>
      </c>
      <c r="S1606" s="108" t="e">
        <v>#N/A</v>
      </c>
      <c r="T1606" s="108"/>
    </row>
    <row r="1607" spans="1:20" hidden="1" x14ac:dyDescent="0.2">
      <c r="A1607" s="29">
        <v>50313</v>
      </c>
      <c r="B1607" s="16" t="s">
        <v>5281</v>
      </c>
      <c r="D1607" s="70" t="str">
        <f>IF(C1607="","",LOOKUP(C1607,Bases!A:A,Bases!B:B))</f>
        <v/>
      </c>
      <c r="E1607" s="70" t="str">
        <f>IF(C1607="","",LOOKUP(C1607,Bases!A:A,Bases!C:C))</f>
        <v/>
      </c>
      <c r="F1607" s="18" t="s">
        <v>3639</v>
      </c>
      <c r="G1607" s="68" t="str">
        <f t="shared" si="100"/>
        <v>Baja</v>
      </c>
      <c r="H1607" s="16" t="s">
        <v>5282</v>
      </c>
      <c r="J1607" s="16" t="s">
        <v>2283</v>
      </c>
      <c r="K1607" s="16">
        <v>98640</v>
      </c>
      <c r="L1607" s="16" t="s">
        <v>2265</v>
      </c>
      <c r="M1607" s="17">
        <v>43683</v>
      </c>
      <c r="O1607" s="16" t="s">
        <v>5283</v>
      </c>
      <c r="P1607" s="16">
        <v>0</v>
      </c>
      <c r="Q1607" s="16" t="str">
        <f t="shared" si="99"/>
        <v>06/03/01</v>
      </c>
      <c r="R1607" s="27" t="s">
        <v>3904</v>
      </c>
      <c r="S1607" s="108" t="e">
        <v>#N/A</v>
      </c>
      <c r="T1607" s="108"/>
    </row>
    <row r="1608" spans="1:20" hidden="1" x14ac:dyDescent="0.2">
      <c r="A1608" s="29">
        <v>50336</v>
      </c>
      <c r="B1608" s="16" t="s">
        <v>5239</v>
      </c>
      <c r="D1608" s="70" t="str">
        <f>IF(C1608="","",LOOKUP(C1608,Bases!A:A,Bases!B:B))</f>
        <v/>
      </c>
      <c r="E1608" s="70" t="str">
        <f>IF(C1608="","",LOOKUP(C1608,Bases!A:A,Bases!C:C))</f>
        <v/>
      </c>
      <c r="F1608" s="24" t="s">
        <v>3639</v>
      </c>
      <c r="G1608" s="68" t="str">
        <f t="shared" si="100"/>
        <v>Baja</v>
      </c>
      <c r="H1608" s="16" t="s">
        <v>5240</v>
      </c>
      <c r="J1608" s="16" t="s">
        <v>2283</v>
      </c>
      <c r="K1608" s="16">
        <v>98640</v>
      </c>
      <c r="L1608" s="16" t="s">
        <v>2265</v>
      </c>
      <c r="M1608" s="17">
        <v>43671</v>
      </c>
      <c r="O1608" s="16" t="s">
        <v>5241</v>
      </c>
      <c r="P1608" s="16">
        <v>0</v>
      </c>
      <c r="Q1608" s="16" t="str">
        <f t="shared" si="99"/>
        <v>30/04/01</v>
      </c>
      <c r="R1608" s="27" t="s">
        <v>3904</v>
      </c>
      <c r="S1608" s="108" t="e">
        <v>#N/A</v>
      </c>
      <c r="T1608" s="108"/>
    </row>
    <row r="1609" spans="1:20" x14ac:dyDescent="0.2">
      <c r="A1609" s="16">
        <v>8534</v>
      </c>
      <c r="B1609" s="16" t="s">
        <v>7862</v>
      </c>
      <c r="C1609" s="19" t="s">
        <v>6942</v>
      </c>
      <c r="D1609" s="70" t="str">
        <f>IF(C1609="","",LOOKUP(C1609,Bases!A:A,Bases!B:B))</f>
        <v>Invernaderos</v>
      </c>
      <c r="E1609" s="70" t="str">
        <f>IF(C1609="","",LOOKUP(C1609,Bases!A:A,Bases!C:C))</f>
        <v>Extra/entrenamiento</v>
      </c>
      <c r="F1609" s="18" t="s">
        <v>7209</v>
      </c>
      <c r="G1609" s="68" t="str">
        <f t="shared" si="100"/>
        <v>Activo</v>
      </c>
      <c r="H1609" s="16" t="s">
        <v>7863</v>
      </c>
      <c r="I1609" s="16" t="s">
        <v>3185</v>
      </c>
      <c r="J1609" s="16" t="s">
        <v>2285</v>
      </c>
      <c r="K1609" s="16">
        <v>98760</v>
      </c>
      <c r="L1609" s="16" t="s">
        <v>144</v>
      </c>
      <c r="M1609" s="17">
        <v>44225</v>
      </c>
      <c r="N1609" s="15">
        <v>2219822034</v>
      </c>
      <c r="O1609" s="16" t="s">
        <v>7864</v>
      </c>
      <c r="Q1609" s="16" t="str">
        <f t="shared" si="99"/>
        <v>23/09/98</v>
      </c>
      <c r="R1609" s="27" t="s">
        <v>3910</v>
      </c>
      <c r="S1609" s="19" t="s">
        <v>3185</v>
      </c>
    </row>
    <row r="1610" spans="1:20" hidden="1" x14ac:dyDescent="0.2">
      <c r="A1610" s="29">
        <v>50312</v>
      </c>
      <c r="B1610" s="16" t="s">
        <v>5278</v>
      </c>
      <c r="D1610" s="70" t="str">
        <f>IF(C1610="","",LOOKUP(C1610,Bases!A:A,Bases!B:B))</f>
        <v/>
      </c>
      <c r="E1610" s="70" t="str">
        <f>IF(C1610="","",LOOKUP(C1610,Bases!A:A,Bases!C:C))</f>
        <v/>
      </c>
      <c r="F1610" s="19" t="s">
        <v>3639</v>
      </c>
      <c r="G1610" s="68" t="str">
        <f t="shared" si="100"/>
        <v>Baja</v>
      </c>
      <c r="H1610" s="16" t="s">
        <v>5279</v>
      </c>
      <c r="J1610" s="16" t="s">
        <v>2283</v>
      </c>
      <c r="K1610" s="16">
        <v>98640</v>
      </c>
      <c r="L1610" s="16" t="s">
        <v>2265</v>
      </c>
      <c r="M1610" s="17">
        <v>43682</v>
      </c>
      <c r="O1610" s="26" t="s">
        <v>5280</v>
      </c>
      <c r="P1610" s="16">
        <v>0</v>
      </c>
      <c r="Q1610" s="16" t="str">
        <f t="shared" si="99"/>
        <v>17/03/81</v>
      </c>
      <c r="R1610" s="16" t="s">
        <v>3904</v>
      </c>
      <c r="S1610" s="108" t="e">
        <v>#N/A</v>
      </c>
      <c r="T1610" s="108"/>
    </row>
    <row r="1611" spans="1:20" x14ac:dyDescent="0.2">
      <c r="A1611" s="16">
        <v>8006</v>
      </c>
      <c r="B1611" s="16" t="s">
        <v>928</v>
      </c>
      <c r="C1611" s="16" t="s">
        <v>6885</v>
      </c>
      <c r="D1611" s="70" t="str">
        <f>IF(C1611="","",LOOKUP(C1611,Bases!A:A,Bases!B:B))</f>
        <v>Invernaderos</v>
      </c>
      <c r="E1611" s="70" t="str">
        <f>IF(C1611="","",LOOKUP(C1611,Bases!A:A,Bases!C:C))</f>
        <v>Operativo Abajo</v>
      </c>
      <c r="F1611" s="18" t="s">
        <v>3778</v>
      </c>
      <c r="G1611" s="68" t="str">
        <f t="shared" si="100"/>
        <v>Activo</v>
      </c>
      <c r="H1611" s="35" t="s">
        <v>2801</v>
      </c>
      <c r="I1611" s="35" t="s">
        <v>3676</v>
      </c>
      <c r="J1611" s="16" t="s">
        <v>2285</v>
      </c>
      <c r="K1611" s="16">
        <v>98730</v>
      </c>
      <c r="L1611" s="16" t="s">
        <v>2266</v>
      </c>
      <c r="M1611" s="17">
        <v>42136</v>
      </c>
      <c r="N1611" s="15">
        <v>64149509792</v>
      </c>
      <c r="O1611" s="35" t="s">
        <v>4564</v>
      </c>
      <c r="P1611" s="16" t="s">
        <v>6349</v>
      </c>
      <c r="Q1611" s="16" t="str">
        <f t="shared" si="99"/>
        <v>08/04/95</v>
      </c>
      <c r="R1611" s="27" t="s">
        <v>3904</v>
      </c>
      <c r="S1611" s="12" t="s">
        <v>3185</v>
      </c>
    </row>
    <row r="1612" spans="1:20" hidden="1" x14ac:dyDescent="0.2">
      <c r="A1612" s="16">
        <v>2703</v>
      </c>
      <c r="B1612" s="16" t="s">
        <v>5652</v>
      </c>
      <c r="D1612" s="70" t="str">
        <f>IF(C1612="","",LOOKUP(C1612,Bases!A:A,Bases!B:B))</f>
        <v/>
      </c>
      <c r="E1612" s="70" t="str">
        <f>IF(C1612="","",LOOKUP(C1612,Bases!A:A,Bases!C:C))</f>
        <v/>
      </c>
      <c r="F1612" s="18" t="s">
        <v>5599</v>
      </c>
      <c r="G1612" s="68" t="str">
        <f t="shared" si="100"/>
        <v>Baja</v>
      </c>
      <c r="H1612" s="16" t="s">
        <v>5653</v>
      </c>
      <c r="I1612" s="16" t="s">
        <v>2283</v>
      </c>
      <c r="J1612" s="16" t="s">
        <v>2283</v>
      </c>
      <c r="K1612" s="16">
        <v>98640</v>
      </c>
      <c r="L1612" s="16" t="s">
        <v>2265</v>
      </c>
      <c r="M1612" s="17">
        <v>43768</v>
      </c>
      <c r="N1612" s="15">
        <v>95160010138</v>
      </c>
      <c r="O1612" s="16" t="s">
        <v>5654</v>
      </c>
      <c r="P1612" s="16">
        <v>0</v>
      </c>
      <c r="Q1612" s="16" t="str">
        <f t="shared" si="99"/>
        <v>20/10/00</v>
      </c>
      <c r="R1612" s="27" t="s">
        <v>3904</v>
      </c>
      <c r="S1612" s="108" t="e">
        <v>#N/A</v>
      </c>
      <c r="T1612" s="108"/>
    </row>
    <row r="1613" spans="1:20" hidden="1" x14ac:dyDescent="0.2">
      <c r="A1613" s="29">
        <v>50312</v>
      </c>
      <c r="B1613" s="16" t="s">
        <v>5172</v>
      </c>
      <c r="D1613" s="70" t="str">
        <f>IF(C1613="","",LOOKUP(C1613,Bases!A:A,Bases!B:B))</f>
        <v/>
      </c>
      <c r="E1613" s="70" t="str">
        <f>IF(C1613="","",LOOKUP(C1613,Bases!A:A,Bases!C:C))</f>
        <v/>
      </c>
      <c r="F1613" s="24" t="s">
        <v>3639</v>
      </c>
      <c r="G1613" s="68" t="str">
        <f t="shared" si="100"/>
        <v>Baja</v>
      </c>
      <c r="H1613" s="16" t="s">
        <v>5173</v>
      </c>
      <c r="J1613" s="16" t="s">
        <v>2283</v>
      </c>
      <c r="K1613" s="16">
        <v>98640</v>
      </c>
      <c r="L1613" s="16" t="s">
        <v>2265</v>
      </c>
      <c r="M1613" s="17">
        <v>43661</v>
      </c>
      <c r="N1613" s="15">
        <v>5199782631</v>
      </c>
      <c r="O1613" s="16" t="s">
        <v>5174</v>
      </c>
      <c r="P1613" s="16">
        <v>0</v>
      </c>
      <c r="Q1613" s="16" t="str">
        <f t="shared" si="99"/>
        <v>27/06/97</v>
      </c>
      <c r="R1613" s="27" t="s">
        <v>3910</v>
      </c>
      <c r="S1613" s="108" t="s">
        <v>2283</v>
      </c>
      <c r="T1613" s="108"/>
    </row>
    <row r="1614" spans="1:20" hidden="1" x14ac:dyDescent="0.2">
      <c r="A1614" s="29">
        <v>50367</v>
      </c>
      <c r="B1614" s="16" t="s">
        <v>5434</v>
      </c>
      <c r="C1614" s="23"/>
      <c r="D1614" s="70" t="str">
        <f>IF(C1614="","",LOOKUP(C1614,Bases!A:A,Bases!B:B))</f>
        <v/>
      </c>
      <c r="E1614" s="70" t="str">
        <f>IF(C1614="","",LOOKUP(C1614,Bases!A:A,Bases!C:C))</f>
        <v/>
      </c>
      <c r="F1614" s="19" t="s">
        <v>3639</v>
      </c>
      <c r="G1614" s="68" t="str">
        <f t="shared" si="100"/>
        <v>Baja</v>
      </c>
      <c r="H1614" s="16" t="s">
        <v>5173</v>
      </c>
      <c r="J1614" s="16" t="s">
        <v>2283</v>
      </c>
      <c r="K1614" s="16">
        <v>98640</v>
      </c>
      <c r="L1614" s="16" t="s">
        <v>2265</v>
      </c>
      <c r="M1614" s="17">
        <v>43832</v>
      </c>
      <c r="N1614" s="15">
        <v>5159075640</v>
      </c>
      <c r="O1614" s="16" t="s">
        <v>5435</v>
      </c>
      <c r="P1614" s="16">
        <v>0</v>
      </c>
      <c r="Q1614" s="16" t="str">
        <f t="shared" si="99"/>
        <v>16/10/90</v>
      </c>
      <c r="R1614" s="27" t="s">
        <v>3904</v>
      </c>
      <c r="S1614" s="108" t="e">
        <v>#N/A</v>
      </c>
      <c r="T1614" s="108"/>
    </row>
    <row r="1615" spans="1:20" hidden="1" x14ac:dyDescent="0.2">
      <c r="A1615" s="23">
        <v>2406</v>
      </c>
      <c r="B1615" s="16" t="s">
        <v>4593</v>
      </c>
      <c r="D1615" s="70" t="str">
        <f>IF(C1615="","",LOOKUP(C1615,Bases!A:A,Bases!B:B))</f>
        <v/>
      </c>
      <c r="E1615" s="70" t="str">
        <f>IF(C1615="","",LOOKUP(C1615,Bases!A:A,Bases!C:C))</f>
        <v/>
      </c>
      <c r="F1615" s="24" t="s">
        <v>3662</v>
      </c>
      <c r="G1615" s="68" t="str">
        <f t="shared" si="100"/>
        <v>Baja</v>
      </c>
      <c r="H1615" s="16" t="s">
        <v>4595</v>
      </c>
      <c r="J1615" s="16" t="s">
        <v>2283</v>
      </c>
      <c r="K1615" s="16">
        <v>98640</v>
      </c>
      <c r="L1615" s="16" t="s">
        <v>2265</v>
      </c>
      <c r="M1615" s="17">
        <v>43462</v>
      </c>
      <c r="O1615" s="16" t="s">
        <v>4597</v>
      </c>
      <c r="P1615" s="16">
        <v>0</v>
      </c>
      <c r="Q1615" s="16" t="str">
        <f t="shared" si="99"/>
        <v>19/02/96</v>
      </c>
      <c r="R1615" s="16" t="s">
        <v>3910</v>
      </c>
      <c r="S1615" s="108" t="e">
        <v>#N/A</v>
      </c>
      <c r="T1615" s="108"/>
    </row>
    <row r="1616" spans="1:20" x14ac:dyDescent="0.2">
      <c r="A1616" s="16">
        <v>8418</v>
      </c>
      <c r="B1616" s="16" t="s">
        <v>7617</v>
      </c>
      <c r="C1616" s="19" t="s">
        <v>6948</v>
      </c>
      <c r="D1616" s="70" t="str">
        <f>IF(C1616="","",LOOKUP(C1616,Bases!A:A,Bases!B:B))</f>
        <v>Inocuidad</v>
      </c>
      <c r="E1616" s="70" t="str">
        <f>IF(C1616="","",LOOKUP(C1616,Bases!A:A,Bases!C:C))</f>
        <v>Inspector de Inocuidad B</v>
      </c>
      <c r="F1616" s="18" t="s">
        <v>9</v>
      </c>
      <c r="G1616" s="68" t="str">
        <f t="shared" si="100"/>
        <v>Activo</v>
      </c>
      <c r="H1616" s="16" t="s">
        <v>7618</v>
      </c>
      <c r="I1616" s="16" t="s">
        <v>7388</v>
      </c>
      <c r="J1616" s="16" t="s">
        <v>2270</v>
      </c>
      <c r="K1616" s="16">
        <v>98631</v>
      </c>
      <c r="L1616" s="16" t="s">
        <v>144</v>
      </c>
      <c r="M1616" s="17">
        <v>44159</v>
      </c>
      <c r="O1616" s="16" t="s">
        <v>7619</v>
      </c>
      <c r="Q1616" s="16" t="str">
        <f t="shared" si="99"/>
        <v>07/12/94</v>
      </c>
      <c r="R1616" s="27" t="s">
        <v>3910</v>
      </c>
      <c r="S1616" s="12" t="s">
        <v>7258</v>
      </c>
    </row>
    <row r="1617" spans="1:20" hidden="1" x14ac:dyDescent="0.2">
      <c r="A1617" s="16">
        <v>1372</v>
      </c>
      <c r="B1617" s="16" t="s">
        <v>1186</v>
      </c>
      <c r="D1617" s="70" t="str">
        <f>IF(C1617="","",LOOKUP(C1617,Bases!A:A,Bases!B:B))</f>
        <v/>
      </c>
      <c r="E1617" s="70" t="str">
        <f>IF(C1617="","",LOOKUP(C1617,Bases!A:A,Bases!C:C))</f>
        <v/>
      </c>
      <c r="G1617" s="68" t="str">
        <f t="shared" si="100"/>
        <v>Baja</v>
      </c>
      <c r="H1617" s="16" t="s">
        <v>2970</v>
      </c>
      <c r="J1617" s="16" t="s">
        <v>2283</v>
      </c>
      <c r="K1617" s="16">
        <v>98640</v>
      </c>
      <c r="L1617" s="16" t="s">
        <v>2265</v>
      </c>
      <c r="M1617" s="17">
        <v>41912</v>
      </c>
      <c r="N1617" s="15">
        <v>34068704732</v>
      </c>
      <c r="P1617" s="16">
        <v>0</v>
      </c>
      <c r="Q1617" s="16" t="str">
        <f t="shared" si="99"/>
        <v>//</v>
      </c>
      <c r="R1617" s="16"/>
      <c r="S1617" s="108" t="e">
        <v>#N/A</v>
      </c>
      <c r="T1617" s="108"/>
    </row>
    <row r="1618" spans="1:20" hidden="1" x14ac:dyDescent="0.2">
      <c r="A1618" s="16">
        <v>756</v>
      </c>
      <c r="B1618" s="16" t="s">
        <v>1187</v>
      </c>
      <c r="D1618" s="70" t="str">
        <f>IF(C1618="","",LOOKUP(C1618,Bases!A:A,Bases!B:B))</f>
        <v/>
      </c>
      <c r="E1618" s="70" t="str">
        <f>IF(C1618="","",LOOKUP(C1618,Bases!A:A,Bases!C:C))</f>
        <v/>
      </c>
      <c r="G1618" s="68" t="str">
        <f t="shared" si="100"/>
        <v>Baja</v>
      </c>
      <c r="K1618" s="16">
        <v>0</v>
      </c>
      <c r="L1618" s="16" t="s">
        <v>2265</v>
      </c>
      <c r="M1618" s="17">
        <v>38642</v>
      </c>
      <c r="N1618" s="15">
        <v>34048502933</v>
      </c>
      <c r="P1618" s="16">
        <v>0</v>
      </c>
      <c r="Q1618" s="16" t="str">
        <f t="shared" si="99"/>
        <v>//</v>
      </c>
      <c r="R1618" s="16"/>
      <c r="S1618" s="108" t="e">
        <v>#N/A</v>
      </c>
      <c r="T1618" s="108"/>
    </row>
    <row r="1619" spans="1:20" hidden="1" x14ac:dyDescent="0.2">
      <c r="A1619" s="16">
        <v>687</v>
      </c>
      <c r="B1619" s="16" t="s">
        <v>1188</v>
      </c>
      <c r="D1619" s="70" t="str">
        <f>IF(C1619="","",LOOKUP(C1619,Bases!A:A,Bases!B:B))</f>
        <v/>
      </c>
      <c r="E1619" s="70" t="str">
        <f>IF(C1619="","",LOOKUP(C1619,Bases!A:A,Bases!C:C))</f>
        <v/>
      </c>
      <c r="G1619" s="68" t="str">
        <f t="shared" si="100"/>
        <v>Baja</v>
      </c>
      <c r="H1619" s="16" t="s">
        <v>2971</v>
      </c>
      <c r="K1619" s="16">
        <v>0</v>
      </c>
      <c r="L1619" s="16" t="s">
        <v>2265</v>
      </c>
      <c r="M1619" s="17">
        <v>38453</v>
      </c>
      <c r="N1619" s="15">
        <v>34058503367</v>
      </c>
      <c r="P1619" s="16">
        <v>0</v>
      </c>
      <c r="Q1619" s="16" t="str">
        <f t="shared" si="99"/>
        <v>//</v>
      </c>
      <c r="R1619" s="16"/>
      <c r="S1619" s="108" t="e">
        <v>#N/A</v>
      </c>
      <c r="T1619" s="108"/>
    </row>
    <row r="1620" spans="1:20" hidden="1" x14ac:dyDescent="0.2">
      <c r="A1620" s="16">
        <v>1319</v>
      </c>
      <c r="B1620" s="16" t="s">
        <v>1189</v>
      </c>
      <c r="D1620" s="70" t="str">
        <f>IF(C1620="","",LOOKUP(C1620,Bases!A:A,Bases!B:B))</f>
        <v/>
      </c>
      <c r="E1620" s="70" t="str">
        <f>IF(C1620="","",LOOKUP(C1620,Bases!A:A,Bases!C:C))</f>
        <v/>
      </c>
      <c r="G1620" s="68" t="str">
        <f t="shared" si="100"/>
        <v>Baja</v>
      </c>
      <c r="H1620" s="16" t="s">
        <v>2972</v>
      </c>
      <c r="J1620" s="16" t="s">
        <v>2283</v>
      </c>
      <c r="K1620" s="16">
        <v>98640</v>
      </c>
      <c r="L1620" s="16" t="s">
        <v>2265</v>
      </c>
      <c r="M1620" s="17">
        <v>41874</v>
      </c>
      <c r="N1620" s="15">
        <v>34068816338</v>
      </c>
      <c r="P1620" s="16">
        <v>0</v>
      </c>
      <c r="Q1620" s="16" t="str">
        <f t="shared" si="99"/>
        <v>//</v>
      </c>
      <c r="R1620" s="16"/>
      <c r="S1620" s="108" t="e">
        <v>#N/A</v>
      </c>
      <c r="T1620" s="108"/>
    </row>
    <row r="1621" spans="1:20" hidden="1" x14ac:dyDescent="0.2">
      <c r="A1621" s="29">
        <v>50311</v>
      </c>
      <c r="B1621" s="16" t="s">
        <v>5169</v>
      </c>
      <c r="D1621" s="70" t="str">
        <f>IF(C1621="","",LOOKUP(C1621,Bases!A:A,Bases!B:B))</f>
        <v/>
      </c>
      <c r="E1621" s="70" t="str">
        <f>IF(C1621="","",LOOKUP(C1621,Bases!A:A,Bases!C:C))</f>
        <v/>
      </c>
      <c r="F1621" s="24" t="s">
        <v>3639</v>
      </c>
      <c r="G1621" s="68" t="str">
        <f t="shared" si="100"/>
        <v>Baja</v>
      </c>
      <c r="H1621" s="16" t="s">
        <v>5170</v>
      </c>
      <c r="J1621" s="16" t="s">
        <v>2283</v>
      </c>
      <c r="K1621" s="16">
        <v>98640</v>
      </c>
      <c r="L1621" s="16" t="s">
        <v>2265</v>
      </c>
      <c r="M1621" s="17">
        <v>43661</v>
      </c>
      <c r="N1621" s="15">
        <v>7168449739</v>
      </c>
      <c r="O1621" s="16" t="s">
        <v>5171</v>
      </c>
      <c r="P1621" s="16">
        <v>0</v>
      </c>
      <c r="Q1621" s="16" t="str">
        <f t="shared" si="99"/>
        <v>06/03/84</v>
      </c>
      <c r="R1621" s="27" t="s">
        <v>3910</v>
      </c>
      <c r="S1621" s="108" t="e">
        <v>#N/A</v>
      </c>
      <c r="T1621" s="108"/>
    </row>
    <row r="1622" spans="1:20" hidden="1" x14ac:dyDescent="0.2">
      <c r="A1622" s="16">
        <v>2861</v>
      </c>
      <c r="B1622" s="16" t="s">
        <v>6199</v>
      </c>
      <c r="D1622" s="70" t="str">
        <f>IF(C1622="","",LOOKUP(C1622,Bases!A:A,Bases!B:B))</f>
        <v/>
      </c>
      <c r="E1622" s="70" t="str">
        <f>IF(C1622="","",LOOKUP(C1622,Bases!A:A,Bases!C:C))</f>
        <v/>
      </c>
      <c r="F1622" s="18" t="s">
        <v>27</v>
      </c>
      <c r="G1622" s="68" t="str">
        <f t="shared" si="100"/>
        <v>Baja</v>
      </c>
      <c r="H1622" s="16" t="s">
        <v>4568</v>
      </c>
      <c r="I1622" s="16" t="s">
        <v>5531</v>
      </c>
      <c r="J1622" s="16" t="s">
        <v>2285</v>
      </c>
      <c r="K1622" s="16">
        <v>98740</v>
      </c>
      <c r="L1622" s="16" t="s">
        <v>2265</v>
      </c>
      <c r="M1622" s="17">
        <v>43957</v>
      </c>
      <c r="N1622" s="15">
        <v>34957811754</v>
      </c>
      <c r="O1622" s="16" t="s">
        <v>6200</v>
      </c>
      <c r="P1622" s="16" t="s">
        <v>6383</v>
      </c>
      <c r="Q1622" s="16" t="str">
        <f t="shared" si="99"/>
        <v>21/11/78</v>
      </c>
      <c r="R1622" s="16" t="s">
        <v>3904</v>
      </c>
      <c r="S1622" s="108" t="s">
        <v>6213</v>
      </c>
      <c r="T1622" s="108"/>
    </row>
    <row r="1623" spans="1:20" hidden="1" x14ac:dyDescent="0.2">
      <c r="A1623" s="16">
        <v>1304</v>
      </c>
      <c r="B1623" s="16" t="s">
        <v>1190</v>
      </c>
      <c r="D1623" s="70" t="str">
        <f>IF(C1623="","",LOOKUP(C1623,Bases!A:A,Bases!B:B))</f>
        <v/>
      </c>
      <c r="E1623" s="70" t="str">
        <f>IF(C1623="","",LOOKUP(C1623,Bases!A:A,Bases!C:C))</f>
        <v/>
      </c>
      <c r="G1623" s="68" t="str">
        <f t="shared" si="100"/>
        <v>Baja</v>
      </c>
      <c r="H1623" s="16" t="s">
        <v>2973</v>
      </c>
      <c r="J1623" s="16" t="s">
        <v>2283</v>
      </c>
      <c r="K1623" s="16">
        <v>98640</v>
      </c>
      <c r="L1623" s="16" t="s">
        <v>2265</v>
      </c>
      <c r="M1623" s="17">
        <v>41862</v>
      </c>
      <c r="N1623" s="15">
        <v>3147784833</v>
      </c>
      <c r="P1623" s="16">
        <v>0</v>
      </c>
      <c r="Q1623" s="16" t="str">
        <f t="shared" si="99"/>
        <v>//</v>
      </c>
      <c r="R1623" s="16"/>
      <c r="S1623" s="108" t="e">
        <v>#N/A</v>
      </c>
      <c r="T1623" s="108"/>
    </row>
    <row r="1624" spans="1:20" hidden="1" x14ac:dyDescent="0.2">
      <c r="A1624" s="16">
        <v>771</v>
      </c>
      <c r="B1624" s="16" t="s">
        <v>1191</v>
      </c>
      <c r="D1624" s="70" t="str">
        <f>IF(C1624="","",LOOKUP(C1624,Bases!A:A,Bases!B:B))</f>
        <v/>
      </c>
      <c r="E1624" s="70" t="str">
        <f>IF(C1624="","",LOOKUP(C1624,Bases!A:A,Bases!C:C))</f>
        <v/>
      </c>
      <c r="G1624" s="68" t="str">
        <f t="shared" si="100"/>
        <v>Baja</v>
      </c>
      <c r="K1624" s="16">
        <v>0</v>
      </c>
      <c r="L1624" s="16" t="s">
        <v>2265</v>
      </c>
      <c r="M1624" s="17">
        <v>38656</v>
      </c>
      <c r="N1624" s="15">
        <v>34058402230</v>
      </c>
      <c r="P1624" s="16">
        <v>0</v>
      </c>
      <c r="Q1624" s="16" t="str">
        <f t="shared" si="99"/>
        <v>//</v>
      </c>
      <c r="R1624" s="16"/>
      <c r="S1624" s="108" t="e">
        <v>#N/A</v>
      </c>
      <c r="T1624" s="108"/>
    </row>
    <row r="1625" spans="1:20" hidden="1" x14ac:dyDescent="0.2">
      <c r="A1625" s="16">
        <v>773</v>
      </c>
      <c r="B1625" s="16" t="s">
        <v>1192</v>
      </c>
      <c r="D1625" s="70" t="str">
        <f>IF(C1625="","",LOOKUP(C1625,Bases!A:A,Bases!B:B))</f>
        <v/>
      </c>
      <c r="E1625" s="70" t="str">
        <f>IF(C1625="","",LOOKUP(C1625,Bases!A:A,Bases!C:C))</f>
        <v/>
      </c>
      <c r="G1625" s="68" t="str">
        <f t="shared" si="100"/>
        <v>Baja</v>
      </c>
      <c r="K1625" s="16">
        <v>0</v>
      </c>
      <c r="L1625" s="16" t="s">
        <v>2265</v>
      </c>
      <c r="M1625" s="17">
        <v>38656</v>
      </c>
      <c r="N1625" s="15">
        <v>34058205229</v>
      </c>
      <c r="P1625" s="16">
        <v>0</v>
      </c>
      <c r="Q1625" s="16" t="str">
        <f t="shared" si="99"/>
        <v>//</v>
      </c>
      <c r="R1625" s="16"/>
      <c r="S1625" s="108" t="e">
        <v>#N/A</v>
      </c>
      <c r="T1625" s="108"/>
    </row>
    <row r="1626" spans="1:20" hidden="1" x14ac:dyDescent="0.2">
      <c r="A1626" s="16">
        <v>636</v>
      </c>
      <c r="B1626" s="16" t="s">
        <v>1193</v>
      </c>
      <c r="D1626" s="70" t="str">
        <f>IF(C1626="","",LOOKUP(C1626,Bases!A:A,Bases!B:B))</f>
        <v/>
      </c>
      <c r="E1626" s="70" t="str">
        <f>IF(C1626="","",LOOKUP(C1626,Bases!A:A,Bases!C:C))</f>
        <v/>
      </c>
      <c r="G1626" s="68" t="str">
        <f t="shared" si="100"/>
        <v>Baja</v>
      </c>
      <c r="K1626" s="16">
        <v>0</v>
      </c>
      <c r="L1626" s="16" t="s">
        <v>2265</v>
      </c>
      <c r="M1626" s="17">
        <v>38404</v>
      </c>
      <c r="N1626" s="15">
        <v>34058602672</v>
      </c>
      <c r="P1626" s="16">
        <v>0</v>
      </c>
      <c r="Q1626" s="16" t="str">
        <f t="shared" si="99"/>
        <v>//</v>
      </c>
      <c r="R1626" s="16"/>
      <c r="S1626" s="108" t="e">
        <v>#N/A</v>
      </c>
      <c r="T1626" s="108"/>
    </row>
    <row r="1627" spans="1:20" hidden="1" x14ac:dyDescent="0.2">
      <c r="A1627" s="29">
        <v>50313</v>
      </c>
      <c r="B1627" s="16" t="s">
        <v>5175</v>
      </c>
      <c r="D1627" s="70" t="str">
        <f>IF(C1627="","",LOOKUP(C1627,Bases!A:A,Bases!B:B))</f>
        <v/>
      </c>
      <c r="E1627" s="70" t="str">
        <f>IF(C1627="","",LOOKUP(C1627,Bases!A:A,Bases!C:C))</f>
        <v/>
      </c>
      <c r="F1627" s="24" t="s">
        <v>3639</v>
      </c>
      <c r="G1627" s="68" t="str">
        <f t="shared" si="100"/>
        <v>Baja</v>
      </c>
      <c r="H1627" s="16" t="s">
        <v>5176</v>
      </c>
      <c r="J1627" s="16" t="s">
        <v>2283</v>
      </c>
      <c r="K1627" s="16">
        <v>98640</v>
      </c>
      <c r="L1627" s="16" t="s">
        <v>2265</v>
      </c>
      <c r="M1627" s="17">
        <v>43661</v>
      </c>
      <c r="O1627" s="16" t="s">
        <v>5177</v>
      </c>
      <c r="P1627" s="16">
        <v>0</v>
      </c>
      <c r="Q1627" s="16" t="str">
        <f t="shared" si="99"/>
        <v>24/11/86</v>
      </c>
      <c r="R1627" s="27" t="s">
        <v>3910</v>
      </c>
      <c r="S1627" s="108" t="e">
        <v>#N/A</v>
      </c>
      <c r="T1627" s="108"/>
    </row>
    <row r="1628" spans="1:20" hidden="1" x14ac:dyDescent="0.2">
      <c r="A1628" s="29">
        <v>1</v>
      </c>
      <c r="B1628" s="16" t="s">
        <v>5166</v>
      </c>
      <c r="D1628" s="70" t="str">
        <f>IF(C1628="","",LOOKUP(C1628,Bases!A:A,Bases!B:B))</f>
        <v/>
      </c>
      <c r="E1628" s="70" t="str">
        <f>IF(C1628="","",LOOKUP(C1628,Bases!A:A,Bases!C:C))</f>
        <v/>
      </c>
      <c r="F1628" s="24" t="s">
        <v>3639</v>
      </c>
      <c r="G1628" s="68" t="str">
        <f>IF(L1628="B","Baja",IF(L1628="A","Activo",IF(L1628="R","Activo","")))</f>
        <v>Baja</v>
      </c>
      <c r="H1628" s="16" t="s">
        <v>5167</v>
      </c>
      <c r="J1628" s="16" t="s">
        <v>2283</v>
      </c>
      <c r="K1628" s="16">
        <v>98640</v>
      </c>
      <c r="L1628" s="16" t="s">
        <v>2265</v>
      </c>
      <c r="M1628" s="17">
        <v>43661</v>
      </c>
      <c r="N1628" s="15">
        <v>34068816346</v>
      </c>
      <c r="O1628" s="16" t="s">
        <v>5168</v>
      </c>
      <c r="P1628" s="16">
        <v>0</v>
      </c>
      <c r="Q1628" s="16" t="str">
        <f t="shared" si="99"/>
        <v>17/07/88</v>
      </c>
      <c r="R1628" s="27" t="s">
        <v>3910</v>
      </c>
      <c r="S1628" s="108" t="e">
        <v>#N/A</v>
      </c>
      <c r="T1628" s="108"/>
    </row>
    <row r="1629" spans="1:20" hidden="1" x14ac:dyDescent="0.2">
      <c r="A1629" s="16">
        <v>733</v>
      </c>
      <c r="B1629" s="16" t="s">
        <v>1194</v>
      </c>
      <c r="D1629" s="70" t="str">
        <f>IF(C1629="","",LOOKUP(C1629,Bases!A:A,Bases!B:B))</f>
        <v/>
      </c>
      <c r="E1629" s="70" t="str">
        <f>IF(C1629="","",LOOKUP(C1629,Bases!A:A,Bases!C:C))</f>
        <v/>
      </c>
      <c r="G1629" s="68" t="str">
        <f t="shared" ref="G1629:G1660" si="101">IF(L1629="B","Baja","Activo")</f>
        <v>Baja</v>
      </c>
      <c r="K1629" s="16">
        <v>0</v>
      </c>
      <c r="L1629" s="16" t="s">
        <v>2265</v>
      </c>
      <c r="M1629" s="17">
        <v>38621</v>
      </c>
      <c r="N1629" s="15">
        <v>34058905703</v>
      </c>
      <c r="P1629" s="16">
        <v>0</v>
      </c>
      <c r="Q1629" s="16" t="str">
        <f t="shared" si="99"/>
        <v>//</v>
      </c>
      <c r="R1629" s="16"/>
      <c r="S1629" s="108" t="e">
        <v>#N/A</v>
      </c>
      <c r="T1629" s="108"/>
    </row>
    <row r="1630" spans="1:20" hidden="1" x14ac:dyDescent="0.2">
      <c r="A1630" s="16">
        <v>634</v>
      </c>
      <c r="B1630" s="16" t="s">
        <v>1195</v>
      </c>
      <c r="D1630" s="70" t="str">
        <f>IF(C1630="","",LOOKUP(C1630,Bases!A:A,Bases!B:B))</f>
        <v/>
      </c>
      <c r="E1630" s="70" t="str">
        <f>IF(C1630="","",LOOKUP(C1630,Bases!A:A,Bases!C:C))</f>
        <v/>
      </c>
      <c r="G1630" s="68" t="str">
        <f t="shared" si="101"/>
        <v>Baja</v>
      </c>
      <c r="K1630" s="16">
        <v>0</v>
      </c>
      <c r="L1630" s="16" t="s">
        <v>2265</v>
      </c>
      <c r="M1630" s="17">
        <v>38404</v>
      </c>
      <c r="N1630" s="15">
        <v>34058602680</v>
      </c>
      <c r="P1630" s="16">
        <v>0</v>
      </c>
      <c r="Q1630" s="16" t="str">
        <f t="shared" si="99"/>
        <v>//</v>
      </c>
      <c r="R1630" s="16"/>
      <c r="S1630" s="108" t="e">
        <v>#N/A</v>
      </c>
      <c r="T1630" s="108"/>
    </row>
    <row r="1631" spans="1:20" hidden="1" x14ac:dyDescent="0.2">
      <c r="A1631" s="16">
        <v>678</v>
      </c>
      <c r="B1631" s="16" t="s">
        <v>1196</v>
      </c>
      <c r="D1631" s="70" t="str">
        <f>IF(C1631="","",LOOKUP(C1631,Bases!A:A,Bases!B:B))</f>
        <v/>
      </c>
      <c r="E1631" s="70" t="str">
        <f>IF(C1631="","",LOOKUP(C1631,Bases!A:A,Bases!C:C))</f>
        <v/>
      </c>
      <c r="G1631" s="68" t="str">
        <f t="shared" si="101"/>
        <v>Baja</v>
      </c>
      <c r="K1631" s="16">
        <v>0</v>
      </c>
      <c r="L1631" s="16" t="s">
        <v>2265</v>
      </c>
      <c r="M1631" s="17">
        <v>38453</v>
      </c>
      <c r="N1631" s="15">
        <v>34058803668</v>
      </c>
      <c r="P1631" s="16">
        <v>0</v>
      </c>
      <c r="Q1631" s="16" t="str">
        <f t="shared" si="99"/>
        <v>//</v>
      </c>
      <c r="R1631" s="16"/>
      <c r="S1631" s="108" t="e">
        <v>#N/A</v>
      </c>
      <c r="T1631" s="108"/>
    </row>
    <row r="1632" spans="1:20" hidden="1" x14ac:dyDescent="0.2">
      <c r="A1632" s="29">
        <v>50134</v>
      </c>
      <c r="B1632" s="16" t="s">
        <v>4592</v>
      </c>
      <c r="D1632" s="70" t="str">
        <f>IF(C1632="","",LOOKUP(C1632,Bases!A:A,Bases!B:B))</f>
        <v/>
      </c>
      <c r="E1632" s="70" t="str">
        <f>IF(C1632="","",LOOKUP(C1632,Bases!A:A,Bases!C:C))</f>
        <v/>
      </c>
      <c r="F1632" s="24" t="s">
        <v>3662</v>
      </c>
      <c r="G1632" s="68" t="str">
        <f t="shared" si="101"/>
        <v>Baja</v>
      </c>
      <c r="H1632" s="16" t="s">
        <v>4595</v>
      </c>
      <c r="J1632" s="16" t="s">
        <v>2283</v>
      </c>
      <c r="K1632" s="16">
        <v>98640</v>
      </c>
      <c r="L1632" s="16" t="s">
        <v>2265</v>
      </c>
      <c r="M1632" s="17">
        <v>43462</v>
      </c>
      <c r="O1632" s="16" t="s">
        <v>4596</v>
      </c>
      <c r="P1632" s="16">
        <v>0</v>
      </c>
      <c r="Q1632" s="16" t="str">
        <f t="shared" si="99"/>
        <v>02/08/95</v>
      </c>
      <c r="R1632" s="16" t="s">
        <v>3904</v>
      </c>
      <c r="S1632" s="108" t="e">
        <v>#N/A</v>
      </c>
      <c r="T1632" s="108"/>
    </row>
    <row r="1633" spans="1:20" hidden="1" x14ac:dyDescent="0.2">
      <c r="A1633" s="16">
        <v>1830</v>
      </c>
      <c r="B1633" s="16" t="s">
        <v>1197</v>
      </c>
      <c r="D1633" s="70" t="str">
        <f>IF(C1633="","",LOOKUP(C1633,Bases!A:A,Bases!B:B))</f>
        <v/>
      </c>
      <c r="E1633" s="70" t="str">
        <f>IF(C1633="","",LOOKUP(C1633,Bases!A:A,Bases!C:C))</f>
        <v/>
      </c>
      <c r="G1633" s="68" t="str">
        <f t="shared" si="101"/>
        <v>Baja</v>
      </c>
      <c r="H1633" s="16" t="s">
        <v>2974</v>
      </c>
      <c r="J1633" s="16" t="s">
        <v>2272</v>
      </c>
      <c r="K1633" s="16">
        <v>98707</v>
      </c>
      <c r="L1633" s="16" t="s">
        <v>2265</v>
      </c>
      <c r="M1633" s="17">
        <v>42769</v>
      </c>
      <c r="N1633" s="15">
        <v>51088605582</v>
      </c>
      <c r="P1633" s="16">
        <v>0</v>
      </c>
      <c r="Q1633" s="16" t="str">
        <f t="shared" si="99"/>
        <v>//</v>
      </c>
      <c r="R1633" s="16"/>
      <c r="S1633" s="108" t="e">
        <v>#N/A</v>
      </c>
      <c r="T1633" s="108"/>
    </row>
    <row r="1634" spans="1:20" x14ac:dyDescent="0.2">
      <c r="A1634" s="16">
        <v>8355</v>
      </c>
      <c r="B1634" s="16" t="s">
        <v>7423</v>
      </c>
      <c r="C1634" s="19" t="s">
        <v>7422</v>
      </c>
      <c r="D1634" s="70" t="str">
        <f>IF(C1634="","",LOOKUP(C1634,Bases!A:A,Bases!B:B))</f>
        <v>Mantenimiento</v>
      </c>
      <c r="E1634" s="70" t="str">
        <f>IF(C1634="","",LOOKUP(C1634,Bases!A:A,Bases!C:C))</f>
        <v>Apoyo de Mantenimiento</v>
      </c>
      <c r="F1634" s="18" t="s">
        <v>3</v>
      </c>
      <c r="G1634" s="68" t="str">
        <f t="shared" si="101"/>
        <v>Activo</v>
      </c>
      <c r="H1634" s="16" t="s">
        <v>7424</v>
      </c>
      <c r="I1634" s="16" t="s">
        <v>7388</v>
      </c>
      <c r="J1634" s="16" t="s">
        <v>2270</v>
      </c>
      <c r="K1634" s="16">
        <v>98631</v>
      </c>
      <c r="L1634" s="16" t="s">
        <v>144</v>
      </c>
      <c r="M1634" s="17">
        <v>44093</v>
      </c>
      <c r="N1634" s="15">
        <v>34159528651</v>
      </c>
      <c r="O1634" s="16" t="s">
        <v>7426</v>
      </c>
      <c r="P1634" s="16" t="s">
        <v>7425</v>
      </c>
      <c r="Q1634" s="16" t="str">
        <f t="shared" si="99"/>
        <v>15/10/96</v>
      </c>
      <c r="R1634" s="27" t="s">
        <v>3904</v>
      </c>
      <c r="S1634" s="31" t="s">
        <v>7258</v>
      </c>
      <c r="T1634" s="31"/>
    </row>
    <row r="1635" spans="1:20" hidden="1" x14ac:dyDescent="0.2">
      <c r="A1635" s="16">
        <v>8276</v>
      </c>
      <c r="B1635" s="16" t="s">
        <v>7036</v>
      </c>
      <c r="C1635" s="16" t="s">
        <v>6993</v>
      </c>
      <c r="D1635" s="70" t="str">
        <f>IF(C1635="","",LOOKUP(C1635,Bases!A:A,Bases!B:B))</f>
        <v>Invernaderos</v>
      </c>
      <c r="E1635" s="70" t="str">
        <f>IF(C1635="","",LOOKUP(C1635,Bases!A:A,Bases!C:C))</f>
        <v>Tiempo de limpieza sin experiencia</v>
      </c>
      <c r="F1635" s="18" t="s">
        <v>6962</v>
      </c>
      <c r="G1635" s="68" t="str">
        <f t="shared" si="101"/>
        <v>Baja</v>
      </c>
      <c r="H1635" s="16" t="s">
        <v>7037</v>
      </c>
      <c r="I1635" s="16" t="s">
        <v>5531</v>
      </c>
      <c r="J1635" s="16" t="s">
        <v>2285</v>
      </c>
      <c r="K1635" s="16">
        <v>98740</v>
      </c>
      <c r="L1635" s="16" t="s">
        <v>2265</v>
      </c>
      <c r="M1635" s="17">
        <v>44088</v>
      </c>
      <c r="O1635" s="16" t="s">
        <v>7038</v>
      </c>
      <c r="Q1635" s="16" t="str">
        <f t="shared" si="99"/>
        <v>16/05/96</v>
      </c>
      <c r="R1635" s="27" t="s">
        <v>3904</v>
      </c>
      <c r="S1635" s="108" t="s">
        <v>6213</v>
      </c>
      <c r="T1635" s="108"/>
    </row>
    <row r="1636" spans="1:20" hidden="1" x14ac:dyDescent="0.2">
      <c r="A1636" s="16">
        <v>2259</v>
      </c>
      <c r="B1636" s="16" t="s">
        <v>3955</v>
      </c>
      <c r="C1636" s="16" t="s">
        <v>6953</v>
      </c>
      <c r="D1636" s="70" t="s">
        <v>2</v>
      </c>
      <c r="E1636" s="70" t="s">
        <v>1</v>
      </c>
      <c r="F1636" s="18" t="s">
        <v>5102</v>
      </c>
      <c r="G1636" s="68" t="str">
        <f t="shared" si="101"/>
        <v>Baja</v>
      </c>
      <c r="H1636" s="16" t="s">
        <v>3956</v>
      </c>
      <c r="I1636" s="16" t="s">
        <v>5531</v>
      </c>
      <c r="J1636" s="16" t="s">
        <v>2285</v>
      </c>
      <c r="K1636" s="16">
        <v>98740</v>
      </c>
      <c r="L1636" s="16" t="s">
        <v>2265</v>
      </c>
      <c r="M1636" s="17">
        <v>44099</v>
      </c>
      <c r="N1636" s="15">
        <v>94160096403</v>
      </c>
      <c r="O1636" s="16" t="s">
        <v>3957</v>
      </c>
      <c r="P1636" s="16" t="s">
        <v>7127</v>
      </c>
      <c r="Q1636" s="16" t="str">
        <f t="shared" si="99"/>
        <v>03/07/00</v>
      </c>
      <c r="R1636" s="27" t="s">
        <v>3904</v>
      </c>
      <c r="S1636" s="108" t="s">
        <v>6213</v>
      </c>
      <c r="T1636" s="108"/>
    </row>
    <row r="1637" spans="1:20" hidden="1" x14ac:dyDescent="0.2">
      <c r="A1637" s="29">
        <v>50120</v>
      </c>
      <c r="B1637" s="16" t="s">
        <v>3955</v>
      </c>
      <c r="D1637" s="70" t="str">
        <f>IF(C1637="","",LOOKUP(C1637,Bases!A:A,Bases!B:B))</f>
        <v/>
      </c>
      <c r="E1637" s="70" t="str">
        <f>IF(C1637="","",LOOKUP(C1637,Bases!A:A,Bases!C:C))</f>
        <v/>
      </c>
      <c r="F1637" s="18" t="s">
        <v>3639</v>
      </c>
      <c r="G1637" s="68" t="str">
        <f t="shared" si="101"/>
        <v>Baja</v>
      </c>
      <c r="H1637" s="16" t="s">
        <v>3956</v>
      </c>
      <c r="J1637" s="16" t="s">
        <v>2268</v>
      </c>
      <c r="K1637" s="16">
        <v>98740</v>
      </c>
      <c r="L1637" s="16" t="s">
        <v>2265</v>
      </c>
      <c r="M1637" s="17">
        <v>43342</v>
      </c>
      <c r="N1637" s="15">
        <v>94160096403</v>
      </c>
      <c r="O1637" s="16" t="s">
        <v>3957</v>
      </c>
      <c r="P1637" s="16">
        <v>0</v>
      </c>
      <c r="Q1637" s="16" t="str">
        <f t="shared" si="99"/>
        <v>03/07/00</v>
      </c>
      <c r="R1637" s="16" t="s">
        <v>3904</v>
      </c>
      <c r="S1637" s="108" t="e">
        <v>#N/A</v>
      </c>
      <c r="T1637" s="108"/>
    </row>
    <row r="1638" spans="1:20" hidden="1" x14ac:dyDescent="0.2">
      <c r="A1638" s="23">
        <v>2659</v>
      </c>
      <c r="B1638" s="16" t="s">
        <v>5483</v>
      </c>
      <c r="D1638" s="70" t="str">
        <f>IF(C1638="","",LOOKUP(C1638,Bases!A:A,Bases!B:B))</f>
        <v/>
      </c>
      <c r="E1638" s="70" t="str">
        <f>IF(C1638="","",LOOKUP(C1638,Bases!A:A,Bases!C:C))</f>
        <v/>
      </c>
      <c r="F1638" s="18" t="s">
        <v>3662</v>
      </c>
      <c r="G1638" s="68" t="str">
        <f t="shared" si="101"/>
        <v>Baja</v>
      </c>
      <c r="H1638" s="16" t="s">
        <v>5484</v>
      </c>
      <c r="I1638" s="16" t="s">
        <v>5531</v>
      </c>
      <c r="J1638" s="16" t="s">
        <v>2285</v>
      </c>
      <c r="K1638" s="16">
        <v>98740</v>
      </c>
      <c r="L1638" s="16" t="s">
        <v>2265</v>
      </c>
      <c r="M1638" s="17">
        <v>43718</v>
      </c>
      <c r="N1638" s="15">
        <v>34078603767</v>
      </c>
      <c r="O1638" s="16" t="s">
        <v>5485</v>
      </c>
      <c r="P1638" s="16">
        <v>0</v>
      </c>
      <c r="Q1638" s="16" t="str">
        <f t="shared" si="99"/>
        <v>29/06/86</v>
      </c>
      <c r="R1638" s="27" t="s">
        <v>3904</v>
      </c>
      <c r="S1638" s="108" t="e">
        <v>#N/A</v>
      </c>
      <c r="T1638" s="108"/>
    </row>
    <row r="1639" spans="1:20" hidden="1" x14ac:dyDescent="0.2">
      <c r="A1639" s="16">
        <v>8389</v>
      </c>
      <c r="B1639" s="16" t="s">
        <v>7529</v>
      </c>
      <c r="C1639" s="19" t="s">
        <v>7085</v>
      </c>
      <c r="D1639" s="70" t="str">
        <f>IF(C1639="","",LOOKUP(C1639,Bases!A:A,Bases!B:B))</f>
        <v>Invernaderos</v>
      </c>
      <c r="E1639" s="70" t="str">
        <f>IF(C1639="","",LOOKUP(C1639,Bases!A:A,Bases!C:C))</f>
        <v>Extra/entrenamiento</v>
      </c>
      <c r="F1639" s="18" t="s">
        <v>7209</v>
      </c>
      <c r="G1639" s="68" t="str">
        <f t="shared" si="101"/>
        <v>Baja</v>
      </c>
      <c r="H1639" s="16" t="s">
        <v>2423</v>
      </c>
      <c r="I1639" s="16" t="s">
        <v>3185</v>
      </c>
      <c r="J1639" s="16" t="s">
        <v>2285</v>
      </c>
      <c r="K1639" s="16">
        <v>98760</v>
      </c>
      <c r="L1639" s="16" t="s">
        <v>2265</v>
      </c>
      <c r="M1639" s="17">
        <v>44144</v>
      </c>
      <c r="N1639" s="15">
        <v>74160127358</v>
      </c>
      <c r="O1639" s="16" t="s">
        <v>7530</v>
      </c>
      <c r="P1639" s="16" t="s">
        <v>7531</v>
      </c>
      <c r="Q1639" s="16" t="str">
        <f t="shared" si="99"/>
        <v>23/10/01</v>
      </c>
      <c r="R1639" s="27" t="s">
        <v>3904</v>
      </c>
      <c r="S1639" s="29" t="s">
        <v>3185</v>
      </c>
      <c r="T1639" s="29"/>
    </row>
    <row r="1640" spans="1:20" hidden="1" x14ac:dyDescent="0.2">
      <c r="A1640" s="16">
        <v>284</v>
      </c>
      <c r="B1640" s="16" t="s">
        <v>1198</v>
      </c>
      <c r="D1640" s="70" t="str">
        <f>IF(C1640="","",LOOKUP(C1640,Bases!A:A,Bases!B:B))</f>
        <v/>
      </c>
      <c r="E1640" s="70" t="str">
        <f>IF(C1640="","",LOOKUP(C1640,Bases!A:A,Bases!C:C))</f>
        <v/>
      </c>
      <c r="G1640" s="68" t="str">
        <f t="shared" si="101"/>
        <v>Baja</v>
      </c>
      <c r="K1640" s="16">
        <v>0</v>
      </c>
      <c r="L1640" s="16" t="s">
        <v>2265</v>
      </c>
      <c r="M1640" s="17">
        <v>37558</v>
      </c>
      <c r="N1640" s="15">
        <v>34937604535</v>
      </c>
      <c r="P1640" s="16">
        <v>0</v>
      </c>
      <c r="Q1640" s="16" t="str">
        <f t="shared" si="99"/>
        <v>//</v>
      </c>
      <c r="R1640" s="16"/>
      <c r="S1640" s="108" t="e">
        <v>#N/A</v>
      </c>
      <c r="T1640" s="108"/>
    </row>
    <row r="1641" spans="1:20" hidden="1" x14ac:dyDescent="0.2">
      <c r="A1641" s="16">
        <v>317</v>
      </c>
      <c r="B1641" s="16" t="s">
        <v>1199</v>
      </c>
      <c r="D1641" s="70" t="str">
        <f>IF(C1641="","",LOOKUP(C1641,Bases!A:A,Bases!B:B))</f>
        <v/>
      </c>
      <c r="E1641" s="70" t="str">
        <f>IF(C1641="","",LOOKUP(C1641,Bases!A:A,Bases!C:C))</f>
        <v/>
      </c>
      <c r="G1641" s="68" t="str">
        <f t="shared" si="101"/>
        <v>Baja</v>
      </c>
      <c r="K1641" s="16">
        <v>0</v>
      </c>
      <c r="L1641" s="16" t="s">
        <v>2265</v>
      </c>
      <c r="M1641" s="17">
        <v>37564</v>
      </c>
      <c r="N1641" s="15">
        <v>43775709371</v>
      </c>
      <c r="P1641" s="16">
        <v>0</v>
      </c>
      <c r="Q1641" s="16" t="str">
        <f t="shared" si="99"/>
        <v>//</v>
      </c>
      <c r="R1641" s="16"/>
      <c r="S1641" s="108" t="e">
        <v>#N/A</v>
      </c>
      <c r="T1641" s="108"/>
    </row>
    <row r="1642" spans="1:20" hidden="1" x14ac:dyDescent="0.2">
      <c r="A1642" s="16">
        <v>1766</v>
      </c>
      <c r="B1642" s="16" t="s">
        <v>1200</v>
      </c>
      <c r="D1642" s="70" t="str">
        <f>IF(C1642="","",LOOKUP(C1642,Bases!A:A,Bases!B:B))</f>
        <v/>
      </c>
      <c r="E1642" s="70" t="str">
        <f>IF(C1642="","",LOOKUP(C1642,Bases!A:A,Bases!C:C))</f>
        <v/>
      </c>
      <c r="G1642" s="68" t="str">
        <f t="shared" si="101"/>
        <v>Baja</v>
      </c>
      <c r="H1642" s="16" t="s">
        <v>2975</v>
      </c>
      <c r="J1642" s="16" t="s">
        <v>2297</v>
      </c>
      <c r="K1642" s="16">
        <v>98730</v>
      </c>
      <c r="L1642" s="16" t="s">
        <v>2265</v>
      </c>
      <c r="M1642" s="17">
        <v>42634</v>
      </c>
      <c r="N1642" s="15">
        <v>18149719272</v>
      </c>
      <c r="P1642" s="16">
        <v>0</v>
      </c>
      <c r="Q1642" s="16" t="str">
        <f t="shared" si="99"/>
        <v>//</v>
      </c>
      <c r="R1642" s="16"/>
      <c r="S1642" s="108" t="e">
        <v>#N/A</v>
      </c>
      <c r="T1642" s="108"/>
    </row>
    <row r="1643" spans="1:20" hidden="1" x14ac:dyDescent="0.2">
      <c r="A1643" s="16">
        <v>1782</v>
      </c>
      <c r="B1643" s="16" t="s">
        <v>1201</v>
      </c>
      <c r="D1643" s="70" t="str">
        <f>IF(C1643="","",LOOKUP(C1643,Bases!A:A,Bases!B:B))</f>
        <v/>
      </c>
      <c r="E1643" s="70" t="str">
        <f>IF(C1643="","",LOOKUP(C1643,Bases!A:A,Bases!C:C))</f>
        <v/>
      </c>
      <c r="G1643" s="68" t="str">
        <f t="shared" si="101"/>
        <v>Baja</v>
      </c>
      <c r="H1643" s="16" t="s">
        <v>2976</v>
      </c>
      <c r="J1643" s="16" t="s">
        <v>2297</v>
      </c>
      <c r="K1643" s="16">
        <v>98760</v>
      </c>
      <c r="L1643" s="16" t="s">
        <v>2265</v>
      </c>
      <c r="M1643" s="17">
        <v>42643</v>
      </c>
      <c r="N1643" s="15">
        <v>50169662306</v>
      </c>
      <c r="P1643" s="16">
        <v>0</v>
      </c>
      <c r="Q1643" s="16" t="str">
        <f t="shared" si="99"/>
        <v>//</v>
      </c>
      <c r="R1643" s="16"/>
      <c r="S1643" s="108" t="e">
        <v>#N/A</v>
      </c>
      <c r="T1643" s="108"/>
    </row>
    <row r="1644" spans="1:20" hidden="1" x14ac:dyDescent="0.2">
      <c r="A1644" s="16">
        <v>1784</v>
      </c>
      <c r="B1644" s="16" t="s">
        <v>1202</v>
      </c>
      <c r="D1644" s="70" t="str">
        <f>IF(C1644="","",LOOKUP(C1644,Bases!A:A,Bases!B:B))</f>
        <v/>
      </c>
      <c r="E1644" s="70" t="str">
        <f>IF(C1644="","",LOOKUP(C1644,Bases!A:A,Bases!C:C))</f>
        <v/>
      </c>
      <c r="G1644" s="68" t="str">
        <f t="shared" si="101"/>
        <v>Baja</v>
      </c>
      <c r="H1644" s="16" t="s">
        <v>2977</v>
      </c>
      <c r="J1644" s="16" t="s">
        <v>2297</v>
      </c>
      <c r="K1644" s="16">
        <v>98760</v>
      </c>
      <c r="L1644" s="16" t="s">
        <v>2265</v>
      </c>
      <c r="M1644" s="17">
        <v>42643</v>
      </c>
      <c r="N1644" s="15">
        <v>8159448466</v>
      </c>
      <c r="P1644" s="16">
        <v>0</v>
      </c>
      <c r="Q1644" s="16" t="str">
        <f t="shared" si="99"/>
        <v>//</v>
      </c>
      <c r="R1644" s="16"/>
      <c r="S1644" s="108" t="e">
        <v>#N/A</v>
      </c>
      <c r="T1644" s="108"/>
    </row>
    <row r="1645" spans="1:20" hidden="1" x14ac:dyDescent="0.2">
      <c r="A1645" s="16">
        <v>1814</v>
      </c>
      <c r="B1645" s="16" t="s">
        <v>1203</v>
      </c>
      <c r="D1645" s="70" t="str">
        <f>IF(C1645="","",LOOKUP(C1645,Bases!A:A,Bases!B:B))</f>
        <v/>
      </c>
      <c r="E1645" s="70" t="str">
        <f>IF(C1645="","",LOOKUP(C1645,Bases!A:A,Bases!C:C))</f>
        <v/>
      </c>
      <c r="G1645" s="68" t="str">
        <f t="shared" si="101"/>
        <v>Baja</v>
      </c>
      <c r="H1645" s="16" t="s">
        <v>2978</v>
      </c>
      <c r="J1645" s="16" t="s">
        <v>2285</v>
      </c>
      <c r="K1645" s="16">
        <v>98760</v>
      </c>
      <c r="L1645" s="16" t="s">
        <v>2265</v>
      </c>
      <c r="M1645" s="17">
        <v>42738</v>
      </c>
      <c r="N1645" s="15">
        <v>23139891743</v>
      </c>
      <c r="P1645" s="16">
        <v>0</v>
      </c>
      <c r="Q1645" s="16" t="str">
        <f t="shared" si="99"/>
        <v>//</v>
      </c>
      <c r="R1645" s="16"/>
      <c r="S1645" s="108" t="e">
        <v>#N/A</v>
      </c>
      <c r="T1645" s="108"/>
    </row>
    <row r="1646" spans="1:20" hidden="1" x14ac:dyDescent="0.2">
      <c r="A1646" s="16">
        <v>1785</v>
      </c>
      <c r="B1646" s="16" t="s">
        <v>1204</v>
      </c>
      <c r="D1646" s="70" t="str">
        <f>IF(C1646="","",LOOKUP(C1646,Bases!A:A,Bases!B:B))</f>
        <v/>
      </c>
      <c r="E1646" s="70" t="str">
        <f>IF(C1646="","",LOOKUP(C1646,Bases!A:A,Bases!C:C))</f>
        <v/>
      </c>
      <c r="G1646" s="68" t="str">
        <f t="shared" si="101"/>
        <v>Baja</v>
      </c>
      <c r="H1646" s="16" t="s">
        <v>2977</v>
      </c>
      <c r="J1646" s="16" t="s">
        <v>2297</v>
      </c>
      <c r="K1646" s="16">
        <v>98760</v>
      </c>
      <c r="L1646" s="16" t="s">
        <v>2265</v>
      </c>
      <c r="M1646" s="17">
        <v>42643</v>
      </c>
      <c r="N1646" s="15">
        <v>2167074901</v>
      </c>
      <c r="P1646" s="16">
        <v>0</v>
      </c>
      <c r="Q1646" s="16" t="str">
        <f t="shared" si="99"/>
        <v>//</v>
      </c>
      <c r="R1646" s="16"/>
      <c r="S1646" s="108" t="e">
        <v>#N/A</v>
      </c>
      <c r="T1646" s="108"/>
    </row>
    <row r="1647" spans="1:20" hidden="1" x14ac:dyDescent="0.2">
      <c r="A1647" s="23">
        <v>2495</v>
      </c>
      <c r="B1647" s="16" t="s">
        <v>4962</v>
      </c>
      <c r="D1647" s="70" t="str">
        <f>IF(C1647="","",LOOKUP(C1647,Bases!A:A,Bases!B:B))</f>
        <v/>
      </c>
      <c r="E1647" s="70" t="str">
        <f>IF(C1647="","",LOOKUP(C1647,Bases!A:A,Bases!C:C))</f>
        <v/>
      </c>
      <c r="F1647" s="18" t="s">
        <v>27</v>
      </c>
      <c r="G1647" s="68" t="str">
        <f t="shared" si="101"/>
        <v>Baja</v>
      </c>
      <c r="H1647" s="16" t="s">
        <v>4963</v>
      </c>
      <c r="J1647" s="16" t="s">
        <v>2285</v>
      </c>
      <c r="K1647" s="16">
        <v>98760</v>
      </c>
      <c r="L1647" s="16" t="s">
        <v>2265</v>
      </c>
      <c r="M1647" s="17">
        <v>43560</v>
      </c>
      <c r="O1647" s="16" t="s">
        <v>4964</v>
      </c>
      <c r="P1647" s="16">
        <v>0</v>
      </c>
      <c r="Q1647" s="16" t="str">
        <f t="shared" si="99"/>
        <v>15/07/64</v>
      </c>
      <c r="R1647" s="27" t="s">
        <v>3904</v>
      </c>
      <c r="S1647" s="108" t="e">
        <v>#N/A</v>
      </c>
      <c r="T1647" s="108"/>
    </row>
    <row r="1648" spans="1:20" hidden="1" x14ac:dyDescent="0.2">
      <c r="A1648" s="16">
        <v>8016</v>
      </c>
      <c r="B1648" s="16" t="s">
        <v>1205</v>
      </c>
      <c r="D1648" s="70" t="str">
        <f>IF(C1648="","",LOOKUP(C1648,Bases!A:A,Bases!B:B))</f>
        <v/>
      </c>
      <c r="E1648" s="70" t="str">
        <f>IF(C1648="","",LOOKUP(C1648,Bases!A:A,Bases!C:C))</f>
        <v/>
      </c>
      <c r="G1648" s="68" t="str">
        <f t="shared" si="101"/>
        <v>Baja</v>
      </c>
      <c r="H1648" s="16" t="s">
        <v>2979</v>
      </c>
      <c r="J1648" s="16" t="s">
        <v>2285</v>
      </c>
      <c r="K1648" s="16">
        <v>98730</v>
      </c>
      <c r="L1648" s="16" t="s">
        <v>2265</v>
      </c>
      <c r="M1648" s="17">
        <v>41939</v>
      </c>
      <c r="N1648" s="15">
        <v>17149168159</v>
      </c>
      <c r="P1648" s="16">
        <v>0</v>
      </c>
      <c r="Q1648" s="16" t="str">
        <f t="shared" si="99"/>
        <v>//</v>
      </c>
      <c r="R1648" s="16"/>
      <c r="S1648" s="108" t="e">
        <v>#N/A</v>
      </c>
      <c r="T1648" s="108"/>
    </row>
    <row r="1649" spans="1:20" hidden="1" x14ac:dyDescent="0.2">
      <c r="A1649" s="23">
        <v>2501</v>
      </c>
      <c r="B1649" s="16" t="s">
        <v>4987</v>
      </c>
      <c r="D1649" s="70" t="str">
        <f>IF(C1649="","",LOOKUP(C1649,Bases!A:A,Bases!B:B))</f>
        <v/>
      </c>
      <c r="E1649" s="70" t="str">
        <f>IF(C1649="","",LOOKUP(C1649,Bases!A:A,Bases!C:C))</f>
        <v/>
      </c>
      <c r="F1649" s="24" t="s">
        <v>3665</v>
      </c>
      <c r="G1649" s="68" t="str">
        <f t="shared" si="101"/>
        <v>Baja</v>
      </c>
      <c r="H1649" s="16" t="s">
        <v>4988</v>
      </c>
      <c r="J1649" s="16" t="s">
        <v>2285</v>
      </c>
      <c r="K1649" s="16">
        <v>98730</v>
      </c>
      <c r="L1649" s="16" t="s">
        <v>2265</v>
      </c>
      <c r="M1649" s="17">
        <v>43570</v>
      </c>
      <c r="O1649" s="16" t="s">
        <v>4989</v>
      </c>
      <c r="P1649" s="16">
        <v>0</v>
      </c>
      <c r="Q1649" s="16" t="str">
        <f t="shared" si="99"/>
        <v>24/09/92</v>
      </c>
      <c r="R1649" s="27" t="s">
        <v>3904</v>
      </c>
      <c r="S1649" s="108" t="e">
        <v>#N/A</v>
      </c>
      <c r="T1649" s="108"/>
    </row>
    <row r="1650" spans="1:20" hidden="1" x14ac:dyDescent="0.2">
      <c r="A1650" s="29">
        <v>50281</v>
      </c>
      <c r="B1650" s="16" t="s">
        <v>5073</v>
      </c>
      <c r="D1650" s="70" t="str">
        <f>IF(C1650="","",LOOKUP(C1650,Bases!A:A,Bases!B:B))</f>
        <v/>
      </c>
      <c r="E1650" s="70" t="str">
        <f>IF(C1650="","",LOOKUP(C1650,Bases!A:A,Bases!C:C))</f>
        <v/>
      </c>
      <c r="F1650" s="18" t="s">
        <v>5014</v>
      </c>
      <c r="G1650" s="68" t="str">
        <f t="shared" si="101"/>
        <v>Baja</v>
      </c>
      <c r="H1650" s="16" t="s">
        <v>5074</v>
      </c>
      <c r="J1650" s="16" t="s">
        <v>2272</v>
      </c>
      <c r="K1650" s="16">
        <v>98717</v>
      </c>
      <c r="L1650" s="16" t="s">
        <v>2265</v>
      </c>
      <c r="M1650" s="17">
        <v>43608</v>
      </c>
      <c r="N1650" s="15">
        <v>3179593755</v>
      </c>
      <c r="O1650" s="16" t="s">
        <v>5075</v>
      </c>
      <c r="P1650" s="16">
        <v>0</v>
      </c>
      <c r="Q1650" s="16" t="str">
        <f t="shared" si="99"/>
        <v>12/08/95</v>
      </c>
      <c r="R1650" s="16" t="s">
        <v>3904</v>
      </c>
      <c r="S1650" s="108" t="e">
        <v>#N/A</v>
      </c>
      <c r="T1650" s="108"/>
    </row>
    <row r="1651" spans="1:20" hidden="1" x14ac:dyDescent="0.2">
      <c r="A1651" s="16">
        <v>1953</v>
      </c>
      <c r="B1651" s="16" t="s">
        <v>1206</v>
      </c>
      <c r="D1651" s="70" t="str">
        <f>IF(C1651="","",LOOKUP(C1651,Bases!A:A,Bases!B:B))</f>
        <v/>
      </c>
      <c r="E1651" s="70" t="str">
        <f>IF(C1651="","",LOOKUP(C1651,Bases!A:A,Bases!C:C))</f>
        <v/>
      </c>
      <c r="G1651" s="68" t="str">
        <f t="shared" si="101"/>
        <v>Baja</v>
      </c>
      <c r="H1651" s="16" t="s">
        <v>2980</v>
      </c>
      <c r="J1651" s="16" t="s">
        <v>2268</v>
      </c>
      <c r="K1651" s="16">
        <v>98730</v>
      </c>
      <c r="L1651" s="16" t="s">
        <v>2265</v>
      </c>
      <c r="M1651" s="17">
        <v>42975</v>
      </c>
      <c r="N1651" s="15">
        <v>51938150045</v>
      </c>
      <c r="P1651" s="16">
        <v>0</v>
      </c>
      <c r="Q1651" s="16" t="str">
        <f t="shared" si="99"/>
        <v>//</v>
      </c>
      <c r="R1651" s="16"/>
      <c r="S1651" s="108" t="e">
        <v>#N/A</v>
      </c>
      <c r="T1651" s="108"/>
    </row>
    <row r="1652" spans="1:20" hidden="1" x14ac:dyDescent="0.2">
      <c r="A1652" s="16">
        <v>64</v>
      </c>
      <c r="B1652" s="16" t="s">
        <v>1207</v>
      </c>
      <c r="D1652" s="70" t="str">
        <f>IF(C1652="","",LOOKUP(C1652,Bases!A:A,Bases!B:B))</f>
        <v/>
      </c>
      <c r="E1652" s="70" t="str">
        <f>IF(C1652="","",LOOKUP(C1652,Bases!A:A,Bases!C:C))</f>
        <v/>
      </c>
      <c r="G1652" s="68" t="str">
        <f t="shared" si="101"/>
        <v>Baja</v>
      </c>
      <c r="K1652" s="16">
        <v>0</v>
      </c>
      <c r="L1652" s="16" t="s">
        <v>2265</v>
      </c>
      <c r="M1652" s="17">
        <v>36969</v>
      </c>
      <c r="N1652" s="15">
        <v>34998111057</v>
      </c>
      <c r="P1652" s="16">
        <v>0</v>
      </c>
      <c r="Q1652" s="16" t="str">
        <f t="shared" si="99"/>
        <v>//</v>
      </c>
      <c r="R1652" s="16"/>
      <c r="S1652" s="108" t="e">
        <v>#N/A</v>
      </c>
      <c r="T1652" s="108"/>
    </row>
    <row r="1653" spans="1:20" hidden="1" x14ac:dyDescent="0.2">
      <c r="A1653" s="16">
        <v>1977</v>
      </c>
      <c r="B1653" s="16" t="s">
        <v>1208</v>
      </c>
      <c r="D1653" s="70" t="str">
        <f>IF(C1653="","",LOOKUP(C1653,Bases!A:A,Bases!B:B))</f>
        <v/>
      </c>
      <c r="E1653" s="70" t="str">
        <f>IF(C1653="","",LOOKUP(C1653,Bases!A:A,Bases!C:C))</f>
        <v/>
      </c>
      <c r="G1653" s="68" t="str">
        <f t="shared" si="101"/>
        <v>Baja</v>
      </c>
      <c r="H1653" s="16" t="s">
        <v>2981</v>
      </c>
      <c r="J1653" s="16" t="s">
        <v>2268</v>
      </c>
      <c r="K1653" s="16">
        <v>98730</v>
      </c>
      <c r="L1653" s="16" t="s">
        <v>2265</v>
      </c>
      <c r="M1653" s="17">
        <v>43007</v>
      </c>
      <c r="N1653" s="15">
        <v>43139691596</v>
      </c>
      <c r="P1653" s="16">
        <v>0</v>
      </c>
      <c r="Q1653" s="16" t="str">
        <f t="shared" si="99"/>
        <v>//</v>
      </c>
      <c r="R1653" s="16"/>
      <c r="S1653" s="108" t="e">
        <v>#N/A</v>
      </c>
      <c r="T1653" s="108"/>
    </row>
    <row r="1654" spans="1:20" hidden="1" x14ac:dyDescent="0.2">
      <c r="A1654" s="16">
        <v>445</v>
      </c>
      <c r="B1654" s="16" t="s">
        <v>1209</v>
      </c>
      <c r="D1654" s="70" t="str">
        <f>IF(C1654="","",LOOKUP(C1654,Bases!A:A,Bases!B:B))</f>
        <v/>
      </c>
      <c r="E1654" s="70" t="str">
        <f>IF(C1654="","",LOOKUP(C1654,Bases!A:A,Bases!C:C))</f>
        <v/>
      </c>
      <c r="G1654" s="68" t="str">
        <f t="shared" si="101"/>
        <v>Baja</v>
      </c>
      <c r="H1654" s="16" t="s">
        <v>2982</v>
      </c>
      <c r="J1654" s="16" t="s">
        <v>2270</v>
      </c>
      <c r="K1654" s="16">
        <v>98600</v>
      </c>
      <c r="L1654" s="16" t="s">
        <v>2265</v>
      </c>
      <c r="M1654" s="17">
        <v>38026</v>
      </c>
      <c r="N1654" s="15">
        <v>34038512801</v>
      </c>
      <c r="P1654" s="16">
        <v>0</v>
      </c>
      <c r="Q1654" s="16" t="str">
        <f t="shared" si="99"/>
        <v>//</v>
      </c>
      <c r="R1654" s="16"/>
      <c r="S1654" s="108" t="e">
        <v>#N/A</v>
      </c>
      <c r="T1654" s="108"/>
    </row>
    <row r="1655" spans="1:20" hidden="1" x14ac:dyDescent="0.2">
      <c r="A1655" s="16">
        <v>60</v>
      </c>
      <c r="B1655" s="16" t="s">
        <v>1210</v>
      </c>
      <c r="D1655" s="70" t="str">
        <f>IF(C1655="","",LOOKUP(C1655,Bases!A:A,Bases!B:B))</f>
        <v/>
      </c>
      <c r="E1655" s="70" t="str">
        <f>IF(C1655="","",LOOKUP(C1655,Bases!A:A,Bases!C:C))</f>
        <v/>
      </c>
      <c r="G1655" s="68" t="str">
        <f t="shared" si="101"/>
        <v>Baja</v>
      </c>
      <c r="K1655" s="16">
        <v>0</v>
      </c>
      <c r="L1655" s="16" t="s">
        <v>2265</v>
      </c>
      <c r="M1655" s="17">
        <v>36941</v>
      </c>
      <c r="N1655" s="15">
        <v>34018303841</v>
      </c>
      <c r="P1655" s="16">
        <v>0</v>
      </c>
      <c r="Q1655" s="16" t="str">
        <f t="shared" si="99"/>
        <v>//</v>
      </c>
      <c r="R1655" s="16"/>
      <c r="S1655" s="108" t="e">
        <v>#N/A</v>
      </c>
      <c r="T1655" s="108"/>
    </row>
    <row r="1656" spans="1:20" hidden="1" x14ac:dyDescent="0.2">
      <c r="A1656" s="28">
        <v>50308</v>
      </c>
      <c r="B1656" s="28" t="s">
        <v>5910</v>
      </c>
      <c r="D1656" s="70" t="str">
        <f>IF(C1656="","",LOOKUP(C1656,Bases!A:A,Bases!B:B))</f>
        <v/>
      </c>
      <c r="E1656" s="70" t="str">
        <f>IF(C1656="","",LOOKUP(C1656,Bases!A:A,Bases!C:C))</f>
        <v/>
      </c>
      <c r="F1656" s="18" t="s">
        <v>5102</v>
      </c>
      <c r="G1656" s="68" t="str">
        <f t="shared" si="101"/>
        <v>Baja</v>
      </c>
      <c r="H1656" s="16" t="s">
        <v>5912</v>
      </c>
      <c r="I1656" s="16" t="s">
        <v>5913</v>
      </c>
      <c r="J1656" s="16" t="s">
        <v>2911</v>
      </c>
      <c r="K1656" s="16">
        <v>20206</v>
      </c>
      <c r="L1656" s="16" t="s">
        <v>2265</v>
      </c>
      <c r="M1656" s="17">
        <v>43878</v>
      </c>
      <c r="N1656" s="15">
        <v>51139559978</v>
      </c>
      <c r="O1656" s="16" t="s">
        <v>5914</v>
      </c>
      <c r="P1656" s="16" t="s">
        <v>6385</v>
      </c>
      <c r="Q1656" s="16" t="str">
        <f t="shared" si="99"/>
        <v>26/09/95</v>
      </c>
      <c r="R1656" s="27" t="s">
        <v>3904</v>
      </c>
      <c r="S1656" s="108" t="s">
        <v>6214</v>
      </c>
      <c r="T1656" s="108"/>
    </row>
    <row r="1657" spans="1:20" hidden="1" x14ac:dyDescent="0.2">
      <c r="A1657" s="16">
        <v>1526</v>
      </c>
      <c r="B1657" s="16" t="s">
        <v>1211</v>
      </c>
      <c r="D1657" s="70" t="str">
        <f>IF(C1657="","",LOOKUP(C1657,Bases!A:A,Bases!B:B))</f>
        <v/>
      </c>
      <c r="E1657" s="70" t="str">
        <f>IF(C1657="","",LOOKUP(C1657,Bases!A:A,Bases!C:C))</f>
        <v/>
      </c>
      <c r="G1657" s="68" t="str">
        <f t="shared" si="101"/>
        <v>Baja</v>
      </c>
      <c r="H1657" s="16" t="s">
        <v>2983</v>
      </c>
      <c r="J1657" s="16" t="s">
        <v>2274</v>
      </c>
      <c r="K1657" s="16">
        <v>98705</v>
      </c>
      <c r="L1657" s="16" t="s">
        <v>2265</v>
      </c>
      <c r="M1657" s="17">
        <v>42247</v>
      </c>
      <c r="N1657" s="15">
        <v>34088907992</v>
      </c>
      <c r="P1657" s="16">
        <v>0</v>
      </c>
      <c r="Q1657" s="16" t="str">
        <f t="shared" si="99"/>
        <v>//</v>
      </c>
      <c r="R1657" s="16"/>
      <c r="S1657" s="108" t="e">
        <v>#N/A</v>
      </c>
      <c r="T1657" s="108"/>
    </row>
    <row r="1658" spans="1:20" hidden="1" x14ac:dyDescent="0.2">
      <c r="A1658" s="16">
        <v>1146</v>
      </c>
      <c r="B1658" s="16" t="s">
        <v>1212</v>
      </c>
      <c r="D1658" s="70" t="str">
        <f>IF(C1658="","",LOOKUP(C1658,Bases!A:A,Bases!B:B))</f>
        <v/>
      </c>
      <c r="E1658" s="70" t="str">
        <f>IF(C1658="","",LOOKUP(C1658,Bases!A:A,Bases!C:C))</f>
        <v/>
      </c>
      <c r="G1658" s="68" t="str">
        <f t="shared" si="101"/>
        <v>Baja</v>
      </c>
      <c r="H1658" s="16" t="s">
        <v>2984</v>
      </c>
      <c r="K1658" s="16">
        <v>0</v>
      </c>
      <c r="L1658" s="16" t="s">
        <v>2265</v>
      </c>
      <c r="M1658" s="17">
        <v>41911</v>
      </c>
      <c r="N1658" s="15">
        <v>34139300841</v>
      </c>
      <c r="P1658" s="16">
        <v>0</v>
      </c>
      <c r="Q1658" s="16" t="str">
        <f t="shared" si="99"/>
        <v>//</v>
      </c>
      <c r="R1658" s="16"/>
      <c r="S1658" s="108" t="e">
        <v>#N/A</v>
      </c>
      <c r="T1658" s="108"/>
    </row>
    <row r="1659" spans="1:20" hidden="1" x14ac:dyDescent="0.2">
      <c r="A1659" s="16">
        <v>1289</v>
      </c>
      <c r="B1659" s="16" t="s">
        <v>1213</v>
      </c>
      <c r="D1659" s="70" t="str">
        <f>IF(C1659="","",LOOKUP(C1659,Bases!A:A,Bases!B:B))</f>
        <v/>
      </c>
      <c r="E1659" s="70" t="str">
        <f>IF(C1659="","",LOOKUP(C1659,Bases!A:A,Bases!C:C))</f>
        <v/>
      </c>
      <c r="G1659" s="68" t="str">
        <f t="shared" si="101"/>
        <v>Baja</v>
      </c>
      <c r="H1659" s="16" t="s">
        <v>2985</v>
      </c>
      <c r="J1659" s="16" t="s">
        <v>2283</v>
      </c>
      <c r="K1659" s="16">
        <v>98640</v>
      </c>
      <c r="L1659" s="16" t="s">
        <v>2265</v>
      </c>
      <c r="M1659" s="17">
        <v>41771</v>
      </c>
      <c r="N1659" s="15">
        <v>35967980281</v>
      </c>
      <c r="P1659" s="16">
        <v>0</v>
      </c>
      <c r="Q1659" s="16" t="str">
        <f t="shared" si="99"/>
        <v>//</v>
      </c>
      <c r="R1659" s="16"/>
      <c r="S1659" s="108" t="e">
        <v>#N/A</v>
      </c>
      <c r="T1659" s="108"/>
    </row>
    <row r="1660" spans="1:20" hidden="1" x14ac:dyDescent="0.2">
      <c r="A1660" s="16">
        <v>1587</v>
      </c>
      <c r="B1660" s="16" t="s">
        <v>1214</v>
      </c>
      <c r="D1660" s="70" t="str">
        <f>IF(C1660="","",LOOKUP(C1660,Bases!A:A,Bases!B:B))</f>
        <v/>
      </c>
      <c r="E1660" s="70" t="str">
        <f>IF(C1660="","",LOOKUP(C1660,Bases!A:A,Bases!C:C))</f>
        <v/>
      </c>
      <c r="G1660" s="68" t="str">
        <f t="shared" si="101"/>
        <v>Baja</v>
      </c>
      <c r="H1660" s="16" t="s">
        <v>2986</v>
      </c>
      <c r="J1660" s="16" t="s">
        <v>2272</v>
      </c>
      <c r="K1660" s="16">
        <v>98700</v>
      </c>
      <c r="L1660" s="16" t="s">
        <v>2265</v>
      </c>
      <c r="M1660" s="17">
        <v>42324</v>
      </c>
      <c r="N1660" s="15">
        <v>27159866568</v>
      </c>
      <c r="P1660" s="16">
        <v>0</v>
      </c>
      <c r="Q1660" s="16" t="str">
        <f t="shared" si="99"/>
        <v>//</v>
      </c>
      <c r="R1660" s="16"/>
      <c r="S1660" s="108" t="e">
        <v>#N/A</v>
      </c>
      <c r="T1660" s="108"/>
    </row>
    <row r="1661" spans="1:20" hidden="1" x14ac:dyDescent="0.2">
      <c r="A1661" s="16">
        <v>1997</v>
      </c>
      <c r="B1661" s="16" t="s">
        <v>1215</v>
      </c>
      <c r="D1661" s="70" t="str">
        <f>IF(C1661="","",LOOKUP(C1661,Bases!A:A,Bases!B:B))</f>
        <v/>
      </c>
      <c r="E1661" s="70" t="str">
        <f>IF(C1661="","",LOOKUP(C1661,Bases!A:A,Bases!C:C))</f>
        <v/>
      </c>
      <c r="G1661" s="68" t="str">
        <f t="shared" ref="G1661:G1677" si="102">IF(L1661="B","Baja","Activo")</f>
        <v>Baja</v>
      </c>
      <c r="H1661" s="16" t="s">
        <v>2987</v>
      </c>
      <c r="J1661" s="16" t="s">
        <v>2283</v>
      </c>
      <c r="K1661" s="16">
        <v>98640</v>
      </c>
      <c r="L1661" s="16" t="s">
        <v>2265</v>
      </c>
      <c r="M1661" s="17">
        <v>43039</v>
      </c>
      <c r="N1661" s="15">
        <v>34159000123</v>
      </c>
      <c r="P1661" s="16">
        <v>0</v>
      </c>
      <c r="Q1661" s="16" t="str">
        <f t="shared" ref="Q1661:Q1724" si="103">CONCATENATE(MID(O1661,9,2),"/",MID(O1661,7,2),"/",MID(O1661,5,2))</f>
        <v>//</v>
      </c>
      <c r="R1661" s="16"/>
      <c r="S1661" s="108" t="e">
        <v>#N/A</v>
      </c>
      <c r="T1661" s="108"/>
    </row>
    <row r="1662" spans="1:20" hidden="1" x14ac:dyDescent="0.2">
      <c r="A1662" s="16">
        <v>1971</v>
      </c>
      <c r="B1662" s="16" t="s">
        <v>1216</v>
      </c>
      <c r="D1662" s="70" t="str">
        <f>IF(C1662="","",LOOKUP(C1662,Bases!A:A,Bases!B:B))</f>
        <v/>
      </c>
      <c r="E1662" s="70" t="str">
        <f>IF(C1662="","",LOOKUP(C1662,Bases!A:A,Bases!C:C))</f>
        <v/>
      </c>
      <c r="G1662" s="68" t="str">
        <f t="shared" si="102"/>
        <v>Baja</v>
      </c>
      <c r="H1662" s="16" t="s">
        <v>2988</v>
      </c>
      <c r="J1662" s="16" t="s">
        <v>2268</v>
      </c>
      <c r="K1662" s="16">
        <v>98680</v>
      </c>
      <c r="L1662" s="16" t="s">
        <v>2265</v>
      </c>
      <c r="M1662" s="17">
        <v>42997</v>
      </c>
      <c r="N1662" s="15">
        <v>44179831555</v>
      </c>
      <c r="P1662" s="16">
        <v>0</v>
      </c>
      <c r="Q1662" s="16" t="str">
        <f t="shared" si="103"/>
        <v>//</v>
      </c>
      <c r="R1662" s="16"/>
      <c r="S1662" s="108" t="e">
        <v>#N/A</v>
      </c>
      <c r="T1662" s="108"/>
    </row>
    <row r="1663" spans="1:20" hidden="1" x14ac:dyDescent="0.2">
      <c r="A1663" s="16">
        <v>1057</v>
      </c>
      <c r="B1663" s="16" t="s">
        <v>1217</v>
      </c>
      <c r="D1663" s="70" t="str">
        <f>IF(C1663="","",LOOKUP(C1663,Bases!A:A,Bases!B:B))</f>
        <v/>
      </c>
      <c r="E1663" s="70" t="str">
        <f>IF(C1663="","",LOOKUP(C1663,Bases!A:A,Bases!C:C))</f>
        <v/>
      </c>
      <c r="G1663" s="68" t="str">
        <f t="shared" si="102"/>
        <v>Baja</v>
      </c>
      <c r="H1663" s="16" t="s">
        <v>2989</v>
      </c>
      <c r="J1663" s="16" t="s">
        <v>2283</v>
      </c>
      <c r="K1663" s="16">
        <v>98640</v>
      </c>
      <c r="L1663" s="16" t="s">
        <v>2265</v>
      </c>
      <c r="M1663" s="17">
        <v>40837</v>
      </c>
      <c r="N1663" s="15">
        <v>34099300070</v>
      </c>
      <c r="P1663" s="16">
        <v>0</v>
      </c>
      <c r="Q1663" s="16" t="str">
        <f t="shared" si="103"/>
        <v>//</v>
      </c>
      <c r="R1663" s="16"/>
      <c r="S1663" s="108" t="e">
        <v>#N/A</v>
      </c>
      <c r="T1663" s="108"/>
    </row>
    <row r="1664" spans="1:20" hidden="1" x14ac:dyDescent="0.2">
      <c r="A1664" s="16">
        <v>1180</v>
      </c>
      <c r="B1664" s="16" t="s">
        <v>1218</v>
      </c>
      <c r="D1664" s="70" t="str">
        <f>IF(C1664="","",LOOKUP(C1664,Bases!A:A,Bases!B:B))</f>
        <v/>
      </c>
      <c r="E1664" s="70" t="str">
        <f>IF(C1664="","",LOOKUP(C1664,Bases!A:A,Bases!C:C))</f>
        <v/>
      </c>
      <c r="G1664" s="68" t="str">
        <f t="shared" si="102"/>
        <v>Baja</v>
      </c>
      <c r="H1664" s="16" t="s">
        <v>2990</v>
      </c>
      <c r="J1664" s="16" t="s">
        <v>2283</v>
      </c>
      <c r="K1664" s="16">
        <v>98640</v>
      </c>
      <c r="L1664" s="16" t="s">
        <v>2265</v>
      </c>
      <c r="M1664" s="17">
        <v>41495</v>
      </c>
      <c r="N1664" s="15">
        <v>34139605132</v>
      </c>
      <c r="P1664" s="16">
        <v>0</v>
      </c>
      <c r="Q1664" s="16" t="str">
        <f t="shared" si="103"/>
        <v>//</v>
      </c>
      <c r="R1664" s="16"/>
      <c r="S1664" s="108" t="e">
        <v>#N/A</v>
      </c>
      <c r="T1664" s="108"/>
    </row>
    <row r="1665" spans="1:20" hidden="1" x14ac:dyDescent="0.2">
      <c r="A1665" s="16">
        <v>1872</v>
      </c>
      <c r="B1665" s="16" t="s">
        <v>1219</v>
      </c>
      <c r="D1665" s="70" t="str">
        <f>IF(C1665="","",LOOKUP(C1665,Bases!A:A,Bases!B:B))</f>
        <v/>
      </c>
      <c r="E1665" s="70" t="str">
        <f>IF(C1665="","",LOOKUP(C1665,Bases!A:A,Bases!C:C))</f>
        <v/>
      </c>
      <c r="G1665" s="68" t="str">
        <f t="shared" si="102"/>
        <v>Baja</v>
      </c>
      <c r="H1665" s="16" t="s">
        <v>2992</v>
      </c>
      <c r="J1665" s="16" t="s">
        <v>2283</v>
      </c>
      <c r="K1665" s="16">
        <v>98640</v>
      </c>
      <c r="L1665" s="16" t="s">
        <v>2265</v>
      </c>
      <c r="M1665" s="17">
        <v>42874</v>
      </c>
      <c r="N1665" s="15">
        <v>10179645287</v>
      </c>
      <c r="P1665" s="16">
        <v>0</v>
      </c>
      <c r="Q1665" s="16" t="str">
        <f t="shared" si="103"/>
        <v>//</v>
      </c>
      <c r="R1665" s="16"/>
      <c r="S1665" s="108" t="e">
        <v>#N/A</v>
      </c>
      <c r="T1665" s="108"/>
    </row>
    <row r="1666" spans="1:20" hidden="1" x14ac:dyDescent="0.2">
      <c r="A1666" s="16">
        <v>1082</v>
      </c>
      <c r="B1666" s="16" t="s">
        <v>1220</v>
      </c>
      <c r="D1666" s="70" t="str">
        <f>IF(C1666="","",LOOKUP(C1666,Bases!A:A,Bases!B:B))</f>
        <v/>
      </c>
      <c r="E1666" s="70" t="str">
        <f>IF(C1666="","",LOOKUP(C1666,Bases!A:A,Bases!C:C))</f>
        <v/>
      </c>
      <c r="G1666" s="68" t="str">
        <f t="shared" si="102"/>
        <v>Baja</v>
      </c>
      <c r="H1666" s="16" t="s">
        <v>2993</v>
      </c>
      <c r="J1666" s="16" t="s">
        <v>2283</v>
      </c>
      <c r="K1666" s="16">
        <v>98640</v>
      </c>
      <c r="L1666" s="16" t="s">
        <v>2265</v>
      </c>
      <c r="M1666" s="17">
        <v>41005</v>
      </c>
      <c r="N1666" s="15">
        <v>34129306493</v>
      </c>
      <c r="P1666" s="16">
        <v>0</v>
      </c>
      <c r="Q1666" s="16" t="str">
        <f t="shared" si="103"/>
        <v>//</v>
      </c>
      <c r="R1666" s="16"/>
      <c r="S1666" s="108" t="e">
        <v>#N/A</v>
      </c>
      <c r="T1666" s="108"/>
    </row>
    <row r="1667" spans="1:20" hidden="1" x14ac:dyDescent="0.2">
      <c r="A1667" s="16">
        <v>8305</v>
      </c>
      <c r="B1667" s="16" t="s">
        <v>7210</v>
      </c>
      <c r="C1667" s="19" t="s">
        <v>6999</v>
      </c>
      <c r="D1667" s="70" t="str">
        <f>IF(C1667="","",LOOKUP(C1667,Bases!A:A,Bases!B:B))</f>
        <v>Invernaderos</v>
      </c>
      <c r="E1667" s="70" t="str">
        <f>IF(C1667="","",LOOKUP(C1667,Bases!A:A,Bases!C:C))</f>
        <v>Extra/entrenamiento</v>
      </c>
      <c r="F1667" s="18" t="s">
        <v>7209</v>
      </c>
      <c r="G1667" s="68" t="str">
        <f t="shared" si="102"/>
        <v>Baja</v>
      </c>
      <c r="H1667" s="16" t="s">
        <v>7211</v>
      </c>
      <c r="I1667" s="16" t="s">
        <v>2283</v>
      </c>
      <c r="J1667" s="16" t="s">
        <v>2283</v>
      </c>
      <c r="K1667" s="16">
        <v>98640</v>
      </c>
      <c r="L1667" s="16" t="s">
        <v>2265</v>
      </c>
      <c r="M1667" s="17">
        <v>44106</v>
      </c>
      <c r="O1667" s="16" t="s">
        <v>7212</v>
      </c>
      <c r="Q1667" s="16" t="str">
        <f t="shared" si="103"/>
        <v>20/11/74</v>
      </c>
      <c r="R1667" s="27" t="s">
        <v>3910</v>
      </c>
      <c r="S1667" s="108" t="s">
        <v>2283</v>
      </c>
      <c r="T1667" s="108"/>
    </row>
    <row r="1668" spans="1:20" hidden="1" x14ac:dyDescent="0.2">
      <c r="A1668" s="16">
        <v>8135</v>
      </c>
      <c r="B1668" s="16" t="s">
        <v>1221</v>
      </c>
      <c r="D1668" s="70" t="str">
        <f>IF(C1668="","",LOOKUP(C1668,Bases!A:A,Bases!B:B))</f>
        <v/>
      </c>
      <c r="E1668" s="70" t="str">
        <f>IF(C1668="","",LOOKUP(C1668,Bases!A:A,Bases!C:C))</f>
        <v/>
      </c>
      <c r="G1668" s="68" t="str">
        <f t="shared" si="102"/>
        <v>Baja</v>
      </c>
      <c r="H1668" s="16" t="s">
        <v>2994</v>
      </c>
      <c r="J1668" s="16" t="s">
        <v>2274</v>
      </c>
      <c r="K1668" s="16">
        <v>98700</v>
      </c>
      <c r="L1668" s="16" t="s">
        <v>2265</v>
      </c>
      <c r="M1668" s="17">
        <v>42132</v>
      </c>
      <c r="N1668" s="15">
        <v>8159855884</v>
      </c>
      <c r="P1668" s="16">
        <v>0</v>
      </c>
      <c r="Q1668" s="16" t="str">
        <f t="shared" si="103"/>
        <v>//</v>
      </c>
      <c r="R1668" s="16"/>
      <c r="S1668" s="108" t="e">
        <v>#N/A</v>
      </c>
      <c r="T1668" s="108"/>
    </row>
    <row r="1669" spans="1:20" hidden="1" x14ac:dyDescent="0.2">
      <c r="A1669" s="16">
        <v>1149</v>
      </c>
      <c r="B1669" s="16" t="s">
        <v>1222</v>
      </c>
      <c r="D1669" s="70" t="str">
        <f>IF(C1669="","",LOOKUP(C1669,Bases!A:A,Bases!B:B))</f>
        <v/>
      </c>
      <c r="E1669" s="70" t="str">
        <f>IF(C1669="","",LOOKUP(C1669,Bases!A:A,Bases!C:C))</f>
        <v/>
      </c>
      <c r="G1669" s="68" t="str">
        <f t="shared" si="102"/>
        <v>Baja</v>
      </c>
      <c r="H1669" s="16" t="s">
        <v>2995</v>
      </c>
      <c r="J1669" s="16" t="s">
        <v>2272</v>
      </c>
      <c r="K1669" s="16">
        <v>98700</v>
      </c>
      <c r="L1669" s="16" t="s">
        <v>2265</v>
      </c>
      <c r="M1669" s="17">
        <v>41456</v>
      </c>
      <c r="N1669" s="15">
        <v>34139603749</v>
      </c>
      <c r="P1669" s="16">
        <v>0</v>
      </c>
      <c r="Q1669" s="16" t="str">
        <f t="shared" si="103"/>
        <v>//</v>
      </c>
      <c r="R1669" s="16"/>
      <c r="S1669" s="108" t="e">
        <v>#N/A</v>
      </c>
      <c r="T1669" s="108"/>
    </row>
    <row r="1670" spans="1:20" hidden="1" x14ac:dyDescent="0.2">
      <c r="A1670" s="23">
        <v>8034</v>
      </c>
      <c r="B1670" s="31" t="s">
        <v>1048</v>
      </c>
      <c r="C1670" s="16" t="s">
        <v>6800</v>
      </c>
      <c r="D1670" s="70" t="str">
        <f>IF(C1670="","",LOOKUP(C1670,Bases!A:A,Bases!B:B))</f>
        <v>Invernaderos</v>
      </c>
      <c r="E1670" s="70" t="str">
        <f>IF(C1670="","",LOOKUP(C1670,Bases!A:A,Bases!C:C))</f>
        <v>Operativo Abajo</v>
      </c>
      <c r="F1670" s="18" t="s">
        <v>3659</v>
      </c>
      <c r="G1670" s="68" t="str">
        <f t="shared" si="102"/>
        <v>Baja</v>
      </c>
      <c r="H1670" s="35" t="s">
        <v>4439</v>
      </c>
      <c r="I1670" s="35" t="s">
        <v>3676</v>
      </c>
      <c r="J1670" s="16" t="s">
        <v>2285</v>
      </c>
      <c r="K1670" s="16">
        <v>98730</v>
      </c>
      <c r="L1670" s="16" t="s">
        <v>2265</v>
      </c>
      <c r="M1670" s="17">
        <v>43409</v>
      </c>
      <c r="N1670" s="15">
        <v>34107200072</v>
      </c>
      <c r="O1670" s="35" t="s">
        <v>4440</v>
      </c>
      <c r="P1670" s="16" t="s">
        <v>6363</v>
      </c>
      <c r="Q1670" s="16" t="str">
        <f t="shared" si="103"/>
        <v>13/04/72</v>
      </c>
      <c r="R1670" s="27" t="s">
        <v>3904</v>
      </c>
      <c r="S1670" s="12" t="s">
        <v>3185</v>
      </c>
    </row>
    <row r="1671" spans="1:20" hidden="1" x14ac:dyDescent="0.2">
      <c r="A1671" s="16">
        <v>1203</v>
      </c>
      <c r="B1671" s="16" t="s">
        <v>1223</v>
      </c>
      <c r="D1671" s="70" t="str">
        <f>IF(C1671="","",LOOKUP(C1671,Bases!A:A,Bases!B:B))</f>
        <v/>
      </c>
      <c r="E1671" s="70" t="str">
        <f>IF(C1671="","",LOOKUP(C1671,Bases!A:A,Bases!C:C))</f>
        <v/>
      </c>
      <c r="G1671" s="68" t="str">
        <f t="shared" si="102"/>
        <v>Baja</v>
      </c>
      <c r="H1671" s="16" t="s">
        <v>2996</v>
      </c>
      <c r="J1671" s="16" t="s">
        <v>2274</v>
      </c>
      <c r="K1671" s="16">
        <v>98700</v>
      </c>
      <c r="L1671" s="16" t="s">
        <v>2265</v>
      </c>
      <c r="M1671" s="17">
        <v>41554</v>
      </c>
      <c r="N1671" s="15">
        <v>34139417637</v>
      </c>
      <c r="P1671" s="16">
        <v>0</v>
      </c>
      <c r="Q1671" s="16" t="str">
        <f t="shared" si="103"/>
        <v>//</v>
      </c>
      <c r="R1671" s="16"/>
      <c r="S1671" s="108" t="e">
        <v>#N/A</v>
      </c>
      <c r="T1671" s="108"/>
    </row>
    <row r="1672" spans="1:20" hidden="1" x14ac:dyDescent="0.2">
      <c r="A1672" s="16">
        <v>1576</v>
      </c>
      <c r="B1672" s="16" t="s">
        <v>1224</v>
      </c>
      <c r="D1672" s="70" t="str">
        <f>IF(C1672="","",LOOKUP(C1672,Bases!A:A,Bases!B:B))</f>
        <v/>
      </c>
      <c r="E1672" s="70" t="str">
        <f>IF(C1672="","",LOOKUP(C1672,Bases!A:A,Bases!C:C))</f>
        <v/>
      </c>
      <c r="G1672" s="68" t="str">
        <f t="shared" si="102"/>
        <v>Baja</v>
      </c>
      <c r="H1672" s="16" t="s">
        <v>2997</v>
      </c>
      <c r="J1672" s="16" t="s">
        <v>2283</v>
      </c>
      <c r="K1672" s="16">
        <v>98640</v>
      </c>
      <c r="L1672" s="16" t="s">
        <v>2265</v>
      </c>
      <c r="M1672" s="17">
        <v>42312</v>
      </c>
      <c r="N1672" s="15">
        <v>27159844177</v>
      </c>
      <c r="P1672" s="16">
        <v>0</v>
      </c>
      <c r="Q1672" s="16" t="str">
        <f t="shared" si="103"/>
        <v>//</v>
      </c>
      <c r="R1672" s="16"/>
      <c r="S1672" s="108" t="e">
        <v>#N/A</v>
      </c>
      <c r="T1672" s="108"/>
    </row>
    <row r="1673" spans="1:20" hidden="1" x14ac:dyDescent="0.2">
      <c r="A1673" s="16">
        <v>1427</v>
      </c>
      <c r="B1673" s="16" t="s">
        <v>1225</v>
      </c>
      <c r="D1673" s="70" t="str">
        <f>IF(C1673="","",LOOKUP(C1673,Bases!A:A,Bases!B:B))</f>
        <v/>
      </c>
      <c r="E1673" s="70" t="str">
        <f>IF(C1673="","",LOOKUP(C1673,Bases!A:A,Bases!C:C))</f>
        <v/>
      </c>
      <c r="G1673" s="68" t="str">
        <f t="shared" si="102"/>
        <v>Baja</v>
      </c>
      <c r="H1673" s="16" t="s">
        <v>2998</v>
      </c>
      <c r="J1673" s="16" t="s">
        <v>2272</v>
      </c>
      <c r="K1673" s="16">
        <v>98700</v>
      </c>
      <c r="L1673" s="16" t="s">
        <v>2265</v>
      </c>
      <c r="M1673" s="17">
        <v>42056</v>
      </c>
      <c r="N1673" s="15">
        <v>5159761054</v>
      </c>
      <c r="P1673" s="16">
        <v>0</v>
      </c>
      <c r="Q1673" s="16" t="str">
        <f t="shared" si="103"/>
        <v>//</v>
      </c>
      <c r="R1673" s="16"/>
      <c r="S1673" s="108" t="e">
        <v>#N/A</v>
      </c>
      <c r="T1673" s="108"/>
    </row>
    <row r="1674" spans="1:20" hidden="1" x14ac:dyDescent="0.2">
      <c r="A1674" s="29">
        <v>50214</v>
      </c>
      <c r="B1674" s="16" t="s">
        <v>4279</v>
      </c>
      <c r="D1674" s="70" t="str">
        <f>IF(C1674="","",LOOKUP(C1674,Bases!A:A,Bases!B:B))</f>
        <v/>
      </c>
      <c r="E1674" s="70" t="str">
        <f>IF(C1674="","",LOOKUP(C1674,Bases!A:A,Bases!C:C))</f>
        <v/>
      </c>
      <c r="F1674" s="24" t="s">
        <v>3639</v>
      </c>
      <c r="G1674" s="68" t="str">
        <f t="shared" si="102"/>
        <v>Baja</v>
      </c>
      <c r="H1674" s="16" t="s">
        <v>4280</v>
      </c>
      <c r="J1674" s="16" t="s">
        <v>2272</v>
      </c>
      <c r="K1674" s="16">
        <v>98713</v>
      </c>
      <c r="L1674" s="16" t="s">
        <v>2265</v>
      </c>
      <c r="M1674" s="17">
        <v>43383</v>
      </c>
      <c r="O1674" s="16" t="s">
        <v>4281</v>
      </c>
      <c r="P1674" s="16">
        <v>0</v>
      </c>
      <c r="Q1674" s="16" t="str">
        <f t="shared" si="103"/>
        <v>22/12/99</v>
      </c>
      <c r="R1674" s="27" t="s">
        <v>3910</v>
      </c>
      <c r="S1674" s="108" t="e">
        <v>#N/A</v>
      </c>
      <c r="T1674" s="108"/>
    </row>
    <row r="1675" spans="1:20" hidden="1" x14ac:dyDescent="0.2">
      <c r="A1675" s="16">
        <v>1303</v>
      </c>
      <c r="B1675" s="16" t="s">
        <v>1226</v>
      </c>
      <c r="D1675" s="70" t="str">
        <f>IF(C1675="","",LOOKUP(C1675,Bases!A:A,Bases!B:B))</f>
        <v/>
      </c>
      <c r="E1675" s="70" t="str">
        <f>IF(C1675="","",LOOKUP(C1675,Bases!A:A,Bases!C:C))</f>
        <v/>
      </c>
      <c r="G1675" s="68" t="str">
        <f t="shared" si="102"/>
        <v>Baja</v>
      </c>
      <c r="H1675" s="16" t="s">
        <v>2998</v>
      </c>
      <c r="J1675" s="16" t="s">
        <v>2272</v>
      </c>
      <c r="K1675" s="16">
        <v>98700</v>
      </c>
      <c r="L1675" s="16" t="s">
        <v>2265</v>
      </c>
      <c r="M1675" s="17">
        <v>41862</v>
      </c>
      <c r="N1675" s="15">
        <v>46149580980</v>
      </c>
      <c r="P1675" s="16">
        <v>0</v>
      </c>
      <c r="Q1675" s="16" t="str">
        <f t="shared" si="103"/>
        <v>//</v>
      </c>
      <c r="R1675" s="16"/>
      <c r="S1675" s="108" t="e">
        <v>#N/A</v>
      </c>
      <c r="T1675" s="108"/>
    </row>
    <row r="1676" spans="1:20" hidden="1" x14ac:dyDescent="0.2">
      <c r="A1676" s="16">
        <v>7015</v>
      </c>
      <c r="B1676" s="16" t="s">
        <v>1227</v>
      </c>
      <c r="D1676" s="70" t="str">
        <f>IF(C1676="","",LOOKUP(C1676,Bases!A:A,Bases!B:B))</f>
        <v/>
      </c>
      <c r="E1676" s="70" t="str">
        <f>IF(C1676="","",LOOKUP(C1676,Bases!A:A,Bases!C:C))</f>
        <v/>
      </c>
      <c r="G1676" s="68" t="str">
        <f t="shared" si="102"/>
        <v>Baja</v>
      </c>
      <c r="H1676" s="16" t="s">
        <v>2984</v>
      </c>
      <c r="J1676" s="16" t="s">
        <v>2381</v>
      </c>
      <c r="K1676" s="16">
        <v>98640</v>
      </c>
      <c r="L1676" s="16" t="s">
        <v>2265</v>
      </c>
      <c r="M1676" s="17">
        <v>41295</v>
      </c>
      <c r="N1676" s="15">
        <v>34139300841</v>
      </c>
      <c r="P1676" s="16">
        <v>0</v>
      </c>
      <c r="Q1676" s="16" t="str">
        <f t="shared" si="103"/>
        <v>//</v>
      </c>
      <c r="R1676" s="16"/>
      <c r="S1676" s="108" t="e">
        <v>#N/A</v>
      </c>
      <c r="T1676" s="108"/>
    </row>
    <row r="1677" spans="1:20" hidden="1" x14ac:dyDescent="0.2">
      <c r="A1677" s="16">
        <v>1391</v>
      </c>
      <c r="B1677" s="16" t="s">
        <v>1228</v>
      </c>
      <c r="D1677" s="70" t="str">
        <f>IF(C1677="","",LOOKUP(C1677,Bases!A:A,Bases!B:B))</f>
        <v/>
      </c>
      <c r="E1677" s="70" t="str">
        <f>IF(C1677="","",LOOKUP(C1677,Bases!A:A,Bases!C:C))</f>
        <v/>
      </c>
      <c r="G1677" s="68" t="str">
        <f t="shared" si="102"/>
        <v>Baja</v>
      </c>
      <c r="H1677" s="16" t="s">
        <v>2999</v>
      </c>
      <c r="J1677" s="16" t="s">
        <v>2274</v>
      </c>
      <c r="K1677" s="16">
        <v>98700</v>
      </c>
      <c r="L1677" s="16" t="s">
        <v>2265</v>
      </c>
      <c r="M1677" s="17">
        <v>41976</v>
      </c>
      <c r="N1677" s="15">
        <v>34119206752</v>
      </c>
      <c r="P1677" s="16">
        <v>0</v>
      </c>
      <c r="Q1677" s="16" t="str">
        <f t="shared" si="103"/>
        <v>//</v>
      </c>
      <c r="R1677" s="16"/>
      <c r="S1677" s="108" t="e">
        <v>#N/A</v>
      </c>
      <c r="T1677" s="108"/>
    </row>
    <row r="1678" spans="1:20" hidden="1" x14ac:dyDescent="0.2">
      <c r="A1678" s="16">
        <v>8320</v>
      </c>
      <c r="B1678" s="16" t="s">
        <v>7276</v>
      </c>
      <c r="C1678" s="19" t="s">
        <v>7094</v>
      </c>
      <c r="D1678" s="70" t="str">
        <f>IF(C1678="","",LOOKUP(C1678,Bases!A:A,Bases!B:B))</f>
        <v>Invernaderos</v>
      </c>
      <c r="E1678" s="70" t="str">
        <f>IF(C1678="","",LOOKUP(C1678,Bases!A:A,Bases!C:C))</f>
        <v>Extra/entrenamiento</v>
      </c>
      <c r="F1678" s="18" t="s">
        <v>7209</v>
      </c>
      <c r="G1678" s="68" t="str">
        <f>IF(L1678="B","Baja",IF(L1678="A","Activo",IF(L1678="R","Activo","")))</f>
        <v>Baja</v>
      </c>
      <c r="H1678" s="16" t="s">
        <v>7277</v>
      </c>
      <c r="I1678" s="16" t="s">
        <v>7258</v>
      </c>
      <c r="J1678" s="16" t="s">
        <v>2270</v>
      </c>
      <c r="K1678" s="16">
        <v>98630</v>
      </c>
      <c r="L1678" s="16" t="s">
        <v>2265</v>
      </c>
      <c r="M1678" s="17">
        <v>44117</v>
      </c>
      <c r="N1678" s="15">
        <v>34160005442</v>
      </c>
      <c r="O1678" s="16" t="s">
        <v>7279</v>
      </c>
      <c r="P1678" s="16" t="s">
        <v>7278</v>
      </c>
      <c r="Q1678" s="16" t="str">
        <f t="shared" si="103"/>
        <v>26/08/00</v>
      </c>
      <c r="R1678" s="27" t="s">
        <v>3904</v>
      </c>
      <c r="S1678" s="29" t="s">
        <v>7258</v>
      </c>
      <c r="T1678" s="29"/>
    </row>
    <row r="1679" spans="1:20" hidden="1" x14ac:dyDescent="0.2">
      <c r="A1679" s="16">
        <v>2712</v>
      </c>
      <c r="B1679" s="16" t="s">
        <v>5683</v>
      </c>
      <c r="D1679" s="70" t="str">
        <f>IF(C1679="","",LOOKUP(C1679,Bases!A:A,Bases!B:B))</f>
        <v/>
      </c>
      <c r="E1679" s="70" t="str">
        <f>IF(C1679="","",LOOKUP(C1679,Bases!A:A,Bases!C:C))</f>
        <v/>
      </c>
      <c r="F1679" s="18" t="s">
        <v>5599</v>
      </c>
      <c r="G1679" s="68" t="str">
        <f t="shared" ref="G1679:G1691" si="104">IF(L1679="B","Baja","Activo")</f>
        <v>Baja</v>
      </c>
      <c r="H1679" s="16" t="s">
        <v>5684</v>
      </c>
      <c r="I1679" s="16" t="s">
        <v>2336</v>
      </c>
      <c r="J1679" s="16" t="s">
        <v>2272</v>
      </c>
      <c r="K1679" s="16">
        <v>98705</v>
      </c>
      <c r="L1679" s="16" t="s">
        <v>2265</v>
      </c>
      <c r="M1679" s="17">
        <v>43784</v>
      </c>
      <c r="N1679" s="15">
        <v>34159802338</v>
      </c>
      <c r="O1679" s="16" t="s">
        <v>5685</v>
      </c>
      <c r="P1679" s="16">
        <v>0</v>
      </c>
      <c r="Q1679" s="16" t="str">
        <f t="shared" si="103"/>
        <v>07/09/98</v>
      </c>
      <c r="R1679" s="27" t="s">
        <v>3910</v>
      </c>
      <c r="S1679" s="108" t="e">
        <v>#N/A</v>
      </c>
      <c r="T1679" s="108"/>
    </row>
    <row r="1680" spans="1:20" hidden="1" x14ac:dyDescent="0.2">
      <c r="A1680" s="23">
        <v>2382</v>
      </c>
      <c r="B1680" s="16" t="s">
        <v>4496</v>
      </c>
      <c r="D1680" s="70" t="str">
        <f>IF(C1680="","",LOOKUP(C1680,Bases!A:A,Bases!B:B))</f>
        <v/>
      </c>
      <c r="E1680" s="70" t="str">
        <f>IF(C1680="","",LOOKUP(C1680,Bases!A:A,Bases!C:C))</f>
        <v/>
      </c>
      <c r="F1680" s="24" t="s">
        <v>3778</v>
      </c>
      <c r="G1680" s="68" t="str">
        <f t="shared" si="104"/>
        <v>Baja</v>
      </c>
      <c r="H1680" s="16" t="s">
        <v>4494</v>
      </c>
      <c r="J1680" s="16" t="s">
        <v>2285</v>
      </c>
      <c r="K1680" s="16">
        <v>98760</v>
      </c>
      <c r="L1680" s="16" t="s">
        <v>2265</v>
      </c>
      <c r="M1680" s="17">
        <v>43420</v>
      </c>
      <c r="N1680" s="15">
        <v>2166984308</v>
      </c>
      <c r="O1680" s="16" t="s">
        <v>4495</v>
      </c>
      <c r="P1680" s="16">
        <v>0</v>
      </c>
      <c r="Q1680" s="16" t="str">
        <f t="shared" si="103"/>
        <v>05/11/69</v>
      </c>
      <c r="R1680" s="27" t="s">
        <v>3910</v>
      </c>
      <c r="S1680" s="108" t="e">
        <v>#N/A</v>
      </c>
      <c r="T1680" s="108"/>
    </row>
    <row r="1681" spans="1:20" hidden="1" x14ac:dyDescent="0.2">
      <c r="A1681" s="16">
        <v>1437</v>
      </c>
      <c r="B1681" s="16" t="s">
        <v>1229</v>
      </c>
      <c r="D1681" s="70" t="str">
        <f>IF(C1681="","",LOOKUP(C1681,Bases!A:A,Bases!B:B))</f>
        <v/>
      </c>
      <c r="E1681" s="70" t="str">
        <f>IF(C1681="","",LOOKUP(C1681,Bases!A:A,Bases!C:C))</f>
        <v/>
      </c>
      <c r="G1681" s="68" t="str">
        <f t="shared" si="104"/>
        <v>Baja</v>
      </c>
      <c r="H1681" s="16" t="s">
        <v>2994</v>
      </c>
      <c r="J1681" s="16" t="s">
        <v>2274</v>
      </c>
      <c r="K1681" s="16">
        <v>98700</v>
      </c>
      <c r="L1681" s="16" t="s">
        <v>2265</v>
      </c>
      <c r="M1681" s="17">
        <v>42132</v>
      </c>
      <c r="N1681" s="15">
        <v>2158495420</v>
      </c>
      <c r="P1681" s="16">
        <v>0</v>
      </c>
      <c r="Q1681" s="16" t="str">
        <f t="shared" si="103"/>
        <v>//</v>
      </c>
      <c r="R1681" s="16"/>
      <c r="S1681" s="108" t="e">
        <v>#N/A</v>
      </c>
      <c r="T1681" s="108"/>
    </row>
    <row r="1682" spans="1:20" hidden="1" x14ac:dyDescent="0.2">
      <c r="A1682" s="16">
        <v>1891</v>
      </c>
      <c r="B1682" s="16" t="s">
        <v>1230</v>
      </c>
      <c r="D1682" s="70" t="str">
        <f>IF(C1682="","",LOOKUP(C1682,Bases!A:A,Bases!B:B))</f>
        <v/>
      </c>
      <c r="E1682" s="70" t="str">
        <f>IF(C1682="","",LOOKUP(C1682,Bases!A:A,Bases!C:C))</f>
        <v/>
      </c>
      <c r="G1682" s="68" t="str">
        <f t="shared" si="104"/>
        <v>Baja</v>
      </c>
      <c r="H1682" s="16" t="s">
        <v>3000</v>
      </c>
      <c r="J1682" s="16" t="s">
        <v>2270</v>
      </c>
      <c r="K1682" s="16">
        <v>98615</v>
      </c>
      <c r="L1682" s="16" t="s">
        <v>2265</v>
      </c>
      <c r="M1682" s="17">
        <v>42921</v>
      </c>
      <c r="N1682" s="15">
        <v>34067700178</v>
      </c>
      <c r="P1682" s="16">
        <v>0</v>
      </c>
      <c r="Q1682" s="16" t="str">
        <f t="shared" si="103"/>
        <v>//</v>
      </c>
      <c r="R1682" s="16"/>
      <c r="S1682" s="108" t="e">
        <v>#N/A</v>
      </c>
      <c r="T1682" s="108"/>
    </row>
    <row r="1683" spans="1:20" hidden="1" x14ac:dyDescent="0.2">
      <c r="A1683" s="16">
        <v>1289</v>
      </c>
      <c r="B1683" s="16" t="s">
        <v>3641</v>
      </c>
      <c r="D1683" s="70" t="str">
        <f>IF(C1683="","",LOOKUP(C1683,Bases!A:A,Bases!B:B))</f>
        <v/>
      </c>
      <c r="E1683" s="70" t="str">
        <f>IF(C1683="","",LOOKUP(C1683,Bases!A:A,Bases!C:C))</f>
        <v/>
      </c>
      <c r="G1683" s="68" t="str">
        <f t="shared" si="104"/>
        <v>Baja</v>
      </c>
      <c r="L1683" s="16" t="s">
        <v>2265</v>
      </c>
      <c r="P1683" s="16">
        <v>0</v>
      </c>
      <c r="Q1683" s="16" t="str">
        <f t="shared" si="103"/>
        <v>//</v>
      </c>
      <c r="R1683" s="16"/>
      <c r="S1683" s="108" t="e">
        <v>#N/A</v>
      </c>
      <c r="T1683" s="108"/>
    </row>
    <row r="1684" spans="1:20" hidden="1" x14ac:dyDescent="0.2">
      <c r="A1684" s="16">
        <v>8161</v>
      </c>
      <c r="B1684" s="16" t="s">
        <v>1231</v>
      </c>
      <c r="D1684" s="70" t="str">
        <f>IF(C1684="","",LOOKUP(C1684,Bases!A:A,Bases!B:B))</f>
        <v/>
      </c>
      <c r="E1684" s="70" t="str">
        <f>IF(C1684="","",LOOKUP(C1684,Bases!A:A,Bases!C:C))</f>
        <v/>
      </c>
      <c r="G1684" s="68" t="str">
        <f t="shared" si="104"/>
        <v>Baja</v>
      </c>
      <c r="H1684" s="16" t="s">
        <v>3001</v>
      </c>
      <c r="J1684" s="16" t="s">
        <v>2389</v>
      </c>
      <c r="K1684" s="16">
        <v>98840</v>
      </c>
      <c r="L1684" s="16" t="s">
        <v>2265</v>
      </c>
      <c r="M1684" s="17">
        <v>42142</v>
      </c>
      <c r="N1684" s="15">
        <v>10159294098</v>
      </c>
      <c r="P1684" s="16">
        <v>0</v>
      </c>
      <c r="Q1684" s="16" t="str">
        <f t="shared" si="103"/>
        <v>//</v>
      </c>
      <c r="R1684" s="16"/>
      <c r="S1684" s="108" t="e">
        <v>#N/A</v>
      </c>
      <c r="T1684" s="108"/>
    </row>
    <row r="1685" spans="1:20" hidden="1" x14ac:dyDescent="0.2">
      <c r="A1685" s="16">
        <v>655</v>
      </c>
      <c r="B1685" s="16" t="s">
        <v>1232</v>
      </c>
      <c r="D1685" s="70" t="str">
        <f>IF(C1685="","",LOOKUP(C1685,Bases!A:A,Bases!B:B))</f>
        <v/>
      </c>
      <c r="E1685" s="70" t="str">
        <f>IF(C1685="","",LOOKUP(C1685,Bases!A:A,Bases!C:C))</f>
        <v/>
      </c>
      <c r="G1685" s="68" t="str">
        <f t="shared" si="104"/>
        <v>Baja</v>
      </c>
      <c r="K1685" s="16">
        <v>0</v>
      </c>
      <c r="L1685" s="16" t="s">
        <v>2265</v>
      </c>
      <c r="M1685" s="17">
        <v>38439</v>
      </c>
      <c r="N1685" s="15">
        <v>4058520984</v>
      </c>
      <c r="P1685" s="16">
        <v>0</v>
      </c>
      <c r="Q1685" s="16" t="str">
        <f t="shared" si="103"/>
        <v>//</v>
      </c>
      <c r="R1685" s="16"/>
      <c r="S1685" s="108" t="e">
        <v>#N/A</v>
      </c>
      <c r="T1685" s="108"/>
    </row>
    <row r="1686" spans="1:20" hidden="1" x14ac:dyDescent="0.2">
      <c r="A1686" s="16">
        <v>8113</v>
      </c>
      <c r="B1686" s="16" t="s">
        <v>1233</v>
      </c>
      <c r="D1686" s="70" t="str">
        <f>IF(C1686="","",LOOKUP(C1686,Bases!A:A,Bases!B:B))</f>
        <v/>
      </c>
      <c r="E1686" s="70" t="str">
        <f>IF(C1686="","",LOOKUP(C1686,Bases!A:A,Bases!C:C))</f>
        <v/>
      </c>
      <c r="G1686" s="68" t="str">
        <f t="shared" si="104"/>
        <v>Baja</v>
      </c>
      <c r="H1686" s="16" t="s">
        <v>3002</v>
      </c>
      <c r="J1686" s="16" t="s">
        <v>2389</v>
      </c>
      <c r="K1686" s="16">
        <v>98840</v>
      </c>
      <c r="L1686" s="16" t="s">
        <v>2265</v>
      </c>
      <c r="M1686" s="17">
        <v>42056</v>
      </c>
      <c r="N1686" s="15">
        <v>2156109999</v>
      </c>
      <c r="P1686" s="16">
        <v>0</v>
      </c>
      <c r="Q1686" s="16" t="str">
        <f t="shared" si="103"/>
        <v>//</v>
      </c>
      <c r="R1686" s="16"/>
      <c r="S1686" s="108" t="e">
        <v>#N/A</v>
      </c>
      <c r="T1686" s="108"/>
    </row>
    <row r="1687" spans="1:20" hidden="1" x14ac:dyDescent="0.2">
      <c r="A1687" s="16">
        <v>577</v>
      </c>
      <c r="B1687" s="16" t="s">
        <v>1234</v>
      </c>
      <c r="D1687" s="70" t="str">
        <f>IF(C1687="","",LOOKUP(C1687,Bases!A:A,Bases!B:B))</f>
        <v/>
      </c>
      <c r="E1687" s="70" t="str">
        <f>IF(C1687="","",LOOKUP(C1687,Bases!A:A,Bases!C:C))</f>
        <v/>
      </c>
      <c r="G1687" s="68" t="str">
        <f t="shared" si="104"/>
        <v>Baja</v>
      </c>
      <c r="K1687" s="16">
        <v>0</v>
      </c>
      <c r="L1687" s="16" t="s">
        <v>2265</v>
      </c>
      <c r="M1687" s="17">
        <v>38341</v>
      </c>
      <c r="N1687" s="15">
        <v>34048902703</v>
      </c>
      <c r="P1687" s="16">
        <v>0</v>
      </c>
      <c r="Q1687" s="16" t="str">
        <f t="shared" si="103"/>
        <v>//</v>
      </c>
      <c r="R1687" s="16"/>
      <c r="S1687" s="108" t="e">
        <v>#N/A</v>
      </c>
      <c r="T1687" s="108"/>
    </row>
    <row r="1688" spans="1:20" hidden="1" x14ac:dyDescent="0.2">
      <c r="A1688" s="16">
        <v>945</v>
      </c>
      <c r="B1688" s="16" t="s">
        <v>1235</v>
      </c>
      <c r="D1688" s="70" t="str">
        <f>IF(C1688="","",LOOKUP(C1688,Bases!A:A,Bases!B:B))</f>
        <v/>
      </c>
      <c r="E1688" s="70" t="str">
        <f>IF(C1688="","",LOOKUP(C1688,Bases!A:A,Bases!C:C))</f>
        <v/>
      </c>
      <c r="F1688" s="18" t="s">
        <v>3</v>
      </c>
      <c r="G1688" s="68" t="str">
        <f t="shared" si="104"/>
        <v>Baja</v>
      </c>
      <c r="H1688" s="16" t="s">
        <v>3005</v>
      </c>
      <c r="I1688" s="16" t="s">
        <v>2472</v>
      </c>
      <c r="J1688" s="16" t="s">
        <v>2283</v>
      </c>
      <c r="K1688" s="16">
        <v>98640</v>
      </c>
      <c r="L1688" s="16" t="s">
        <v>2265</v>
      </c>
      <c r="M1688" s="17">
        <v>40529</v>
      </c>
      <c r="N1688" s="15">
        <v>34109306588</v>
      </c>
      <c r="O1688" s="16" t="s">
        <v>4214</v>
      </c>
      <c r="P1688" s="16" t="s">
        <v>6384</v>
      </c>
      <c r="Q1688" s="16" t="str">
        <f t="shared" si="103"/>
        <v>01/11/93</v>
      </c>
      <c r="R1688" s="27" t="s">
        <v>3904</v>
      </c>
      <c r="S1688" s="108" t="s">
        <v>3951</v>
      </c>
      <c r="T1688" s="108"/>
    </row>
    <row r="1689" spans="1:20" x14ac:dyDescent="0.2">
      <c r="A1689" s="23">
        <v>2557</v>
      </c>
      <c r="B1689" s="16" t="s">
        <v>936</v>
      </c>
      <c r="C1689" s="16" t="s">
        <v>6761</v>
      </c>
      <c r="D1689" s="70" t="str">
        <f>IF(C1689="","",LOOKUP(C1689,Bases!A:A,Bases!B:B))</f>
        <v>Riego</v>
      </c>
      <c r="E1689" s="70" t="str">
        <f>IF(C1689="","",LOOKUP(C1689,Bases!A:A,Bases!C:C))</f>
        <v>Riego nivel D</v>
      </c>
      <c r="F1689" s="18" t="s">
        <v>7545</v>
      </c>
      <c r="G1689" s="68" t="str">
        <f t="shared" si="104"/>
        <v>Activo</v>
      </c>
      <c r="H1689" s="16" t="s">
        <v>5197</v>
      </c>
      <c r="I1689" s="16" t="s">
        <v>2283</v>
      </c>
      <c r="J1689" s="16" t="s">
        <v>2283</v>
      </c>
      <c r="K1689" s="16">
        <v>98640</v>
      </c>
      <c r="L1689" s="16" t="s">
        <v>144</v>
      </c>
      <c r="M1689" s="17">
        <v>43661</v>
      </c>
      <c r="N1689" s="15">
        <v>34058907188</v>
      </c>
      <c r="O1689" s="16" t="s">
        <v>5198</v>
      </c>
      <c r="Q1689" s="16" t="str">
        <f t="shared" si="103"/>
        <v>03/11/89</v>
      </c>
      <c r="R1689" s="27" t="s">
        <v>3904</v>
      </c>
      <c r="S1689" s="12" t="s">
        <v>2283</v>
      </c>
    </row>
    <row r="1690" spans="1:20" hidden="1" x14ac:dyDescent="0.2">
      <c r="A1690" s="16">
        <v>524</v>
      </c>
      <c r="B1690" s="16" t="s">
        <v>1237</v>
      </c>
      <c r="D1690" s="70" t="str">
        <f>IF(C1690="","",LOOKUP(C1690,Bases!A:A,Bases!B:B))</f>
        <v/>
      </c>
      <c r="E1690" s="70" t="str">
        <f>IF(C1690="","",LOOKUP(C1690,Bases!A:A,Bases!C:C))</f>
        <v/>
      </c>
      <c r="G1690" s="68" t="str">
        <f t="shared" si="104"/>
        <v>Baja</v>
      </c>
      <c r="H1690" s="16" t="s">
        <v>3005</v>
      </c>
      <c r="J1690" s="16" t="s">
        <v>2283</v>
      </c>
      <c r="K1690" s="16">
        <v>98640</v>
      </c>
      <c r="L1690" s="16" t="s">
        <v>2265</v>
      </c>
      <c r="M1690" s="17">
        <v>38285</v>
      </c>
      <c r="N1690" s="15">
        <v>34048104458</v>
      </c>
      <c r="P1690" s="16">
        <v>0</v>
      </c>
      <c r="Q1690" s="16" t="str">
        <f t="shared" si="103"/>
        <v>//</v>
      </c>
      <c r="R1690" s="16"/>
      <c r="S1690" s="108" t="e">
        <v>#N/A</v>
      </c>
      <c r="T1690" s="108"/>
    </row>
    <row r="1691" spans="1:20" hidden="1" x14ac:dyDescent="0.2">
      <c r="A1691" s="16">
        <v>1424</v>
      </c>
      <c r="B1691" s="16" t="s">
        <v>1238</v>
      </c>
      <c r="D1691" s="70" t="str">
        <f>IF(C1691="","",LOOKUP(C1691,Bases!A:A,Bases!B:B))</f>
        <v/>
      </c>
      <c r="E1691" s="70" t="str">
        <f>IF(C1691="","",LOOKUP(C1691,Bases!A:A,Bases!C:C))</f>
        <v/>
      </c>
      <c r="G1691" s="68" t="str">
        <f t="shared" si="104"/>
        <v>Baja</v>
      </c>
      <c r="H1691" s="16" t="s">
        <v>3006</v>
      </c>
      <c r="J1691" s="16" t="s">
        <v>2283</v>
      </c>
      <c r="K1691" s="16">
        <v>98640</v>
      </c>
      <c r="L1691" s="16" t="s">
        <v>2265</v>
      </c>
      <c r="M1691" s="17">
        <v>42055</v>
      </c>
      <c r="N1691" s="15">
        <v>50149466109</v>
      </c>
      <c r="P1691" s="16">
        <v>0</v>
      </c>
      <c r="Q1691" s="16" t="str">
        <f t="shared" si="103"/>
        <v>//</v>
      </c>
      <c r="R1691" s="16"/>
      <c r="S1691" s="108" t="e">
        <v>#N/A</v>
      </c>
      <c r="T1691" s="108"/>
    </row>
    <row r="1692" spans="1:20" x14ac:dyDescent="0.2">
      <c r="A1692" s="16">
        <v>8324</v>
      </c>
      <c r="B1692" s="16" t="s">
        <v>7291</v>
      </c>
      <c r="C1692" s="19" t="s">
        <v>6795</v>
      </c>
      <c r="D1692" s="70" t="str">
        <f>IF(C1692="","",LOOKUP(C1692,Bases!A:A,Bases!B:B))</f>
        <v>Invernaderos</v>
      </c>
      <c r="E1692" s="70" t="str">
        <f>IF(C1692="","",LOOKUP(C1692,Bases!A:A,Bases!C:C))</f>
        <v>Operativo Abajo</v>
      </c>
      <c r="F1692" s="18" t="s">
        <v>3659</v>
      </c>
      <c r="G1692" s="68" t="str">
        <f>IF(L1692="B","Baja",IF(L1692="A","Activo",IF(L1692="R","Activo","")))</f>
        <v>Activo</v>
      </c>
      <c r="H1692" s="16" t="s">
        <v>7292</v>
      </c>
      <c r="I1692" s="16" t="s">
        <v>7258</v>
      </c>
      <c r="J1692" s="16" t="s">
        <v>2270</v>
      </c>
      <c r="K1692" s="16">
        <v>98630</v>
      </c>
      <c r="L1692" s="16" t="s">
        <v>144</v>
      </c>
      <c r="M1692" s="17">
        <v>44117</v>
      </c>
      <c r="N1692" s="15">
        <v>44169654496</v>
      </c>
      <c r="O1692" s="16" t="s">
        <v>7293</v>
      </c>
      <c r="P1692" s="16" t="s">
        <v>7294</v>
      </c>
      <c r="Q1692" s="16" t="str">
        <f t="shared" si="103"/>
        <v>18/10/96</v>
      </c>
      <c r="R1692" s="27" t="s">
        <v>3904</v>
      </c>
      <c r="S1692" s="31" t="s">
        <v>7258</v>
      </c>
      <c r="T1692" s="31"/>
    </row>
    <row r="1693" spans="1:20" hidden="1" x14ac:dyDescent="0.2">
      <c r="A1693" s="16">
        <v>2075</v>
      </c>
      <c r="B1693" s="16" t="s">
        <v>1240</v>
      </c>
      <c r="D1693" s="70" t="str">
        <f>IF(C1693="","",LOOKUP(C1693,Bases!A:A,Bases!B:B))</f>
        <v/>
      </c>
      <c r="E1693" s="70" t="str">
        <f>IF(C1693="","",LOOKUP(C1693,Bases!A:A,Bases!C:C))</f>
        <v/>
      </c>
      <c r="G1693" s="68" t="str">
        <f t="shared" ref="G1693:G1708" si="105">IF(L1693="B","Baja","Activo")</f>
        <v>Baja</v>
      </c>
      <c r="H1693" s="16" t="s">
        <v>3007</v>
      </c>
      <c r="J1693" s="16" t="s">
        <v>2283</v>
      </c>
      <c r="K1693" s="16">
        <v>98640</v>
      </c>
      <c r="L1693" s="16" t="s">
        <v>2265</v>
      </c>
      <c r="M1693" s="17">
        <v>43171</v>
      </c>
      <c r="N1693" s="15">
        <v>34098302572</v>
      </c>
      <c r="P1693" s="16">
        <v>0</v>
      </c>
      <c r="Q1693" s="16" t="str">
        <f t="shared" si="103"/>
        <v>//</v>
      </c>
      <c r="R1693" s="16"/>
      <c r="S1693" s="108" t="s">
        <v>3951</v>
      </c>
      <c r="T1693" s="108"/>
    </row>
    <row r="1694" spans="1:20" hidden="1" x14ac:dyDescent="0.2">
      <c r="A1694" s="23">
        <v>8259</v>
      </c>
      <c r="B1694" s="31" t="s">
        <v>4678</v>
      </c>
      <c r="C1694" s="19" t="s">
        <v>7441</v>
      </c>
      <c r="D1694" s="70" t="str">
        <f>IF(C1694="","",LOOKUP(C1694,Bases!A:A,Bases!B:B))</f>
        <v>Fitosanidad</v>
      </c>
      <c r="E1694" s="70" t="s">
        <v>3679</v>
      </c>
      <c r="F1694" s="24" t="s">
        <v>9</v>
      </c>
      <c r="G1694" s="68" t="str">
        <f t="shared" si="105"/>
        <v>Baja</v>
      </c>
      <c r="H1694" s="16" t="s">
        <v>4679</v>
      </c>
      <c r="I1694" s="16" t="s">
        <v>5537</v>
      </c>
      <c r="J1694" s="16" t="s">
        <v>2285</v>
      </c>
      <c r="K1694" s="16">
        <v>98740</v>
      </c>
      <c r="L1694" s="16" t="s">
        <v>2265</v>
      </c>
      <c r="M1694" s="17">
        <v>44032</v>
      </c>
      <c r="N1694" s="15">
        <v>34957607152</v>
      </c>
      <c r="O1694" s="16" t="s">
        <v>4680</v>
      </c>
      <c r="P1694" s="16" t="s">
        <v>6378</v>
      </c>
      <c r="Q1694" s="16" t="str">
        <f t="shared" si="103"/>
        <v>22/09/76</v>
      </c>
      <c r="R1694" s="27" t="s">
        <v>3904</v>
      </c>
      <c r="S1694" s="108" t="s">
        <v>5537</v>
      </c>
      <c r="T1694" s="108"/>
    </row>
    <row r="1695" spans="1:20" hidden="1" x14ac:dyDescent="0.2">
      <c r="A1695" s="16">
        <v>2176</v>
      </c>
      <c r="B1695" s="16" t="s">
        <v>3760</v>
      </c>
      <c r="C1695" s="16" t="s">
        <v>6875</v>
      </c>
      <c r="D1695" s="70" t="str">
        <f>IF(C1695="","",LOOKUP(C1695,Bases!A:A,Bases!B:B))</f>
        <v>Invernaderos</v>
      </c>
      <c r="E1695" s="70" t="str">
        <f>IF(C1695="","",LOOKUP(C1695,Bases!A:A,Bases!C:C))</f>
        <v>Operativo Abajo</v>
      </c>
      <c r="F1695" s="18" t="s">
        <v>3662</v>
      </c>
      <c r="G1695" s="68" t="str">
        <f t="shared" si="105"/>
        <v>Baja</v>
      </c>
      <c r="H1695" s="16" t="s">
        <v>5717</v>
      </c>
      <c r="I1695" s="16" t="s">
        <v>5531</v>
      </c>
      <c r="J1695" s="16" t="s">
        <v>2285</v>
      </c>
      <c r="K1695" s="16">
        <v>98740</v>
      </c>
      <c r="L1695" s="16" t="s">
        <v>2265</v>
      </c>
      <c r="M1695" s="17">
        <v>43826</v>
      </c>
      <c r="N1695" s="15">
        <v>34028512928</v>
      </c>
      <c r="O1695" s="16" t="s">
        <v>4391</v>
      </c>
      <c r="P1695" s="16">
        <v>0</v>
      </c>
      <c r="Q1695" s="16" t="str">
        <f t="shared" si="103"/>
        <v>23/12/85</v>
      </c>
      <c r="R1695" s="27" t="s">
        <v>3904</v>
      </c>
      <c r="S1695" s="12" t="s">
        <v>6213</v>
      </c>
    </row>
    <row r="1696" spans="1:20" hidden="1" x14ac:dyDescent="0.2">
      <c r="A1696" s="16">
        <v>2811</v>
      </c>
      <c r="B1696" s="16" t="s">
        <v>6021</v>
      </c>
      <c r="D1696" s="70" t="str">
        <f>IF(C1696="","",LOOKUP(C1696,Bases!A:A,Bases!B:B))</f>
        <v/>
      </c>
      <c r="E1696" s="70" t="str">
        <f>IF(C1696="","",LOOKUP(C1696,Bases!A:A,Bases!C:C))</f>
        <v/>
      </c>
      <c r="F1696" s="18" t="s">
        <v>5599</v>
      </c>
      <c r="G1696" s="68" t="str">
        <f t="shared" si="105"/>
        <v>Baja</v>
      </c>
      <c r="H1696" s="16" t="s">
        <v>6022</v>
      </c>
      <c r="I1696" s="16" t="s">
        <v>2336</v>
      </c>
      <c r="J1696" s="16" t="s">
        <v>2272</v>
      </c>
      <c r="K1696" s="16">
        <v>98700</v>
      </c>
      <c r="L1696" s="16" t="s">
        <v>2265</v>
      </c>
      <c r="M1696" s="17">
        <v>43892</v>
      </c>
      <c r="N1696" s="15">
        <v>10200141926</v>
      </c>
      <c r="O1696" s="16" t="s">
        <v>6023</v>
      </c>
      <c r="P1696" s="16">
        <v>0</v>
      </c>
      <c r="Q1696" s="16" t="str">
        <f t="shared" si="103"/>
        <v>05/07/01</v>
      </c>
      <c r="R1696" s="27" t="s">
        <v>3910</v>
      </c>
      <c r="S1696" s="108" t="e">
        <v>#N/A</v>
      </c>
      <c r="T1696" s="108"/>
    </row>
    <row r="1697" spans="1:20" hidden="1" x14ac:dyDescent="0.2">
      <c r="A1697" s="16">
        <v>977</v>
      </c>
      <c r="B1697" s="16" t="s">
        <v>1242</v>
      </c>
      <c r="D1697" s="70" t="str">
        <f>IF(C1697="","",LOOKUP(C1697,Bases!A:A,Bases!B:B))</f>
        <v/>
      </c>
      <c r="E1697" s="70" t="str">
        <f>IF(C1697="","",LOOKUP(C1697,Bases!A:A,Bases!C:C))</f>
        <v/>
      </c>
      <c r="G1697" s="68" t="str">
        <f t="shared" si="105"/>
        <v>Baja</v>
      </c>
      <c r="K1697" s="16">
        <v>0</v>
      </c>
      <c r="L1697" s="16" t="s">
        <v>2265</v>
      </c>
      <c r="M1697" s="17">
        <v>40564</v>
      </c>
      <c r="N1697" s="15">
        <v>34119500311</v>
      </c>
      <c r="P1697" s="16">
        <v>0</v>
      </c>
      <c r="Q1697" s="16" t="str">
        <f t="shared" si="103"/>
        <v>//</v>
      </c>
      <c r="R1697" s="16"/>
      <c r="S1697" s="108" t="e">
        <v>#N/A</v>
      </c>
      <c r="T1697" s="108"/>
    </row>
    <row r="1698" spans="1:20" hidden="1" x14ac:dyDescent="0.2">
      <c r="A1698" s="16">
        <v>465</v>
      </c>
      <c r="B1698" s="16" t="s">
        <v>1243</v>
      </c>
      <c r="D1698" s="70" t="str">
        <f>IF(C1698="","",LOOKUP(C1698,Bases!A:A,Bases!B:B))</f>
        <v/>
      </c>
      <c r="E1698" s="70" t="str">
        <f>IF(C1698="","",LOOKUP(C1698,Bases!A:A,Bases!C:C))</f>
        <v/>
      </c>
      <c r="G1698" s="68" t="str">
        <f t="shared" si="105"/>
        <v>Baja</v>
      </c>
      <c r="K1698" s="16">
        <v>0</v>
      </c>
      <c r="L1698" s="16" t="s">
        <v>2265</v>
      </c>
      <c r="M1698" s="17">
        <v>38187</v>
      </c>
      <c r="N1698" s="15">
        <v>34048901101</v>
      </c>
      <c r="P1698" s="16">
        <v>0</v>
      </c>
      <c r="Q1698" s="16" t="str">
        <f t="shared" si="103"/>
        <v>//</v>
      </c>
      <c r="R1698" s="16"/>
      <c r="S1698" s="108" t="e">
        <v>#N/A</v>
      </c>
      <c r="T1698" s="108"/>
    </row>
    <row r="1699" spans="1:20" hidden="1" x14ac:dyDescent="0.2">
      <c r="A1699" s="16">
        <v>1239</v>
      </c>
      <c r="B1699" s="16" t="s">
        <v>1244</v>
      </c>
      <c r="D1699" s="70" t="str">
        <f>IF(C1699="","",LOOKUP(C1699,Bases!A:A,Bases!B:B))</f>
        <v/>
      </c>
      <c r="E1699" s="70" t="str">
        <f>IF(C1699="","",LOOKUP(C1699,Bases!A:A,Bases!C:C))</f>
        <v/>
      </c>
      <c r="G1699" s="68" t="str">
        <f t="shared" si="105"/>
        <v>Baja</v>
      </c>
      <c r="H1699" s="16" t="s">
        <v>3009</v>
      </c>
      <c r="J1699" s="16" t="s">
        <v>2274</v>
      </c>
      <c r="K1699" s="16">
        <v>98705</v>
      </c>
      <c r="L1699" s="16" t="s">
        <v>2265</v>
      </c>
      <c r="M1699" s="17">
        <v>41724</v>
      </c>
      <c r="N1699" s="15">
        <v>34139516453</v>
      </c>
      <c r="O1699" s="16" t="s">
        <v>5387</v>
      </c>
      <c r="P1699" s="16">
        <v>0</v>
      </c>
      <c r="Q1699" s="16" t="str">
        <f t="shared" si="103"/>
        <v>24/08/95</v>
      </c>
      <c r="R1699" s="16"/>
      <c r="S1699" s="108" t="e">
        <v>#N/A</v>
      </c>
      <c r="T1699" s="108"/>
    </row>
    <row r="1700" spans="1:20" hidden="1" x14ac:dyDescent="0.2">
      <c r="A1700" s="16">
        <v>263</v>
      </c>
      <c r="B1700" s="16" t="s">
        <v>1245</v>
      </c>
      <c r="D1700" s="70" t="str">
        <f>IF(C1700="","",LOOKUP(C1700,Bases!A:A,Bases!B:B))</f>
        <v/>
      </c>
      <c r="E1700" s="70" t="str">
        <f>IF(C1700="","",LOOKUP(C1700,Bases!A:A,Bases!C:C))</f>
        <v/>
      </c>
      <c r="G1700" s="68" t="str">
        <f t="shared" si="105"/>
        <v>Baja</v>
      </c>
      <c r="K1700" s="16">
        <v>0</v>
      </c>
      <c r="L1700" s="16" t="s">
        <v>2265</v>
      </c>
      <c r="M1700" s="17">
        <v>37438</v>
      </c>
      <c r="N1700" s="15">
        <v>34846305265</v>
      </c>
      <c r="P1700" s="16">
        <v>0</v>
      </c>
      <c r="Q1700" s="16" t="str">
        <f t="shared" si="103"/>
        <v>//</v>
      </c>
      <c r="R1700" s="16"/>
      <c r="S1700" s="108" t="e">
        <v>#N/A</v>
      </c>
      <c r="T1700" s="108"/>
    </row>
    <row r="1701" spans="1:20" hidden="1" x14ac:dyDescent="0.2">
      <c r="A1701" s="16">
        <v>926</v>
      </c>
      <c r="B1701" s="16" t="s">
        <v>1246</v>
      </c>
      <c r="D1701" s="70" t="str">
        <f>IF(C1701="","",LOOKUP(C1701,Bases!A:A,Bases!B:B))</f>
        <v/>
      </c>
      <c r="E1701" s="70" t="str">
        <f>IF(C1701="","",LOOKUP(C1701,Bases!A:A,Bases!C:C))</f>
        <v/>
      </c>
      <c r="G1701" s="68" t="str">
        <f t="shared" si="105"/>
        <v>Baja</v>
      </c>
      <c r="K1701" s="16">
        <v>0</v>
      </c>
      <c r="L1701" s="16" t="s">
        <v>2265</v>
      </c>
      <c r="M1701" s="17">
        <v>40528</v>
      </c>
      <c r="N1701" s="15">
        <v>13958013396</v>
      </c>
      <c r="P1701" s="16">
        <v>0</v>
      </c>
      <c r="Q1701" s="16" t="str">
        <f t="shared" si="103"/>
        <v>//</v>
      </c>
      <c r="R1701" s="16"/>
      <c r="S1701" s="108" t="e">
        <v>#N/A</v>
      </c>
      <c r="T1701" s="108"/>
    </row>
    <row r="1702" spans="1:20" hidden="1" x14ac:dyDescent="0.2">
      <c r="A1702" s="28">
        <v>50103</v>
      </c>
      <c r="B1702" s="16" t="s">
        <v>3896</v>
      </c>
      <c r="D1702" s="70" t="str">
        <f>IF(C1702="","",LOOKUP(C1702,Bases!A:A,Bases!B:B))</f>
        <v/>
      </c>
      <c r="E1702" s="70" t="str">
        <f>IF(C1702="","",LOOKUP(C1702,Bases!A:A,Bases!C:C))</f>
        <v/>
      </c>
      <c r="G1702" s="68" t="str">
        <f t="shared" si="105"/>
        <v>Baja</v>
      </c>
      <c r="H1702" s="16" t="s">
        <v>3897</v>
      </c>
      <c r="J1702" s="16" t="s">
        <v>2268</v>
      </c>
      <c r="K1702" s="16">
        <v>98760</v>
      </c>
      <c r="L1702" s="16" t="s">
        <v>2265</v>
      </c>
      <c r="M1702" s="17">
        <v>43333</v>
      </c>
      <c r="O1702" s="16" t="s">
        <v>3850</v>
      </c>
      <c r="P1702" s="16">
        <v>0</v>
      </c>
      <c r="Q1702" s="16" t="str">
        <f t="shared" si="103"/>
        <v>//R</v>
      </c>
      <c r="R1702" s="27" t="s">
        <v>3904</v>
      </c>
      <c r="S1702" s="108" t="e">
        <v>#N/A</v>
      </c>
      <c r="T1702" s="108"/>
    </row>
    <row r="1703" spans="1:20" hidden="1" x14ac:dyDescent="0.2">
      <c r="A1703" s="16">
        <v>1459</v>
      </c>
      <c r="B1703" s="16" t="s">
        <v>1247</v>
      </c>
      <c r="D1703" s="70" t="str">
        <f>IF(C1703="","",LOOKUP(C1703,Bases!A:A,Bases!B:B))</f>
        <v/>
      </c>
      <c r="E1703" s="70" t="str">
        <f>IF(C1703="","",LOOKUP(C1703,Bases!A:A,Bases!C:C))</f>
        <v/>
      </c>
      <c r="G1703" s="68" t="str">
        <f t="shared" si="105"/>
        <v>Baja</v>
      </c>
      <c r="H1703" s="16" t="s">
        <v>3010</v>
      </c>
      <c r="J1703" s="16" t="s">
        <v>2268</v>
      </c>
      <c r="K1703" s="16">
        <v>98760</v>
      </c>
      <c r="L1703" s="16" t="s">
        <v>2265</v>
      </c>
      <c r="M1703" s="17">
        <v>42213</v>
      </c>
      <c r="N1703" s="15">
        <v>25159347449</v>
      </c>
      <c r="P1703" s="16">
        <v>0</v>
      </c>
      <c r="Q1703" s="16" t="str">
        <f t="shared" si="103"/>
        <v>//</v>
      </c>
      <c r="R1703" s="16"/>
      <c r="S1703" s="108" t="e">
        <v>#N/A</v>
      </c>
      <c r="T1703" s="108"/>
    </row>
    <row r="1704" spans="1:20" hidden="1" x14ac:dyDescent="0.2">
      <c r="A1704" s="16">
        <v>8142</v>
      </c>
      <c r="B1704" s="16" t="s">
        <v>1248</v>
      </c>
      <c r="D1704" s="70" t="str">
        <f>IF(C1704="","",LOOKUP(C1704,Bases!A:A,Bases!B:B))</f>
        <v/>
      </c>
      <c r="E1704" s="70" t="str">
        <f>IF(C1704="","",LOOKUP(C1704,Bases!A:A,Bases!C:C))</f>
        <v/>
      </c>
      <c r="G1704" s="68" t="str">
        <f t="shared" si="105"/>
        <v>Baja</v>
      </c>
      <c r="H1704" s="16" t="s">
        <v>3011</v>
      </c>
      <c r="J1704" s="16" t="s">
        <v>2268</v>
      </c>
      <c r="K1704" s="16">
        <v>98760</v>
      </c>
      <c r="L1704" s="16" t="s">
        <v>2265</v>
      </c>
      <c r="M1704" s="17">
        <v>42136</v>
      </c>
      <c r="N1704" s="15">
        <v>43099218117</v>
      </c>
      <c r="P1704" s="16">
        <v>0</v>
      </c>
      <c r="Q1704" s="16" t="str">
        <f t="shared" si="103"/>
        <v>//</v>
      </c>
      <c r="R1704" s="16"/>
      <c r="S1704" s="108" t="e">
        <v>#N/A</v>
      </c>
      <c r="T1704" s="108"/>
    </row>
    <row r="1705" spans="1:20" x14ac:dyDescent="0.2">
      <c r="A1705" s="23">
        <v>1906</v>
      </c>
      <c r="B1705" s="16" t="s">
        <v>946</v>
      </c>
      <c r="C1705" s="16" t="s">
        <v>6797</v>
      </c>
      <c r="D1705" s="70" t="str">
        <f>IF(C1705="","",LOOKUP(C1705,Bases!A:A,Bases!B:B))</f>
        <v>Mantenimiento</v>
      </c>
      <c r="E1705" s="70" t="str">
        <f>IF(C1705="","",LOOKUP(C1705,Bases!A:A,Bases!C:C))</f>
        <v>Apoyo de Mantenimiento</v>
      </c>
      <c r="F1705" s="18" t="s">
        <v>3</v>
      </c>
      <c r="G1705" s="68" t="str">
        <f t="shared" si="105"/>
        <v>Activo</v>
      </c>
      <c r="H1705" s="16" t="s">
        <v>5877</v>
      </c>
      <c r="I1705" s="16" t="s">
        <v>2472</v>
      </c>
      <c r="J1705" s="16" t="s">
        <v>2283</v>
      </c>
      <c r="K1705" s="16">
        <v>98640</v>
      </c>
      <c r="L1705" s="16" t="s">
        <v>2266</v>
      </c>
      <c r="M1705" s="17">
        <v>43871</v>
      </c>
      <c r="N1705" s="15">
        <v>29139954126</v>
      </c>
      <c r="O1705" s="16" t="s">
        <v>4885</v>
      </c>
      <c r="P1705" s="16" t="s">
        <v>6350</v>
      </c>
      <c r="Q1705" s="16" t="str">
        <f t="shared" si="103"/>
        <v>23/04/99</v>
      </c>
      <c r="R1705" s="16" t="s">
        <v>3904</v>
      </c>
      <c r="S1705" s="12" t="s">
        <v>3951</v>
      </c>
    </row>
    <row r="1706" spans="1:20" hidden="1" x14ac:dyDescent="0.2">
      <c r="A1706" s="16">
        <v>1043</v>
      </c>
      <c r="B1706" s="16" t="s">
        <v>1250</v>
      </c>
      <c r="D1706" s="70" t="str">
        <f>IF(C1706="","",LOOKUP(C1706,Bases!A:A,Bases!B:B))</f>
        <v/>
      </c>
      <c r="E1706" s="70" t="str">
        <f>IF(C1706="","",LOOKUP(C1706,Bases!A:A,Bases!C:C))</f>
        <v/>
      </c>
      <c r="G1706" s="68" t="str">
        <f t="shared" si="105"/>
        <v>Baja</v>
      </c>
      <c r="H1706" s="16" t="s">
        <v>3013</v>
      </c>
      <c r="J1706" s="16" t="s">
        <v>2272</v>
      </c>
      <c r="K1706" s="16">
        <v>98705</v>
      </c>
      <c r="L1706" s="16" t="s">
        <v>2265</v>
      </c>
      <c r="M1706" s="17">
        <v>40809</v>
      </c>
      <c r="N1706" s="15">
        <v>34109117910</v>
      </c>
      <c r="P1706" s="16">
        <v>0</v>
      </c>
      <c r="Q1706" s="16" t="str">
        <f t="shared" si="103"/>
        <v>//</v>
      </c>
      <c r="R1706" s="16"/>
      <c r="S1706" s="108" t="e">
        <v>#N/A</v>
      </c>
      <c r="T1706" s="108"/>
    </row>
    <row r="1707" spans="1:20" hidden="1" x14ac:dyDescent="0.2">
      <c r="A1707" s="16">
        <v>1381</v>
      </c>
      <c r="B1707" s="16" t="s">
        <v>1251</v>
      </c>
      <c r="D1707" s="70" t="str">
        <f>IF(C1707="","",LOOKUP(C1707,Bases!A:A,Bases!B:B))</f>
        <v/>
      </c>
      <c r="E1707" s="70" t="str">
        <f>IF(C1707="","",LOOKUP(C1707,Bases!A:A,Bases!C:C))</f>
        <v/>
      </c>
      <c r="G1707" s="68" t="str">
        <f t="shared" si="105"/>
        <v>Baja</v>
      </c>
      <c r="H1707" s="16" t="s">
        <v>2645</v>
      </c>
      <c r="J1707" s="16" t="s">
        <v>2274</v>
      </c>
      <c r="K1707" s="16">
        <v>98700</v>
      </c>
      <c r="L1707" s="16" t="s">
        <v>2265</v>
      </c>
      <c r="M1707" s="17">
        <v>41943</v>
      </c>
      <c r="N1707" s="15">
        <v>34138800460</v>
      </c>
      <c r="P1707" s="16">
        <v>0</v>
      </c>
      <c r="Q1707" s="16" t="str">
        <f t="shared" si="103"/>
        <v>//</v>
      </c>
      <c r="R1707" s="16"/>
      <c r="S1707" s="108" t="e">
        <v>#N/A</v>
      </c>
      <c r="T1707" s="108"/>
    </row>
    <row r="1708" spans="1:20" hidden="1" x14ac:dyDescent="0.2">
      <c r="A1708" s="16">
        <v>1267</v>
      </c>
      <c r="B1708" s="16" t="s">
        <v>1252</v>
      </c>
      <c r="D1708" s="70" t="str">
        <f>IF(C1708="","",LOOKUP(C1708,Bases!A:A,Bases!B:B))</f>
        <v/>
      </c>
      <c r="E1708" s="70" t="str">
        <f>IF(C1708="","",LOOKUP(C1708,Bases!A:A,Bases!C:C))</f>
        <v/>
      </c>
      <c r="G1708" s="68" t="str">
        <f t="shared" si="105"/>
        <v>Baja</v>
      </c>
      <c r="H1708" s="16" t="s">
        <v>3014</v>
      </c>
      <c r="J1708" s="16" t="s">
        <v>2274</v>
      </c>
      <c r="K1708" s="16">
        <v>98707</v>
      </c>
      <c r="L1708" s="16" t="s">
        <v>2265</v>
      </c>
      <c r="M1708" s="17">
        <v>41758</v>
      </c>
      <c r="N1708" s="15">
        <v>38149343691</v>
      </c>
      <c r="P1708" s="16">
        <v>0</v>
      </c>
      <c r="Q1708" s="16" t="str">
        <f t="shared" si="103"/>
        <v>//</v>
      </c>
      <c r="R1708" s="16"/>
      <c r="S1708" s="108" t="e">
        <v>#N/A</v>
      </c>
      <c r="T1708" s="108"/>
    </row>
    <row r="1709" spans="1:20" hidden="1" x14ac:dyDescent="0.2">
      <c r="A1709" s="16">
        <v>2</v>
      </c>
      <c r="B1709" s="16" t="s">
        <v>1253</v>
      </c>
      <c r="D1709" s="14" t="str">
        <f>IF(C1709="","",LOOKUP(C1709,Bases!A:A,Bases!B:B))</f>
        <v/>
      </c>
      <c r="E1709" s="14" t="str">
        <f>IF(C1709="","",LOOKUP(C1709,Bases!A:A,Bases!C:C))</f>
        <v/>
      </c>
      <c r="G1709" s="68" t="str">
        <f>IF(L1709="B","Baja",IF(L1709="A","Activo",IF(L1709="R","Activo","")))</f>
        <v>Baja</v>
      </c>
      <c r="K1709" s="16">
        <v>0</v>
      </c>
      <c r="L1709" s="16" t="s">
        <v>2265</v>
      </c>
      <c r="M1709" s="17">
        <v>36465</v>
      </c>
      <c r="N1709" s="15">
        <v>34964300171</v>
      </c>
      <c r="P1709" s="16">
        <v>0</v>
      </c>
      <c r="Q1709" s="16" t="str">
        <f t="shared" si="103"/>
        <v>//</v>
      </c>
      <c r="R1709" s="16"/>
      <c r="S1709" s="108" t="e">
        <v>#N/A</v>
      </c>
      <c r="T1709" s="108"/>
    </row>
    <row r="1710" spans="1:20" hidden="1" x14ac:dyDescent="0.2">
      <c r="A1710" s="39">
        <v>8153</v>
      </c>
      <c r="B1710" s="16" t="s">
        <v>1254</v>
      </c>
      <c r="D1710" s="70" t="str">
        <f>IF(C1710="","",LOOKUP(C1710,Bases!A:A,Bases!B:B))</f>
        <v/>
      </c>
      <c r="E1710" s="70" t="str">
        <f>IF(C1710="","",LOOKUP(C1710,Bases!A:A,Bases!C:C))</f>
        <v/>
      </c>
      <c r="F1710" s="18" t="s">
        <v>9</v>
      </c>
      <c r="G1710" s="68" t="str">
        <f t="shared" ref="G1710:G1741" si="106">IF(L1710="B","Baja","Activo")</f>
        <v>Baja</v>
      </c>
      <c r="H1710" s="16" t="s">
        <v>3012</v>
      </c>
      <c r="J1710" s="16" t="s">
        <v>2283</v>
      </c>
      <c r="K1710" s="16">
        <v>98640</v>
      </c>
      <c r="L1710" s="16" t="s">
        <v>2265</v>
      </c>
      <c r="M1710" s="17">
        <v>43315</v>
      </c>
      <c r="N1710" s="15">
        <v>10159384949</v>
      </c>
      <c r="O1710" s="16" t="s">
        <v>4216</v>
      </c>
      <c r="P1710" s="16">
        <v>0</v>
      </c>
      <c r="Q1710" s="16" t="str">
        <f t="shared" si="103"/>
        <v>27/10/93</v>
      </c>
      <c r="R1710" s="27" t="s">
        <v>3904</v>
      </c>
      <c r="S1710" s="108" t="e">
        <v>#N/A</v>
      </c>
      <c r="T1710" s="108"/>
    </row>
    <row r="1711" spans="1:20" hidden="1" x14ac:dyDescent="0.2">
      <c r="A1711" s="16">
        <v>2775</v>
      </c>
      <c r="B1711" s="16" t="s">
        <v>5903</v>
      </c>
      <c r="D1711" s="70" t="str">
        <f>IF(C1711="","",LOOKUP(C1711,Bases!A:A,Bases!B:B))</f>
        <v/>
      </c>
      <c r="E1711" s="70" t="str">
        <f>IF(C1711="","",LOOKUP(C1711,Bases!A:A,Bases!C:C))</f>
        <v/>
      </c>
      <c r="F1711" s="24" t="s">
        <v>3639</v>
      </c>
      <c r="G1711" s="68" t="str">
        <f t="shared" si="106"/>
        <v>Baja</v>
      </c>
      <c r="H1711" s="16" t="s">
        <v>5904</v>
      </c>
      <c r="I1711" s="16" t="s">
        <v>5531</v>
      </c>
      <c r="J1711" s="16" t="s">
        <v>2285</v>
      </c>
      <c r="K1711" s="16">
        <v>98740</v>
      </c>
      <c r="L1711" s="16" t="s">
        <v>2265</v>
      </c>
      <c r="M1711" s="17">
        <v>43878</v>
      </c>
      <c r="N1711" s="15">
        <v>2198959831</v>
      </c>
      <c r="O1711" s="16" t="s">
        <v>5906</v>
      </c>
      <c r="P1711" s="16">
        <v>0</v>
      </c>
      <c r="Q1711" s="16" t="str">
        <f t="shared" si="103"/>
        <v>07/05/89</v>
      </c>
      <c r="R1711" s="27" t="s">
        <v>3910</v>
      </c>
      <c r="S1711" s="108" t="s">
        <v>5537</v>
      </c>
      <c r="T1711" s="108"/>
    </row>
    <row r="1712" spans="1:20" hidden="1" x14ac:dyDescent="0.2">
      <c r="A1712" s="16">
        <v>414</v>
      </c>
      <c r="B1712" s="16" t="s">
        <v>1255</v>
      </c>
      <c r="D1712" s="70" t="str">
        <f>IF(C1712="","",LOOKUP(C1712,Bases!A:A,Bases!B:B))</f>
        <v/>
      </c>
      <c r="E1712" s="70" t="str">
        <f>IF(C1712="","",LOOKUP(C1712,Bases!A:A,Bases!C:C))</f>
        <v/>
      </c>
      <c r="G1712" s="68" t="str">
        <f t="shared" si="106"/>
        <v>Baja</v>
      </c>
      <c r="K1712" s="16">
        <v>0</v>
      </c>
      <c r="L1712" s="16" t="s">
        <v>2265</v>
      </c>
      <c r="M1712" s="17">
        <v>37851</v>
      </c>
      <c r="N1712" s="15">
        <v>34038706650</v>
      </c>
      <c r="P1712" s="16">
        <v>0</v>
      </c>
      <c r="Q1712" s="16" t="str">
        <f t="shared" si="103"/>
        <v>//</v>
      </c>
      <c r="R1712" s="16"/>
      <c r="S1712" s="108" t="e">
        <v>#N/A</v>
      </c>
      <c r="T1712" s="108"/>
    </row>
    <row r="1713" spans="1:20" hidden="1" x14ac:dyDescent="0.2">
      <c r="A1713" s="16">
        <v>664</v>
      </c>
      <c r="B1713" s="16" t="s">
        <v>1256</v>
      </c>
      <c r="D1713" s="70" t="str">
        <f>IF(C1713="","",LOOKUP(C1713,Bases!A:A,Bases!B:B))</f>
        <v/>
      </c>
      <c r="E1713" s="70" t="str">
        <f>IF(C1713="","",LOOKUP(C1713,Bases!A:A,Bases!C:C))</f>
        <v/>
      </c>
      <c r="G1713" s="68" t="str">
        <f t="shared" si="106"/>
        <v>Baja</v>
      </c>
      <c r="K1713" s="16">
        <v>0</v>
      </c>
      <c r="L1713" s="16" t="s">
        <v>2265</v>
      </c>
      <c r="M1713" s="17">
        <v>38446</v>
      </c>
      <c r="N1713" s="15">
        <v>34846101417</v>
      </c>
      <c r="P1713" s="16">
        <v>0</v>
      </c>
      <c r="Q1713" s="16" t="str">
        <f t="shared" si="103"/>
        <v>//</v>
      </c>
      <c r="R1713" s="16"/>
      <c r="S1713" s="108" t="e">
        <v>#N/A</v>
      </c>
      <c r="T1713" s="108"/>
    </row>
    <row r="1714" spans="1:20" hidden="1" x14ac:dyDescent="0.2">
      <c r="A1714" s="29">
        <v>50174</v>
      </c>
      <c r="B1714" s="16" t="s">
        <v>4725</v>
      </c>
      <c r="D1714" s="70" t="str">
        <f>IF(C1714="","",LOOKUP(C1714,Bases!A:A,Bases!B:B))</f>
        <v/>
      </c>
      <c r="E1714" s="70" t="str">
        <f>IF(C1714="","",LOOKUP(C1714,Bases!A:A,Bases!C:C))</f>
        <v/>
      </c>
      <c r="F1714" s="24" t="s">
        <v>3662</v>
      </c>
      <c r="G1714" s="68" t="str">
        <f t="shared" si="106"/>
        <v>Baja</v>
      </c>
      <c r="H1714" s="16" t="s">
        <v>4726</v>
      </c>
      <c r="J1714" s="16" t="s">
        <v>2285</v>
      </c>
      <c r="K1714" s="16">
        <v>98760</v>
      </c>
      <c r="L1714" s="16" t="s">
        <v>2265</v>
      </c>
      <c r="M1714" s="17">
        <v>43486</v>
      </c>
      <c r="O1714" s="16" t="s">
        <v>4727</v>
      </c>
      <c r="P1714" s="16">
        <v>0</v>
      </c>
      <c r="Q1714" s="16" t="str">
        <f t="shared" si="103"/>
        <v>30/08/99</v>
      </c>
      <c r="R1714" s="27" t="s">
        <v>3904</v>
      </c>
      <c r="S1714" s="108" t="e">
        <v>#N/A</v>
      </c>
      <c r="T1714" s="108"/>
    </row>
    <row r="1715" spans="1:20" hidden="1" x14ac:dyDescent="0.2">
      <c r="A1715" s="16">
        <v>1270</v>
      </c>
      <c r="B1715" s="16" t="s">
        <v>1257</v>
      </c>
      <c r="D1715" s="70" t="str">
        <f>IF(C1715="","",LOOKUP(C1715,Bases!A:A,Bases!B:B))</f>
        <v/>
      </c>
      <c r="E1715" s="70" t="str">
        <f>IF(C1715="","",LOOKUP(C1715,Bases!A:A,Bases!C:C))</f>
        <v/>
      </c>
      <c r="G1715" s="68" t="str">
        <f t="shared" si="106"/>
        <v>Baja</v>
      </c>
      <c r="H1715" s="16" t="s">
        <v>3015</v>
      </c>
      <c r="J1715" s="16" t="s">
        <v>2283</v>
      </c>
      <c r="K1715" s="16">
        <v>98640</v>
      </c>
      <c r="L1715" s="16" t="s">
        <v>2265</v>
      </c>
      <c r="M1715" s="17">
        <v>41758</v>
      </c>
      <c r="N1715" s="15">
        <v>27149162201</v>
      </c>
      <c r="P1715" s="16">
        <v>0</v>
      </c>
      <c r="Q1715" s="16" t="str">
        <f t="shared" si="103"/>
        <v>//</v>
      </c>
      <c r="R1715" s="16"/>
      <c r="S1715" s="108" t="e">
        <v>#N/A</v>
      </c>
      <c r="T1715" s="108"/>
    </row>
    <row r="1716" spans="1:20" hidden="1" x14ac:dyDescent="0.2">
      <c r="A1716" s="16">
        <v>1409</v>
      </c>
      <c r="B1716" s="16" t="s">
        <v>1258</v>
      </c>
      <c r="D1716" s="70" t="str">
        <f>IF(C1716="","",LOOKUP(C1716,Bases!A:A,Bases!B:B))</f>
        <v/>
      </c>
      <c r="E1716" s="70" t="str">
        <f>IF(C1716="","",LOOKUP(C1716,Bases!A:A,Bases!C:C))</f>
        <v/>
      </c>
      <c r="F1716" s="18" t="s">
        <v>3662</v>
      </c>
      <c r="G1716" s="68" t="str">
        <f t="shared" si="106"/>
        <v>Baja</v>
      </c>
      <c r="H1716" s="16" t="s">
        <v>3016</v>
      </c>
      <c r="J1716" s="16" t="s">
        <v>2283</v>
      </c>
      <c r="K1716" s="16">
        <v>98640</v>
      </c>
      <c r="L1716" s="16" t="s">
        <v>2265</v>
      </c>
      <c r="M1716" s="17">
        <v>42037</v>
      </c>
      <c r="N1716" s="15">
        <v>5159545986</v>
      </c>
      <c r="O1716" s="16" t="s">
        <v>3969</v>
      </c>
      <c r="P1716" s="16">
        <v>0</v>
      </c>
      <c r="Q1716" s="16" t="str">
        <f t="shared" si="103"/>
        <v>24/01/95</v>
      </c>
      <c r="R1716" s="16"/>
      <c r="S1716" s="108" t="e">
        <v>#N/A</v>
      </c>
      <c r="T1716" s="108"/>
    </row>
    <row r="1717" spans="1:20" hidden="1" x14ac:dyDescent="0.2">
      <c r="A1717" s="16">
        <v>1580</v>
      </c>
      <c r="B1717" s="16" t="s">
        <v>1259</v>
      </c>
      <c r="D1717" s="70" t="str">
        <f>IF(C1717="","",LOOKUP(C1717,Bases!A:A,Bases!B:B))</f>
        <v/>
      </c>
      <c r="E1717" s="70" t="str">
        <f>IF(C1717="","",LOOKUP(C1717,Bases!A:A,Bases!C:C))</f>
        <v/>
      </c>
      <c r="G1717" s="68" t="str">
        <f t="shared" si="106"/>
        <v>Baja</v>
      </c>
      <c r="H1717" s="16" t="s">
        <v>2321</v>
      </c>
      <c r="J1717" s="16" t="s">
        <v>2272</v>
      </c>
      <c r="K1717" s="16">
        <v>98705</v>
      </c>
      <c r="L1717" s="16" t="s">
        <v>2265</v>
      </c>
      <c r="M1717" s="17">
        <v>42311</v>
      </c>
      <c r="N1717" s="15">
        <v>62159712744</v>
      </c>
      <c r="P1717" s="16">
        <v>0</v>
      </c>
      <c r="Q1717" s="16" t="str">
        <f t="shared" si="103"/>
        <v>//</v>
      </c>
      <c r="R1717" s="16"/>
      <c r="S1717" s="108" t="e">
        <v>#N/A</v>
      </c>
      <c r="T1717" s="108"/>
    </row>
    <row r="1718" spans="1:20" hidden="1" x14ac:dyDescent="0.2">
      <c r="A1718" s="16">
        <v>309</v>
      </c>
      <c r="B1718" s="16" t="s">
        <v>1260</v>
      </c>
      <c r="D1718" s="70" t="str">
        <f>IF(C1718="","",LOOKUP(C1718,Bases!A:A,Bases!B:B))</f>
        <v/>
      </c>
      <c r="E1718" s="70" t="str">
        <f>IF(C1718="","",LOOKUP(C1718,Bases!A:A,Bases!C:C))</f>
        <v/>
      </c>
      <c r="G1718" s="68" t="str">
        <f t="shared" si="106"/>
        <v>Baja</v>
      </c>
      <c r="K1718" s="16">
        <v>0</v>
      </c>
      <c r="L1718" s="16" t="s">
        <v>2265</v>
      </c>
      <c r="M1718" s="17">
        <v>37565</v>
      </c>
      <c r="N1718" s="15">
        <v>34806405998</v>
      </c>
      <c r="P1718" s="16">
        <v>0</v>
      </c>
      <c r="Q1718" s="16" t="str">
        <f t="shared" si="103"/>
        <v>//</v>
      </c>
      <c r="R1718" s="16"/>
      <c r="S1718" s="108" t="e">
        <v>#N/A</v>
      </c>
      <c r="T1718" s="108"/>
    </row>
    <row r="1719" spans="1:20" hidden="1" x14ac:dyDescent="0.2">
      <c r="A1719" s="16">
        <v>1616</v>
      </c>
      <c r="B1719" s="16" t="s">
        <v>1261</v>
      </c>
      <c r="D1719" s="70" t="str">
        <f>IF(C1719="","",LOOKUP(C1719,Bases!A:A,Bases!B:B))</f>
        <v/>
      </c>
      <c r="E1719" s="70" t="str">
        <f>IF(C1719="","",LOOKUP(C1719,Bases!A:A,Bases!C:C))</f>
        <v/>
      </c>
      <c r="G1719" s="68" t="str">
        <f t="shared" si="106"/>
        <v>Baja</v>
      </c>
      <c r="H1719" s="16" t="s">
        <v>3017</v>
      </c>
      <c r="J1719" s="16" t="s">
        <v>2272</v>
      </c>
      <c r="K1719" s="16">
        <v>98700</v>
      </c>
      <c r="L1719" s="16" t="s">
        <v>2265</v>
      </c>
      <c r="M1719" s="17">
        <v>42444</v>
      </c>
      <c r="N1719" s="15">
        <v>34998106578</v>
      </c>
      <c r="P1719" s="16">
        <v>0</v>
      </c>
      <c r="Q1719" s="16" t="str">
        <f t="shared" si="103"/>
        <v>//</v>
      </c>
      <c r="R1719" s="16"/>
      <c r="S1719" s="108" t="e">
        <v>#N/A</v>
      </c>
      <c r="T1719" s="108"/>
    </row>
    <row r="1720" spans="1:20" hidden="1" x14ac:dyDescent="0.2">
      <c r="A1720" s="16">
        <v>1807</v>
      </c>
      <c r="B1720" s="16" t="s">
        <v>1262</v>
      </c>
      <c r="D1720" s="70" t="str">
        <f>IF(C1720="","",LOOKUP(C1720,Bases!A:A,Bases!B:B))</f>
        <v/>
      </c>
      <c r="E1720" s="70" t="str">
        <f>IF(C1720="","",LOOKUP(C1720,Bases!A:A,Bases!C:C))</f>
        <v/>
      </c>
      <c r="F1720" s="18" t="s">
        <v>11</v>
      </c>
      <c r="G1720" s="68" t="str">
        <f t="shared" si="106"/>
        <v>Baja</v>
      </c>
      <c r="H1720" s="16" t="s">
        <v>3018</v>
      </c>
      <c r="I1720" s="16" t="s">
        <v>2472</v>
      </c>
      <c r="J1720" s="16" t="s">
        <v>2283</v>
      </c>
      <c r="K1720" s="16">
        <v>98640</v>
      </c>
      <c r="L1720" s="16" t="s">
        <v>2265</v>
      </c>
      <c r="M1720" s="17">
        <v>43206</v>
      </c>
      <c r="N1720" s="15">
        <v>14169348977</v>
      </c>
      <c r="O1720" s="38" t="s">
        <v>4191</v>
      </c>
      <c r="P1720" s="16" t="s">
        <v>6390</v>
      </c>
      <c r="Q1720" s="16" t="str">
        <f t="shared" si="103"/>
        <v>01/10/93</v>
      </c>
      <c r="R1720" s="27" t="s">
        <v>3910</v>
      </c>
      <c r="S1720" s="108" t="s">
        <v>6214</v>
      </c>
      <c r="T1720" s="108"/>
    </row>
    <row r="1721" spans="1:20" hidden="1" x14ac:dyDescent="0.2">
      <c r="A1721" s="16">
        <v>1314</v>
      </c>
      <c r="B1721" s="16" t="s">
        <v>1263</v>
      </c>
      <c r="D1721" s="70" t="str">
        <f>IF(C1721="","",LOOKUP(C1721,Bases!A:A,Bases!B:B))</f>
        <v/>
      </c>
      <c r="E1721" s="70" t="str">
        <f>IF(C1721="","",LOOKUP(C1721,Bases!A:A,Bases!C:C))</f>
        <v/>
      </c>
      <c r="G1721" s="68" t="str">
        <f t="shared" si="106"/>
        <v>Baja</v>
      </c>
      <c r="K1721" s="16">
        <v>0</v>
      </c>
      <c r="L1721" s="16" t="s">
        <v>2265</v>
      </c>
      <c r="M1721" s="17">
        <v>41871</v>
      </c>
      <c r="N1721" s="15">
        <v>34089103724</v>
      </c>
      <c r="P1721" s="16">
        <v>0</v>
      </c>
      <c r="Q1721" s="16" t="str">
        <f t="shared" si="103"/>
        <v>//</v>
      </c>
      <c r="R1721" s="16"/>
      <c r="S1721" s="108" t="e">
        <v>#N/A</v>
      </c>
      <c r="T1721" s="108"/>
    </row>
    <row r="1722" spans="1:20" hidden="1" x14ac:dyDescent="0.2">
      <c r="A1722" s="16">
        <v>859</v>
      </c>
      <c r="B1722" s="16" t="s">
        <v>1264</v>
      </c>
      <c r="D1722" s="70" t="str">
        <f>IF(C1722="","",LOOKUP(C1722,Bases!A:A,Bases!B:B))</f>
        <v/>
      </c>
      <c r="E1722" s="70" t="str">
        <f>IF(C1722="","",LOOKUP(C1722,Bases!A:A,Bases!C:C))</f>
        <v/>
      </c>
      <c r="G1722" s="68" t="str">
        <f t="shared" si="106"/>
        <v>Baja</v>
      </c>
      <c r="K1722" s="16">
        <v>0</v>
      </c>
      <c r="L1722" s="16" t="s">
        <v>2265</v>
      </c>
      <c r="M1722" s="17">
        <v>38768</v>
      </c>
      <c r="N1722" s="15">
        <v>34068702330</v>
      </c>
      <c r="P1722" s="16">
        <v>0</v>
      </c>
      <c r="Q1722" s="16" t="str">
        <f t="shared" si="103"/>
        <v>//</v>
      </c>
      <c r="R1722" s="16"/>
      <c r="S1722" s="108" t="e">
        <v>#N/A</v>
      </c>
      <c r="T1722" s="108"/>
    </row>
    <row r="1723" spans="1:20" hidden="1" x14ac:dyDescent="0.2">
      <c r="A1723" s="16">
        <v>673</v>
      </c>
      <c r="B1723" s="16" t="s">
        <v>1265</v>
      </c>
      <c r="D1723" s="70" t="str">
        <f>IF(C1723="","",LOOKUP(C1723,Bases!A:A,Bases!B:B))</f>
        <v/>
      </c>
      <c r="E1723" s="70" t="str">
        <f>IF(C1723="","",LOOKUP(C1723,Bases!A:A,Bases!C:C))</f>
        <v/>
      </c>
      <c r="G1723" s="68" t="str">
        <f t="shared" si="106"/>
        <v>Baja</v>
      </c>
      <c r="K1723" s="16">
        <v>0</v>
      </c>
      <c r="L1723" s="16" t="s">
        <v>2265</v>
      </c>
      <c r="M1723" s="17">
        <v>38446</v>
      </c>
      <c r="N1723" s="15">
        <v>34058604181</v>
      </c>
      <c r="P1723" s="16">
        <v>0</v>
      </c>
      <c r="Q1723" s="16" t="str">
        <f t="shared" si="103"/>
        <v>//</v>
      </c>
      <c r="R1723" s="16"/>
      <c r="S1723" s="108" t="e">
        <v>#N/A</v>
      </c>
      <c r="T1723" s="108"/>
    </row>
    <row r="1724" spans="1:20" hidden="1" x14ac:dyDescent="0.2">
      <c r="A1724" s="16">
        <v>1115</v>
      </c>
      <c r="B1724" s="16" t="s">
        <v>1265</v>
      </c>
      <c r="D1724" s="70" t="str">
        <f>IF(C1724="","",LOOKUP(C1724,Bases!A:A,Bases!B:B))</f>
        <v/>
      </c>
      <c r="E1724" s="70" t="str">
        <f>IF(C1724="","",LOOKUP(C1724,Bases!A:A,Bases!C:C))</f>
        <v/>
      </c>
      <c r="G1724" s="68" t="str">
        <f t="shared" si="106"/>
        <v>Baja</v>
      </c>
      <c r="H1724" s="16" t="s">
        <v>3019</v>
      </c>
      <c r="J1724" s="16" t="s">
        <v>3020</v>
      </c>
      <c r="K1724" s="16">
        <v>98640</v>
      </c>
      <c r="L1724" s="16" t="s">
        <v>2265</v>
      </c>
      <c r="M1724" s="17">
        <v>41278</v>
      </c>
      <c r="N1724" s="15">
        <v>34058604181</v>
      </c>
      <c r="P1724" s="16">
        <v>0</v>
      </c>
      <c r="Q1724" s="16" t="str">
        <f t="shared" si="103"/>
        <v>//</v>
      </c>
      <c r="R1724" s="16"/>
      <c r="S1724" s="108" t="e">
        <v>#N/A</v>
      </c>
      <c r="T1724" s="108"/>
    </row>
    <row r="1725" spans="1:20" hidden="1" x14ac:dyDescent="0.2">
      <c r="A1725" s="16">
        <v>8193</v>
      </c>
      <c r="B1725" s="16" t="s">
        <v>1266</v>
      </c>
      <c r="D1725" s="70" t="str">
        <f>IF(C1725="","",LOOKUP(C1725,Bases!A:A,Bases!B:B))</f>
        <v/>
      </c>
      <c r="E1725" s="70" t="str">
        <f>IF(C1725="","",LOOKUP(C1725,Bases!A:A,Bases!C:C))</f>
        <v/>
      </c>
      <c r="G1725" s="68" t="str">
        <f t="shared" si="106"/>
        <v>Baja</v>
      </c>
      <c r="H1725" s="16" t="s">
        <v>3021</v>
      </c>
      <c r="J1725" s="16" t="s">
        <v>2283</v>
      </c>
      <c r="K1725" s="16">
        <v>98640</v>
      </c>
      <c r="L1725" s="16" t="s">
        <v>2265</v>
      </c>
      <c r="M1725" s="17">
        <v>42741</v>
      </c>
      <c r="N1725" s="15">
        <v>34159902146</v>
      </c>
      <c r="P1725" s="16">
        <v>0</v>
      </c>
      <c r="Q1725" s="16" t="str">
        <f t="shared" ref="Q1725:Q1788" si="107">CONCATENATE(MID(O1725,9,2),"/",MID(O1725,7,2),"/",MID(O1725,5,2))</f>
        <v>//</v>
      </c>
      <c r="R1725" s="16"/>
      <c r="S1725" s="108" t="e">
        <v>#N/A</v>
      </c>
      <c r="T1725" s="108"/>
    </row>
    <row r="1726" spans="1:20" hidden="1" x14ac:dyDescent="0.2">
      <c r="A1726" s="16">
        <v>665</v>
      </c>
      <c r="B1726" s="16" t="s">
        <v>1267</v>
      </c>
      <c r="D1726" s="70" t="str">
        <f>IF(C1726="","",LOOKUP(C1726,Bases!A:A,Bases!B:B))</f>
        <v/>
      </c>
      <c r="E1726" s="70" t="str">
        <f>IF(C1726="","",LOOKUP(C1726,Bases!A:A,Bases!C:C))</f>
        <v/>
      </c>
      <c r="G1726" s="68" t="str">
        <f t="shared" si="106"/>
        <v>Baja</v>
      </c>
      <c r="K1726" s="16">
        <v>0</v>
      </c>
      <c r="L1726" s="16" t="s">
        <v>2265</v>
      </c>
      <c r="M1726" s="17">
        <v>38446</v>
      </c>
      <c r="N1726" s="15">
        <v>34058301879</v>
      </c>
      <c r="P1726" s="16">
        <v>0</v>
      </c>
      <c r="Q1726" s="16" t="str">
        <f t="shared" si="107"/>
        <v>//</v>
      </c>
      <c r="R1726" s="16"/>
      <c r="S1726" s="108" t="e">
        <v>#N/A</v>
      </c>
      <c r="T1726" s="108"/>
    </row>
    <row r="1727" spans="1:20" hidden="1" x14ac:dyDescent="0.2">
      <c r="A1727" s="16">
        <v>1608</v>
      </c>
      <c r="B1727" s="16" t="s">
        <v>1268</v>
      </c>
      <c r="D1727" s="70" t="str">
        <f>IF(C1727="","",LOOKUP(C1727,Bases!A:A,Bases!B:B))</f>
        <v/>
      </c>
      <c r="E1727" s="70" t="str">
        <f>IF(C1727="","",LOOKUP(C1727,Bases!A:A,Bases!C:C))</f>
        <v/>
      </c>
      <c r="G1727" s="68" t="str">
        <f t="shared" si="106"/>
        <v>Baja</v>
      </c>
      <c r="K1727" s="16">
        <v>0</v>
      </c>
      <c r="L1727" s="16" t="s">
        <v>2265</v>
      </c>
      <c r="M1727" s="17">
        <v>42429</v>
      </c>
      <c r="N1727" s="15">
        <v>3159549058</v>
      </c>
      <c r="P1727" s="16">
        <v>0</v>
      </c>
      <c r="Q1727" s="16" t="str">
        <f t="shared" si="107"/>
        <v>//</v>
      </c>
      <c r="R1727" s="16"/>
      <c r="S1727" s="108" t="e">
        <v>#N/A</v>
      </c>
      <c r="T1727" s="108"/>
    </row>
    <row r="1728" spans="1:20" hidden="1" x14ac:dyDescent="0.2">
      <c r="A1728" s="16">
        <v>635</v>
      </c>
      <c r="B1728" s="16" t="s">
        <v>1269</v>
      </c>
      <c r="D1728" s="70" t="str">
        <f>IF(C1728="","",LOOKUP(C1728,Bases!A:A,Bases!B:B))</f>
        <v/>
      </c>
      <c r="E1728" s="70" t="str">
        <f>IF(C1728="","",LOOKUP(C1728,Bases!A:A,Bases!C:C))</f>
        <v/>
      </c>
      <c r="G1728" s="68" t="str">
        <f t="shared" si="106"/>
        <v>Baja</v>
      </c>
      <c r="K1728" s="16">
        <v>0</v>
      </c>
      <c r="L1728" s="16" t="s">
        <v>2265</v>
      </c>
      <c r="M1728" s="17">
        <v>38404</v>
      </c>
      <c r="N1728" s="15">
        <v>34048701980</v>
      </c>
      <c r="P1728" s="16">
        <v>0</v>
      </c>
      <c r="Q1728" s="16" t="str">
        <f t="shared" si="107"/>
        <v>//</v>
      </c>
      <c r="R1728" s="16"/>
      <c r="S1728" s="108" t="e">
        <v>#N/A</v>
      </c>
      <c r="T1728" s="108"/>
    </row>
    <row r="1729" spans="1:20" hidden="1" x14ac:dyDescent="0.2">
      <c r="A1729" s="16">
        <v>870</v>
      </c>
      <c r="B1729" s="16" t="s">
        <v>1270</v>
      </c>
      <c r="D1729" s="70" t="str">
        <f>IF(C1729="","",LOOKUP(C1729,Bases!A:A,Bases!B:B))</f>
        <v/>
      </c>
      <c r="E1729" s="70" t="str">
        <f>IF(C1729="","",LOOKUP(C1729,Bases!A:A,Bases!C:C))</f>
        <v/>
      </c>
      <c r="G1729" s="68" t="str">
        <f t="shared" si="106"/>
        <v>Baja</v>
      </c>
      <c r="H1729" s="16" t="s">
        <v>3022</v>
      </c>
      <c r="J1729" s="16" t="s">
        <v>2283</v>
      </c>
      <c r="K1729" s="16">
        <v>98640</v>
      </c>
      <c r="L1729" s="16" t="s">
        <v>2265</v>
      </c>
      <c r="M1729" s="17">
        <v>38775</v>
      </c>
      <c r="N1729" s="15">
        <v>34069000916</v>
      </c>
      <c r="P1729" s="16">
        <v>0</v>
      </c>
      <c r="Q1729" s="16" t="str">
        <f t="shared" si="107"/>
        <v>//</v>
      </c>
      <c r="R1729" s="16"/>
      <c r="S1729" s="108" t="e">
        <v>#N/A</v>
      </c>
      <c r="T1729" s="108"/>
    </row>
    <row r="1730" spans="1:20" hidden="1" x14ac:dyDescent="0.2">
      <c r="A1730" s="16">
        <v>2022</v>
      </c>
      <c r="B1730" s="16" t="s">
        <v>1271</v>
      </c>
      <c r="D1730" s="70" t="str">
        <f>IF(C1730="","",LOOKUP(C1730,Bases!A:A,Bases!B:B))</f>
        <v/>
      </c>
      <c r="E1730" s="70" t="str">
        <f>IF(C1730="","",LOOKUP(C1730,Bases!A:A,Bases!C:C))</f>
        <v/>
      </c>
      <c r="G1730" s="68" t="str">
        <f t="shared" si="106"/>
        <v>Baja</v>
      </c>
      <c r="H1730" s="16" t="s">
        <v>3023</v>
      </c>
      <c r="J1730" s="16" t="s">
        <v>2283</v>
      </c>
      <c r="K1730" s="16">
        <v>98640</v>
      </c>
      <c r="L1730" s="16" t="s">
        <v>2265</v>
      </c>
      <c r="M1730" s="17">
        <v>43068</v>
      </c>
      <c r="N1730" s="15">
        <v>34159902138</v>
      </c>
      <c r="P1730" s="16">
        <v>0</v>
      </c>
      <c r="Q1730" s="16" t="str">
        <f t="shared" si="107"/>
        <v>//</v>
      </c>
      <c r="R1730" s="16"/>
      <c r="S1730" s="108" t="e">
        <v>#N/A</v>
      </c>
      <c r="T1730" s="108"/>
    </row>
    <row r="1731" spans="1:20" hidden="1" x14ac:dyDescent="0.2">
      <c r="A1731" s="16">
        <v>734</v>
      </c>
      <c r="B1731" s="16" t="s">
        <v>1272</v>
      </c>
      <c r="D1731" s="70" t="str">
        <f>IF(C1731="","",LOOKUP(C1731,Bases!A:A,Bases!B:B))</f>
        <v/>
      </c>
      <c r="E1731" s="70" t="str">
        <f>IF(C1731="","",LOOKUP(C1731,Bases!A:A,Bases!C:C))</f>
        <v/>
      </c>
      <c r="G1731" s="68" t="str">
        <f t="shared" si="106"/>
        <v>Baja</v>
      </c>
      <c r="K1731" s="16">
        <v>0</v>
      </c>
      <c r="L1731" s="16" t="s">
        <v>2265</v>
      </c>
      <c r="M1731" s="17">
        <v>38621</v>
      </c>
      <c r="N1731" s="15">
        <v>34058305433</v>
      </c>
      <c r="P1731" s="16">
        <v>0</v>
      </c>
      <c r="Q1731" s="16" t="str">
        <f t="shared" si="107"/>
        <v>//</v>
      </c>
      <c r="R1731" s="16"/>
      <c r="S1731" s="108" t="e">
        <v>#N/A</v>
      </c>
      <c r="T1731" s="108"/>
    </row>
    <row r="1732" spans="1:20" hidden="1" x14ac:dyDescent="0.2">
      <c r="A1732" s="16">
        <v>1195</v>
      </c>
      <c r="B1732" s="16" t="s">
        <v>1273</v>
      </c>
      <c r="D1732" s="70" t="str">
        <f>IF(C1732="","",LOOKUP(C1732,Bases!A:A,Bases!B:B))</f>
        <v/>
      </c>
      <c r="E1732" s="70" t="str">
        <f>IF(C1732="","",LOOKUP(C1732,Bases!A:A,Bases!C:C))</f>
        <v/>
      </c>
      <c r="G1732" s="68" t="str">
        <f t="shared" si="106"/>
        <v>Baja</v>
      </c>
      <c r="H1732" s="16" t="s">
        <v>3024</v>
      </c>
      <c r="J1732" s="16" t="s">
        <v>2283</v>
      </c>
      <c r="K1732" s="16">
        <v>98640</v>
      </c>
      <c r="L1732" s="16" t="s">
        <v>2265</v>
      </c>
      <c r="M1732" s="17">
        <v>41530</v>
      </c>
      <c r="N1732" s="15">
        <v>43057404683</v>
      </c>
      <c r="P1732" s="16">
        <v>0</v>
      </c>
      <c r="Q1732" s="16" t="str">
        <f t="shared" si="107"/>
        <v>//</v>
      </c>
      <c r="R1732" s="16"/>
      <c r="S1732" s="108" t="e">
        <v>#N/A</v>
      </c>
      <c r="T1732" s="108"/>
    </row>
    <row r="1733" spans="1:20" hidden="1" x14ac:dyDescent="0.2">
      <c r="A1733" s="16">
        <v>1240</v>
      </c>
      <c r="B1733" s="16" t="s">
        <v>1274</v>
      </c>
      <c r="D1733" s="70" t="str">
        <f>IF(C1733="","",LOOKUP(C1733,Bases!A:A,Bases!B:B))</f>
        <v/>
      </c>
      <c r="E1733" s="70" t="str">
        <f>IF(C1733="","",LOOKUP(C1733,Bases!A:A,Bases!C:C))</f>
        <v/>
      </c>
      <c r="G1733" s="68" t="str">
        <f t="shared" si="106"/>
        <v>Baja</v>
      </c>
      <c r="H1733" s="16" t="s">
        <v>3025</v>
      </c>
      <c r="J1733" s="16" t="s">
        <v>2283</v>
      </c>
      <c r="K1733" s="16">
        <v>98640</v>
      </c>
      <c r="L1733" s="16" t="s">
        <v>2265</v>
      </c>
      <c r="M1733" s="17">
        <v>41720</v>
      </c>
      <c r="N1733" s="15">
        <v>26149707536</v>
      </c>
      <c r="P1733" s="16">
        <v>0</v>
      </c>
      <c r="Q1733" s="16" t="str">
        <f t="shared" si="107"/>
        <v>//</v>
      </c>
      <c r="R1733" s="16"/>
      <c r="S1733" s="108" t="s">
        <v>3951</v>
      </c>
      <c r="T1733" s="108"/>
    </row>
    <row r="1734" spans="1:20" hidden="1" x14ac:dyDescent="0.2">
      <c r="A1734" s="29">
        <v>50220</v>
      </c>
      <c r="B1734" s="16" t="s">
        <v>1274</v>
      </c>
      <c r="D1734" s="70" t="str">
        <f>IF(C1734="","",LOOKUP(C1734,Bases!A:A,Bases!B:B))</f>
        <v/>
      </c>
      <c r="E1734" s="70" t="str">
        <f>IF(C1734="","",LOOKUP(C1734,Bases!A:A,Bases!C:C))</f>
        <v/>
      </c>
      <c r="F1734" s="24" t="s">
        <v>3639</v>
      </c>
      <c r="G1734" s="68" t="str">
        <f t="shared" si="106"/>
        <v>Baja</v>
      </c>
      <c r="H1734" s="16" t="s">
        <v>4334</v>
      </c>
      <c r="J1734" s="16" t="s">
        <v>2283</v>
      </c>
      <c r="K1734" s="16">
        <v>98640</v>
      </c>
      <c r="L1734" s="16" t="s">
        <v>2265</v>
      </c>
      <c r="M1734" s="17">
        <v>43392</v>
      </c>
      <c r="O1734" s="16" t="s">
        <v>4335</v>
      </c>
      <c r="P1734" s="16">
        <v>0</v>
      </c>
      <c r="Q1734" s="16" t="str">
        <f t="shared" si="107"/>
        <v>16/11/97</v>
      </c>
      <c r="R1734" s="27" t="s">
        <v>3904</v>
      </c>
      <c r="S1734" s="108" t="s">
        <v>3951</v>
      </c>
      <c r="T1734" s="108"/>
    </row>
    <row r="1735" spans="1:20" hidden="1" x14ac:dyDescent="0.2">
      <c r="A1735" s="16">
        <v>419</v>
      </c>
      <c r="B1735" s="16" t="s">
        <v>1275</v>
      </c>
      <c r="D1735" s="70" t="str">
        <f>IF(C1735="","",LOOKUP(C1735,Bases!A:A,Bases!B:B))</f>
        <v/>
      </c>
      <c r="E1735" s="70" t="str">
        <f>IF(C1735="","",LOOKUP(C1735,Bases!A:A,Bases!C:C))</f>
        <v/>
      </c>
      <c r="G1735" s="68" t="str">
        <f t="shared" si="106"/>
        <v>Baja</v>
      </c>
      <c r="K1735" s="16">
        <v>0</v>
      </c>
      <c r="L1735" s="16" t="s">
        <v>2265</v>
      </c>
      <c r="M1735" s="17">
        <v>37872</v>
      </c>
      <c r="N1735" s="15">
        <v>34038801782</v>
      </c>
      <c r="P1735" s="16">
        <v>0</v>
      </c>
      <c r="Q1735" s="16" t="str">
        <f t="shared" si="107"/>
        <v>//</v>
      </c>
      <c r="R1735" s="16"/>
      <c r="S1735" s="108" t="e">
        <v>#N/A</v>
      </c>
      <c r="T1735" s="108"/>
    </row>
    <row r="1736" spans="1:20" hidden="1" x14ac:dyDescent="0.2">
      <c r="A1736" s="29">
        <v>50268</v>
      </c>
      <c r="B1736" s="16" t="s">
        <v>5039</v>
      </c>
      <c r="D1736" s="70" t="str">
        <f>IF(C1736="","",LOOKUP(C1736,Bases!A:A,Bases!B:B))</f>
        <v/>
      </c>
      <c r="E1736" s="70" t="str">
        <f>IF(C1736="","",LOOKUP(C1736,Bases!A:A,Bases!C:C))</f>
        <v/>
      </c>
      <c r="F1736" s="18" t="s">
        <v>5014</v>
      </c>
      <c r="G1736" s="68" t="str">
        <f t="shared" si="106"/>
        <v>Baja</v>
      </c>
      <c r="H1736" s="16" t="s">
        <v>5040</v>
      </c>
      <c r="J1736" s="16" t="s">
        <v>2283</v>
      </c>
      <c r="K1736" s="16">
        <v>98640</v>
      </c>
      <c r="L1736" s="16" t="s">
        <v>2265</v>
      </c>
      <c r="M1736" s="17">
        <v>43606</v>
      </c>
      <c r="N1736" s="15">
        <v>4058976517</v>
      </c>
      <c r="O1736" s="16" t="s">
        <v>5041</v>
      </c>
      <c r="P1736" s="16">
        <v>0</v>
      </c>
      <c r="Q1736" s="16" t="str">
        <f t="shared" si="107"/>
        <v>17/04/89</v>
      </c>
      <c r="R1736" s="16" t="s">
        <v>3904</v>
      </c>
      <c r="S1736" s="108" t="e">
        <v>#N/A</v>
      </c>
      <c r="T1736" s="108"/>
    </row>
    <row r="1737" spans="1:20" hidden="1" x14ac:dyDescent="0.2">
      <c r="A1737" s="16">
        <v>1476</v>
      </c>
      <c r="B1737" s="16" t="s">
        <v>1276</v>
      </c>
      <c r="D1737" s="70" t="str">
        <f>IF(C1737="","",LOOKUP(C1737,Bases!A:A,Bases!B:B))</f>
        <v/>
      </c>
      <c r="E1737" s="70" t="str">
        <f>IF(C1737="","",LOOKUP(C1737,Bases!A:A,Bases!C:C))</f>
        <v/>
      </c>
      <c r="G1737" s="68" t="str">
        <f t="shared" si="106"/>
        <v>Baja</v>
      </c>
      <c r="H1737" s="16" t="s">
        <v>3026</v>
      </c>
      <c r="J1737" s="16" t="s">
        <v>3027</v>
      </c>
      <c r="K1737" s="16">
        <v>0</v>
      </c>
      <c r="L1737" s="16" t="s">
        <v>2265</v>
      </c>
      <c r="M1737" s="17">
        <v>42229</v>
      </c>
      <c r="N1737" s="15">
        <v>2156806008</v>
      </c>
      <c r="P1737" s="16">
        <v>0</v>
      </c>
      <c r="Q1737" s="16" t="str">
        <f t="shared" si="107"/>
        <v>//</v>
      </c>
      <c r="R1737" s="16"/>
      <c r="S1737" s="108" t="e">
        <v>#N/A</v>
      </c>
      <c r="T1737" s="108"/>
    </row>
    <row r="1738" spans="1:20" hidden="1" x14ac:dyDescent="0.2">
      <c r="A1738" s="16">
        <v>2707</v>
      </c>
      <c r="B1738" s="16" t="s">
        <v>5667</v>
      </c>
      <c r="D1738" s="70" t="str">
        <f>IF(C1738="","",LOOKUP(C1738,Bases!A:A,Bases!B:B))</f>
        <v/>
      </c>
      <c r="E1738" s="70" t="str">
        <f>IF(C1738="","",LOOKUP(C1738,Bases!A:A,Bases!C:C))</f>
        <v/>
      </c>
      <c r="F1738" s="18" t="s">
        <v>5599</v>
      </c>
      <c r="G1738" s="68" t="str">
        <f t="shared" si="106"/>
        <v>Baja</v>
      </c>
      <c r="H1738" s="16" t="s">
        <v>5668</v>
      </c>
      <c r="I1738" s="16" t="s">
        <v>5531</v>
      </c>
      <c r="J1738" s="16" t="s">
        <v>2285</v>
      </c>
      <c r="K1738" s="16">
        <v>98740</v>
      </c>
      <c r="L1738" s="16" t="s">
        <v>2265</v>
      </c>
      <c r="M1738" s="17">
        <v>43776</v>
      </c>
      <c r="N1738" s="15">
        <v>48169785440</v>
      </c>
      <c r="O1738" s="16" t="s">
        <v>5669</v>
      </c>
      <c r="P1738" s="16">
        <v>0</v>
      </c>
      <c r="Q1738" s="16" t="str">
        <f t="shared" si="107"/>
        <v>30/03/97</v>
      </c>
      <c r="R1738" s="27" t="s">
        <v>3910</v>
      </c>
      <c r="S1738" s="108" t="e">
        <v>#N/A</v>
      </c>
      <c r="T1738" s="108"/>
    </row>
    <row r="1739" spans="1:20" hidden="1" x14ac:dyDescent="0.2">
      <c r="A1739" s="16">
        <v>1419</v>
      </c>
      <c r="B1739" s="16" t="s">
        <v>1277</v>
      </c>
      <c r="D1739" s="70" t="str">
        <f>IF(C1739="","",LOOKUP(C1739,Bases!A:A,Bases!B:B))</f>
        <v/>
      </c>
      <c r="E1739" s="70" t="str">
        <f>IF(C1739="","",LOOKUP(C1739,Bases!A:A,Bases!C:C))</f>
        <v/>
      </c>
      <c r="G1739" s="68" t="str">
        <f t="shared" si="106"/>
        <v>Baja</v>
      </c>
      <c r="H1739" s="16" t="s">
        <v>3028</v>
      </c>
      <c r="J1739" s="16" t="s">
        <v>2272</v>
      </c>
      <c r="K1739" s="16">
        <v>98705</v>
      </c>
      <c r="L1739" s="16" t="s">
        <v>2265</v>
      </c>
      <c r="M1739" s="17">
        <v>42048</v>
      </c>
      <c r="N1739" s="15">
        <v>5159721876</v>
      </c>
      <c r="P1739" s="16">
        <v>0</v>
      </c>
      <c r="Q1739" s="16" t="str">
        <f t="shared" si="107"/>
        <v>//</v>
      </c>
      <c r="R1739" s="16"/>
      <c r="S1739" s="108" t="e">
        <v>#N/A</v>
      </c>
      <c r="T1739" s="108"/>
    </row>
    <row r="1740" spans="1:20" x14ac:dyDescent="0.2">
      <c r="A1740" s="23">
        <v>2326</v>
      </c>
      <c r="B1740" s="31" t="s">
        <v>4181</v>
      </c>
      <c r="C1740" s="16" t="s">
        <v>6831</v>
      </c>
      <c r="D1740" s="70" t="str">
        <f>IF(C1740="","",LOOKUP(C1740,Bases!A:A,Bases!B:B))</f>
        <v>Invernaderos</v>
      </c>
      <c r="E1740" s="70" t="str">
        <f>IF(C1740="","",LOOKUP(C1740,Bases!A:A,Bases!C:C))</f>
        <v>Operativo Arriba</v>
      </c>
      <c r="F1740" s="18" t="s">
        <v>3663</v>
      </c>
      <c r="G1740" s="68" t="str">
        <f t="shared" si="106"/>
        <v>Activo</v>
      </c>
      <c r="H1740" s="16" t="s">
        <v>2855</v>
      </c>
      <c r="I1740" s="16" t="s">
        <v>2336</v>
      </c>
      <c r="J1740" s="16" t="s">
        <v>2272</v>
      </c>
      <c r="K1740" s="16">
        <v>98705</v>
      </c>
      <c r="L1740" s="16" t="s">
        <v>144</v>
      </c>
      <c r="M1740" s="17">
        <v>43374</v>
      </c>
      <c r="N1740" s="15">
        <v>32160026640</v>
      </c>
      <c r="O1740" s="16" t="s">
        <v>4182</v>
      </c>
      <c r="P1740" s="16" t="s">
        <v>6355</v>
      </c>
      <c r="Q1740" s="16" t="str">
        <f t="shared" si="107"/>
        <v>28/07/00</v>
      </c>
      <c r="R1740" s="27" t="s">
        <v>3904</v>
      </c>
      <c r="S1740" s="12" t="s">
        <v>2336</v>
      </c>
    </row>
    <row r="1741" spans="1:20" hidden="1" x14ac:dyDescent="0.2">
      <c r="A1741" s="23">
        <v>2502</v>
      </c>
      <c r="B1741" s="16" t="s">
        <v>4994</v>
      </c>
      <c r="D1741" s="70" t="str">
        <f>IF(C1741="","",LOOKUP(C1741,Bases!A:A,Bases!B:B))</f>
        <v/>
      </c>
      <c r="E1741" s="70" t="str">
        <f>IF(C1741="","",LOOKUP(C1741,Bases!A:A,Bases!C:C))</f>
        <v/>
      </c>
      <c r="F1741" s="18" t="s">
        <v>24</v>
      </c>
      <c r="G1741" s="68" t="str">
        <f t="shared" si="106"/>
        <v>Baja</v>
      </c>
      <c r="H1741" s="16" t="s">
        <v>2991</v>
      </c>
      <c r="J1741" s="16" t="s">
        <v>2272</v>
      </c>
      <c r="K1741" s="16">
        <v>98700</v>
      </c>
      <c r="L1741" s="16" t="s">
        <v>2265</v>
      </c>
      <c r="M1741" s="17">
        <v>43570</v>
      </c>
      <c r="O1741" s="16" t="s">
        <v>4993</v>
      </c>
      <c r="P1741" s="16">
        <v>0</v>
      </c>
      <c r="Q1741" s="16" t="str">
        <f t="shared" si="107"/>
        <v>17/05/00</v>
      </c>
      <c r="R1741" s="27" t="s">
        <v>3904</v>
      </c>
      <c r="S1741" s="108" t="e">
        <v>#N/A</v>
      </c>
      <c r="T1741" s="108"/>
    </row>
    <row r="1742" spans="1:20" hidden="1" x14ac:dyDescent="0.2">
      <c r="A1742" s="16">
        <v>50065</v>
      </c>
      <c r="B1742" s="16" t="s">
        <v>3821</v>
      </c>
      <c r="D1742" s="70" t="str">
        <f>IF(C1742="","",LOOKUP(C1742,Bases!A:A,Bases!B:B))</f>
        <v/>
      </c>
      <c r="E1742" s="70" t="str">
        <f>IF(C1742="","",LOOKUP(C1742,Bases!A:A,Bases!C:C))</f>
        <v/>
      </c>
      <c r="G1742" s="68" t="str">
        <f t="shared" ref="G1742:G1773" si="108">IF(L1742="B","Baja","Activo")</f>
        <v>Baja</v>
      </c>
      <c r="H1742" s="16" t="s">
        <v>3822</v>
      </c>
      <c r="J1742" s="16" t="s">
        <v>2268</v>
      </c>
      <c r="K1742" s="16">
        <v>98740</v>
      </c>
      <c r="L1742" s="16" t="s">
        <v>2265</v>
      </c>
      <c r="M1742" s="17">
        <v>43332</v>
      </c>
      <c r="P1742" s="16">
        <v>0</v>
      </c>
      <c r="Q1742" s="16" t="str">
        <f t="shared" si="107"/>
        <v>//</v>
      </c>
      <c r="R1742" s="16"/>
      <c r="S1742" s="108" t="e">
        <v>#N/A</v>
      </c>
      <c r="T1742" s="108"/>
    </row>
    <row r="1743" spans="1:20" hidden="1" x14ac:dyDescent="0.2">
      <c r="A1743" s="16">
        <v>8131</v>
      </c>
      <c r="B1743" s="16" t="s">
        <v>1278</v>
      </c>
      <c r="D1743" s="70" t="str">
        <f>IF(C1743="","",LOOKUP(C1743,Bases!A:A,Bases!B:B))</f>
        <v/>
      </c>
      <c r="E1743" s="70" t="str">
        <f>IF(C1743="","",LOOKUP(C1743,Bases!A:A,Bases!C:C))</f>
        <v/>
      </c>
      <c r="G1743" s="68" t="str">
        <f t="shared" si="108"/>
        <v>Baja</v>
      </c>
      <c r="H1743" s="16" t="s">
        <v>3029</v>
      </c>
      <c r="J1743" s="16" t="s">
        <v>2389</v>
      </c>
      <c r="K1743" s="16">
        <v>98840</v>
      </c>
      <c r="L1743" s="16" t="s">
        <v>2265</v>
      </c>
      <c r="M1743" s="17">
        <v>42114</v>
      </c>
      <c r="N1743" s="15">
        <v>34068815629</v>
      </c>
      <c r="P1743" s="16">
        <v>0</v>
      </c>
      <c r="Q1743" s="16" t="str">
        <f t="shared" si="107"/>
        <v>//</v>
      </c>
      <c r="R1743" s="16"/>
      <c r="S1743" s="108" t="e">
        <v>#N/A</v>
      </c>
      <c r="T1743" s="108"/>
    </row>
    <row r="1744" spans="1:20" hidden="1" x14ac:dyDescent="0.2">
      <c r="A1744" s="16">
        <v>1945</v>
      </c>
      <c r="B1744" s="16" t="s">
        <v>1279</v>
      </c>
      <c r="D1744" s="70" t="str">
        <f>IF(C1744="","",LOOKUP(C1744,Bases!A:A,Bases!B:B))</f>
        <v/>
      </c>
      <c r="E1744" s="70" t="str">
        <f>IF(C1744="","",LOOKUP(C1744,Bases!A:A,Bases!C:C))</f>
        <v/>
      </c>
      <c r="G1744" s="68" t="str">
        <f t="shared" si="108"/>
        <v>Baja</v>
      </c>
      <c r="H1744" s="16" t="s">
        <v>3030</v>
      </c>
      <c r="J1744" s="16" t="s">
        <v>2268</v>
      </c>
      <c r="K1744" s="16">
        <v>98760</v>
      </c>
      <c r="L1744" s="16" t="s">
        <v>2265</v>
      </c>
      <c r="M1744" s="17">
        <v>42975</v>
      </c>
      <c r="N1744" s="15">
        <v>64159690466</v>
      </c>
      <c r="P1744" s="16">
        <v>0</v>
      </c>
      <c r="Q1744" s="16" t="str">
        <f t="shared" si="107"/>
        <v>//</v>
      </c>
      <c r="R1744" s="16"/>
      <c r="S1744" s="108" t="e">
        <v>#N/A</v>
      </c>
      <c r="T1744" s="108"/>
    </row>
    <row r="1745" spans="1:20" hidden="1" x14ac:dyDescent="0.2">
      <c r="A1745" s="16">
        <v>417</v>
      </c>
      <c r="B1745" s="16" t="s">
        <v>1280</v>
      </c>
      <c r="D1745" s="70" t="str">
        <f>IF(C1745="","",LOOKUP(C1745,Bases!A:A,Bases!B:B))</f>
        <v/>
      </c>
      <c r="E1745" s="70" t="str">
        <f>IF(C1745="","",LOOKUP(C1745,Bases!A:A,Bases!C:C))</f>
        <v/>
      </c>
      <c r="G1745" s="68" t="str">
        <f t="shared" si="108"/>
        <v>Baja</v>
      </c>
      <c r="K1745" s="16">
        <v>0</v>
      </c>
      <c r="L1745" s="16" t="s">
        <v>2265</v>
      </c>
      <c r="M1745" s="17">
        <v>37851</v>
      </c>
      <c r="N1745" s="15">
        <v>34038511704</v>
      </c>
      <c r="P1745" s="16">
        <v>0</v>
      </c>
      <c r="Q1745" s="16" t="str">
        <f t="shared" si="107"/>
        <v>//</v>
      </c>
      <c r="R1745" s="16"/>
      <c r="S1745" s="108" t="e">
        <v>#N/A</v>
      </c>
      <c r="T1745" s="108"/>
    </row>
    <row r="1746" spans="1:20" hidden="1" x14ac:dyDescent="0.2">
      <c r="A1746" s="16">
        <v>1268</v>
      </c>
      <c r="B1746" s="16" t="s">
        <v>1281</v>
      </c>
      <c r="D1746" s="70" t="str">
        <f>IF(C1746="","",LOOKUP(C1746,Bases!A:A,Bases!B:B))</f>
        <v/>
      </c>
      <c r="E1746" s="70" t="str">
        <f>IF(C1746="","",LOOKUP(C1746,Bases!A:A,Bases!C:C))</f>
        <v/>
      </c>
      <c r="G1746" s="68" t="str">
        <f t="shared" si="108"/>
        <v>Baja</v>
      </c>
      <c r="H1746" s="16" t="s">
        <v>3031</v>
      </c>
      <c r="J1746" s="16" t="s">
        <v>2272</v>
      </c>
      <c r="K1746" s="16">
        <v>98707</v>
      </c>
      <c r="L1746" s="16" t="s">
        <v>2265</v>
      </c>
      <c r="M1746" s="17">
        <v>41758</v>
      </c>
      <c r="N1746" s="15">
        <v>3148255767</v>
      </c>
      <c r="P1746" s="16">
        <v>0</v>
      </c>
      <c r="Q1746" s="16" t="str">
        <f t="shared" si="107"/>
        <v>//</v>
      </c>
      <c r="R1746" s="16"/>
      <c r="S1746" s="108" t="e">
        <v>#N/A</v>
      </c>
      <c r="T1746" s="108"/>
    </row>
    <row r="1747" spans="1:20" hidden="1" x14ac:dyDescent="0.2">
      <c r="A1747" s="16">
        <v>586</v>
      </c>
      <c r="B1747" s="16" t="s">
        <v>1282</v>
      </c>
      <c r="D1747" s="70" t="str">
        <f>IF(C1747="","",LOOKUP(C1747,Bases!A:A,Bases!B:B))</f>
        <v/>
      </c>
      <c r="E1747" s="70" t="str">
        <f>IF(C1747="","",LOOKUP(C1747,Bases!A:A,Bases!C:C))</f>
        <v/>
      </c>
      <c r="G1747" s="68" t="str">
        <f t="shared" si="108"/>
        <v>Baja</v>
      </c>
      <c r="K1747" s="16">
        <v>0</v>
      </c>
      <c r="L1747" s="16" t="s">
        <v>2265</v>
      </c>
      <c r="M1747" s="17">
        <v>38341</v>
      </c>
      <c r="N1747" s="15">
        <v>34006301153</v>
      </c>
      <c r="P1747" s="16">
        <v>0</v>
      </c>
      <c r="Q1747" s="16" t="str">
        <f t="shared" si="107"/>
        <v>//</v>
      </c>
      <c r="R1747" s="16"/>
      <c r="S1747" s="108" t="e">
        <v>#N/A</v>
      </c>
      <c r="T1747" s="108"/>
    </row>
    <row r="1748" spans="1:20" hidden="1" x14ac:dyDescent="0.2">
      <c r="A1748" s="16">
        <v>1107</v>
      </c>
      <c r="B1748" s="16" t="s">
        <v>1282</v>
      </c>
      <c r="D1748" s="70" t="str">
        <f>IF(C1748="","",LOOKUP(C1748,Bases!A:A,Bases!B:B))</f>
        <v/>
      </c>
      <c r="E1748" s="70" t="str">
        <f>IF(C1748="","",LOOKUP(C1748,Bases!A:A,Bases!C:C))</f>
        <v/>
      </c>
      <c r="G1748" s="68" t="str">
        <f t="shared" si="108"/>
        <v>Baja</v>
      </c>
      <c r="H1748" s="16" t="s">
        <v>3032</v>
      </c>
      <c r="J1748" s="16" t="s">
        <v>2283</v>
      </c>
      <c r="K1748" s="16">
        <v>98640</v>
      </c>
      <c r="L1748" s="16" t="s">
        <v>2265</v>
      </c>
      <c r="M1748" s="17">
        <v>41180</v>
      </c>
      <c r="N1748" s="15">
        <v>34006301153</v>
      </c>
      <c r="P1748" s="16">
        <v>0</v>
      </c>
      <c r="Q1748" s="16" t="str">
        <f t="shared" si="107"/>
        <v>//</v>
      </c>
      <c r="R1748" s="16"/>
      <c r="S1748" s="108" t="e">
        <v>#N/A</v>
      </c>
      <c r="T1748" s="108"/>
    </row>
    <row r="1749" spans="1:20" hidden="1" x14ac:dyDescent="0.2">
      <c r="A1749" s="16">
        <v>643</v>
      </c>
      <c r="B1749" s="16" t="s">
        <v>1283</v>
      </c>
      <c r="D1749" s="70" t="str">
        <f>IF(C1749="","",LOOKUP(C1749,Bases!A:A,Bases!B:B))</f>
        <v/>
      </c>
      <c r="E1749" s="70" t="str">
        <f>IF(C1749="","",LOOKUP(C1749,Bases!A:A,Bases!C:C))</f>
        <v/>
      </c>
      <c r="G1749" s="68" t="str">
        <f t="shared" si="108"/>
        <v>Baja</v>
      </c>
      <c r="K1749" s="16">
        <v>0</v>
      </c>
      <c r="L1749" s="16" t="s">
        <v>2265</v>
      </c>
      <c r="M1749" s="17">
        <v>38425</v>
      </c>
      <c r="N1749" s="15">
        <v>34056200081</v>
      </c>
      <c r="P1749" s="16">
        <v>0</v>
      </c>
      <c r="Q1749" s="16" t="str">
        <f t="shared" si="107"/>
        <v>//</v>
      </c>
      <c r="R1749" s="16"/>
      <c r="S1749" s="108" t="e">
        <v>#N/A</v>
      </c>
      <c r="T1749" s="108"/>
    </row>
    <row r="1750" spans="1:20" hidden="1" x14ac:dyDescent="0.2">
      <c r="A1750" s="23">
        <v>1955</v>
      </c>
      <c r="B1750" s="16" t="s">
        <v>1284</v>
      </c>
      <c r="C1750" s="19"/>
      <c r="D1750" s="70" t="str">
        <f>IF(C1750="","",LOOKUP(C1750,Bases!A:A,Bases!B:B))</f>
        <v/>
      </c>
      <c r="E1750" s="70" t="str">
        <f>IF(C1750="","",LOOKUP(C1750,Bases!A:A,Bases!C:C))</f>
        <v/>
      </c>
      <c r="F1750" s="18" t="s">
        <v>5102</v>
      </c>
      <c r="G1750" s="68" t="str">
        <f t="shared" si="108"/>
        <v>Baja</v>
      </c>
      <c r="H1750" s="16" t="s">
        <v>4618</v>
      </c>
      <c r="I1750" s="16" t="s">
        <v>2336</v>
      </c>
      <c r="J1750" s="16" t="s">
        <v>2272</v>
      </c>
      <c r="K1750" s="16">
        <v>98700</v>
      </c>
      <c r="L1750" s="16" t="s">
        <v>2265</v>
      </c>
      <c r="M1750" s="17">
        <v>43892</v>
      </c>
      <c r="N1750" s="15">
        <v>51927705445</v>
      </c>
      <c r="O1750" s="16" t="s">
        <v>4112</v>
      </c>
      <c r="P1750" s="16">
        <v>0</v>
      </c>
      <c r="Q1750" s="16" t="str">
        <f t="shared" si="107"/>
        <v>08/05/77</v>
      </c>
      <c r="R1750" s="16" t="s">
        <v>3904</v>
      </c>
      <c r="S1750" s="108" t="e">
        <v>#N/A</v>
      </c>
      <c r="T1750" s="108"/>
    </row>
    <row r="1751" spans="1:20" hidden="1" x14ac:dyDescent="0.2">
      <c r="A1751" s="16">
        <v>1189</v>
      </c>
      <c r="B1751" s="16" t="s">
        <v>1285</v>
      </c>
      <c r="D1751" s="70" t="str">
        <f>IF(C1751="","",LOOKUP(C1751,Bases!A:A,Bases!B:B))</f>
        <v/>
      </c>
      <c r="E1751" s="70" t="str">
        <f>IF(C1751="","",LOOKUP(C1751,Bases!A:A,Bases!C:C))</f>
        <v/>
      </c>
      <c r="G1751" s="68" t="str">
        <f t="shared" si="108"/>
        <v>Baja</v>
      </c>
      <c r="H1751" s="16" t="s">
        <v>3033</v>
      </c>
      <c r="J1751" s="16" t="s">
        <v>2283</v>
      </c>
      <c r="K1751" s="16">
        <v>98640</v>
      </c>
      <c r="L1751" s="16" t="s">
        <v>2265</v>
      </c>
      <c r="M1751" s="17">
        <v>41509</v>
      </c>
      <c r="N1751" s="15">
        <v>34139108723</v>
      </c>
      <c r="P1751" s="16">
        <v>0</v>
      </c>
      <c r="Q1751" s="16" t="str">
        <f t="shared" si="107"/>
        <v>//</v>
      </c>
      <c r="R1751" s="16"/>
      <c r="S1751" s="108" t="e">
        <v>#N/A</v>
      </c>
      <c r="T1751" s="108"/>
    </row>
    <row r="1752" spans="1:20" hidden="1" x14ac:dyDescent="0.2">
      <c r="A1752" s="23">
        <v>2301</v>
      </c>
      <c r="B1752" s="16" t="s">
        <v>4120</v>
      </c>
      <c r="D1752" s="70" t="str">
        <f>IF(C1752="","",LOOKUP(C1752,Bases!A:A,Bases!B:B))</f>
        <v/>
      </c>
      <c r="E1752" s="70" t="str">
        <f>IF(C1752="","",LOOKUP(C1752,Bases!A:A,Bases!C:C))</f>
        <v/>
      </c>
      <c r="F1752" s="18" t="s">
        <v>3778</v>
      </c>
      <c r="G1752" s="68" t="str">
        <f t="shared" si="108"/>
        <v>Baja</v>
      </c>
      <c r="H1752" s="16" t="s">
        <v>4121</v>
      </c>
      <c r="J1752" s="16" t="s">
        <v>2272</v>
      </c>
      <c r="K1752" s="16">
        <v>98700</v>
      </c>
      <c r="L1752" s="16" t="s">
        <v>2265</v>
      </c>
      <c r="M1752" s="17">
        <v>43361</v>
      </c>
      <c r="O1752" s="16" t="s">
        <v>4122</v>
      </c>
      <c r="P1752" s="16">
        <v>0</v>
      </c>
      <c r="Q1752" s="16" t="str">
        <f t="shared" si="107"/>
        <v>07/09/88</v>
      </c>
      <c r="R1752" s="27" t="s">
        <v>3910</v>
      </c>
      <c r="S1752" s="108" t="e">
        <v>#N/A</v>
      </c>
      <c r="T1752" s="108"/>
    </row>
    <row r="1753" spans="1:20" hidden="1" x14ac:dyDescent="0.2">
      <c r="A1753" s="16">
        <v>1375</v>
      </c>
      <c r="B1753" s="16" t="s">
        <v>1286</v>
      </c>
      <c r="D1753" s="70" t="str">
        <f>IF(C1753="","",LOOKUP(C1753,Bases!A:A,Bases!B:B))</f>
        <v/>
      </c>
      <c r="E1753" s="70" t="str">
        <f>IF(C1753="","",LOOKUP(C1753,Bases!A:A,Bases!C:C))</f>
        <v/>
      </c>
      <c r="G1753" s="68" t="str">
        <f t="shared" si="108"/>
        <v>Baja</v>
      </c>
      <c r="H1753" s="16" t="s">
        <v>3034</v>
      </c>
      <c r="J1753" s="16" t="s">
        <v>2272</v>
      </c>
      <c r="K1753" s="16">
        <v>98718</v>
      </c>
      <c r="L1753" s="16" t="s">
        <v>2265</v>
      </c>
      <c r="M1753" s="17">
        <v>41925</v>
      </c>
      <c r="N1753" s="15">
        <v>19149417602</v>
      </c>
      <c r="P1753" s="16">
        <v>0</v>
      </c>
      <c r="Q1753" s="16" t="str">
        <f t="shared" si="107"/>
        <v>//</v>
      </c>
      <c r="R1753" s="16"/>
      <c r="S1753" s="108" t="e">
        <v>#N/A</v>
      </c>
      <c r="T1753" s="108"/>
    </row>
    <row r="1754" spans="1:20" hidden="1" x14ac:dyDescent="0.2">
      <c r="A1754" s="16">
        <v>2980</v>
      </c>
      <c r="B1754" s="16" t="s">
        <v>6705</v>
      </c>
      <c r="C1754" s="19"/>
      <c r="D1754" s="70" t="str">
        <f>IF(C1754="","",LOOKUP(C1754,Bases!A:A,Bases!B:B))</f>
        <v/>
      </c>
      <c r="E1754" s="70" t="str">
        <f>IF(C1754="","",LOOKUP(C1754,Bases!A:A,Bases!C:C))</f>
        <v/>
      </c>
      <c r="F1754" s="18" t="s">
        <v>6043</v>
      </c>
      <c r="G1754" s="68" t="str">
        <f t="shared" si="108"/>
        <v>Baja</v>
      </c>
      <c r="H1754" s="16" t="s">
        <v>6706</v>
      </c>
      <c r="I1754" s="16" t="s">
        <v>2283</v>
      </c>
      <c r="J1754" s="16" t="s">
        <v>2283</v>
      </c>
      <c r="K1754" s="16">
        <v>98640</v>
      </c>
      <c r="L1754" s="16" t="s">
        <v>2265</v>
      </c>
      <c r="M1754" s="17">
        <v>44076</v>
      </c>
      <c r="O1754" s="16" t="s">
        <v>6707</v>
      </c>
      <c r="Q1754" s="16" t="str">
        <f t="shared" si="107"/>
        <v>03/11/90</v>
      </c>
      <c r="R1754" s="27" t="s">
        <v>3904</v>
      </c>
      <c r="S1754" s="108"/>
      <c r="T1754" s="108"/>
    </row>
    <row r="1755" spans="1:20" hidden="1" x14ac:dyDescent="0.2">
      <c r="A1755" s="16">
        <v>2238</v>
      </c>
      <c r="B1755" s="16" t="s">
        <v>3887</v>
      </c>
      <c r="D1755" s="70" t="str">
        <f>IF(C1755="","",LOOKUP(C1755,Bases!A:A,Bases!B:B))</f>
        <v/>
      </c>
      <c r="E1755" s="70" t="str">
        <f>IF(C1755="","",LOOKUP(C1755,Bases!A:A,Bases!C:C))</f>
        <v/>
      </c>
      <c r="F1755" s="18" t="s">
        <v>27</v>
      </c>
      <c r="G1755" s="68" t="str">
        <f t="shared" si="108"/>
        <v>Baja</v>
      </c>
      <c r="H1755" s="16" t="s">
        <v>3888</v>
      </c>
      <c r="J1755" s="16" t="s">
        <v>2268</v>
      </c>
      <c r="K1755" s="16">
        <v>98760</v>
      </c>
      <c r="L1755" s="16" t="s">
        <v>2265</v>
      </c>
      <c r="M1755" s="17">
        <v>43333</v>
      </c>
      <c r="P1755" s="16">
        <v>0</v>
      </c>
      <c r="Q1755" s="16" t="str">
        <f t="shared" si="107"/>
        <v>//</v>
      </c>
      <c r="R1755" s="27" t="s">
        <v>3910</v>
      </c>
      <c r="S1755" s="108" t="e">
        <v>#N/A</v>
      </c>
      <c r="T1755" s="108"/>
    </row>
    <row r="1756" spans="1:20" hidden="1" x14ac:dyDescent="0.2">
      <c r="A1756" s="23">
        <v>2238</v>
      </c>
      <c r="B1756" s="16" t="s">
        <v>3887</v>
      </c>
      <c r="D1756" s="70" t="str">
        <f>IF(C1756="","",LOOKUP(C1756,Bases!A:A,Bases!B:B))</f>
        <v/>
      </c>
      <c r="E1756" s="70" t="str">
        <f>IF(C1756="","",LOOKUP(C1756,Bases!A:A,Bases!C:C))</f>
        <v/>
      </c>
      <c r="F1756" s="18" t="s">
        <v>24</v>
      </c>
      <c r="G1756" s="68" t="str">
        <f t="shared" si="108"/>
        <v>Baja</v>
      </c>
      <c r="H1756" s="16" t="s">
        <v>5025</v>
      </c>
      <c r="J1756" s="16" t="s">
        <v>2285</v>
      </c>
      <c r="K1756" s="16">
        <v>98760</v>
      </c>
      <c r="L1756" s="16" t="s">
        <v>2265</v>
      </c>
      <c r="M1756" s="17">
        <v>43599</v>
      </c>
      <c r="O1756" s="16" t="s">
        <v>5026</v>
      </c>
      <c r="P1756" s="16">
        <v>0</v>
      </c>
      <c r="Q1756" s="16" t="str">
        <f t="shared" si="107"/>
        <v>16/09/98</v>
      </c>
      <c r="R1756" s="16" t="s">
        <v>3910</v>
      </c>
      <c r="S1756" s="108" t="e">
        <v>#N/A</v>
      </c>
      <c r="T1756" s="108"/>
    </row>
    <row r="1757" spans="1:20" hidden="1" x14ac:dyDescent="0.2">
      <c r="A1757" s="28">
        <v>50099</v>
      </c>
      <c r="B1757" s="16" t="s">
        <v>3890</v>
      </c>
      <c r="D1757" s="70" t="str">
        <f>IF(C1757="","",LOOKUP(C1757,Bases!A:A,Bases!B:B))</f>
        <v/>
      </c>
      <c r="E1757" s="70" t="str">
        <f>IF(C1757="","",LOOKUP(C1757,Bases!A:A,Bases!C:C))</f>
        <v/>
      </c>
      <c r="F1757" s="18" t="s">
        <v>27</v>
      </c>
      <c r="G1757" s="68" t="str">
        <f t="shared" si="108"/>
        <v>Baja</v>
      </c>
      <c r="H1757" s="16" t="s">
        <v>3888</v>
      </c>
      <c r="J1757" s="16" t="s">
        <v>2268</v>
      </c>
      <c r="K1757" s="16">
        <v>98760</v>
      </c>
      <c r="L1757" s="16" t="s">
        <v>2265</v>
      </c>
      <c r="M1757" s="17">
        <v>43180</v>
      </c>
      <c r="P1757" s="16">
        <v>0</v>
      </c>
      <c r="Q1757" s="16" t="str">
        <f t="shared" si="107"/>
        <v>//</v>
      </c>
      <c r="R1757" s="16" t="s">
        <v>3850</v>
      </c>
      <c r="S1757" s="108" t="e">
        <v>#N/A</v>
      </c>
      <c r="T1757" s="108"/>
    </row>
    <row r="1758" spans="1:20" hidden="1" x14ac:dyDescent="0.2">
      <c r="A1758" s="16">
        <v>8160</v>
      </c>
      <c r="B1758" s="16" t="s">
        <v>1287</v>
      </c>
      <c r="D1758" s="70" t="str">
        <f>IF(C1758="","",LOOKUP(C1758,Bases!A:A,Bases!B:B))</f>
        <v/>
      </c>
      <c r="E1758" s="70" t="str">
        <f>IF(C1758="","",LOOKUP(C1758,Bases!A:A,Bases!C:C))</f>
        <v/>
      </c>
      <c r="G1758" s="68" t="str">
        <f t="shared" si="108"/>
        <v>Baja</v>
      </c>
      <c r="H1758" s="16" t="s">
        <v>3035</v>
      </c>
      <c r="J1758" s="16" t="s">
        <v>2389</v>
      </c>
      <c r="K1758" s="16">
        <v>98840</v>
      </c>
      <c r="L1758" s="16" t="s">
        <v>2265</v>
      </c>
      <c r="M1758" s="17">
        <v>42142</v>
      </c>
      <c r="N1758" s="15">
        <v>25159547543</v>
      </c>
      <c r="P1758" s="16">
        <v>0</v>
      </c>
      <c r="Q1758" s="16" t="str">
        <f t="shared" si="107"/>
        <v>//</v>
      </c>
      <c r="R1758" s="16"/>
      <c r="S1758" s="108" t="e">
        <v>#N/A</v>
      </c>
      <c r="T1758" s="108"/>
    </row>
    <row r="1759" spans="1:20" hidden="1" x14ac:dyDescent="0.2">
      <c r="A1759" s="16">
        <v>2778</v>
      </c>
      <c r="B1759" s="16" t="s">
        <v>5955</v>
      </c>
      <c r="C1759" s="60" t="s">
        <v>6834</v>
      </c>
      <c r="D1759" s="70" t="str">
        <f>IF(C1759="","",LOOKUP(C1759,Bases!A:A,Bases!B:B))</f>
        <v>Periféricos</v>
      </c>
      <c r="E1759" s="70" t="str">
        <f>IF(C1759="","",LOOKUP(C1759,Bases!A:A,Bases!C:C))</f>
        <v>Infraestructura</v>
      </c>
      <c r="F1759" s="18" t="s">
        <v>27</v>
      </c>
      <c r="G1759" s="68" t="str">
        <f t="shared" si="108"/>
        <v>Baja</v>
      </c>
      <c r="H1759" s="16" t="s">
        <v>5956</v>
      </c>
      <c r="I1759" s="16" t="s">
        <v>2757</v>
      </c>
      <c r="J1759" s="16" t="s">
        <v>2274</v>
      </c>
      <c r="K1759" s="16">
        <v>98706</v>
      </c>
      <c r="L1759" s="16" t="s">
        <v>2265</v>
      </c>
      <c r="M1759" s="17">
        <v>43885</v>
      </c>
      <c r="N1759" s="15">
        <v>34046100036</v>
      </c>
      <c r="O1759" s="16" t="s">
        <v>5957</v>
      </c>
      <c r="P1759" s="16" t="s">
        <v>6391</v>
      </c>
      <c r="Q1759" s="16" t="str">
        <f t="shared" si="107"/>
        <v>19/10/61</v>
      </c>
      <c r="R1759" s="27" t="s">
        <v>3904</v>
      </c>
      <c r="S1759" s="108" t="s">
        <v>6214</v>
      </c>
      <c r="T1759" s="108"/>
    </row>
    <row r="1760" spans="1:20" hidden="1" x14ac:dyDescent="0.2">
      <c r="A1760" s="16">
        <v>495</v>
      </c>
      <c r="B1760" s="16" t="s">
        <v>1288</v>
      </c>
      <c r="D1760" s="70" t="str">
        <f>IF(C1760="","",LOOKUP(C1760,Bases!A:A,Bases!B:B))</f>
        <v/>
      </c>
      <c r="E1760" s="70" t="str">
        <f>IF(C1760="","",LOOKUP(C1760,Bases!A:A,Bases!C:C))</f>
        <v/>
      </c>
      <c r="G1760" s="68" t="str">
        <f t="shared" si="108"/>
        <v>Baja</v>
      </c>
      <c r="H1760" s="16" t="s">
        <v>3036</v>
      </c>
      <c r="J1760" s="16" t="s">
        <v>2294</v>
      </c>
      <c r="K1760" s="16">
        <v>98600</v>
      </c>
      <c r="L1760" s="16" t="s">
        <v>2265</v>
      </c>
      <c r="M1760" s="17">
        <v>38271</v>
      </c>
      <c r="N1760" s="15">
        <v>34048808652</v>
      </c>
      <c r="P1760" s="16">
        <v>0</v>
      </c>
      <c r="Q1760" s="16" t="str">
        <f t="shared" si="107"/>
        <v>//</v>
      </c>
      <c r="R1760" s="16"/>
      <c r="S1760" s="108" t="e">
        <v>#N/A</v>
      </c>
      <c r="T1760" s="108"/>
    </row>
    <row r="1761" spans="1:20" hidden="1" x14ac:dyDescent="0.2">
      <c r="A1761" s="34">
        <v>946</v>
      </c>
      <c r="B1761" s="16" t="s">
        <v>1289</v>
      </c>
      <c r="D1761" s="70" t="str">
        <f>IF(C1761="","",LOOKUP(C1761,Bases!A:A,Bases!B:B))</f>
        <v/>
      </c>
      <c r="E1761" s="70" t="str">
        <f>IF(C1761="","",LOOKUP(C1761,Bases!A:A,Bases!C:C))</f>
        <v/>
      </c>
      <c r="G1761" s="68" t="str">
        <f t="shared" si="108"/>
        <v>Baja</v>
      </c>
      <c r="H1761" s="16" t="s">
        <v>5753</v>
      </c>
      <c r="I1761" s="16" t="s">
        <v>2472</v>
      </c>
      <c r="J1761" s="16" t="s">
        <v>2283</v>
      </c>
      <c r="K1761" s="16">
        <v>98640</v>
      </c>
      <c r="L1761" s="16" t="s">
        <v>2265</v>
      </c>
      <c r="M1761" s="17">
        <v>43836</v>
      </c>
      <c r="N1761" s="15">
        <v>34109600154</v>
      </c>
      <c r="O1761" s="16" t="s">
        <v>5754</v>
      </c>
      <c r="P1761" s="16">
        <v>0</v>
      </c>
      <c r="Q1761" s="16" t="str">
        <f t="shared" si="107"/>
        <v>09/07/96</v>
      </c>
      <c r="R1761" s="16" t="s">
        <v>3904</v>
      </c>
      <c r="S1761" s="108" t="s">
        <v>3951</v>
      </c>
      <c r="T1761" s="108"/>
    </row>
    <row r="1762" spans="1:20" hidden="1" x14ac:dyDescent="0.2">
      <c r="A1762" s="16">
        <v>2086</v>
      </c>
      <c r="B1762" s="16" t="s">
        <v>1290</v>
      </c>
      <c r="D1762" s="70" t="str">
        <f>IF(C1762="","",LOOKUP(C1762,Bases!A:A,Bases!B:B))</f>
        <v/>
      </c>
      <c r="E1762" s="70" t="str">
        <f>IF(C1762="","",LOOKUP(C1762,Bases!A:A,Bases!C:C))</f>
        <v/>
      </c>
      <c r="G1762" s="68" t="str">
        <f t="shared" si="108"/>
        <v>Baja</v>
      </c>
      <c r="H1762" s="16" t="s">
        <v>3037</v>
      </c>
      <c r="J1762" s="16" t="s">
        <v>2283</v>
      </c>
      <c r="K1762" s="16">
        <v>98640</v>
      </c>
      <c r="L1762" s="16" t="s">
        <v>2265</v>
      </c>
      <c r="M1762" s="17">
        <v>43204</v>
      </c>
      <c r="N1762" s="15">
        <v>33169890424</v>
      </c>
      <c r="P1762" s="16">
        <v>0</v>
      </c>
      <c r="Q1762" s="16" t="str">
        <f t="shared" si="107"/>
        <v>//</v>
      </c>
      <c r="R1762" s="16"/>
      <c r="S1762" s="108" t="s">
        <v>3951</v>
      </c>
      <c r="T1762" s="108"/>
    </row>
    <row r="1763" spans="1:20" hidden="1" x14ac:dyDescent="0.2">
      <c r="A1763" s="16">
        <v>1083</v>
      </c>
      <c r="B1763" s="16" t="s">
        <v>1291</v>
      </c>
      <c r="D1763" s="70" t="str">
        <f>IF(C1763="","",LOOKUP(C1763,Bases!A:A,Bases!B:B))</f>
        <v/>
      </c>
      <c r="E1763" s="70" t="str">
        <f>IF(C1763="","",LOOKUP(C1763,Bases!A:A,Bases!C:C))</f>
        <v/>
      </c>
      <c r="G1763" s="68" t="str">
        <f t="shared" si="108"/>
        <v>Baja</v>
      </c>
      <c r="H1763" s="16" t="s">
        <v>3038</v>
      </c>
      <c r="J1763" s="16" t="s">
        <v>2283</v>
      </c>
      <c r="K1763" s="16">
        <v>98640</v>
      </c>
      <c r="L1763" s="16" t="s">
        <v>2265</v>
      </c>
      <c r="M1763" s="17">
        <v>41005</v>
      </c>
      <c r="N1763" s="15">
        <v>34129403704</v>
      </c>
      <c r="P1763" s="16">
        <v>0</v>
      </c>
      <c r="Q1763" s="16" t="str">
        <f t="shared" si="107"/>
        <v>//</v>
      </c>
      <c r="R1763" s="16"/>
      <c r="S1763" s="108" t="e">
        <v>#N/A</v>
      </c>
      <c r="T1763" s="108"/>
    </row>
    <row r="1764" spans="1:20" hidden="1" x14ac:dyDescent="0.2">
      <c r="A1764" s="16">
        <v>1307</v>
      </c>
      <c r="B1764" s="16" t="s">
        <v>1292</v>
      </c>
      <c r="D1764" s="70" t="str">
        <f>IF(C1764="","",LOOKUP(C1764,Bases!A:A,Bases!B:B))</f>
        <v/>
      </c>
      <c r="E1764" s="70" t="str">
        <f>IF(C1764="","",LOOKUP(C1764,Bases!A:A,Bases!C:C))</f>
        <v/>
      </c>
      <c r="G1764" s="68" t="str">
        <f t="shared" si="108"/>
        <v>Baja</v>
      </c>
      <c r="H1764" s="16" t="s">
        <v>3039</v>
      </c>
      <c r="J1764" s="16" t="s">
        <v>2283</v>
      </c>
      <c r="K1764" s="16">
        <v>98640</v>
      </c>
      <c r="L1764" s="16" t="s">
        <v>2265</v>
      </c>
      <c r="M1764" s="17">
        <v>41862</v>
      </c>
      <c r="N1764" s="15">
        <v>34088508899</v>
      </c>
      <c r="P1764" s="16">
        <v>0</v>
      </c>
      <c r="Q1764" s="16" t="str">
        <f t="shared" si="107"/>
        <v>//</v>
      </c>
      <c r="R1764" s="16"/>
      <c r="S1764" s="108" t="e">
        <v>#N/A</v>
      </c>
      <c r="T1764" s="108"/>
    </row>
    <row r="1765" spans="1:20" x14ac:dyDescent="0.2">
      <c r="A1765" s="23">
        <v>2516</v>
      </c>
      <c r="B1765" s="16" t="s">
        <v>5042</v>
      </c>
      <c r="C1765" s="16" t="s">
        <v>6752</v>
      </c>
      <c r="D1765" s="70" t="str">
        <f>IF(C1765="","",LOOKUP(C1765,Bases!A:A,Bases!B:B))</f>
        <v>Invernaderos</v>
      </c>
      <c r="E1765" s="70" t="str">
        <f>IF(C1765="","",LOOKUP(C1765,Bases!A:A,Bases!C:C))</f>
        <v>Clip invernaderos</v>
      </c>
      <c r="F1765" s="18" t="s">
        <v>5470</v>
      </c>
      <c r="G1765" s="68" t="str">
        <f t="shared" si="108"/>
        <v>Activo</v>
      </c>
      <c r="H1765" s="16" t="s">
        <v>5043</v>
      </c>
      <c r="I1765" s="16" t="s">
        <v>2283</v>
      </c>
      <c r="J1765" s="16" t="s">
        <v>2283</v>
      </c>
      <c r="K1765" s="16">
        <v>98640</v>
      </c>
      <c r="L1765" s="16" t="s">
        <v>2266</v>
      </c>
      <c r="M1765" s="17">
        <v>44095</v>
      </c>
      <c r="N1765" s="15">
        <v>34018211226</v>
      </c>
      <c r="O1765" s="16" t="s">
        <v>5044</v>
      </c>
      <c r="Q1765" s="16" t="str">
        <f t="shared" si="107"/>
        <v>04/10/82</v>
      </c>
      <c r="R1765" s="16" t="s">
        <v>3910</v>
      </c>
      <c r="S1765" s="12" t="s">
        <v>2283</v>
      </c>
    </row>
    <row r="1766" spans="1:20" hidden="1" x14ac:dyDescent="0.2">
      <c r="A1766" s="29">
        <v>50026</v>
      </c>
      <c r="B1766" s="16" t="s">
        <v>3756</v>
      </c>
      <c r="D1766" s="70" t="str">
        <f>IF(C1766="","",LOOKUP(C1766,Bases!A:A,Bases!B:B))</f>
        <v/>
      </c>
      <c r="E1766" s="70" t="str">
        <f>IF(C1766="","",LOOKUP(C1766,Bases!A:A,Bases!C:C))</f>
        <v/>
      </c>
      <c r="F1766" s="18" t="s">
        <v>9</v>
      </c>
      <c r="G1766" s="68" t="str">
        <f t="shared" si="108"/>
        <v>Baja</v>
      </c>
      <c r="H1766" s="16" t="s">
        <v>3757</v>
      </c>
      <c r="J1766" s="16" t="s">
        <v>2270</v>
      </c>
      <c r="K1766" s="16">
        <v>98600</v>
      </c>
      <c r="L1766" s="16" t="s">
        <v>2265</v>
      </c>
      <c r="M1766" s="17">
        <v>43318</v>
      </c>
      <c r="O1766" s="35" t="s">
        <v>4219</v>
      </c>
      <c r="P1766" s="16">
        <v>0</v>
      </c>
      <c r="Q1766" s="16" t="str">
        <f t="shared" si="107"/>
        <v>27/04/96</v>
      </c>
      <c r="R1766" s="27" t="s">
        <v>3904</v>
      </c>
      <c r="S1766" s="108" t="e">
        <v>#N/A</v>
      </c>
      <c r="T1766" s="108"/>
    </row>
    <row r="1767" spans="1:20" hidden="1" x14ac:dyDescent="0.2">
      <c r="A1767" s="16">
        <v>1618</v>
      </c>
      <c r="B1767" s="16" t="s">
        <v>1293</v>
      </c>
      <c r="D1767" s="70" t="str">
        <f>IF(C1767="","",LOOKUP(C1767,Bases!A:A,Bases!B:B))</f>
        <v/>
      </c>
      <c r="E1767" s="70" t="str">
        <f>IF(C1767="","",LOOKUP(C1767,Bases!A:A,Bases!C:C))</f>
        <v/>
      </c>
      <c r="G1767" s="68" t="str">
        <f t="shared" si="108"/>
        <v>Baja</v>
      </c>
      <c r="H1767" s="16" t="s">
        <v>3040</v>
      </c>
      <c r="J1767" s="16" t="s">
        <v>2268</v>
      </c>
      <c r="K1767" s="16">
        <v>98760</v>
      </c>
      <c r="L1767" s="16" t="s">
        <v>2265</v>
      </c>
      <c r="M1767" s="17">
        <v>42441</v>
      </c>
      <c r="N1767" s="15">
        <v>26169724411</v>
      </c>
      <c r="P1767" s="16">
        <v>0</v>
      </c>
      <c r="Q1767" s="16" t="str">
        <f t="shared" si="107"/>
        <v>//</v>
      </c>
      <c r="R1767" s="16"/>
      <c r="S1767" s="108" t="e">
        <v>#N/A</v>
      </c>
      <c r="T1767" s="108"/>
    </row>
    <row r="1768" spans="1:20" hidden="1" x14ac:dyDescent="0.2">
      <c r="A1768" s="16">
        <v>356</v>
      </c>
      <c r="B1768" s="16" t="s">
        <v>1294</v>
      </c>
      <c r="D1768" s="70" t="str">
        <f>IF(C1768="","",LOOKUP(C1768,Bases!A:A,Bases!B:B))</f>
        <v/>
      </c>
      <c r="E1768" s="70" t="str">
        <f>IF(C1768="","",LOOKUP(C1768,Bases!A:A,Bases!C:C))</f>
        <v/>
      </c>
      <c r="G1768" s="68" t="str">
        <f t="shared" si="108"/>
        <v>Baja</v>
      </c>
      <c r="K1768" s="16">
        <v>0</v>
      </c>
      <c r="L1768" s="16" t="s">
        <v>2265</v>
      </c>
      <c r="M1768" s="17">
        <v>37572</v>
      </c>
      <c r="N1768" s="15">
        <v>34997603427</v>
      </c>
      <c r="P1768" s="16">
        <v>0</v>
      </c>
      <c r="Q1768" s="16" t="str">
        <f t="shared" si="107"/>
        <v>//</v>
      </c>
      <c r="R1768" s="16"/>
      <c r="S1768" s="108" t="e">
        <v>#N/A</v>
      </c>
      <c r="T1768" s="108"/>
    </row>
    <row r="1769" spans="1:20" hidden="1" x14ac:dyDescent="0.2">
      <c r="A1769" s="16">
        <v>1968</v>
      </c>
      <c r="B1769" s="16" t="s">
        <v>1295</v>
      </c>
      <c r="D1769" s="70" t="str">
        <f>IF(C1769="","",LOOKUP(C1769,Bases!A:A,Bases!B:B))</f>
        <v/>
      </c>
      <c r="E1769" s="70" t="str">
        <f>IF(C1769="","",LOOKUP(C1769,Bases!A:A,Bases!C:C))</f>
        <v/>
      </c>
      <c r="G1769" s="68" t="str">
        <f t="shared" si="108"/>
        <v>Baja</v>
      </c>
      <c r="H1769" s="16" t="s">
        <v>3041</v>
      </c>
      <c r="J1769" s="16" t="s">
        <v>2272</v>
      </c>
      <c r="K1769" s="16">
        <v>98700</v>
      </c>
      <c r="L1769" s="16" t="s">
        <v>2265</v>
      </c>
      <c r="M1769" s="17">
        <v>42989</v>
      </c>
      <c r="N1769" s="15">
        <v>34089202526</v>
      </c>
      <c r="P1769" s="16">
        <v>0</v>
      </c>
      <c r="Q1769" s="16" t="str">
        <f t="shared" si="107"/>
        <v>//</v>
      </c>
      <c r="R1769" s="16"/>
      <c r="S1769" s="108" t="e">
        <v>#N/A</v>
      </c>
      <c r="T1769" s="108"/>
    </row>
    <row r="1770" spans="1:20" hidden="1" x14ac:dyDescent="0.2">
      <c r="A1770" s="16">
        <v>1966</v>
      </c>
      <c r="B1770" s="16" t="s">
        <v>1296</v>
      </c>
      <c r="D1770" s="70" t="str">
        <f>IF(C1770="","",LOOKUP(C1770,Bases!A:A,Bases!B:B))</f>
        <v/>
      </c>
      <c r="E1770" s="70" t="str">
        <f>IF(C1770="","",LOOKUP(C1770,Bases!A:A,Bases!C:C))</f>
        <v/>
      </c>
      <c r="G1770" s="68" t="str">
        <f t="shared" si="108"/>
        <v>Baja</v>
      </c>
      <c r="H1770" s="16" t="s">
        <v>3042</v>
      </c>
      <c r="J1770" s="16" t="s">
        <v>2272</v>
      </c>
      <c r="K1770" s="16">
        <v>98710</v>
      </c>
      <c r="L1770" s="16" t="s">
        <v>2265</v>
      </c>
      <c r="M1770" s="17">
        <v>42989</v>
      </c>
      <c r="N1770" s="15">
        <v>34119501707</v>
      </c>
      <c r="P1770" s="16">
        <v>0</v>
      </c>
      <c r="Q1770" s="16" t="str">
        <f t="shared" si="107"/>
        <v>//</v>
      </c>
      <c r="R1770" s="16"/>
      <c r="S1770" s="108" t="e">
        <v>#N/A</v>
      </c>
      <c r="T1770" s="108"/>
    </row>
    <row r="1771" spans="1:20" hidden="1" x14ac:dyDescent="0.2">
      <c r="A1771" s="16">
        <v>2711</v>
      </c>
      <c r="B1771" s="16" t="s">
        <v>5680</v>
      </c>
      <c r="D1771" s="70" t="str">
        <f>IF(C1771="","",LOOKUP(C1771,Bases!A:A,Bases!B:B))</f>
        <v/>
      </c>
      <c r="E1771" s="70" t="str">
        <f>IF(C1771="","",LOOKUP(C1771,Bases!A:A,Bases!C:C))</f>
        <v/>
      </c>
      <c r="F1771" s="18" t="s">
        <v>5599</v>
      </c>
      <c r="G1771" s="68" t="str">
        <f t="shared" si="108"/>
        <v>Baja</v>
      </c>
      <c r="H1771" s="16" t="s">
        <v>5681</v>
      </c>
      <c r="I1771" s="16" t="s">
        <v>2336</v>
      </c>
      <c r="J1771" s="16" t="s">
        <v>2272</v>
      </c>
      <c r="K1771" s="16">
        <v>98705</v>
      </c>
      <c r="L1771" s="16" t="s">
        <v>2265</v>
      </c>
      <c r="M1771" s="17">
        <v>43784</v>
      </c>
      <c r="N1771" s="15">
        <v>30190070448</v>
      </c>
      <c r="O1771" s="16" t="s">
        <v>5682</v>
      </c>
      <c r="P1771" s="16">
        <v>0</v>
      </c>
      <c r="Q1771" s="16" t="str">
        <f t="shared" si="107"/>
        <v>21/07/00</v>
      </c>
      <c r="R1771" s="27" t="s">
        <v>3910</v>
      </c>
      <c r="S1771" s="108" t="e">
        <v>#N/A</v>
      </c>
      <c r="T1771" s="108"/>
    </row>
    <row r="1772" spans="1:20" hidden="1" x14ac:dyDescent="0.2">
      <c r="A1772" s="16">
        <v>1440</v>
      </c>
      <c r="B1772" s="16" t="s">
        <v>1297</v>
      </c>
      <c r="D1772" s="70" t="str">
        <f>IF(C1772="","",LOOKUP(C1772,Bases!A:A,Bases!B:B))</f>
        <v/>
      </c>
      <c r="E1772" s="70" t="str">
        <f>IF(C1772="","",LOOKUP(C1772,Bases!A:A,Bases!C:C))</f>
        <v/>
      </c>
      <c r="G1772" s="68" t="str">
        <f t="shared" si="108"/>
        <v>Baja</v>
      </c>
      <c r="H1772" s="16" t="s">
        <v>3043</v>
      </c>
      <c r="J1772" s="16" t="s">
        <v>2288</v>
      </c>
      <c r="K1772" s="16">
        <v>98760</v>
      </c>
      <c r="L1772" s="16" t="s">
        <v>2265</v>
      </c>
      <c r="M1772" s="17">
        <v>42136</v>
      </c>
      <c r="N1772" s="15">
        <v>2159077490</v>
      </c>
      <c r="P1772" s="16">
        <v>0</v>
      </c>
      <c r="Q1772" s="16" t="str">
        <f t="shared" si="107"/>
        <v>//</v>
      </c>
      <c r="R1772" s="16"/>
      <c r="S1772" s="108" t="e">
        <v>#N/A</v>
      </c>
      <c r="T1772" s="108"/>
    </row>
    <row r="1773" spans="1:20" hidden="1" x14ac:dyDescent="0.2">
      <c r="A1773" s="16">
        <v>360</v>
      </c>
      <c r="B1773" s="16" t="s">
        <v>1298</v>
      </c>
      <c r="D1773" s="70" t="str">
        <f>IF(C1773="","",LOOKUP(C1773,Bases!A:A,Bases!B:B))</f>
        <v/>
      </c>
      <c r="E1773" s="70" t="str">
        <f>IF(C1773="","",LOOKUP(C1773,Bases!A:A,Bases!C:C))</f>
        <v/>
      </c>
      <c r="G1773" s="68" t="str">
        <f t="shared" si="108"/>
        <v>Baja</v>
      </c>
      <c r="K1773" s="16">
        <v>0</v>
      </c>
      <c r="L1773" s="16" t="s">
        <v>2265</v>
      </c>
      <c r="M1773" s="17">
        <v>37572</v>
      </c>
      <c r="N1773" s="15">
        <v>34967870543</v>
      </c>
      <c r="P1773" s="16">
        <v>0</v>
      </c>
      <c r="Q1773" s="16" t="str">
        <f t="shared" si="107"/>
        <v>//</v>
      </c>
      <c r="R1773" s="16"/>
      <c r="S1773" s="108" t="e">
        <v>#N/A</v>
      </c>
      <c r="T1773" s="108"/>
    </row>
    <row r="1774" spans="1:20" hidden="1" x14ac:dyDescent="0.2">
      <c r="A1774" s="16">
        <v>1480</v>
      </c>
      <c r="B1774" s="16" t="s">
        <v>1299</v>
      </c>
      <c r="D1774" s="70" t="str">
        <f>IF(C1774="","",LOOKUP(C1774,Bases!A:A,Bases!B:B))</f>
        <v/>
      </c>
      <c r="E1774" s="70" t="str">
        <f>IF(C1774="","",LOOKUP(C1774,Bases!A:A,Bases!C:C))</f>
        <v/>
      </c>
      <c r="G1774" s="68" t="str">
        <f t="shared" ref="G1774:G1805" si="109">IF(L1774="B","Baja","Activo")</f>
        <v>Baja</v>
      </c>
      <c r="K1774" s="16">
        <v>0</v>
      </c>
      <c r="L1774" s="16" t="s">
        <v>2265</v>
      </c>
      <c r="M1774" s="17">
        <v>42226</v>
      </c>
      <c r="N1774" s="15">
        <v>34056600280</v>
      </c>
      <c r="P1774" s="16">
        <v>0</v>
      </c>
      <c r="Q1774" s="16" t="str">
        <f t="shared" si="107"/>
        <v>//</v>
      </c>
      <c r="R1774" s="16"/>
      <c r="S1774" s="108" t="e">
        <v>#N/A</v>
      </c>
      <c r="T1774" s="108"/>
    </row>
    <row r="1775" spans="1:20" x14ac:dyDescent="0.2">
      <c r="A1775" s="16">
        <v>1171</v>
      </c>
      <c r="B1775" s="16" t="s">
        <v>1011</v>
      </c>
      <c r="C1775" s="16" t="s">
        <v>6925</v>
      </c>
      <c r="D1775" s="70" t="str">
        <f>IF(C1775="","",LOOKUP(C1775,Bases!A:A,Bases!B:B))</f>
        <v>Invernaderos</v>
      </c>
      <c r="E1775" s="70" t="str">
        <f>IF(C1775="","",LOOKUP(C1775,Bases!A:A,Bases!C:C))</f>
        <v>Operativo Abajo</v>
      </c>
      <c r="F1775" s="18" t="s">
        <v>3659</v>
      </c>
      <c r="G1775" s="68" t="str">
        <f t="shared" si="109"/>
        <v>Activo</v>
      </c>
      <c r="H1775" s="16" t="s">
        <v>2856</v>
      </c>
      <c r="I1775" s="16" t="s">
        <v>2336</v>
      </c>
      <c r="J1775" s="16" t="s">
        <v>2272</v>
      </c>
      <c r="K1775" s="16">
        <v>98640</v>
      </c>
      <c r="L1775" s="16" t="s">
        <v>2266</v>
      </c>
      <c r="M1775" s="17">
        <v>43269</v>
      </c>
      <c r="N1775" s="15">
        <v>34139702046</v>
      </c>
      <c r="O1775" s="16" t="s">
        <v>4386</v>
      </c>
      <c r="P1775" s="16" t="s">
        <v>6356</v>
      </c>
      <c r="Q1775" s="16" t="str">
        <f t="shared" si="107"/>
        <v>24/07/97</v>
      </c>
      <c r="R1775" s="27" t="s">
        <v>3904</v>
      </c>
      <c r="S1775" s="12" t="s">
        <v>2336</v>
      </c>
    </row>
    <row r="1776" spans="1:20" x14ac:dyDescent="0.2">
      <c r="A1776" s="16">
        <v>2054</v>
      </c>
      <c r="B1776" s="31" t="s">
        <v>1015</v>
      </c>
      <c r="C1776" s="16" t="s">
        <v>6859</v>
      </c>
      <c r="D1776" s="70" t="str">
        <f>IF(C1776="","",LOOKUP(C1776,Bases!A:A,Bases!B:B))</f>
        <v>Invernaderos</v>
      </c>
      <c r="E1776" s="70" t="str">
        <f>IF(C1776="","",LOOKUP(C1776,Bases!A:A,Bases!C:C))</f>
        <v>Operativo Abajo</v>
      </c>
      <c r="F1776" s="18" t="s">
        <v>3660</v>
      </c>
      <c r="G1776" s="68" t="str">
        <f t="shared" si="109"/>
        <v>Activo</v>
      </c>
      <c r="H1776" s="16" t="s">
        <v>4621</v>
      </c>
      <c r="I1776" s="16" t="s">
        <v>2336</v>
      </c>
      <c r="J1776" s="16" t="s">
        <v>2272</v>
      </c>
      <c r="K1776" s="16">
        <v>98705</v>
      </c>
      <c r="L1776" s="16" t="s">
        <v>144</v>
      </c>
      <c r="M1776" s="17">
        <v>43129</v>
      </c>
      <c r="N1776" s="15">
        <v>2189255975</v>
      </c>
      <c r="O1776" s="16" t="s">
        <v>4387</v>
      </c>
      <c r="P1776" s="16" t="s">
        <v>6358</v>
      </c>
      <c r="Q1776" s="16" t="str">
        <f t="shared" si="107"/>
        <v>13/06/92</v>
      </c>
      <c r="R1776" s="27" t="s">
        <v>3910</v>
      </c>
      <c r="S1776" s="12" t="s">
        <v>2336</v>
      </c>
    </row>
    <row r="1777" spans="1:20" hidden="1" x14ac:dyDescent="0.2">
      <c r="A1777" s="16">
        <v>2809</v>
      </c>
      <c r="B1777" s="16" t="s">
        <v>6015</v>
      </c>
      <c r="C1777" s="23" t="s">
        <v>7208</v>
      </c>
      <c r="D1777" s="70" t="str">
        <f>IF(C1777="","",LOOKUP(C1777,Bases!A:A,Bases!B:B))</f>
        <v>Fitosanidad</v>
      </c>
      <c r="E1777" s="70" t="str">
        <f>IF(C1777="","",LOOKUP(C1777,Bases!A:A,Bases!C:C))</f>
        <v>Saneacion nivel 3A</v>
      </c>
      <c r="F1777" s="12" t="s">
        <v>9</v>
      </c>
      <c r="G1777" s="68" t="str">
        <f t="shared" si="109"/>
        <v>Baja</v>
      </c>
      <c r="H1777" s="16" t="s">
        <v>6016</v>
      </c>
      <c r="I1777" s="16" t="s">
        <v>2283</v>
      </c>
      <c r="J1777" s="16" t="s">
        <v>2283</v>
      </c>
      <c r="K1777" s="16">
        <v>98640</v>
      </c>
      <c r="L1777" s="16" t="s">
        <v>2265</v>
      </c>
      <c r="M1777" s="17">
        <v>44144</v>
      </c>
      <c r="N1777" s="15">
        <v>32160086255</v>
      </c>
      <c r="O1777" s="16" t="s">
        <v>6017</v>
      </c>
      <c r="P1777" s="16">
        <v>0</v>
      </c>
      <c r="Q1777" s="16" t="str">
        <f t="shared" si="107"/>
        <v>25/04/00</v>
      </c>
      <c r="R1777" s="27" t="s">
        <v>3910</v>
      </c>
      <c r="S1777" s="12" t="s">
        <v>2283</v>
      </c>
    </row>
    <row r="1778" spans="1:20" hidden="1" x14ac:dyDescent="0.2">
      <c r="A1778" s="16">
        <v>774</v>
      </c>
      <c r="B1778" s="16" t="s">
        <v>1302</v>
      </c>
      <c r="D1778" s="70" t="str">
        <f>IF(C1778="","",LOOKUP(C1778,Bases!A:A,Bases!B:B))</f>
        <v/>
      </c>
      <c r="E1778" s="70" t="str">
        <f>IF(C1778="","",LOOKUP(C1778,Bases!A:A,Bases!C:C))</f>
        <v/>
      </c>
      <c r="G1778" s="68" t="str">
        <f t="shared" si="109"/>
        <v>Baja</v>
      </c>
      <c r="K1778" s="16">
        <v>0</v>
      </c>
      <c r="L1778" s="16" t="s">
        <v>2265</v>
      </c>
      <c r="M1778" s="17">
        <v>38663</v>
      </c>
      <c r="N1778" s="15">
        <v>34988114798</v>
      </c>
      <c r="P1778" s="16">
        <v>0</v>
      </c>
      <c r="Q1778" s="16" t="str">
        <f t="shared" si="107"/>
        <v>//</v>
      </c>
      <c r="R1778" s="16"/>
      <c r="S1778" s="108" t="e">
        <v>#N/A</v>
      </c>
      <c r="T1778" s="108"/>
    </row>
    <row r="1779" spans="1:20" hidden="1" x14ac:dyDescent="0.2">
      <c r="A1779" s="23">
        <v>2537</v>
      </c>
      <c r="B1779" s="16" t="s">
        <v>5107</v>
      </c>
      <c r="D1779" s="70" t="str">
        <f>IF(C1779="","",LOOKUP(C1779,Bases!A:A,Bases!B:B))</f>
        <v/>
      </c>
      <c r="E1779" s="70" t="str">
        <f>IF(C1779="","",LOOKUP(C1779,Bases!A:A,Bases!C:C))</f>
        <v/>
      </c>
      <c r="F1779" s="18" t="s">
        <v>24</v>
      </c>
      <c r="G1779" s="68" t="str">
        <f t="shared" si="109"/>
        <v>Baja</v>
      </c>
      <c r="H1779" s="16" t="s">
        <v>5108</v>
      </c>
      <c r="J1779" s="16" t="s">
        <v>2272</v>
      </c>
      <c r="K1779" s="16">
        <v>98713</v>
      </c>
      <c r="L1779" s="16" t="s">
        <v>2265</v>
      </c>
      <c r="M1779" s="17">
        <v>43619</v>
      </c>
      <c r="O1779" s="16" t="s">
        <v>5109</v>
      </c>
      <c r="P1779" s="16">
        <v>0</v>
      </c>
      <c r="Q1779" s="16" t="str">
        <f t="shared" si="107"/>
        <v>03/05/01</v>
      </c>
      <c r="R1779" s="16" t="s">
        <v>3904</v>
      </c>
      <c r="S1779" s="108" t="e">
        <v>#N/A</v>
      </c>
      <c r="T1779" s="108"/>
    </row>
    <row r="1780" spans="1:20" hidden="1" x14ac:dyDescent="0.2">
      <c r="A1780" s="23">
        <v>2510</v>
      </c>
      <c r="B1780" s="16" t="s">
        <v>5016</v>
      </c>
      <c r="D1780" s="70" t="str">
        <f>IF(C1780="","",LOOKUP(C1780,Bases!A:A,Bases!B:B))</f>
        <v/>
      </c>
      <c r="E1780" s="70" t="str">
        <f>IF(C1780="","",LOOKUP(C1780,Bases!A:A,Bases!C:C))</f>
        <v/>
      </c>
      <c r="F1780" s="18" t="s">
        <v>3639</v>
      </c>
      <c r="G1780" s="68" t="str">
        <f t="shared" si="109"/>
        <v>Baja</v>
      </c>
      <c r="H1780" s="16" t="s">
        <v>5017</v>
      </c>
      <c r="J1780" s="16" t="s">
        <v>2285</v>
      </c>
      <c r="K1780" s="16">
        <v>98740</v>
      </c>
      <c r="L1780" s="16" t="s">
        <v>2265</v>
      </c>
      <c r="M1780" s="17">
        <v>43598</v>
      </c>
      <c r="N1780" s="15">
        <v>51977916132</v>
      </c>
      <c r="O1780" s="16" t="s">
        <v>5018</v>
      </c>
      <c r="P1780" s="16">
        <v>0</v>
      </c>
      <c r="Q1780" s="16" t="str">
        <f t="shared" si="107"/>
        <v>02/06/79</v>
      </c>
      <c r="R1780" s="16" t="s">
        <v>3904</v>
      </c>
      <c r="S1780" s="108" t="e">
        <v>#N/A</v>
      </c>
      <c r="T1780" s="108"/>
    </row>
    <row r="1781" spans="1:20" hidden="1" x14ac:dyDescent="0.2">
      <c r="A1781" s="16">
        <v>724</v>
      </c>
      <c r="B1781" s="16" t="s">
        <v>1303</v>
      </c>
      <c r="D1781" s="70" t="str">
        <f>IF(C1781="","",LOOKUP(C1781,Bases!A:A,Bases!B:B))</f>
        <v/>
      </c>
      <c r="E1781" s="70" t="str">
        <f>IF(C1781="","",LOOKUP(C1781,Bases!A:A,Bases!C:C))</f>
        <v/>
      </c>
      <c r="G1781" s="68" t="str">
        <f t="shared" si="109"/>
        <v>Baja</v>
      </c>
      <c r="K1781" s="16">
        <v>0</v>
      </c>
      <c r="L1781" s="16" t="s">
        <v>2265</v>
      </c>
      <c r="M1781" s="17">
        <v>38565</v>
      </c>
      <c r="N1781" s="15">
        <v>34058102475</v>
      </c>
      <c r="P1781" s="16">
        <v>0</v>
      </c>
      <c r="Q1781" s="16" t="str">
        <f t="shared" si="107"/>
        <v>//</v>
      </c>
      <c r="R1781" s="16"/>
      <c r="S1781" s="108" t="e">
        <v>#N/A</v>
      </c>
      <c r="T1781" s="108"/>
    </row>
    <row r="1782" spans="1:20" hidden="1" x14ac:dyDescent="0.2">
      <c r="A1782" s="16">
        <v>1520</v>
      </c>
      <c r="B1782" s="16" t="s">
        <v>1304</v>
      </c>
      <c r="D1782" s="70" t="str">
        <f>IF(C1782="","",LOOKUP(C1782,Bases!A:A,Bases!B:B))</f>
        <v/>
      </c>
      <c r="E1782" s="70" t="str">
        <f>IF(C1782="","",LOOKUP(C1782,Bases!A:A,Bases!C:C))</f>
        <v/>
      </c>
      <c r="G1782" s="68" t="str">
        <f t="shared" si="109"/>
        <v>Baja</v>
      </c>
      <c r="H1782" s="16" t="s">
        <v>3045</v>
      </c>
      <c r="J1782" s="16" t="s">
        <v>2283</v>
      </c>
      <c r="K1782" s="16">
        <v>98640</v>
      </c>
      <c r="L1782" s="16" t="s">
        <v>2265</v>
      </c>
      <c r="M1782" s="17">
        <v>42248</v>
      </c>
      <c r="N1782" s="15">
        <v>5158644228</v>
      </c>
      <c r="P1782" s="16">
        <v>0</v>
      </c>
      <c r="Q1782" s="16" t="str">
        <f t="shared" si="107"/>
        <v>//</v>
      </c>
      <c r="R1782" s="16"/>
      <c r="S1782" s="108" t="e">
        <v>#N/A</v>
      </c>
      <c r="T1782" s="108"/>
    </row>
    <row r="1783" spans="1:20" hidden="1" x14ac:dyDescent="0.2">
      <c r="A1783" s="16">
        <v>1683</v>
      </c>
      <c r="B1783" s="31" t="s">
        <v>1305</v>
      </c>
      <c r="C1783" s="16" t="s">
        <v>6835</v>
      </c>
      <c r="D1783" s="70" t="str">
        <f>IF(C1783="","",LOOKUP(C1783,Bases!A:A,Bases!B:B))</f>
        <v>Invernaderos</v>
      </c>
      <c r="E1783" s="70" t="str">
        <f>IF(C1783="","",LOOKUP(C1783,Bases!A:A,Bases!C:C))</f>
        <v>Operativo Abajo</v>
      </c>
      <c r="F1783" s="18" t="s">
        <v>3664</v>
      </c>
      <c r="G1783" s="68" t="str">
        <f t="shared" si="109"/>
        <v>Baja</v>
      </c>
      <c r="H1783" s="16" t="s">
        <v>2518</v>
      </c>
      <c r="I1783" s="16" t="s">
        <v>2923</v>
      </c>
      <c r="J1783" s="16" t="s">
        <v>2272</v>
      </c>
      <c r="K1783" s="16">
        <v>98700</v>
      </c>
      <c r="L1783" s="16" t="s">
        <v>2265</v>
      </c>
      <c r="M1783" s="17">
        <v>42573</v>
      </c>
      <c r="N1783" s="15">
        <v>34089015621</v>
      </c>
      <c r="O1783" s="16" t="s">
        <v>4220</v>
      </c>
      <c r="P1783" s="16" t="s">
        <v>6392</v>
      </c>
      <c r="Q1783" s="16" t="str">
        <f t="shared" si="107"/>
        <v>24/06/90</v>
      </c>
      <c r="R1783" s="27" t="s">
        <v>3904</v>
      </c>
      <c r="S1783" s="108" t="s">
        <v>6213</v>
      </c>
      <c r="T1783" s="108"/>
    </row>
    <row r="1784" spans="1:20" hidden="1" x14ac:dyDescent="0.2">
      <c r="A1784" s="29">
        <v>50241</v>
      </c>
      <c r="B1784" s="16" t="s">
        <v>4460</v>
      </c>
      <c r="D1784" s="70" t="str">
        <f>IF(C1784="","",LOOKUP(C1784,Bases!A:A,Bases!B:B))</f>
        <v/>
      </c>
      <c r="E1784" s="70" t="str">
        <f>IF(C1784="","",LOOKUP(C1784,Bases!A:A,Bases!C:C))</f>
        <v/>
      </c>
      <c r="F1784" s="24" t="s">
        <v>3639</v>
      </c>
      <c r="G1784" s="68" t="str">
        <f t="shared" si="109"/>
        <v>Baja</v>
      </c>
      <c r="H1784" s="16" t="s">
        <v>4458</v>
      </c>
      <c r="J1784" s="16" t="s">
        <v>2272</v>
      </c>
      <c r="K1784" s="16">
        <v>98713</v>
      </c>
      <c r="L1784" s="16" t="s">
        <v>2265</v>
      </c>
      <c r="M1784" s="17">
        <v>43412</v>
      </c>
      <c r="O1784" s="16" t="s">
        <v>4459</v>
      </c>
      <c r="P1784" s="16">
        <v>0</v>
      </c>
      <c r="Q1784" s="16" t="str">
        <f t="shared" si="107"/>
        <v>04/08/88</v>
      </c>
      <c r="R1784" s="27" t="s">
        <v>3910</v>
      </c>
      <c r="S1784" s="108" t="e">
        <v>#N/A</v>
      </c>
      <c r="T1784" s="108"/>
    </row>
    <row r="1785" spans="1:20" hidden="1" x14ac:dyDescent="0.2">
      <c r="A1785" s="29">
        <v>50181</v>
      </c>
      <c r="B1785" s="16" t="s">
        <v>4753</v>
      </c>
      <c r="D1785" s="70" t="str">
        <f>IF(C1785="","",LOOKUP(C1785,Bases!A:A,Bases!B:B))</f>
        <v/>
      </c>
      <c r="E1785" s="70" t="str">
        <f>IF(C1785="","",LOOKUP(C1785,Bases!A:A,Bases!C:C))</f>
        <v/>
      </c>
      <c r="F1785" s="24" t="s">
        <v>3639</v>
      </c>
      <c r="G1785" s="68" t="str">
        <f t="shared" si="109"/>
        <v>Baja</v>
      </c>
      <c r="H1785" s="16" t="s">
        <v>4751</v>
      </c>
      <c r="J1785" s="16" t="s">
        <v>2272</v>
      </c>
      <c r="K1785" s="16">
        <v>98713</v>
      </c>
      <c r="L1785" s="16" t="s">
        <v>2265</v>
      </c>
      <c r="M1785" s="17">
        <v>43507</v>
      </c>
      <c r="O1785" s="16" t="s">
        <v>4754</v>
      </c>
      <c r="P1785" s="16">
        <v>0</v>
      </c>
      <c r="Q1785" s="16" t="str">
        <f t="shared" si="107"/>
        <v>02/07/80</v>
      </c>
      <c r="R1785" s="27" t="s">
        <v>3910</v>
      </c>
      <c r="S1785" s="108" t="e">
        <v>#N/A</v>
      </c>
      <c r="T1785" s="108"/>
    </row>
    <row r="1786" spans="1:20" hidden="1" x14ac:dyDescent="0.2">
      <c r="A1786" s="16">
        <v>1121</v>
      </c>
      <c r="B1786" s="16" t="s">
        <v>1306</v>
      </c>
      <c r="D1786" s="70" t="str">
        <f>IF(C1786="","",LOOKUP(C1786,Bases!A:A,Bases!B:B))</f>
        <v/>
      </c>
      <c r="E1786" s="70" t="str">
        <f>IF(C1786="","",LOOKUP(C1786,Bases!A:A,Bases!C:C))</f>
        <v/>
      </c>
      <c r="G1786" s="68" t="str">
        <f t="shared" si="109"/>
        <v>Baja</v>
      </c>
      <c r="H1786" s="16" t="s">
        <v>3046</v>
      </c>
      <c r="J1786" s="16" t="s">
        <v>2283</v>
      </c>
      <c r="K1786" s="16">
        <v>98640</v>
      </c>
      <c r="L1786" s="16" t="s">
        <v>2265</v>
      </c>
      <c r="M1786" s="17">
        <v>41348</v>
      </c>
      <c r="N1786" s="15">
        <v>34139700537</v>
      </c>
      <c r="P1786" s="16">
        <v>0</v>
      </c>
      <c r="Q1786" s="16" t="str">
        <f t="shared" si="107"/>
        <v>//</v>
      </c>
      <c r="R1786" s="16"/>
      <c r="S1786" s="108" t="e">
        <v>#N/A</v>
      </c>
      <c r="T1786" s="108"/>
    </row>
    <row r="1787" spans="1:20" hidden="1" x14ac:dyDescent="0.2">
      <c r="A1787" s="16">
        <v>1327</v>
      </c>
      <c r="B1787" s="16" t="s">
        <v>1307</v>
      </c>
      <c r="D1787" s="70" t="str">
        <f>IF(C1787="","",LOOKUP(C1787,Bases!A:A,Bases!B:B))</f>
        <v/>
      </c>
      <c r="E1787" s="70" t="str">
        <f>IF(C1787="","",LOOKUP(C1787,Bases!A:A,Bases!C:C))</f>
        <v/>
      </c>
      <c r="G1787" s="68" t="str">
        <f t="shared" si="109"/>
        <v>Baja</v>
      </c>
      <c r="H1787" s="16" t="s">
        <v>3047</v>
      </c>
      <c r="J1787" s="16" t="s">
        <v>3048</v>
      </c>
      <c r="K1787" s="16">
        <v>98640</v>
      </c>
      <c r="L1787" s="16" t="s">
        <v>2265</v>
      </c>
      <c r="M1787" s="17">
        <v>41880</v>
      </c>
      <c r="N1787" s="15">
        <v>18149800304</v>
      </c>
      <c r="P1787" s="16">
        <v>0</v>
      </c>
      <c r="Q1787" s="16" t="str">
        <f t="shared" si="107"/>
        <v>//</v>
      </c>
      <c r="R1787" s="16"/>
      <c r="S1787" s="108" t="e">
        <v>#N/A</v>
      </c>
      <c r="T1787" s="108"/>
    </row>
    <row r="1788" spans="1:20" hidden="1" x14ac:dyDescent="0.2">
      <c r="A1788" s="16">
        <v>8157</v>
      </c>
      <c r="B1788" s="16" t="s">
        <v>1308</v>
      </c>
      <c r="D1788" s="70" t="str">
        <f>IF(C1788="","",LOOKUP(C1788,Bases!A:A,Bases!B:B))</f>
        <v/>
      </c>
      <c r="E1788" s="70" t="str">
        <f>IF(C1788="","",LOOKUP(C1788,Bases!A:A,Bases!C:C))</f>
        <v/>
      </c>
      <c r="G1788" s="68" t="str">
        <f t="shared" si="109"/>
        <v>Baja</v>
      </c>
      <c r="H1788" s="16" t="s">
        <v>3049</v>
      </c>
      <c r="J1788" s="16" t="s">
        <v>2389</v>
      </c>
      <c r="K1788" s="16">
        <v>98840</v>
      </c>
      <c r="L1788" s="16" t="s">
        <v>2265</v>
      </c>
      <c r="M1788" s="17">
        <v>42142</v>
      </c>
      <c r="N1788" s="15">
        <v>18159723784</v>
      </c>
      <c r="P1788" s="16">
        <v>0</v>
      </c>
      <c r="Q1788" s="16" t="str">
        <f t="shared" si="107"/>
        <v>//</v>
      </c>
      <c r="R1788" s="16"/>
      <c r="S1788" s="108" t="e">
        <v>#N/A</v>
      </c>
      <c r="T1788" s="108"/>
    </row>
    <row r="1789" spans="1:20" hidden="1" x14ac:dyDescent="0.2">
      <c r="A1789" s="16">
        <v>8176</v>
      </c>
      <c r="B1789" s="16" t="s">
        <v>1309</v>
      </c>
      <c r="D1789" s="70" t="str">
        <f>IF(C1789="","",LOOKUP(C1789,Bases!A:A,Bases!B:B))</f>
        <v/>
      </c>
      <c r="E1789" s="70" t="str">
        <f>IF(C1789="","",LOOKUP(C1789,Bases!A:A,Bases!C:C))</f>
        <v/>
      </c>
      <c r="G1789" s="68" t="str">
        <f t="shared" si="109"/>
        <v>Baja</v>
      </c>
      <c r="H1789" s="16" t="s">
        <v>3050</v>
      </c>
      <c r="J1789" s="16" t="s">
        <v>2389</v>
      </c>
      <c r="K1789" s="16">
        <v>98840</v>
      </c>
      <c r="L1789" s="16" t="s">
        <v>2265</v>
      </c>
      <c r="M1789" s="17">
        <v>42215</v>
      </c>
      <c r="N1789" s="15">
        <v>34129101704</v>
      </c>
      <c r="P1789" s="16">
        <v>0</v>
      </c>
      <c r="Q1789" s="16" t="str">
        <f t="shared" ref="Q1789:Q1814" si="110">CONCATENATE(MID(O1789,9,2),"/",MID(O1789,7,2),"/",MID(O1789,5,2))</f>
        <v>//</v>
      </c>
      <c r="R1789" s="16"/>
      <c r="S1789" s="108" t="e">
        <v>#N/A</v>
      </c>
      <c r="T1789" s="108"/>
    </row>
    <row r="1790" spans="1:20" hidden="1" x14ac:dyDescent="0.2">
      <c r="A1790" s="16">
        <v>8117</v>
      </c>
      <c r="B1790" s="16" t="s">
        <v>1310</v>
      </c>
      <c r="D1790" s="70" t="str">
        <f>IF(C1790="","",LOOKUP(C1790,Bases!A:A,Bases!B:B))</f>
        <v/>
      </c>
      <c r="E1790" s="70" t="str">
        <f>IF(C1790="","",LOOKUP(C1790,Bases!A:A,Bases!C:C))</f>
        <v/>
      </c>
      <c r="G1790" s="68" t="str">
        <f t="shared" si="109"/>
        <v>Baja</v>
      </c>
      <c r="H1790" s="16" t="s">
        <v>3051</v>
      </c>
      <c r="J1790" s="16" t="s">
        <v>2389</v>
      </c>
      <c r="K1790" s="16">
        <v>98840</v>
      </c>
      <c r="L1790" s="16" t="s">
        <v>2265</v>
      </c>
      <c r="M1790" s="17">
        <v>42066</v>
      </c>
      <c r="N1790" s="15">
        <v>75028568840</v>
      </c>
      <c r="P1790" s="16">
        <v>0</v>
      </c>
      <c r="Q1790" s="16" t="str">
        <f t="shared" si="110"/>
        <v>//</v>
      </c>
      <c r="R1790" s="16"/>
      <c r="S1790" s="108" t="e">
        <v>#N/A</v>
      </c>
      <c r="T1790" s="108"/>
    </row>
    <row r="1791" spans="1:20" hidden="1" x14ac:dyDescent="0.2">
      <c r="A1791" s="16">
        <v>1190</v>
      </c>
      <c r="B1791" s="16" t="s">
        <v>1311</v>
      </c>
      <c r="D1791" s="70" t="str">
        <f>IF(C1791="","",LOOKUP(C1791,Bases!A:A,Bases!B:B))</f>
        <v/>
      </c>
      <c r="E1791" s="70" t="str">
        <f>IF(C1791="","",LOOKUP(C1791,Bases!A:A,Bases!C:C))</f>
        <v/>
      </c>
      <c r="G1791" s="68" t="str">
        <f t="shared" si="109"/>
        <v>Baja</v>
      </c>
      <c r="H1791" s="16" t="s">
        <v>3052</v>
      </c>
      <c r="J1791" s="16" t="s">
        <v>2283</v>
      </c>
      <c r="K1791" s="16">
        <v>98640</v>
      </c>
      <c r="L1791" s="16" t="s">
        <v>2265</v>
      </c>
      <c r="M1791" s="17">
        <v>41509</v>
      </c>
      <c r="N1791" s="15">
        <v>34139414584</v>
      </c>
      <c r="P1791" s="16">
        <v>0</v>
      </c>
      <c r="Q1791" s="16" t="str">
        <f t="shared" si="110"/>
        <v>//</v>
      </c>
      <c r="R1791" s="16"/>
      <c r="S1791" s="108" t="e">
        <v>#N/A</v>
      </c>
      <c r="T1791" s="108"/>
    </row>
    <row r="1792" spans="1:20" hidden="1" x14ac:dyDescent="0.2">
      <c r="A1792" s="16">
        <v>1192</v>
      </c>
      <c r="B1792" s="16" t="s">
        <v>1312</v>
      </c>
      <c r="D1792" s="70" t="str">
        <f>IF(C1792="","",LOOKUP(C1792,Bases!A:A,Bases!B:B))</f>
        <v/>
      </c>
      <c r="E1792" s="70" t="str">
        <f>IF(C1792="","",LOOKUP(C1792,Bases!A:A,Bases!C:C))</f>
        <v/>
      </c>
      <c r="G1792" s="68" t="str">
        <f t="shared" si="109"/>
        <v>Baja</v>
      </c>
      <c r="H1792" s="16" t="s">
        <v>3053</v>
      </c>
      <c r="J1792" s="16" t="s">
        <v>2381</v>
      </c>
      <c r="K1792" s="16">
        <v>98640</v>
      </c>
      <c r="L1792" s="16" t="s">
        <v>2265</v>
      </c>
      <c r="M1792" s="17">
        <v>41509</v>
      </c>
      <c r="N1792" s="15">
        <v>34139008733</v>
      </c>
      <c r="P1792" s="16">
        <v>0</v>
      </c>
      <c r="Q1792" s="16" t="str">
        <f t="shared" si="110"/>
        <v>//</v>
      </c>
      <c r="R1792" s="16"/>
      <c r="S1792" s="108" t="e">
        <v>#N/A</v>
      </c>
      <c r="T1792" s="108"/>
    </row>
    <row r="1793" spans="1:20" hidden="1" x14ac:dyDescent="0.2">
      <c r="A1793" s="16">
        <v>1191</v>
      </c>
      <c r="B1793" s="16" t="s">
        <v>1313</v>
      </c>
      <c r="D1793" s="70" t="str">
        <f>IF(C1793="","",LOOKUP(C1793,Bases!A:A,Bases!B:B))</f>
        <v/>
      </c>
      <c r="E1793" s="70" t="str">
        <f>IF(C1793="","",LOOKUP(C1793,Bases!A:A,Bases!C:C))</f>
        <v/>
      </c>
      <c r="G1793" s="68" t="str">
        <f t="shared" si="109"/>
        <v>Baja</v>
      </c>
      <c r="H1793" s="16" t="s">
        <v>3053</v>
      </c>
      <c r="J1793" s="16" t="s">
        <v>2283</v>
      </c>
      <c r="K1793" s="16">
        <v>98640</v>
      </c>
      <c r="L1793" s="16" t="s">
        <v>2265</v>
      </c>
      <c r="M1793" s="17">
        <v>41509</v>
      </c>
      <c r="N1793" s="15">
        <v>34119109865</v>
      </c>
      <c r="P1793" s="16">
        <v>0</v>
      </c>
      <c r="Q1793" s="16" t="str">
        <f t="shared" si="110"/>
        <v>//</v>
      </c>
      <c r="R1793" s="16"/>
      <c r="S1793" s="108" t="e">
        <v>#N/A</v>
      </c>
      <c r="T1793" s="108"/>
    </row>
    <row r="1794" spans="1:20" hidden="1" x14ac:dyDescent="0.2">
      <c r="A1794" s="16">
        <v>245</v>
      </c>
      <c r="B1794" s="16" t="s">
        <v>1314</v>
      </c>
      <c r="D1794" s="70" t="str">
        <f>IF(C1794="","",LOOKUP(C1794,Bases!A:A,Bases!B:B))</f>
        <v/>
      </c>
      <c r="E1794" s="70" t="str">
        <f>IF(C1794="","",LOOKUP(C1794,Bases!A:A,Bases!C:C))</f>
        <v/>
      </c>
      <c r="G1794" s="68" t="str">
        <f t="shared" si="109"/>
        <v>Baja</v>
      </c>
      <c r="K1794" s="16">
        <v>0</v>
      </c>
      <c r="L1794" s="16" t="s">
        <v>2265</v>
      </c>
      <c r="M1794" s="17">
        <v>37377</v>
      </c>
      <c r="N1794" s="15">
        <v>34028700887</v>
      </c>
      <c r="P1794" s="16">
        <v>0</v>
      </c>
      <c r="Q1794" s="16" t="str">
        <f t="shared" si="110"/>
        <v>//</v>
      </c>
      <c r="R1794" s="16"/>
      <c r="S1794" s="108" t="e">
        <v>#N/A</v>
      </c>
      <c r="T1794" s="108"/>
    </row>
    <row r="1795" spans="1:20" hidden="1" x14ac:dyDescent="0.2">
      <c r="A1795" s="16">
        <v>8103</v>
      </c>
      <c r="B1795" s="16" t="s">
        <v>1315</v>
      </c>
      <c r="D1795" s="70" t="str">
        <f>IF(C1795="","",LOOKUP(C1795,Bases!A:A,Bases!B:B))</f>
        <v/>
      </c>
      <c r="E1795" s="70" t="str">
        <f>IF(C1795="","",LOOKUP(C1795,Bases!A:A,Bases!C:C))</f>
        <v/>
      </c>
      <c r="G1795" s="68" t="str">
        <f t="shared" si="109"/>
        <v>Baja</v>
      </c>
      <c r="H1795" s="16" t="s">
        <v>3054</v>
      </c>
      <c r="J1795" s="16" t="s">
        <v>2389</v>
      </c>
      <c r="K1795" s="16">
        <v>98840</v>
      </c>
      <c r="L1795" s="16" t="s">
        <v>2265</v>
      </c>
      <c r="M1795" s="17">
        <v>42051</v>
      </c>
      <c r="N1795" s="15">
        <v>34967960039</v>
      </c>
      <c r="P1795" s="16">
        <v>0</v>
      </c>
      <c r="Q1795" s="16" t="str">
        <f t="shared" si="110"/>
        <v>//</v>
      </c>
      <c r="R1795" s="16"/>
      <c r="S1795" s="108" t="e">
        <v>#N/A</v>
      </c>
      <c r="T1795" s="108"/>
    </row>
    <row r="1796" spans="1:20" hidden="1" x14ac:dyDescent="0.2">
      <c r="A1796" s="28">
        <v>50096</v>
      </c>
      <c r="B1796" s="16" t="s">
        <v>3879</v>
      </c>
      <c r="D1796" s="70" t="str">
        <f>IF(C1796="","",LOOKUP(C1796,Bases!A:A,Bases!B:B))</f>
        <v/>
      </c>
      <c r="E1796" s="70" t="str">
        <f>IF(C1796="","",LOOKUP(C1796,Bases!A:A,Bases!C:C))</f>
        <v/>
      </c>
      <c r="G1796" s="68" t="str">
        <f t="shared" si="109"/>
        <v>Baja</v>
      </c>
      <c r="H1796" s="16" t="s">
        <v>3880</v>
      </c>
      <c r="J1796" s="16" t="s">
        <v>2268</v>
      </c>
      <c r="K1796" s="16">
        <v>98740</v>
      </c>
      <c r="L1796" s="16" t="s">
        <v>2265</v>
      </c>
      <c r="M1796" s="17">
        <v>43333</v>
      </c>
      <c r="O1796" s="16" t="s">
        <v>4119</v>
      </c>
      <c r="P1796" s="16">
        <v>0</v>
      </c>
      <c r="Q1796" s="16" t="str">
        <f t="shared" si="110"/>
        <v>09/10/00</v>
      </c>
      <c r="R1796" s="26" t="s">
        <v>3850</v>
      </c>
      <c r="S1796" s="108" t="e">
        <v>#N/A</v>
      </c>
      <c r="T1796" s="108"/>
    </row>
    <row r="1797" spans="1:20" hidden="1" x14ac:dyDescent="0.2">
      <c r="A1797" s="16">
        <v>2836</v>
      </c>
      <c r="B1797" s="16" t="s">
        <v>6119</v>
      </c>
      <c r="C1797" s="19"/>
      <c r="D1797" s="70" t="str">
        <f>IF(C1797="","",LOOKUP(C1797,Bases!A:A,Bases!B:B))</f>
        <v/>
      </c>
      <c r="E1797" s="70" t="str">
        <f>IF(C1797="","",LOOKUP(C1797,Bases!A:A,Bases!C:C))</f>
        <v/>
      </c>
      <c r="F1797" s="12" t="s">
        <v>3778</v>
      </c>
      <c r="G1797" s="68" t="str">
        <f t="shared" si="109"/>
        <v>Baja</v>
      </c>
      <c r="H1797" s="16" t="s">
        <v>6120</v>
      </c>
      <c r="I1797" s="16" t="s">
        <v>2283</v>
      </c>
      <c r="J1797" s="16" t="s">
        <v>2283</v>
      </c>
      <c r="K1797" s="16">
        <v>98640</v>
      </c>
      <c r="L1797" s="16" t="s">
        <v>2265</v>
      </c>
      <c r="M1797" s="17">
        <v>43917</v>
      </c>
      <c r="N1797" s="15">
        <v>21130035542</v>
      </c>
      <c r="O1797" s="16" t="s">
        <v>6121</v>
      </c>
      <c r="P1797" s="16" t="s">
        <v>6393</v>
      </c>
      <c r="Q1797" s="16" t="str">
        <f t="shared" si="110"/>
        <v>05/05/00</v>
      </c>
      <c r="R1797" s="27" t="s">
        <v>3904</v>
      </c>
      <c r="S1797" s="108" t="s">
        <v>2283</v>
      </c>
      <c r="T1797" s="108"/>
    </row>
    <row r="1798" spans="1:20" hidden="1" x14ac:dyDescent="0.2">
      <c r="A1798" s="16">
        <v>2982</v>
      </c>
      <c r="B1798" s="56" t="s">
        <v>6710</v>
      </c>
      <c r="C1798" s="16" t="s">
        <v>7102</v>
      </c>
      <c r="D1798" s="70" t="str">
        <f>IF(C1798="","",LOOKUP(C1798,Bases!A:A,Bases!B:B))</f>
        <v>Invernaderos</v>
      </c>
      <c r="E1798" s="70" t="str">
        <f>IF(C1798="","",LOOKUP(C1798,Bases!A:A,Bases!C:C))</f>
        <v>Operativo Abajo</v>
      </c>
      <c r="F1798" s="18" t="s">
        <v>7083</v>
      </c>
      <c r="G1798" s="68" t="str">
        <f t="shared" si="109"/>
        <v>Baja</v>
      </c>
      <c r="H1798" s="16" t="s">
        <v>6711</v>
      </c>
      <c r="I1798" s="16" t="s">
        <v>2283</v>
      </c>
      <c r="J1798" s="16" t="s">
        <v>2283</v>
      </c>
      <c r="K1798" s="16">
        <v>98640</v>
      </c>
      <c r="L1798" s="16" t="s">
        <v>2265</v>
      </c>
      <c r="M1798" s="17">
        <v>44078</v>
      </c>
      <c r="N1798" s="15">
        <v>9139675467</v>
      </c>
      <c r="O1798" s="16" t="s">
        <v>6712</v>
      </c>
      <c r="Q1798" s="16" t="str">
        <f t="shared" si="110"/>
        <v>15/08/96</v>
      </c>
      <c r="R1798" s="27" t="s">
        <v>3910</v>
      </c>
      <c r="S1798" s="108" t="s">
        <v>2283</v>
      </c>
      <c r="T1798" s="108"/>
    </row>
    <row r="1799" spans="1:20" hidden="1" x14ac:dyDescent="0.2">
      <c r="A1799" s="16">
        <v>1686</v>
      </c>
      <c r="B1799" s="16" t="s">
        <v>1316</v>
      </c>
      <c r="D1799" s="70" t="str">
        <f>IF(C1799="","",LOOKUP(C1799,Bases!A:A,Bases!B:B))</f>
        <v/>
      </c>
      <c r="E1799" s="70" t="str">
        <f>IF(C1799="","",LOOKUP(C1799,Bases!A:A,Bases!C:C))</f>
        <v/>
      </c>
      <c r="G1799" s="68" t="str">
        <f t="shared" si="109"/>
        <v>Baja</v>
      </c>
      <c r="H1799" s="16" t="s">
        <v>3055</v>
      </c>
      <c r="J1799" s="16" t="s">
        <v>2268</v>
      </c>
      <c r="K1799" s="16">
        <v>98740</v>
      </c>
      <c r="L1799" s="16" t="s">
        <v>2265</v>
      </c>
      <c r="M1799" s="17">
        <v>42583</v>
      </c>
      <c r="N1799" s="15">
        <v>2158875373</v>
      </c>
      <c r="P1799" s="16">
        <v>0</v>
      </c>
      <c r="Q1799" s="16" t="str">
        <f t="shared" si="110"/>
        <v>//</v>
      </c>
      <c r="R1799" s="16"/>
      <c r="S1799" s="108" t="e">
        <v>#N/A</v>
      </c>
      <c r="T1799" s="108"/>
    </row>
    <row r="1800" spans="1:20" hidden="1" x14ac:dyDescent="0.2">
      <c r="A1800" s="16">
        <v>244</v>
      </c>
      <c r="B1800" s="16" t="s">
        <v>1317</v>
      </c>
      <c r="D1800" s="70" t="str">
        <f>IF(C1800="","",LOOKUP(C1800,Bases!A:A,Bases!B:B))</f>
        <v/>
      </c>
      <c r="E1800" s="70" t="str">
        <f>IF(C1800="","",LOOKUP(C1800,Bases!A:A,Bases!C:C))</f>
        <v/>
      </c>
      <c r="G1800" s="68" t="str">
        <f t="shared" si="109"/>
        <v>Baja</v>
      </c>
      <c r="K1800" s="16">
        <v>0</v>
      </c>
      <c r="L1800" s="16" t="s">
        <v>2265</v>
      </c>
      <c r="M1800" s="17">
        <v>37377</v>
      </c>
      <c r="N1800" s="15">
        <v>34028506599</v>
      </c>
      <c r="P1800" s="16">
        <v>0</v>
      </c>
      <c r="Q1800" s="16" t="str">
        <f t="shared" si="110"/>
        <v>//</v>
      </c>
      <c r="R1800" s="16"/>
      <c r="S1800" s="108" t="e">
        <v>#N/A</v>
      </c>
      <c r="T1800" s="108"/>
    </row>
    <row r="1801" spans="1:20" hidden="1" x14ac:dyDescent="0.2">
      <c r="A1801" s="29">
        <v>50381</v>
      </c>
      <c r="B1801" s="16" t="s">
        <v>5486</v>
      </c>
      <c r="D1801" s="70" t="str">
        <f>IF(C1801="","",LOOKUP(C1801,Bases!A:A,Bases!B:B))</f>
        <v/>
      </c>
      <c r="E1801" s="70" t="str">
        <f>IF(C1801="","",LOOKUP(C1801,Bases!A:A,Bases!C:C))</f>
        <v/>
      </c>
      <c r="F1801" s="24" t="s">
        <v>3639</v>
      </c>
      <c r="G1801" s="68" t="str">
        <f t="shared" si="109"/>
        <v>Baja</v>
      </c>
      <c r="H1801" s="16" t="s">
        <v>5487</v>
      </c>
      <c r="J1801" s="16" t="s">
        <v>2285</v>
      </c>
      <c r="K1801" s="16">
        <v>98740</v>
      </c>
      <c r="L1801" s="16" t="s">
        <v>2265</v>
      </c>
      <c r="M1801" s="17">
        <v>43718</v>
      </c>
      <c r="N1801" s="15">
        <v>12169134637</v>
      </c>
      <c r="O1801" s="16" t="s">
        <v>5488</v>
      </c>
      <c r="P1801" s="16">
        <v>0</v>
      </c>
      <c r="Q1801" s="16" t="str">
        <f t="shared" si="110"/>
        <v>16/12/91</v>
      </c>
      <c r="R1801" s="27" t="s">
        <v>3910</v>
      </c>
      <c r="S1801" s="108" t="e">
        <v>#N/A</v>
      </c>
      <c r="T1801" s="108"/>
    </row>
    <row r="1802" spans="1:20" hidden="1" x14ac:dyDescent="0.2">
      <c r="A1802" s="16">
        <v>1418</v>
      </c>
      <c r="B1802" s="16" t="s">
        <v>1318</v>
      </c>
      <c r="D1802" s="70" t="str">
        <f>IF(C1802="","",LOOKUP(C1802,Bases!A:A,Bases!B:B))</f>
        <v/>
      </c>
      <c r="E1802" s="70" t="str">
        <f>IF(C1802="","",LOOKUP(C1802,Bases!A:A,Bases!C:C))</f>
        <v/>
      </c>
      <c r="G1802" s="68" t="str">
        <f t="shared" si="109"/>
        <v>Baja</v>
      </c>
      <c r="J1802" s="16" t="s">
        <v>2283</v>
      </c>
      <c r="K1802" s="16">
        <v>98640</v>
      </c>
      <c r="L1802" s="16" t="s">
        <v>2265</v>
      </c>
      <c r="M1802" s="17">
        <v>42041</v>
      </c>
      <c r="N1802" s="15">
        <v>34078914065</v>
      </c>
      <c r="P1802" s="16">
        <v>0</v>
      </c>
      <c r="Q1802" s="16" t="str">
        <f t="shared" si="110"/>
        <v>//</v>
      </c>
      <c r="R1802" s="16"/>
      <c r="S1802" s="108" t="e">
        <v>#N/A</v>
      </c>
      <c r="T1802" s="108"/>
    </row>
    <row r="1803" spans="1:20" hidden="1" x14ac:dyDescent="0.2">
      <c r="A1803" s="16">
        <v>803</v>
      </c>
      <c r="B1803" s="16" t="s">
        <v>1319</v>
      </c>
      <c r="D1803" s="70" t="str">
        <f>IF(C1803="","",LOOKUP(C1803,Bases!A:A,Bases!B:B))</f>
        <v/>
      </c>
      <c r="E1803" s="70" t="str">
        <f>IF(C1803="","",LOOKUP(C1803,Bases!A:A,Bases!C:C))</f>
        <v/>
      </c>
      <c r="G1803" s="68" t="str">
        <f t="shared" si="109"/>
        <v>Baja</v>
      </c>
      <c r="K1803" s="16">
        <v>0</v>
      </c>
      <c r="L1803" s="16" t="s">
        <v>2265</v>
      </c>
      <c r="M1803" s="17">
        <v>38677</v>
      </c>
      <c r="N1803" s="15">
        <v>34058812165</v>
      </c>
      <c r="P1803" s="16">
        <v>0</v>
      </c>
      <c r="Q1803" s="16" t="str">
        <f t="shared" si="110"/>
        <v>//</v>
      </c>
      <c r="R1803" s="16"/>
      <c r="S1803" s="108" t="e">
        <v>#N/A</v>
      </c>
      <c r="T1803" s="108"/>
    </row>
    <row r="1804" spans="1:20" hidden="1" x14ac:dyDescent="0.2">
      <c r="A1804" s="23">
        <v>1378</v>
      </c>
      <c r="B1804" s="16" t="s">
        <v>1320</v>
      </c>
      <c r="D1804" s="70" t="str">
        <f>IF(C1804="","",LOOKUP(C1804,Bases!A:A,Bases!B:B))</f>
        <v/>
      </c>
      <c r="E1804" s="70" t="str">
        <f>IF(C1804="","",LOOKUP(C1804,Bases!A:A,Bases!C:C))</f>
        <v/>
      </c>
      <c r="F1804" s="18" t="s">
        <v>11</v>
      </c>
      <c r="G1804" s="68" t="str">
        <f t="shared" si="109"/>
        <v>Baja</v>
      </c>
      <c r="H1804" s="16" t="s">
        <v>6220</v>
      </c>
      <c r="I1804" s="16" t="s">
        <v>2283</v>
      </c>
      <c r="J1804" s="16" t="s">
        <v>2283</v>
      </c>
      <c r="K1804" s="16">
        <v>98640</v>
      </c>
      <c r="L1804" s="16" t="s">
        <v>2265</v>
      </c>
      <c r="M1804" s="17">
        <v>43963</v>
      </c>
      <c r="N1804" s="15">
        <v>34139312309</v>
      </c>
      <c r="O1804" s="16" t="s">
        <v>6221</v>
      </c>
      <c r="P1804" s="16" t="s">
        <v>6394</v>
      </c>
      <c r="Q1804" s="16" t="str">
        <f t="shared" si="110"/>
        <v>18/02/93</v>
      </c>
      <c r="R1804" s="16" t="s">
        <v>3904</v>
      </c>
      <c r="S1804" s="29" t="s">
        <v>2283</v>
      </c>
      <c r="T1804" s="29"/>
    </row>
    <row r="1805" spans="1:20" hidden="1" x14ac:dyDescent="0.2">
      <c r="A1805" s="16">
        <v>8351</v>
      </c>
      <c r="B1805" s="31" t="s">
        <v>7407</v>
      </c>
      <c r="C1805" s="19" t="s">
        <v>6803</v>
      </c>
      <c r="D1805" s="70" t="str">
        <f>IF(C1805="","",LOOKUP(C1805,Bases!A:A,Bases!B:B))</f>
        <v>Invernaderos</v>
      </c>
      <c r="E1805" s="70" t="str">
        <f>IF(C1805="","",LOOKUP(C1805,Bases!A:A,Bases!C:C))</f>
        <v>Clip invernaderos</v>
      </c>
      <c r="F1805" s="18" t="s">
        <v>5470</v>
      </c>
      <c r="G1805" s="68" t="str">
        <f t="shared" si="109"/>
        <v>Baja</v>
      </c>
      <c r="H1805" s="16" t="s">
        <v>7408</v>
      </c>
      <c r="I1805" s="16" t="s">
        <v>7258</v>
      </c>
      <c r="J1805" s="16" t="s">
        <v>2270</v>
      </c>
      <c r="K1805" s="16">
        <v>98630</v>
      </c>
      <c r="L1805" s="16" t="s">
        <v>2265</v>
      </c>
      <c r="M1805" s="17">
        <v>44123</v>
      </c>
      <c r="O1805" s="16" t="s">
        <v>7409</v>
      </c>
      <c r="Q1805" s="16" t="str">
        <f t="shared" si="110"/>
        <v>14/25/89</v>
      </c>
      <c r="R1805" s="27" t="s">
        <v>3910</v>
      </c>
      <c r="S1805" s="12" t="s">
        <v>7258</v>
      </c>
    </row>
    <row r="1806" spans="1:20" x14ac:dyDescent="0.2">
      <c r="A1806" s="16">
        <v>2774</v>
      </c>
      <c r="B1806" s="31" t="s">
        <v>6233</v>
      </c>
      <c r="C1806" s="16" t="s">
        <v>6802</v>
      </c>
      <c r="D1806" s="70" t="str">
        <f>IF(C1806="","",LOOKUP(C1806,Bases!A:A,Bases!B:B))</f>
        <v>Invernaderos</v>
      </c>
      <c r="E1806" s="70" t="str">
        <f>IF(C1806="","",LOOKUP(C1806,Bases!A:A,Bases!C:C))</f>
        <v>Acarreador</v>
      </c>
      <c r="F1806" s="18" t="s">
        <v>3665</v>
      </c>
      <c r="G1806" s="68" t="str">
        <f t="shared" ref="G1806:G1838" si="111">IF(L1806="B","Baja","Activo")</f>
        <v>Activo</v>
      </c>
      <c r="H1806" s="16" t="s">
        <v>4682</v>
      </c>
      <c r="I1806" s="16" t="s">
        <v>5531</v>
      </c>
      <c r="J1806" s="16" t="s">
        <v>2285</v>
      </c>
      <c r="K1806" s="16">
        <v>98740</v>
      </c>
      <c r="L1806" s="16" t="s">
        <v>144</v>
      </c>
      <c r="M1806" s="17">
        <v>43878</v>
      </c>
      <c r="N1806" s="15">
        <v>15160165385</v>
      </c>
      <c r="O1806" s="16" t="s">
        <v>5902</v>
      </c>
      <c r="P1806" s="16" t="s">
        <v>6359</v>
      </c>
      <c r="Q1806" s="16" t="str">
        <f t="shared" si="110"/>
        <v>14/09/01</v>
      </c>
      <c r="R1806" s="27" t="s">
        <v>3904</v>
      </c>
      <c r="S1806" s="12" t="s">
        <v>6213</v>
      </c>
    </row>
    <row r="1807" spans="1:20" hidden="1" x14ac:dyDescent="0.2">
      <c r="A1807" s="16">
        <v>650</v>
      </c>
      <c r="B1807" s="16" t="s">
        <v>1321</v>
      </c>
      <c r="D1807" s="70" t="str">
        <f>IF(C1807="","",LOOKUP(C1807,Bases!A:A,Bases!B:B))</f>
        <v/>
      </c>
      <c r="E1807" s="70" t="str">
        <f>IF(C1807="","",LOOKUP(C1807,Bases!A:A,Bases!C:C))</f>
        <v/>
      </c>
      <c r="G1807" s="68" t="str">
        <f t="shared" si="111"/>
        <v>Baja</v>
      </c>
      <c r="K1807" s="16">
        <v>0</v>
      </c>
      <c r="L1807" s="16" t="s">
        <v>2265</v>
      </c>
      <c r="M1807" s="17">
        <v>38432</v>
      </c>
      <c r="N1807" s="15">
        <v>34058301697</v>
      </c>
      <c r="P1807" s="16">
        <v>0</v>
      </c>
      <c r="Q1807" s="16" t="str">
        <f t="shared" si="110"/>
        <v>//</v>
      </c>
      <c r="R1807" s="16"/>
      <c r="S1807" s="108" t="e">
        <v>#N/A</v>
      </c>
      <c r="T1807" s="108"/>
    </row>
    <row r="1808" spans="1:20" hidden="1" x14ac:dyDescent="0.2">
      <c r="A1808" s="16">
        <v>241</v>
      </c>
      <c r="B1808" s="16" t="s">
        <v>1322</v>
      </c>
      <c r="D1808" s="70" t="str">
        <f>IF(C1808="","",LOOKUP(C1808,Bases!A:A,Bases!B:B))</f>
        <v/>
      </c>
      <c r="E1808" s="70" t="str">
        <f>IF(C1808="","",LOOKUP(C1808,Bases!A:A,Bases!C:C))</f>
        <v/>
      </c>
      <c r="G1808" s="68" t="str">
        <f t="shared" si="111"/>
        <v>Baja</v>
      </c>
      <c r="K1808" s="16">
        <v>0</v>
      </c>
      <c r="L1808" s="16" t="s">
        <v>2265</v>
      </c>
      <c r="M1808" s="17">
        <v>37375</v>
      </c>
      <c r="N1808" s="15">
        <v>34725200561</v>
      </c>
      <c r="P1808" s="16">
        <v>0</v>
      </c>
      <c r="Q1808" s="16" t="str">
        <f t="shared" si="110"/>
        <v>//</v>
      </c>
      <c r="R1808" s="16"/>
      <c r="S1808" s="108" t="e">
        <v>#N/A</v>
      </c>
      <c r="T1808" s="108"/>
    </row>
    <row r="1809" spans="1:20" hidden="1" x14ac:dyDescent="0.2">
      <c r="A1809" s="23">
        <v>2445</v>
      </c>
      <c r="B1809" s="16" t="s">
        <v>4781</v>
      </c>
      <c r="D1809" s="70" t="str">
        <f>IF(C1809="","",LOOKUP(C1809,Bases!A:A,Bases!B:B))</f>
        <v/>
      </c>
      <c r="E1809" s="70" t="str">
        <f>IF(C1809="","",LOOKUP(C1809,Bases!A:A,Bases!C:C))</f>
        <v/>
      </c>
      <c r="F1809" s="24" t="s">
        <v>3778</v>
      </c>
      <c r="G1809" s="68" t="str">
        <f t="shared" si="111"/>
        <v>Baja</v>
      </c>
      <c r="H1809" s="16" t="s">
        <v>4782</v>
      </c>
      <c r="J1809" s="16" t="s">
        <v>2285</v>
      </c>
      <c r="K1809" s="16">
        <v>98740</v>
      </c>
      <c r="L1809" s="16" t="s">
        <v>2265</v>
      </c>
      <c r="M1809" s="17">
        <v>43515</v>
      </c>
      <c r="N1809" s="15">
        <v>34037201562</v>
      </c>
      <c r="O1809" s="16" t="s">
        <v>4783</v>
      </c>
      <c r="P1809" s="16">
        <v>0</v>
      </c>
      <c r="Q1809" s="16" t="str">
        <f t="shared" si="110"/>
        <v>26/10/72</v>
      </c>
      <c r="R1809" s="27" t="s">
        <v>3904</v>
      </c>
      <c r="S1809" s="108" t="e">
        <v>#N/A</v>
      </c>
      <c r="T1809" s="108"/>
    </row>
    <row r="1810" spans="1:20" hidden="1" x14ac:dyDescent="0.2">
      <c r="A1810" s="16">
        <v>2883</v>
      </c>
      <c r="B1810" s="16" t="s">
        <v>6546</v>
      </c>
      <c r="C1810" s="16" t="s">
        <v>6837</v>
      </c>
      <c r="D1810" s="70" t="str">
        <f>IF(C1810="","",LOOKUP(C1810,Bases!A:A,Bases!B:B))</f>
        <v>Viñedo</v>
      </c>
      <c r="E1810" s="70" t="str">
        <f>IF(C1810="","",LOOKUP(C1810,Bases!A:A,Bases!C:C))</f>
        <v>Trabajador de viñedo</v>
      </c>
      <c r="F1810" s="12" t="s">
        <v>27</v>
      </c>
      <c r="G1810" s="68" t="str">
        <f t="shared" si="111"/>
        <v>Baja</v>
      </c>
      <c r="H1810" s="16" t="s">
        <v>6538</v>
      </c>
      <c r="I1810" s="16" t="s">
        <v>5531</v>
      </c>
      <c r="J1810" s="16" t="s">
        <v>2285</v>
      </c>
      <c r="K1810" s="16">
        <v>98740</v>
      </c>
      <c r="L1810" s="16" t="s">
        <v>2265</v>
      </c>
      <c r="M1810" s="17">
        <v>44099</v>
      </c>
      <c r="N1810" s="15">
        <v>4058628480</v>
      </c>
      <c r="O1810" s="16" t="s">
        <v>6547</v>
      </c>
      <c r="Q1810" s="16" t="str">
        <f t="shared" si="110"/>
        <v>08/08/86</v>
      </c>
      <c r="R1810" s="27" t="s">
        <v>3904</v>
      </c>
      <c r="S1810" s="108" t="s">
        <v>6213</v>
      </c>
      <c r="T1810" s="108"/>
    </row>
    <row r="1811" spans="1:20" hidden="1" x14ac:dyDescent="0.2">
      <c r="A1811" s="16">
        <v>525</v>
      </c>
      <c r="B1811" s="16" t="s">
        <v>1323</v>
      </c>
      <c r="D1811" s="70" t="str">
        <f>IF(C1811="","",LOOKUP(C1811,Bases!A:A,Bases!B:B))</f>
        <v/>
      </c>
      <c r="E1811" s="70" t="str">
        <f>IF(C1811="","",LOOKUP(C1811,Bases!A:A,Bases!C:C))</f>
        <v/>
      </c>
      <c r="G1811" s="68" t="str">
        <f t="shared" si="111"/>
        <v>Baja</v>
      </c>
      <c r="H1811" s="16" t="s">
        <v>3056</v>
      </c>
      <c r="J1811" s="16" t="s">
        <v>2283</v>
      </c>
      <c r="K1811" s="16">
        <v>0</v>
      </c>
      <c r="L1811" s="16" t="s">
        <v>2265</v>
      </c>
      <c r="M1811" s="17">
        <v>38285</v>
      </c>
      <c r="N1811" s="15">
        <v>34047502041</v>
      </c>
      <c r="P1811" s="16">
        <v>0</v>
      </c>
      <c r="Q1811" s="16" t="str">
        <f t="shared" si="110"/>
        <v>//</v>
      </c>
      <c r="R1811" s="16"/>
      <c r="S1811" s="108" t="e">
        <v>#N/A</v>
      </c>
      <c r="T1811" s="108"/>
    </row>
    <row r="1812" spans="1:20" hidden="1" x14ac:dyDescent="0.2">
      <c r="A1812" s="16">
        <v>7016</v>
      </c>
      <c r="B1812" s="16" t="s">
        <v>1323</v>
      </c>
      <c r="D1812" s="70" t="str">
        <f>IF(C1812="","",LOOKUP(C1812,Bases!A:A,Bases!B:B))</f>
        <v/>
      </c>
      <c r="E1812" s="70" t="str">
        <f>IF(C1812="","",LOOKUP(C1812,Bases!A:A,Bases!C:C))</f>
        <v/>
      </c>
      <c r="G1812" s="68" t="str">
        <f t="shared" si="111"/>
        <v>Baja</v>
      </c>
      <c r="H1812" s="16" t="s">
        <v>3057</v>
      </c>
      <c r="J1812" s="16" t="s">
        <v>2283</v>
      </c>
      <c r="K1812" s="16">
        <v>98640</v>
      </c>
      <c r="L1812" s="16" t="s">
        <v>2265</v>
      </c>
      <c r="M1812" s="17">
        <v>41295</v>
      </c>
      <c r="N1812" s="15">
        <v>34047502041</v>
      </c>
      <c r="P1812" s="16">
        <v>0</v>
      </c>
      <c r="Q1812" s="16" t="str">
        <f t="shared" si="110"/>
        <v>//</v>
      </c>
      <c r="R1812" s="16"/>
      <c r="S1812" s="108" t="e">
        <v>#N/A</v>
      </c>
      <c r="T1812" s="108"/>
    </row>
    <row r="1813" spans="1:20" x14ac:dyDescent="0.2">
      <c r="A1813" s="23">
        <v>8261</v>
      </c>
      <c r="B1813" s="16" t="s">
        <v>4664</v>
      </c>
      <c r="C1813" s="16" t="s">
        <v>6804</v>
      </c>
      <c r="D1813" s="70" t="str">
        <f>IF(C1813="","",LOOKUP(C1813,Bases!A:A,Bases!B:B))</f>
        <v>Invernaderos</v>
      </c>
      <c r="E1813" s="70" t="str">
        <f>IF(C1813="","",LOOKUP(C1813,Bases!A:A,Bases!C:C))</f>
        <v>Operativo Abajo</v>
      </c>
      <c r="F1813" s="24" t="s">
        <v>6242</v>
      </c>
      <c r="G1813" s="68" t="str">
        <f t="shared" si="111"/>
        <v>Activo</v>
      </c>
      <c r="H1813" s="16" t="s">
        <v>4665</v>
      </c>
      <c r="I1813" s="16" t="s">
        <v>5531</v>
      </c>
      <c r="J1813" s="16" t="s">
        <v>2285</v>
      </c>
      <c r="K1813" s="16">
        <v>98740</v>
      </c>
      <c r="L1813" s="16" t="s">
        <v>2266</v>
      </c>
      <c r="M1813" s="17">
        <v>43734</v>
      </c>
      <c r="N1813" s="15">
        <v>16967510518</v>
      </c>
      <c r="O1813" s="16" t="s">
        <v>4666</v>
      </c>
      <c r="P1813" s="16" t="s">
        <v>6360</v>
      </c>
      <c r="Q1813" s="16" t="str">
        <f t="shared" si="110"/>
        <v>20/04/75</v>
      </c>
      <c r="R1813" s="27" t="s">
        <v>3904</v>
      </c>
      <c r="S1813" s="12" t="s">
        <v>6213</v>
      </c>
    </row>
    <row r="1814" spans="1:20" hidden="1" x14ac:dyDescent="0.2">
      <c r="A1814" s="16">
        <v>947</v>
      </c>
      <c r="B1814" s="16" t="s">
        <v>1324</v>
      </c>
      <c r="D1814" s="70" t="str">
        <f>IF(C1814="","",LOOKUP(C1814,Bases!A:A,Bases!B:B))</f>
        <v/>
      </c>
      <c r="E1814" s="70" t="str">
        <f>IF(C1814="","",LOOKUP(C1814,Bases!A:A,Bases!C:C))</f>
        <v/>
      </c>
      <c r="G1814" s="68" t="str">
        <f t="shared" si="111"/>
        <v>Baja</v>
      </c>
      <c r="H1814" s="16" t="s">
        <v>3058</v>
      </c>
      <c r="J1814" s="16" t="s">
        <v>2283</v>
      </c>
      <c r="K1814" s="16">
        <v>98640</v>
      </c>
      <c r="L1814" s="16" t="s">
        <v>2265</v>
      </c>
      <c r="M1814" s="17">
        <v>40529</v>
      </c>
      <c r="N1814" s="15">
        <v>34099111642</v>
      </c>
      <c r="P1814" s="16">
        <v>0</v>
      </c>
      <c r="Q1814" s="16" t="str">
        <f t="shared" si="110"/>
        <v>//</v>
      </c>
      <c r="R1814" s="16"/>
      <c r="S1814" s="108" t="e">
        <v>#N/A</v>
      </c>
      <c r="T1814" s="108"/>
    </row>
    <row r="1815" spans="1:20" hidden="1" x14ac:dyDescent="0.2">
      <c r="A1815" s="16">
        <v>2880</v>
      </c>
      <c r="B1815" s="16" t="s">
        <v>6537</v>
      </c>
      <c r="D1815" s="70" t="str">
        <f>IF(C1815="","",LOOKUP(C1815,Bases!A:A,Bases!B:B))</f>
        <v/>
      </c>
      <c r="E1815" s="70" t="str">
        <f>IF(C1815="","",LOOKUP(C1815,Bases!A:A,Bases!C:C))</f>
        <v/>
      </c>
      <c r="F1815" s="12" t="s">
        <v>6043</v>
      </c>
      <c r="G1815" s="68" t="str">
        <f t="shared" si="111"/>
        <v>Baja</v>
      </c>
      <c r="H1815" s="16" t="s">
        <v>6538</v>
      </c>
      <c r="I1815" s="16" t="s">
        <v>5531</v>
      </c>
      <c r="J1815" s="16" t="s">
        <v>2285</v>
      </c>
      <c r="K1815" s="16">
        <v>98740</v>
      </c>
      <c r="L1815" s="16" t="s">
        <v>2265</v>
      </c>
      <c r="M1815" s="17">
        <v>44019</v>
      </c>
      <c r="N1815" s="15">
        <v>34068605079</v>
      </c>
      <c r="O1815" s="16" t="s">
        <v>6539</v>
      </c>
      <c r="Q1815" s="17">
        <v>31549</v>
      </c>
      <c r="R1815" s="16" t="s">
        <v>3904</v>
      </c>
      <c r="S1815" s="108" t="s">
        <v>6213</v>
      </c>
      <c r="T1815" s="108"/>
    </row>
    <row r="1816" spans="1:20" x14ac:dyDescent="0.2">
      <c r="A1816" s="16">
        <v>2886</v>
      </c>
      <c r="B1816" s="16" t="s">
        <v>6556</v>
      </c>
      <c r="C1816" s="16" t="s">
        <v>6805</v>
      </c>
      <c r="D1816" s="70" t="str">
        <f>IF(C1816="","",LOOKUP(C1816,Bases!A:A,Bases!B:B))</f>
        <v>Periféricos</v>
      </c>
      <c r="E1816" s="70" t="str">
        <f>IF(C1816="","",LOOKUP(C1816,Bases!A:A,Bases!C:C))</f>
        <v>Recepcion y Capturista</v>
      </c>
      <c r="F1816" s="12" t="s">
        <v>11</v>
      </c>
      <c r="G1816" s="68" t="str">
        <f t="shared" si="111"/>
        <v>Activo</v>
      </c>
      <c r="H1816" s="16" t="s">
        <v>6557</v>
      </c>
      <c r="I1816" s="16" t="s">
        <v>3676</v>
      </c>
      <c r="J1816" s="16" t="s">
        <v>2285</v>
      </c>
      <c r="K1816" s="16">
        <v>98730</v>
      </c>
      <c r="L1816" s="16" t="s">
        <v>144</v>
      </c>
      <c r="M1816" s="17">
        <v>44025</v>
      </c>
      <c r="N1816" s="15">
        <v>34028510138</v>
      </c>
      <c r="O1816" s="16" t="s">
        <v>6558</v>
      </c>
      <c r="Q1816" s="16" t="str">
        <f t="shared" ref="Q1816:Q1847" si="112">CONCATENATE(MID(O1816,9,2),"/",MID(O1816,7,2),"/",MID(O1816,5,2))</f>
        <v>04/05/85</v>
      </c>
      <c r="R1816" s="27" t="s">
        <v>3910</v>
      </c>
      <c r="S1816" s="12" t="s">
        <v>3185</v>
      </c>
    </row>
    <row r="1817" spans="1:20" x14ac:dyDescent="0.2">
      <c r="A1817" s="16">
        <v>1851</v>
      </c>
      <c r="B1817" s="31" t="s">
        <v>1052</v>
      </c>
      <c r="C1817" s="16" t="s">
        <v>7082</v>
      </c>
      <c r="D1817" s="70" t="str">
        <f>IF(C1817="","",LOOKUP(C1817,Bases!A:A,Bases!B:B))</f>
        <v>Invernaderos</v>
      </c>
      <c r="E1817" s="70" t="str">
        <f>IF(C1817="","",LOOKUP(C1817,Bases!A:A,Bases!C:C))</f>
        <v>Operativo Arriba</v>
      </c>
      <c r="F1817" s="18" t="s">
        <v>7083</v>
      </c>
      <c r="G1817" s="68" t="str">
        <f t="shared" si="111"/>
        <v>Activo</v>
      </c>
      <c r="H1817" s="16" t="s">
        <v>6536</v>
      </c>
      <c r="I1817" s="16" t="s">
        <v>3676</v>
      </c>
      <c r="J1817" s="16" t="s">
        <v>2285</v>
      </c>
      <c r="K1817" s="16">
        <v>98730</v>
      </c>
      <c r="L1817" s="16" t="s">
        <v>2266</v>
      </c>
      <c r="M1817" s="17">
        <v>44019</v>
      </c>
      <c r="N1817" s="15">
        <v>67169884532</v>
      </c>
      <c r="O1817" s="16" t="s">
        <v>4389</v>
      </c>
      <c r="P1817" s="16" t="s">
        <v>6364</v>
      </c>
      <c r="Q1817" s="16" t="str">
        <f t="shared" si="112"/>
        <v>11/03/98</v>
      </c>
      <c r="R1817" s="27" t="s">
        <v>3904</v>
      </c>
      <c r="S1817" s="12" t="s">
        <v>3185</v>
      </c>
    </row>
    <row r="1818" spans="1:20" x14ac:dyDescent="0.2">
      <c r="A1818" s="16">
        <v>2754</v>
      </c>
      <c r="B1818" s="31" t="s">
        <v>5837</v>
      </c>
      <c r="C1818" s="16" t="s">
        <v>7437</v>
      </c>
      <c r="D1818" s="70" t="str">
        <f>IF(C1818="","",LOOKUP(C1818,Bases!A:A,Bases!B:B))</f>
        <v>Fitosanidad</v>
      </c>
      <c r="E1818" s="70" t="s">
        <v>3679</v>
      </c>
      <c r="F1818" s="18" t="s">
        <v>9</v>
      </c>
      <c r="G1818" s="68" t="str">
        <f t="shared" si="111"/>
        <v>Activo</v>
      </c>
      <c r="H1818" s="16" t="s">
        <v>5838</v>
      </c>
      <c r="I1818" s="16" t="s">
        <v>2472</v>
      </c>
      <c r="J1818" s="16" t="s">
        <v>2283</v>
      </c>
      <c r="K1818" s="16">
        <v>98640</v>
      </c>
      <c r="L1818" s="16" t="s">
        <v>144</v>
      </c>
      <c r="M1818" s="17">
        <v>43852</v>
      </c>
      <c r="N1818" s="15">
        <v>15160169742</v>
      </c>
      <c r="O1818" s="16" t="s">
        <v>5839</v>
      </c>
      <c r="P1818" s="16" t="s">
        <v>6365</v>
      </c>
      <c r="Q1818" s="16" t="str">
        <f t="shared" si="112"/>
        <v>14/11/01</v>
      </c>
      <c r="R1818" s="27" t="s">
        <v>3904</v>
      </c>
      <c r="S1818" s="12" t="s">
        <v>3951</v>
      </c>
    </row>
    <row r="1819" spans="1:20" hidden="1" x14ac:dyDescent="0.2">
      <c r="A1819" s="16">
        <v>50106</v>
      </c>
      <c r="B1819" s="16" t="s">
        <v>3901</v>
      </c>
      <c r="D1819" s="70" t="str">
        <f>IF(C1819="","",LOOKUP(C1819,Bases!A:A,Bases!B:B))</f>
        <v/>
      </c>
      <c r="E1819" s="70" t="str">
        <f>IF(C1819="","",LOOKUP(C1819,Bases!A:A,Bases!C:C))</f>
        <v/>
      </c>
      <c r="G1819" s="68" t="str">
        <f t="shared" si="111"/>
        <v>Baja</v>
      </c>
      <c r="H1819" s="16" t="s">
        <v>3902</v>
      </c>
      <c r="J1819" s="16" t="s">
        <v>2268</v>
      </c>
      <c r="K1819" s="16">
        <v>98740</v>
      </c>
      <c r="L1819" s="16" t="s">
        <v>2265</v>
      </c>
      <c r="M1819" s="17">
        <v>43332</v>
      </c>
      <c r="P1819" s="16">
        <v>0</v>
      </c>
      <c r="Q1819" s="16" t="str">
        <f t="shared" si="112"/>
        <v>//</v>
      </c>
      <c r="R1819" s="26" t="s">
        <v>3850</v>
      </c>
      <c r="S1819" s="108" t="e">
        <v>#N/A</v>
      </c>
      <c r="T1819" s="108"/>
    </row>
    <row r="1820" spans="1:20" hidden="1" x14ac:dyDescent="0.2">
      <c r="A1820" s="29">
        <v>50202</v>
      </c>
      <c r="B1820" s="16" t="s">
        <v>4168</v>
      </c>
      <c r="D1820" s="70" t="str">
        <f>IF(C1820="","",LOOKUP(C1820,Bases!A:A,Bases!B:B))</f>
        <v/>
      </c>
      <c r="E1820" s="70" t="str">
        <f>IF(C1820="","",LOOKUP(C1820,Bases!A:A,Bases!C:C))</f>
        <v/>
      </c>
      <c r="F1820" s="24" t="s">
        <v>3639</v>
      </c>
      <c r="G1820" s="68" t="str">
        <f t="shared" si="111"/>
        <v>Baja</v>
      </c>
      <c r="H1820" s="16" t="s">
        <v>4170</v>
      </c>
      <c r="J1820" s="16" t="s">
        <v>2268</v>
      </c>
      <c r="K1820" s="16">
        <v>98740</v>
      </c>
      <c r="L1820" s="16" t="s">
        <v>2265</v>
      </c>
      <c r="M1820" s="17">
        <v>43368</v>
      </c>
      <c r="O1820" s="16" t="s">
        <v>4171</v>
      </c>
      <c r="P1820" s="16">
        <v>0</v>
      </c>
      <c r="Q1820" s="16" t="str">
        <f t="shared" si="112"/>
        <v>16/07/95</v>
      </c>
      <c r="R1820" s="27" t="s">
        <v>3904</v>
      </c>
      <c r="S1820" s="108" t="e">
        <v>#N/A</v>
      </c>
      <c r="T1820" s="108"/>
    </row>
    <row r="1821" spans="1:20" hidden="1" x14ac:dyDescent="0.2">
      <c r="A1821" s="23">
        <v>2683</v>
      </c>
      <c r="B1821" s="16" t="s">
        <v>5594</v>
      </c>
      <c r="D1821" s="70" t="str">
        <f>IF(C1821="","",LOOKUP(C1821,Bases!A:A,Bases!B:B))</f>
        <v/>
      </c>
      <c r="E1821" s="70" t="str">
        <f>IF(C1821="","",LOOKUP(C1821,Bases!A:A,Bases!C:C))</f>
        <v/>
      </c>
      <c r="F1821" s="24" t="s">
        <v>5102</v>
      </c>
      <c r="G1821" s="68" t="str">
        <f t="shared" si="111"/>
        <v>Baja</v>
      </c>
      <c r="H1821" s="16" t="s">
        <v>5487</v>
      </c>
      <c r="I1821" s="16" t="s">
        <v>5532</v>
      </c>
      <c r="J1821" s="16" t="s">
        <v>2285</v>
      </c>
      <c r="K1821" s="16">
        <v>98740</v>
      </c>
      <c r="L1821" s="16" t="s">
        <v>2265</v>
      </c>
      <c r="M1821" s="17">
        <v>43747</v>
      </c>
      <c r="N1821" s="15">
        <v>34088407589</v>
      </c>
      <c r="O1821" s="16" t="s">
        <v>5595</v>
      </c>
      <c r="P1821" s="16">
        <v>0</v>
      </c>
      <c r="Q1821" s="16" t="str">
        <f t="shared" si="112"/>
        <v>07/07/84</v>
      </c>
      <c r="R1821" s="27" t="s">
        <v>3904</v>
      </c>
      <c r="S1821" s="108" t="e">
        <v>#N/A</v>
      </c>
      <c r="T1821" s="108"/>
    </row>
    <row r="1822" spans="1:20" hidden="1" x14ac:dyDescent="0.2">
      <c r="A1822" s="16">
        <v>308</v>
      </c>
      <c r="B1822" s="16" t="s">
        <v>1325</v>
      </c>
      <c r="D1822" s="70" t="str">
        <f>IF(C1822="","",LOOKUP(C1822,Bases!A:A,Bases!B:B))</f>
        <v/>
      </c>
      <c r="E1822" s="70" t="str">
        <f>IF(C1822="","",LOOKUP(C1822,Bases!A:A,Bases!C:C))</f>
        <v/>
      </c>
      <c r="G1822" s="68" t="str">
        <f t="shared" si="111"/>
        <v>Baja</v>
      </c>
      <c r="K1822" s="16">
        <v>0</v>
      </c>
      <c r="L1822" s="16" t="s">
        <v>2265</v>
      </c>
      <c r="M1822" s="17">
        <v>37566</v>
      </c>
      <c r="N1822" s="15">
        <v>34917505454</v>
      </c>
      <c r="P1822" s="16">
        <v>0</v>
      </c>
      <c r="Q1822" s="16" t="str">
        <f t="shared" si="112"/>
        <v>//</v>
      </c>
      <c r="R1822" s="16"/>
      <c r="S1822" s="108" t="e">
        <v>#N/A</v>
      </c>
      <c r="T1822" s="108"/>
    </row>
    <row r="1823" spans="1:20" hidden="1" x14ac:dyDescent="0.2">
      <c r="A1823" s="16">
        <v>373</v>
      </c>
      <c r="B1823" s="16" t="s">
        <v>1326</v>
      </c>
      <c r="D1823" s="70" t="str">
        <f>IF(C1823="","",LOOKUP(C1823,Bases!A:A,Bases!B:B))</f>
        <v/>
      </c>
      <c r="E1823" s="70" t="str">
        <f>IF(C1823="","",LOOKUP(C1823,Bases!A:A,Bases!C:C))</f>
        <v/>
      </c>
      <c r="G1823" s="68" t="str">
        <f t="shared" si="111"/>
        <v>Baja</v>
      </c>
      <c r="K1823" s="16">
        <v>0</v>
      </c>
      <c r="L1823" s="16" t="s">
        <v>2265</v>
      </c>
      <c r="M1823" s="17">
        <v>37578</v>
      </c>
      <c r="N1823" s="15">
        <v>34917571738</v>
      </c>
      <c r="P1823" s="16">
        <v>0</v>
      </c>
      <c r="Q1823" s="16" t="str">
        <f t="shared" si="112"/>
        <v>//</v>
      </c>
      <c r="R1823" s="16"/>
      <c r="S1823" s="108" t="e">
        <v>#N/A</v>
      </c>
      <c r="T1823" s="108"/>
    </row>
    <row r="1824" spans="1:20" hidden="1" x14ac:dyDescent="0.2">
      <c r="A1824" s="16">
        <v>8119</v>
      </c>
      <c r="B1824" s="16" t="s">
        <v>1327</v>
      </c>
      <c r="D1824" s="70" t="str">
        <f>IF(C1824="","",LOOKUP(C1824,Bases!A:A,Bases!B:B))</f>
        <v/>
      </c>
      <c r="E1824" s="70" t="str">
        <f>IF(C1824="","",LOOKUP(C1824,Bases!A:A,Bases!C:C))</f>
        <v/>
      </c>
      <c r="G1824" s="68" t="str">
        <f t="shared" si="111"/>
        <v>Baja</v>
      </c>
      <c r="H1824" s="16" t="s">
        <v>3059</v>
      </c>
      <c r="J1824" s="16" t="s">
        <v>2328</v>
      </c>
      <c r="K1824" s="16">
        <v>98730</v>
      </c>
      <c r="L1824" s="16" t="s">
        <v>2265</v>
      </c>
      <c r="M1824" s="17">
        <v>42072</v>
      </c>
      <c r="N1824" s="15">
        <v>3147791317</v>
      </c>
      <c r="P1824" s="16">
        <v>0</v>
      </c>
      <c r="Q1824" s="16" t="str">
        <f t="shared" si="112"/>
        <v>//</v>
      </c>
      <c r="R1824" s="16"/>
      <c r="S1824" s="108" t="e">
        <v>#N/A</v>
      </c>
      <c r="T1824" s="108"/>
    </row>
    <row r="1825" spans="1:20" hidden="1" x14ac:dyDescent="0.2">
      <c r="A1825" s="16">
        <v>1670</v>
      </c>
      <c r="B1825" s="16" t="s">
        <v>1328</v>
      </c>
      <c r="D1825" s="70" t="str">
        <f>IF(C1825="","",LOOKUP(C1825,Bases!A:A,Bases!B:B))</f>
        <v/>
      </c>
      <c r="E1825" s="70" t="str">
        <f>IF(C1825="","",LOOKUP(C1825,Bases!A:A,Bases!C:C))</f>
        <v/>
      </c>
      <c r="G1825" s="68" t="str">
        <f t="shared" si="111"/>
        <v>Baja</v>
      </c>
      <c r="H1825" s="16" t="s">
        <v>3060</v>
      </c>
      <c r="J1825" s="16" t="s">
        <v>2272</v>
      </c>
      <c r="K1825" s="16">
        <v>98700</v>
      </c>
      <c r="L1825" s="16" t="s">
        <v>2265</v>
      </c>
      <c r="M1825" s="17">
        <v>42506</v>
      </c>
      <c r="N1825" s="15">
        <v>34038700869</v>
      </c>
      <c r="P1825" s="16">
        <v>0</v>
      </c>
      <c r="Q1825" s="16" t="str">
        <f t="shared" si="112"/>
        <v>//</v>
      </c>
      <c r="R1825" s="16"/>
      <c r="S1825" s="108" t="e">
        <v>#N/A</v>
      </c>
      <c r="T1825" s="108"/>
    </row>
    <row r="1826" spans="1:20" hidden="1" x14ac:dyDescent="0.2">
      <c r="A1826" s="16">
        <v>1246</v>
      </c>
      <c r="B1826" s="16" t="s">
        <v>1329</v>
      </c>
      <c r="D1826" s="70" t="str">
        <f>IF(C1826="","",LOOKUP(C1826,Bases!A:A,Bases!B:B))</f>
        <v/>
      </c>
      <c r="E1826" s="70" t="str">
        <f>IF(C1826="","",LOOKUP(C1826,Bases!A:A,Bases!C:C))</f>
        <v/>
      </c>
      <c r="G1826" s="68" t="str">
        <f t="shared" si="111"/>
        <v>Baja</v>
      </c>
      <c r="H1826" s="16" t="s">
        <v>3061</v>
      </c>
      <c r="J1826" s="16" t="s">
        <v>2274</v>
      </c>
      <c r="K1826" s="16">
        <v>98707</v>
      </c>
      <c r="L1826" s="16" t="s">
        <v>2265</v>
      </c>
      <c r="M1826" s="17">
        <v>41758</v>
      </c>
      <c r="N1826" s="15">
        <v>34108906172</v>
      </c>
      <c r="P1826" s="16">
        <v>0</v>
      </c>
      <c r="Q1826" s="16" t="str">
        <f t="shared" si="112"/>
        <v>//</v>
      </c>
      <c r="R1826" s="16"/>
      <c r="S1826" s="108" t="e">
        <v>#N/A</v>
      </c>
      <c r="T1826" s="108"/>
    </row>
    <row r="1827" spans="1:20" hidden="1" x14ac:dyDescent="0.2">
      <c r="A1827" s="16">
        <v>75</v>
      </c>
      <c r="B1827" s="16" t="s">
        <v>1330</v>
      </c>
      <c r="D1827" s="70" t="str">
        <f>IF(C1827="","",LOOKUP(C1827,Bases!A:A,Bases!B:B))</f>
        <v/>
      </c>
      <c r="E1827" s="70" t="str">
        <f>IF(C1827="","",LOOKUP(C1827,Bases!A:A,Bases!C:C))</f>
        <v/>
      </c>
      <c r="G1827" s="68" t="str">
        <f t="shared" si="111"/>
        <v>Baja</v>
      </c>
      <c r="K1827" s="16">
        <v>0</v>
      </c>
      <c r="L1827" s="16" t="s">
        <v>2265</v>
      </c>
      <c r="M1827" s="17">
        <v>37004</v>
      </c>
      <c r="N1827" s="15">
        <v>34968100809</v>
      </c>
      <c r="P1827" s="16">
        <v>0</v>
      </c>
      <c r="Q1827" s="16" t="str">
        <f t="shared" si="112"/>
        <v>//</v>
      </c>
      <c r="R1827" s="16"/>
      <c r="S1827" s="108" t="e">
        <v>#N/A</v>
      </c>
      <c r="T1827" s="108"/>
    </row>
    <row r="1828" spans="1:20" hidden="1" x14ac:dyDescent="0.2">
      <c r="A1828" s="23">
        <v>2433</v>
      </c>
      <c r="B1828" s="16" t="s">
        <v>4717</v>
      </c>
      <c r="D1828" s="70" t="str">
        <f>IF(C1828="","",LOOKUP(C1828,Bases!A:A,Bases!B:B))</f>
        <v/>
      </c>
      <c r="E1828" s="70" t="str">
        <f>IF(C1828="","",LOOKUP(C1828,Bases!A:A,Bases!C:C))</f>
        <v/>
      </c>
      <c r="F1828" s="18" t="s">
        <v>24</v>
      </c>
      <c r="G1828" s="68" t="str">
        <f t="shared" si="111"/>
        <v>Baja</v>
      </c>
      <c r="H1828" s="16" t="s">
        <v>4718</v>
      </c>
      <c r="J1828" s="16" t="s">
        <v>2283</v>
      </c>
      <c r="K1828" s="16">
        <v>98640</v>
      </c>
      <c r="L1828" s="16" t="s">
        <v>2265</v>
      </c>
      <c r="M1828" s="17">
        <v>43606</v>
      </c>
      <c r="N1828" s="15">
        <v>8179528297</v>
      </c>
      <c r="O1828" s="16" t="s">
        <v>4719</v>
      </c>
      <c r="P1828" s="16">
        <v>0</v>
      </c>
      <c r="Q1828" s="16" t="str">
        <f t="shared" si="112"/>
        <v>13/06/95</v>
      </c>
      <c r="R1828" s="27" t="s">
        <v>3910</v>
      </c>
      <c r="S1828" s="108" t="e">
        <v>#N/A</v>
      </c>
      <c r="T1828" s="108"/>
    </row>
    <row r="1829" spans="1:20" hidden="1" x14ac:dyDescent="0.2">
      <c r="A1829" s="16">
        <v>978</v>
      </c>
      <c r="B1829" s="16" t="s">
        <v>1331</v>
      </c>
      <c r="D1829" s="70" t="str">
        <f>IF(C1829="","",LOOKUP(C1829,Bases!A:A,Bases!B:B))</f>
        <v/>
      </c>
      <c r="E1829" s="70" t="str">
        <f>IF(C1829="","",LOOKUP(C1829,Bases!A:A,Bases!C:C))</f>
        <v/>
      </c>
      <c r="G1829" s="68" t="str">
        <f t="shared" si="111"/>
        <v>Baja</v>
      </c>
      <c r="K1829" s="16">
        <v>0</v>
      </c>
      <c r="L1829" s="16" t="s">
        <v>2265</v>
      </c>
      <c r="M1829" s="17">
        <v>40564</v>
      </c>
      <c r="N1829" s="15">
        <v>34079201850</v>
      </c>
      <c r="P1829" s="16">
        <v>0</v>
      </c>
      <c r="Q1829" s="16" t="str">
        <f t="shared" si="112"/>
        <v>//</v>
      </c>
      <c r="R1829" s="16"/>
      <c r="S1829" s="108" t="e">
        <v>#N/A</v>
      </c>
      <c r="T1829" s="108"/>
    </row>
    <row r="1830" spans="1:20" hidden="1" x14ac:dyDescent="0.2">
      <c r="A1830" s="16">
        <v>677</v>
      </c>
      <c r="B1830" s="16" t="s">
        <v>1332</v>
      </c>
      <c r="D1830" s="70" t="str">
        <f>IF(C1830="","",LOOKUP(C1830,Bases!A:A,Bases!B:B))</f>
        <v/>
      </c>
      <c r="E1830" s="70" t="str">
        <f>IF(C1830="","",LOOKUP(C1830,Bases!A:A,Bases!C:C))</f>
        <v/>
      </c>
      <c r="G1830" s="68" t="str">
        <f t="shared" si="111"/>
        <v>Baja</v>
      </c>
      <c r="K1830" s="16">
        <v>0</v>
      </c>
      <c r="L1830" s="16" t="s">
        <v>2265</v>
      </c>
      <c r="M1830" s="17">
        <v>38453</v>
      </c>
      <c r="N1830" s="15">
        <v>34058703876</v>
      </c>
      <c r="P1830" s="16">
        <v>0</v>
      </c>
      <c r="Q1830" s="16" t="str">
        <f t="shared" si="112"/>
        <v>//</v>
      </c>
      <c r="R1830" s="16"/>
      <c r="S1830" s="108" t="e">
        <v>#N/A</v>
      </c>
      <c r="T1830" s="108"/>
    </row>
    <row r="1831" spans="1:20" hidden="1" x14ac:dyDescent="0.2">
      <c r="A1831" s="16">
        <v>609</v>
      </c>
      <c r="B1831" s="16" t="s">
        <v>1333</v>
      </c>
      <c r="D1831" s="70" t="str">
        <f>IF(C1831="","",LOOKUP(C1831,Bases!A:A,Bases!B:B))</f>
        <v/>
      </c>
      <c r="E1831" s="70" t="str">
        <f>IF(C1831="","",LOOKUP(C1831,Bases!A:A,Bases!C:C))</f>
        <v/>
      </c>
      <c r="G1831" s="68" t="str">
        <f t="shared" si="111"/>
        <v>Baja</v>
      </c>
      <c r="K1831" s="16">
        <v>0</v>
      </c>
      <c r="L1831" s="16" t="s">
        <v>2265</v>
      </c>
      <c r="M1831" s="17">
        <v>38355</v>
      </c>
      <c r="N1831" s="15">
        <v>34058900043</v>
      </c>
      <c r="P1831" s="16">
        <v>0</v>
      </c>
      <c r="Q1831" s="16" t="str">
        <f t="shared" si="112"/>
        <v>//</v>
      </c>
      <c r="R1831" s="16"/>
      <c r="S1831" s="108" t="e">
        <v>#N/A</v>
      </c>
      <c r="T1831" s="108"/>
    </row>
    <row r="1832" spans="1:20" hidden="1" x14ac:dyDescent="0.2">
      <c r="A1832" s="16">
        <v>613</v>
      </c>
      <c r="B1832" s="16" t="s">
        <v>1334</v>
      </c>
      <c r="D1832" s="70" t="str">
        <f>IF(C1832="","",LOOKUP(C1832,Bases!A:A,Bases!B:B))</f>
        <v/>
      </c>
      <c r="E1832" s="70" t="str">
        <f>IF(C1832="","",LOOKUP(C1832,Bases!A:A,Bases!C:C))</f>
        <v/>
      </c>
      <c r="G1832" s="68" t="str">
        <f t="shared" si="111"/>
        <v>Baja</v>
      </c>
      <c r="K1832" s="16">
        <v>0</v>
      </c>
      <c r="L1832" s="16" t="s">
        <v>2265</v>
      </c>
      <c r="M1832" s="17">
        <v>38362</v>
      </c>
      <c r="N1832" s="15">
        <v>34058400304</v>
      </c>
      <c r="P1832" s="16">
        <v>0</v>
      </c>
      <c r="Q1832" s="16" t="str">
        <f t="shared" si="112"/>
        <v>//</v>
      </c>
      <c r="R1832" s="16"/>
      <c r="S1832" s="108" t="e">
        <v>#N/A</v>
      </c>
      <c r="T1832" s="108"/>
    </row>
    <row r="1833" spans="1:20" hidden="1" x14ac:dyDescent="0.2">
      <c r="A1833" s="16">
        <v>654</v>
      </c>
      <c r="B1833" s="16" t="s">
        <v>1335</v>
      </c>
      <c r="D1833" s="70" t="str">
        <f>IF(C1833="","",LOOKUP(C1833,Bases!A:A,Bases!B:B))</f>
        <v/>
      </c>
      <c r="E1833" s="70" t="str">
        <f>IF(C1833="","",LOOKUP(C1833,Bases!A:A,Bases!C:C))</f>
        <v/>
      </c>
      <c r="G1833" s="68" t="str">
        <f t="shared" si="111"/>
        <v>Baja</v>
      </c>
      <c r="K1833" s="16">
        <v>0</v>
      </c>
      <c r="L1833" s="16" t="s">
        <v>2265</v>
      </c>
      <c r="M1833" s="17">
        <v>38439</v>
      </c>
      <c r="N1833" s="15">
        <v>34058604033</v>
      </c>
      <c r="P1833" s="16">
        <v>0</v>
      </c>
      <c r="Q1833" s="16" t="str">
        <f t="shared" si="112"/>
        <v>//</v>
      </c>
      <c r="R1833" s="16"/>
      <c r="S1833" s="108" t="e">
        <v>#N/A</v>
      </c>
      <c r="T1833" s="108"/>
    </row>
    <row r="1834" spans="1:20" hidden="1" x14ac:dyDescent="0.2">
      <c r="A1834" s="16">
        <v>997</v>
      </c>
      <c r="B1834" s="16" t="s">
        <v>1336</v>
      </c>
      <c r="D1834" s="70" t="str">
        <f>IF(C1834="","",LOOKUP(C1834,Bases!A:A,Bases!B:B))</f>
        <v/>
      </c>
      <c r="E1834" s="70" t="str">
        <f>IF(C1834="","",LOOKUP(C1834,Bases!A:A,Bases!C:C))</f>
        <v/>
      </c>
      <c r="G1834" s="68" t="str">
        <f t="shared" si="111"/>
        <v>Baja</v>
      </c>
      <c r="H1834" s="16" t="s">
        <v>3062</v>
      </c>
      <c r="J1834" s="16" t="s">
        <v>2283</v>
      </c>
      <c r="K1834" s="16">
        <v>98640</v>
      </c>
      <c r="L1834" s="16" t="s">
        <v>2265</v>
      </c>
      <c r="M1834" s="17">
        <v>40592</v>
      </c>
      <c r="N1834" s="15">
        <v>34119302270</v>
      </c>
      <c r="P1834" s="16">
        <v>0</v>
      </c>
      <c r="Q1834" s="16" t="str">
        <f t="shared" si="112"/>
        <v>//</v>
      </c>
      <c r="R1834" s="16"/>
      <c r="S1834" s="108" t="e">
        <v>#N/A</v>
      </c>
      <c r="T1834" s="108"/>
    </row>
    <row r="1835" spans="1:20" hidden="1" x14ac:dyDescent="0.2">
      <c r="A1835" s="16">
        <v>979</v>
      </c>
      <c r="B1835" s="16" t="s">
        <v>1337</v>
      </c>
      <c r="D1835" s="70" t="str">
        <f>IF(C1835="","",LOOKUP(C1835,Bases!A:A,Bases!B:B))</f>
        <v/>
      </c>
      <c r="E1835" s="70" t="str">
        <f>IF(C1835="","",LOOKUP(C1835,Bases!A:A,Bases!C:C))</f>
        <v/>
      </c>
      <c r="G1835" s="68" t="str">
        <f t="shared" si="111"/>
        <v>Baja</v>
      </c>
      <c r="K1835" s="16">
        <v>0</v>
      </c>
      <c r="L1835" s="16" t="s">
        <v>2265</v>
      </c>
      <c r="M1835" s="17">
        <v>40564</v>
      </c>
      <c r="N1835" s="15">
        <v>34119101458</v>
      </c>
      <c r="P1835" s="16">
        <v>0</v>
      </c>
      <c r="Q1835" s="16" t="str">
        <f t="shared" si="112"/>
        <v>//</v>
      </c>
      <c r="R1835" s="16"/>
      <c r="S1835" s="108" t="e">
        <v>#N/A</v>
      </c>
      <c r="T1835" s="108"/>
    </row>
    <row r="1836" spans="1:20" hidden="1" x14ac:dyDescent="0.2">
      <c r="A1836" s="16">
        <v>535</v>
      </c>
      <c r="B1836" s="16" t="s">
        <v>1338</v>
      </c>
      <c r="D1836" s="70" t="str">
        <f>IF(C1836="","",LOOKUP(C1836,Bases!A:A,Bases!B:B))</f>
        <v/>
      </c>
      <c r="E1836" s="70" t="str">
        <f>IF(C1836="","",LOOKUP(C1836,Bases!A:A,Bases!C:C))</f>
        <v/>
      </c>
      <c r="G1836" s="68" t="str">
        <f t="shared" si="111"/>
        <v>Baja</v>
      </c>
      <c r="H1836" s="16" t="s">
        <v>3063</v>
      </c>
      <c r="J1836" s="16" t="s">
        <v>2283</v>
      </c>
      <c r="K1836" s="16">
        <v>0</v>
      </c>
      <c r="L1836" s="16" t="s">
        <v>2265</v>
      </c>
      <c r="M1836" s="17">
        <v>38285</v>
      </c>
      <c r="N1836" s="15">
        <v>34046501176</v>
      </c>
      <c r="P1836" s="16">
        <v>0</v>
      </c>
      <c r="Q1836" s="16" t="str">
        <f t="shared" si="112"/>
        <v>//</v>
      </c>
      <c r="R1836" s="16"/>
      <c r="S1836" s="108" t="e">
        <v>#N/A</v>
      </c>
      <c r="T1836" s="108"/>
    </row>
    <row r="1837" spans="1:20" hidden="1" x14ac:dyDescent="0.2">
      <c r="A1837" s="16">
        <v>621</v>
      </c>
      <c r="B1837" s="16" t="s">
        <v>1339</v>
      </c>
      <c r="D1837" s="70" t="str">
        <f>IF(C1837="","",LOOKUP(C1837,Bases!A:A,Bases!B:B))</f>
        <v/>
      </c>
      <c r="E1837" s="70" t="str">
        <f>IF(C1837="","",LOOKUP(C1837,Bases!A:A,Bases!C:C))</f>
        <v/>
      </c>
      <c r="G1837" s="68" t="str">
        <f t="shared" si="111"/>
        <v>Baja</v>
      </c>
      <c r="K1837" s="16">
        <v>0</v>
      </c>
      <c r="L1837" s="16" t="s">
        <v>2265</v>
      </c>
      <c r="M1837" s="17">
        <v>38384</v>
      </c>
      <c r="N1837" s="15">
        <v>34407403884</v>
      </c>
      <c r="P1837" s="16">
        <v>0</v>
      </c>
      <c r="Q1837" s="16" t="str">
        <f t="shared" si="112"/>
        <v>//</v>
      </c>
      <c r="R1837" s="16"/>
      <c r="S1837" s="108" t="e">
        <v>#N/A</v>
      </c>
      <c r="T1837" s="108"/>
    </row>
    <row r="1838" spans="1:20" hidden="1" x14ac:dyDescent="0.2">
      <c r="A1838" s="16">
        <v>2103</v>
      </c>
      <c r="B1838" s="16" t="s">
        <v>1340</v>
      </c>
      <c r="D1838" s="70" t="str">
        <f>IF(C1838="","",LOOKUP(C1838,Bases!A:A,Bases!B:B))</f>
        <v/>
      </c>
      <c r="E1838" s="70" t="str">
        <f>IF(C1838="","",LOOKUP(C1838,Bases!A:A,Bases!C:C))</f>
        <v/>
      </c>
      <c r="G1838" s="68" t="str">
        <f t="shared" si="111"/>
        <v>Baja</v>
      </c>
      <c r="H1838" s="16" t="s">
        <v>3064</v>
      </c>
      <c r="J1838" s="16" t="s">
        <v>2268</v>
      </c>
      <c r="K1838" s="16">
        <v>98760</v>
      </c>
      <c r="L1838" s="16" t="s">
        <v>2265</v>
      </c>
      <c r="M1838" s="17">
        <v>43215</v>
      </c>
      <c r="N1838" s="15">
        <v>2188056861</v>
      </c>
      <c r="P1838" s="16">
        <v>0</v>
      </c>
      <c r="Q1838" s="16" t="str">
        <f t="shared" si="112"/>
        <v>//</v>
      </c>
      <c r="R1838" s="16"/>
      <c r="S1838" s="108" t="e">
        <v>#N/A</v>
      </c>
      <c r="T1838" s="108"/>
    </row>
    <row r="1839" spans="1:20" x14ac:dyDescent="0.2">
      <c r="A1839" s="16">
        <v>8317</v>
      </c>
      <c r="B1839" s="31" t="s">
        <v>7263</v>
      </c>
      <c r="C1839" s="19" t="s">
        <v>7360</v>
      </c>
      <c r="D1839" s="70" t="str">
        <f>IF(C1839="","",LOOKUP(C1839,Bases!A:A,Bases!B:B))</f>
        <v>Mantenimiento</v>
      </c>
      <c r="E1839" s="70" t="str">
        <f>IF(C1839="","",LOOKUP(C1839,Bases!A:A,Bases!C:C))</f>
        <v>Apoyo de Mantenimiento</v>
      </c>
      <c r="F1839" s="18" t="s">
        <v>3</v>
      </c>
      <c r="G1839" s="68" t="str">
        <f>IF(L1839="B","Baja",IF(L1839="A","Activo",IF(L1839="R","Activo","")))</f>
        <v>Activo</v>
      </c>
      <c r="H1839" s="16" t="s">
        <v>7268</v>
      </c>
      <c r="I1839" s="16" t="s">
        <v>7258</v>
      </c>
      <c r="J1839" s="16" t="s">
        <v>2270</v>
      </c>
      <c r="K1839" s="16">
        <v>98630</v>
      </c>
      <c r="L1839" s="16" t="s">
        <v>144</v>
      </c>
      <c r="M1839" s="17">
        <v>44117</v>
      </c>
      <c r="N1839" s="15">
        <v>34159413342</v>
      </c>
      <c r="O1839" s="16" t="s">
        <v>7264</v>
      </c>
      <c r="P1839" s="16" t="s">
        <v>7265</v>
      </c>
      <c r="Q1839" s="16" t="str">
        <f t="shared" si="112"/>
        <v>18/04/94</v>
      </c>
      <c r="R1839" s="27" t="s">
        <v>3904</v>
      </c>
      <c r="S1839" s="31" t="s">
        <v>7258</v>
      </c>
      <c r="T1839" s="31"/>
    </row>
    <row r="1840" spans="1:20" hidden="1" x14ac:dyDescent="0.2">
      <c r="A1840" s="16">
        <v>181</v>
      </c>
      <c r="B1840" s="16" t="s">
        <v>1341</v>
      </c>
      <c r="D1840" s="70" t="str">
        <f>IF(C1840="","",LOOKUP(C1840,Bases!A:A,Bases!B:B))</f>
        <v/>
      </c>
      <c r="E1840" s="70" t="str">
        <f>IF(C1840="","",LOOKUP(C1840,Bases!A:A,Bases!C:C))</f>
        <v/>
      </c>
      <c r="G1840" s="68" t="str">
        <f t="shared" ref="G1840:G1871" si="113">IF(L1840="B","Baja","Activo")</f>
        <v>Baja</v>
      </c>
      <c r="K1840" s="16">
        <v>0</v>
      </c>
      <c r="L1840" s="16" t="s">
        <v>2265</v>
      </c>
      <c r="M1840" s="17">
        <v>37242</v>
      </c>
      <c r="N1840" s="15">
        <v>4886850009</v>
      </c>
      <c r="P1840" s="16">
        <v>0</v>
      </c>
      <c r="Q1840" s="16" t="str">
        <f t="shared" si="112"/>
        <v>//</v>
      </c>
      <c r="R1840" s="16"/>
      <c r="S1840" s="108" t="e">
        <v>#N/A</v>
      </c>
      <c r="T1840" s="108"/>
    </row>
    <row r="1841" spans="1:20" hidden="1" x14ac:dyDescent="0.2">
      <c r="A1841" s="16">
        <v>8009</v>
      </c>
      <c r="B1841" s="16" t="s">
        <v>1342</v>
      </c>
      <c r="D1841" s="70" t="str">
        <f>IF(C1841="","",LOOKUP(C1841,Bases!A:A,Bases!B:B))</f>
        <v/>
      </c>
      <c r="E1841" s="70" t="str">
        <f>IF(C1841="","",LOOKUP(C1841,Bases!A:A,Bases!C:C))</f>
        <v/>
      </c>
      <c r="G1841" s="68" t="str">
        <f t="shared" si="113"/>
        <v>Baja</v>
      </c>
      <c r="J1841" s="16" t="s">
        <v>2328</v>
      </c>
      <c r="K1841" s="16">
        <v>98730</v>
      </c>
      <c r="L1841" s="16" t="s">
        <v>2265</v>
      </c>
      <c r="M1841" s="17">
        <v>41922</v>
      </c>
      <c r="N1841" s="15">
        <v>83098505759</v>
      </c>
      <c r="P1841" s="16">
        <v>0</v>
      </c>
      <c r="Q1841" s="16" t="str">
        <f t="shared" si="112"/>
        <v>//</v>
      </c>
      <c r="R1841" s="16"/>
      <c r="S1841" s="108" t="e">
        <v>#N/A</v>
      </c>
      <c r="T1841" s="108"/>
    </row>
    <row r="1842" spans="1:20" x14ac:dyDescent="0.2">
      <c r="A1842" s="16">
        <v>8311</v>
      </c>
      <c r="B1842" s="31" t="s">
        <v>7246</v>
      </c>
      <c r="C1842" s="19" t="s">
        <v>7101</v>
      </c>
      <c r="D1842" s="70" t="str">
        <f>IF(C1842="","",LOOKUP(C1842,Bases!A:A,Bases!B:B))</f>
        <v>Invernaderos</v>
      </c>
      <c r="E1842" s="70" t="str">
        <f>IF(C1842="","",LOOKUP(C1842,Bases!A:A,Bases!C:C))</f>
        <v>Operativo Abajo</v>
      </c>
      <c r="F1842" s="18" t="s">
        <v>7083</v>
      </c>
      <c r="G1842" s="68" t="str">
        <f t="shared" si="113"/>
        <v>Activo</v>
      </c>
      <c r="H1842" s="16" t="s">
        <v>7247</v>
      </c>
      <c r="I1842" s="16" t="s">
        <v>2283</v>
      </c>
      <c r="J1842" s="16" t="s">
        <v>2283</v>
      </c>
      <c r="K1842" s="16">
        <v>98640</v>
      </c>
      <c r="L1842" s="16" t="s">
        <v>144</v>
      </c>
      <c r="M1842" s="17">
        <v>44113</v>
      </c>
      <c r="N1842" s="15">
        <v>29169576625</v>
      </c>
      <c r="O1842" s="16" t="s">
        <v>7248</v>
      </c>
      <c r="Q1842" s="16" t="str">
        <f t="shared" si="112"/>
        <v>10/01/95</v>
      </c>
      <c r="R1842" s="27" t="s">
        <v>3904</v>
      </c>
      <c r="S1842" s="12" t="s">
        <v>2283</v>
      </c>
    </row>
    <row r="1843" spans="1:20" x14ac:dyDescent="0.2">
      <c r="A1843" s="23">
        <v>1002</v>
      </c>
      <c r="B1843" s="31" t="s">
        <v>1096</v>
      </c>
      <c r="C1843" s="16" t="s">
        <v>6840</v>
      </c>
      <c r="D1843" s="70" t="str">
        <f>IF(C1843="","",LOOKUP(C1843,Bases!A:A,Bases!B:B))</f>
        <v>Invernaderos</v>
      </c>
      <c r="E1843" s="70" t="str">
        <f>IF(C1843="","",LOOKUP(C1843,Bases!A:A,Bases!C:C))</f>
        <v>Operativo Arriba</v>
      </c>
      <c r="F1843" s="18" t="s">
        <v>3778</v>
      </c>
      <c r="G1843" s="68" t="str">
        <f t="shared" si="113"/>
        <v>Activo</v>
      </c>
      <c r="H1843" s="16" t="s">
        <v>5601</v>
      </c>
      <c r="I1843" s="16" t="s">
        <v>2277</v>
      </c>
      <c r="J1843" s="16" t="s">
        <v>2272</v>
      </c>
      <c r="K1843" s="16">
        <v>98700</v>
      </c>
      <c r="L1843" s="16" t="s">
        <v>2266</v>
      </c>
      <c r="M1843" s="17">
        <v>43752</v>
      </c>
      <c r="N1843" s="15">
        <v>34119401999</v>
      </c>
      <c r="O1843" s="16" t="s">
        <v>5600</v>
      </c>
      <c r="P1843" s="16" t="s">
        <v>6366</v>
      </c>
      <c r="Q1843" s="16" t="str">
        <f t="shared" si="112"/>
        <v>03/07/94</v>
      </c>
      <c r="R1843" s="16" t="s">
        <v>3904</v>
      </c>
      <c r="S1843" s="12" t="s">
        <v>2336</v>
      </c>
    </row>
    <row r="1844" spans="1:20" hidden="1" x14ac:dyDescent="0.2">
      <c r="A1844" s="16">
        <v>1352</v>
      </c>
      <c r="B1844" s="16" t="s">
        <v>1343</v>
      </c>
      <c r="D1844" s="70" t="str">
        <f>IF(C1844="","",LOOKUP(C1844,Bases!A:A,Bases!B:B))</f>
        <v/>
      </c>
      <c r="E1844" s="70" t="str">
        <f>IF(C1844="","",LOOKUP(C1844,Bases!A:A,Bases!C:C))</f>
        <v/>
      </c>
      <c r="G1844" s="68" t="str">
        <f t="shared" si="113"/>
        <v>Baja</v>
      </c>
      <c r="H1844" s="16" t="s">
        <v>2842</v>
      </c>
      <c r="J1844" s="16" t="s">
        <v>2381</v>
      </c>
      <c r="K1844" s="16">
        <v>98640</v>
      </c>
      <c r="L1844" s="16" t="s">
        <v>2265</v>
      </c>
      <c r="M1844" s="17">
        <v>41894</v>
      </c>
      <c r="N1844" s="15">
        <v>34139315393</v>
      </c>
      <c r="P1844" s="16">
        <v>0</v>
      </c>
      <c r="Q1844" s="16" t="str">
        <f t="shared" si="112"/>
        <v>//</v>
      </c>
      <c r="R1844" s="16"/>
      <c r="S1844" s="108" t="e">
        <v>#N/A</v>
      </c>
      <c r="T1844" s="108"/>
    </row>
    <row r="1845" spans="1:20" hidden="1" x14ac:dyDescent="0.2">
      <c r="A1845" s="23">
        <v>2302</v>
      </c>
      <c r="B1845" s="16" t="s">
        <v>4131</v>
      </c>
      <c r="D1845" s="70" t="str">
        <f>IF(C1845="","",LOOKUP(C1845,Bases!A:A,Bases!B:B))</f>
        <v/>
      </c>
      <c r="E1845" s="70" t="str">
        <f>IF(C1845="","",LOOKUP(C1845,Bases!A:A,Bases!C:C))</f>
        <v/>
      </c>
      <c r="F1845" s="18" t="s">
        <v>3639</v>
      </c>
      <c r="G1845" s="68" t="str">
        <f t="shared" si="113"/>
        <v>Baja</v>
      </c>
      <c r="H1845" s="16" t="s">
        <v>4132</v>
      </c>
      <c r="J1845" s="16" t="s">
        <v>2268</v>
      </c>
      <c r="K1845" s="16">
        <v>98740</v>
      </c>
      <c r="L1845" s="16" t="s">
        <v>2265</v>
      </c>
      <c r="M1845" s="17">
        <v>43362</v>
      </c>
      <c r="O1845" s="37" t="s">
        <v>4133</v>
      </c>
      <c r="P1845" s="16">
        <v>0</v>
      </c>
      <c r="Q1845" s="16" t="str">
        <f t="shared" si="112"/>
        <v>10/09/92</v>
      </c>
      <c r="R1845" s="27" t="s">
        <v>3904</v>
      </c>
      <c r="S1845" s="108" t="e">
        <v>#N/A</v>
      </c>
      <c r="T1845" s="108"/>
    </row>
    <row r="1846" spans="1:20" hidden="1" x14ac:dyDescent="0.2">
      <c r="A1846" s="16">
        <v>2729</v>
      </c>
      <c r="B1846" s="16" t="s">
        <v>5747</v>
      </c>
      <c r="C1846" s="23"/>
      <c r="D1846" s="70" t="str">
        <f>IF(C1846="","",LOOKUP(C1846,Bases!A:A,Bases!B:B))</f>
        <v/>
      </c>
      <c r="E1846" s="70" t="str">
        <f>IF(C1846="","",LOOKUP(C1846,Bases!A:A,Bases!C:C))</f>
        <v/>
      </c>
      <c r="F1846" s="18" t="s">
        <v>5503</v>
      </c>
      <c r="G1846" s="68" t="str">
        <f t="shared" si="113"/>
        <v>Baja</v>
      </c>
      <c r="H1846" s="16" t="s">
        <v>5748</v>
      </c>
      <c r="I1846" s="16" t="s">
        <v>5532</v>
      </c>
      <c r="J1846" s="16" t="s">
        <v>2285</v>
      </c>
      <c r="K1846" s="16">
        <v>98740</v>
      </c>
      <c r="L1846" s="16" t="s">
        <v>2265</v>
      </c>
      <c r="M1846" s="17">
        <v>43836</v>
      </c>
      <c r="O1846" s="16" t="s">
        <v>5749</v>
      </c>
      <c r="P1846" s="16">
        <v>0</v>
      </c>
      <c r="Q1846" s="16" t="str">
        <f t="shared" si="112"/>
        <v>09/08/01</v>
      </c>
      <c r="R1846" s="27" t="s">
        <v>3910</v>
      </c>
      <c r="S1846" s="108" t="s">
        <v>6215</v>
      </c>
      <c r="T1846" s="108"/>
    </row>
    <row r="1847" spans="1:20" hidden="1" x14ac:dyDescent="0.2">
      <c r="A1847" s="23">
        <v>2421</v>
      </c>
      <c r="B1847" s="16" t="s">
        <v>4631</v>
      </c>
      <c r="D1847" s="70" t="str">
        <f>IF(C1847="","",LOOKUP(C1847,Bases!A:A,Bases!B:B))</f>
        <v/>
      </c>
      <c r="E1847" s="70" t="str">
        <f>IF(C1847="","",LOOKUP(C1847,Bases!A:A,Bases!C:C))</f>
        <v/>
      </c>
      <c r="F1847" s="24" t="s">
        <v>3662</v>
      </c>
      <c r="G1847" s="68" t="str">
        <f t="shared" si="113"/>
        <v>Baja</v>
      </c>
      <c r="H1847" s="16" t="s">
        <v>4632</v>
      </c>
      <c r="J1847" s="16" t="s">
        <v>2285</v>
      </c>
      <c r="K1847" s="16">
        <v>98740</v>
      </c>
      <c r="L1847" s="16" t="s">
        <v>2265</v>
      </c>
      <c r="M1847" s="17">
        <v>43472</v>
      </c>
      <c r="N1847" s="15">
        <v>51027805525</v>
      </c>
      <c r="O1847" s="16" t="s">
        <v>4633</v>
      </c>
      <c r="P1847" s="16">
        <v>0</v>
      </c>
      <c r="Q1847" s="16" t="str">
        <f t="shared" si="112"/>
        <v>20/03/78</v>
      </c>
      <c r="R1847" s="27" t="s">
        <v>3904</v>
      </c>
      <c r="S1847" s="108" t="e">
        <v>#N/A</v>
      </c>
      <c r="T1847" s="108"/>
    </row>
    <row r="1848" spans="1:20" hidden="1" x14ac:dyDescent="0.2">
      <c r="A1848" s="16">
        <v>2214</v>
      </c>
      <c r="B1848" s="16" t="s">
        <v>3869</v>
      </c>
      <c r="D1848" s="70" t="str">
        <f>IF(C1848="","",LOOKUP(C1848,Bases!A:A,Bases!B:B))</f>
        <v/>
      </c>
      <c r="E1848" s="70" t="str">
        <f>IF(C1848="","",LOOKUP(C1848,Bases!A:A,Bases!C:C))</f>
        <v/>
      </c>
      <c r="G1848" s="68" t="str">
        <f t="shared" si="113"/>
        <v>Baja</v>
      </c>
      <c r="H1848" s="16" t="s">
        <v>3870</v>
      </c>
      <c r="J1848" s="16" t="s">
        <v>2268</v>
      </c>
      <c r="K1848" s="16">
        <v>98740</v>
      </c>
      <c r="L1848" s="16" t="s">
        <v>2265</v>
      </c>
      <c r="M1848" s="17">
        <v>43333</v>
      </c>
      <c r="P1848" s="16">
        <v>0</v>
      </c>
      <c r="Q1848" s="16" t="str">
        <f t="shared" ref="Q1848:Q1879" si="114">CONCATENATE(MID(O1848,9,2),"/",MID(O1848,7,2),"/",MID(O1848,5,2))</f>
        <v>//</v>
      </c>
      <c r="R1848" s="27" t="s">
        <v>3910</v>
      </c>
      <c r="S1848" s="108" t="e">
        <v>#N/A</v>
      </c>
      <c r="T1848" s="108"/>
    </row>
    <row r="1849" spans="1:20" hidden="1" x14ac:dyDescent="0.2">
      <c r="A1849" s="16">
        <v>1695</v>
      </c>
      <c r="B1849" s="16" t="s">
        <v>1344</v>
      </c>
      <c r="D1849" s="70" t="str">
        <f>IF(C1849="","",LOOKUP(C1849,Bases!A:A,Bases!B:B))</f>
        <v/>
      </c>
      <c r="E1849" s="70" t="str">
        <f>IF(C1849="","",LOOKUP(C1849,Bases!A:A,Bases!C:C))</f>
        <v/>
      </c>
      <c r="G1849" s="68" t="str">
        <f t="shared" si="113"/>
        <v>Baja</v>
      </c>
      <c r="H1849" s="16" t="s">
        <v>3065</v>
      </c>
      <c r="J1849" s="16" t="s">
        <v>2288</v>
      </c>
      <c r="K1849" s="16">
        <v>98740</v>
      </c>
      <c r="L1849" s="16" t="s">
        <v>2265</v>
      </c>
      <c r="M1849" s="17">
        <v>42583</v>
      </c>
      <c r="N1849" s="15">
        <v>34118700789</v>
      </c>
      <c r="P1849" s="16">
        <v>0</v>
      </c>
      <c r="Q1849" s="16" t="str">
        <f t="shared" si="114"/>
        <v>//</v>
      </c>
      <c r="R1849" s="16"/>
      <c r="S1849" s="108" t="e">
        <v>#N/A</v>
      </c>
      <c r="T1849" s="108"/>
    </row>
    <row r="1850" spans="1:20" hidden="1" x14ac:dyDescent="0.2">
      <c r="A1850" s="16">
        <v>294</v>
      </c>
      <c r="B1850" s="16" t="s">
        <v>1345</v>
      </c>
      <c r="D1850" s="70" t="str">
        <f>IF(C1850="","",LOOKUP(C1850,Bases!A:A,Bases!B:B))</f>
        <v/>
      </c>
      <c r="E1850" s="70" t="str">
        <f>IF(C1850="","",LOOKUP(C1850,Bases!A:A,Bases!C:C))</f>
        <v/>
      </c>
      <c r="G1850" s="68" t="str">
        <f t="shared" si="113"/>
        <v>Baja</v>
      </c>
      <c r="K1850" s="16">
        <v>0</v>
      </c>
      <c r="L1850" s="16" t="s">
        <v>2265</v>
      </c>
      <c r="M1850" s="17">
        <v>37558</v>
      </c>
      <c r="N1850" s="15">
        <v>34856500086</v>
      </c>
      <c r="P1850" s="16">
        <v>0</v>
      </c>
      <c r="Q1850" s="16" t="str">
        <f t="shared" si="114"/>
        <v>//</v>
      </c>
      <c r="R1850" s="16"/>
      <c r="S1850" s="108" t="e">
        <v>#N/A</v>
      </c>
      <c r="T1850" s="108"/>
    </row>
    <row r="1851" spans="1:20" hidden="1" x14ac:dyDescent="0.2">
      <c r="A1851" s="16">
        <v>1852</v>
      </c>
      <c r="B1851" s="16" t="s">
        <v>1346</v>
      </c>
      <c r="D1851" s="70" t="str">
        <f>IF(C1851="","",LOOKUP(C1851,Bases!A:A,Bases!B:B))</f>
        <v/>
      </c>
      <c r="E1851" s="70" t="str">
        <f>IF(C1851="","",LOOKUP(C1851,Bases!A:A,Bases!C:C))</f>
        <v/>
      </c>
      <c r="G1851" s="68" t="str">
        <f t="shared" si="113"/>
        <v>Baja</v>
      </c>
      <c r="H1851" s="16" t="s">
        <v>3066</v>
      </c>
      <c r="J1851" s="16" t="s">
        <v>2285</v>
      </c>
      <c r="K1851" s="16">
        <v>98730</v>
      </c>
      <c r="L1851" s="16" t="s">
        <v>2265</v>
      </c>
      <c r="M1851" s="17">
        <v>42822</v>
      </c>
      <c r="N1851" s="15">
        <v>18139812798</v>
      </c>
      <c r="P1851" s="16">
        <v>0</v>
      </c>
      <c r="Q1851" s="16" t="str">
        <f t="shared" si="114"/>
        <v>//</v>
      </c>
      <c r="R1851" s="16"/>
      <c r="S1851" s="108" t="e">
        <v>#N/A</v>
      </c>
      <c r="T1851" s="108"/>
    </row>
    <row r="1852" spans="1:20" x14ac:dyDescent="0.2">
      <c r="A1852" s="16">
        <v>2919</v>
      </c>
      <c r="B1852" s="31" t="s">
        <v>6627</v>
      </c>
      <c r="C1852" s="19" t="s">
        <v>6996</v>
      </c>
      <c r="D1852" s="70" t="str">
        <f>IF(C1852="","",LOOKUP(C1852,Bases!A:A,Bases!B:B))</f>
        <v>Invernaderos</v>
      </c>
      <c r="E1852" s="70" t="str">
        <f>IF(C1852="","",LOOKUP(C1852,Bases!A:A,Bases!C:C))</f>
        <v>Clip invernaderos</v>
      </c>
      <c r="F1852" s="18" t="s">
        <v>7680</v>
      </c>
      <c r="G1852" s="68" t="str">
        <f t="shared" si="113"/>
        <v>Activo</v>
      </c>
      <c r="H1852" s="16" t="s">
        <v>6628</v>
      </c>
      <c r="I1852" s="16" t="s">
        <v>2757</v>
      </c>
      <c r="J1852" s="16" t="s">
        <v>2272</v>
      </c>
      <c r="K1852" s="16">
        <v>98700</v>
      </c>
      <c r="L1852" s="16" t="s">
        <v>144</v>
      </c>
      <c r="M1852" s="17">
        <v>44046</v>
      </c>
      <c r="O1852" s="16" t="s">
        <v>6629</v>
      </c>
      <c r="Q1852" s="16" t="str">
        <f t="shared" si="114"/>
        <v>30/03/86</v>
      </c>
      <c r="R1852" s="27" t="s">
        <v>3910</v>
      </c>
      <c r="S1852" s="12" t="s">
        <v>3593</v>
      </c>
    </row>
    <row r="1853" spans="1:20" hidden="1" x14ac:dyDescent="0.2">
      <c r="A1853" s="16">
        <v>2903</v>
      </c>
      <c r="B1853" s="16" t="s">
        <v>6598</v>
      </c>
      <c r="C1853" s="16" t="s">
        <v>6872</v>
      </c>
      <c r="D1853" s="70" t="str">
        <f>IF(C1853="","",LOOKUP(C1853,Bases!A:A,Bases!B:B))</f>
        <v>Invernaderos</v>
      </c>
      <c r="E1853" s="70" t="str">
        <f>IF(C1853="","",LOOKUP(C1853,Bases!A:A,Bases!C:C))</f>
        <v>Operativo Abajo</v>
      </c>
      <c r="F1853" s="18" t="s">
        <v>3778</v>
      </c>
      <c r="G1853" s="68" t="str">
        <f t="shared" si="113"/>
        <v>Baja</v>
      </c>
      <c r="H1853" s="16" t="s">
        <v>2996</v>
      </c>
      <c r="I1853" s="16" t="s">
        <v>2336</v>
      </c>
      <c r="J1853" s="16" t="s">
        <v>2272</v>
      </c>
      <c r="K1853" s="16">
        <v>98700</v>
      </c>
      <c r="L1853" s="16" t="s">
        <v>2265</v>
      </c>
      <c r="M1853" s="17">
        <v>44092</v>
      </c>
      <c r="N1853" s="15">
        <v>34099202920</v>
      </c>
      <c r="O1853" s="16" t="s">
        <v>6599</v>
      </c>
      <c r="P1853" s="16" t="s">
        <v>7059</v>
      </c>
      <c r="Q1853" s="16" t="str">
        <f t="shared" si="114"/>
        <v>12/12/92</v>
      </c>
      <c r="R1853" s="27" t="s">
        <v>3910</v>
      </c>
      <c r="S1853" s="108" t="s">
        <v>2336</v>
      </c>
      <c r="T1853" s="108"/>
    </row>
    <row r="1854" spans="1:20" hidden="1" x14ac:dyDescent="0.2">
      <c r="A1854" s="16">
        <v>2969</v>
      </c>
      <c r="B1854" s="16" t="s">
        <v>6679</v>
      </c>
      <c r="C1854" s="19" t="s">
        <v>7104</v>
      </c>
      <c r="D1854" s="70" t="str">
        <f>IF(C1854="","",LOOKUP(C1854,Bases!A:A,Bases!B:B))</f>
        <v>Invernaderos</v>
      </c>
      <c r="E1854" s="70" t="str">
        <f>IF(C1854="","",LOOKUP(C1854,Bases!A:A,Bases!C:C))</f>
        <v>Acarreador</v>
      </c>
      <c r="F1854" s="18" t="s">
        <v>7083</v>
      </c>
      <c r="G1854" s="68" t="str">
        <f t="shared" si="113"/>
        <v>Baja</v>
      </c>
      <c r="H1854" s="16" t="s">
        <v>6680</v>
      </c>
      <c r="I1854" s="16" t="s">
        <v>3676</v>
      </c>
      <c r="J1854" s="16" t="s">
        <v>2285</v>
      </c>
      <c r="K1854" s="16">
        <v>98740</v>
      </c>
      <c r="L1854" s="16" t="s">
        <v>2265</v>
      </c>
      <c r="M1854" s="17">
        <v>44071</v>
      </c>
      <c r="O1854" s="16" t="s">
        <v>6681</v>
      </c>
      <c r="Q1854" s="16" t="str">
        <f t="shared" si="114"/>
        <v>17/04/01</v>
      </c>
      <c r="R1854" s="27" t="s">
        <v>3904</v>
      </c>
      <c r="S1854" s="108" t="s">
        <v>3185</v>
      </c>
      <c r="T1854" s="108"/>
    </row>
    <row r="1855" spans="1:20" hidden="1" x14ac:dyDescent="0.2">
      <c r="A1855" s="16">
        <v>8266</v>
      </c>
      <c r="B1855" s="16" t="s">
        <v>7014</v>
      </c>
      <c r="C1855" s="16" t="s">
        <v>6798</v>
      </c>
      <c r="D1855" s="70" t="str">
        <f>IF(C1855="","",LOOKUP(C1855,Bases!A:A,Bases!B:B))</f>
        <v>Invernaderos</v>
      </c>
      <c r="E1855" s="70" t="str">
        <f>IF(C1855="","",LOOKUP(C1855,Bases!A:A,Bases!C:C))</f>
        <v>Operativo Abajo</v>
      </c>
      <c r="F1855" s="18" t="s">
        <v>3662</v>
      </c>
      <c r="G1855" s="68" t="str">
        <f t="shared" si="113"/>
        <v>Baja</v>
      </c>
      <c r="H1855" s="16" t="s">
        <v>7015</v>
      </c>
      <c r="I1855" s="16" t="s">
        <v>5533</v>
      </c>
      <c r="J1855" s="16" t="s">
        <v>2285</v>
      </c>
      <c r="K1855" s="16">
        <v>98730</v>
      </c>
      <c r="L1855" s="16" t="s">
        <v>2265</v>
      </c>
      <c r="M1855" s="17">
        <v>44085</v>
      </c>
      <c r="O1855" s="16" t="s">
        <v>7016</v>
      </c>
      <c r="Q1855" s="16" t="str">
        <f t="shared" si="114"/>
        <v>28/05/99</v>
      </c>
      <c r="R1855" s="27" t="s">
        <v>3904</v>
      </c>
      <c r="S1855" s="108" t="s">
        <v>3185</v>
      </c>
      <c r="T1855" s="108"/>
    </row>
    <row r="1856" spans="1:20" x14ac:dyDescent="0.2">
      <c r="A1856" s="16">
        <v>2816</v>
      </c>
      <c r="B1856" s="16" t="s">
        <v>6035</v>
      </c>
      <c r="C1856" s="16" t="s">
        <v>7091</v>
      </c>
      <c r="D1856" s="70" t="str">
        <f>IF(C1856="","",LOOKUP(C1856,Bases!A:A,Bases!B:B))</f>
        <v>Invernaderos</v>
      </c>
      <c r="E1856" s="70" t="str">
        <f>IF(C1856="","",LOOKUP(C1856,Bases!A:A,Bases!C:C))</f>
        <v>Extra/entrenamiento</v>
      </c>
      <c r="F1856" s="18" t="s">
        <v>7209</v>
      </c>
      <c r="G1856" s="68" t="str">
        <f t="shared" si="113"/>
        <v>Activo</v>
      </c>
      <c r="H1856" s="16" t="s">
        <v>6036</v>
      </c>
      <c r="I1856" s="16" t="s">
        <v>5531</v>
      </c>
      <c r="J1856" s="16" t="s">
        <v>2285</v>
      </c>
      <c r="K1856" s="16">
        <v>98740</v>
      </c>
      <c r="L1856" s="16" t="s">
        <v>2266</v>
      </c>
      <c r="M1856" s="17">
        <v>44201</v>
      </c>
      <c r="N1856" s="15">
        <v>3200085946</v>
      </c>
      <c r="O1856" s="16" t="s">
        <v>6037</v>
      </c>
      <c r="P1856" s="16" t="s">
        <v>6367</v>
      </c>
      <c r="Q1856" s="16" t="str">
        <f t="shared" si="114"/>
        <v>17/06/00</v>
      </c>
      <c r="R1856" s="27" t="s">
        <v>3904</v>
      </c>
      <c r="S1856" s="12" t="s">
        <v>6213</v>
      </c>
    </row>
    <row r="1857" spans="1:20" hidden="1" x14ac:dyDescent="0.2">
      <c r="A1857" s="16">
        <v>2087</v>
      </c>
      <c r="B1857" s="16" t="s">
        <v>1348</v>
      </c>
      <c r="C1857" s="16" t="s">
        <v>6773</v>
      </c>
      <c r="D1857" s="70" t="str">
        <f>IF(C1857="","",LOOKUP(C1857,Bases!A:A,Bases!B:B))</f>
        <v>Invernaderos</v>
      </c>
      <c r="E1857" s="70" t="str">
        <f>IF(C1857="","",LOOKUP(C1857,Bases!A:A,Bases!C:C))</f>
        <v>Tiempo de limpieza sin experiencia</v>
      </c>
      <c r="F1857" s="18" t="s">
        <v>6043</v>
      </c>
      <c r="G1857" s="68" t="str">
        <f t="shared" si="113"/>
        <v>Baja</v>
      </c>
      <c r="H1857" s="16" t="s">
        <v>6708</v>
      </c>
      <c r="I1857" s="16" t="s">
        <v>2285</v>
      </c>
      <c r="J1857" s="16" t="s">
        <v>2285</v>
      </c>
      <c r="K1857" s="16">
        <v>98730</v>
      </c>
      <c r="L1857" s="16" t="s">
        <v>2265</v>
      </c>
      <c r="M1857" s="17">
        <v>44079</v>
      </c>
      <c r="N1857" s="15">
        <v>34119210945</v>
      </c>
      <c r="O1857" s="16" t="s">
        <v>6709</v>
      </c>
      <c r="P1857" s="16">
        <v>0</v>
      </c>
      <c r="Q1857" s="16" t="str">
        <f t="shared" si="114"/>
        <v>27/11/92</v>
      </c>
      <c r="R1857" s="16" t="s">
        <v>3910</v>
      </c>
      <c r="S1857" s="108" t="e">
        <v>#N/A</v>
      </c>
      <c r="T1857" s="108"/>
    </row>
    <row r="1858" spans="1:20" hidden="1" x14ac:dyDescent="0.2">
      <c r="A1858" s="16">
        <v>745</v>
      </c>
      <c r="B1858" s="16" t="s">
        <v>1349</v>
      </c>
      <c r="D1858" s="70" t="str">
        <f>IF(C1858="","",LOOKUP(C1858,Bases!A:A,Bases!B:B))</f>
        <v/>
      </c>
      <c r="E1858" s="70" t="str">
        <f>IF(C1858="","",LOOKUP(C1858,Bases!A:A,Bases!C:C))</f>
        <v/>
      </c>
      <c r="G1858" s="68" t="str">
        <f t="shared" si="113"/>
        <v>Baja</v>
      </c>
      <c r="K1858" s="16">
        <v>0</v>
      </c>
      <c r="L1858" s="16" t="s">
        <v>2265</v>
      </c>
      <c r="M1858" s="17">
        <v>38635</v>
      </c>
      <c r="N1858" s="15">
        <v>34058906057</v>
      </c>
      <c r="P1858" s="16">
        <v>0</v>
      </c>
      <c r="Q1858" s="16" t="str">
        <f t="shared" si="114"/>
        <v>//</v>
      </c>
      <c r="R1858" s="16"/>
      <c r="S1858" s="108" t="e">
        <v>#N/A</v>
      </c>
      <c r="T1858" s="108"/>
    </row>
    <row r="1859" spans="1:20" x14ac:dyDescent="0.2">
      <c r="A1859" s="16">
        <v>2175</v>
      </c>
      <c r="B1859" s="31" t="s">
        <v>3759</v>
      </c>
      <c r="C1859" s="16" t="s">
        <v>6863</v>
      </c>
      <c r="D1859" s="70" t="str">
        <f>IF(C1859="","",LOOKUP(C1859,Bases!A:A,Bases!B:B))</f>
        <v>Invernaderos</v>
      </c>
      <c r="E1859" s="70" t="str">
        <f>IF(C1859="","",LOOKUP(C1859,Bases!A:A,Bases!C:C))</f>
        <v>Operativo Abajo</v>
      </c>
      <c r="F1859" s="18" t="s">
        <v>3778</v>
      </c>
      <c r="G1859" s="68" t="str">
        <f t="shared" si="113"/>
        <v>Activo</v>
      </c>
      <c r="H1859" s="16" t="s">
        <v>5729</v>
      </c>
      <c r="I1859" s="16" t="s">
        <v>5531</v>
      </c>
      <c r="J1859" s="16" t="s">
        <v>2285</v>
      </c>
      <c r="K1859" s="16">
        <v>98740</v>
      </c>
      <c r="L1859" s="16" t="s">
        <v>2266</v>
      </c>
      <c r="M1859" s="17">
        <v>44211</v>
      </c>
      <c r="N1859" s="15">
        <v>8189571212</v>
      </c>
      <c r="O1859" s="16" t="s">
        <v>4570</v>
      </c>
      <c r="P1859" s="16">
        <v>0</v>
      </c>
      <c r="Q1859" s="16" t="str">
        <f t="shared" si="114"/>
        <v>10/11/95</v>
      </c>
      <c r="R1859" s="27" t="s">
        <v>3904</v>
      </c>
      <c r="S1859" s="12" t="s">
        <v>6213</v>
      </c>
    </row>
    <row r="1860" spans="1:20" hidden="1" x14ac:dyDescent="0.2">
      <c r="A1860" s="16">
        <v>1693</v>
      </c>
      <c r="B1860" s="16" t="s">
        <v>1350</v>
      </c>
      <c r="D1860" s="70" t="str">
        <f>IF(C1860="","",LOOKUP(C1860,Bases!A:A,Bases!B:B))</f>
        <v/>
      </c>
      <c r="E1860" s="70" t="str">
        <f>IF(C1860="","",LOOKUP(C1860,Bases!A:A,Bases!C:C))</f>
        <v/>
      </c>
      <c r="G1860" s="68" t="str">
        <f t="shared" si="113"/>
        <v>Baja</v>
      </c>
      <c r="H1860" s="16" t="s">
        <v>3067</v>
      </c>
      <c r="J1860" s="16" t="s">
        <v>2268</v>
      </c>
      <c r="K1860" s="16">
        <v>98740</v>
      </c>
      <c r="L1860" s="16" t="s">
        <v>2265</v>
      </c>
      <c r="M1860" s="17">
        <v>42583</v>
      </c>
      <c r="N1860" s="15">
        <v>51008003082</v>
      </c>
      <c r="P1860" s="16">
        <v>0</v>
      </c>
      <c r="Q1860" s="16" t="str">
        <f t="shared" si="114"/>
        <v>//</v>
      </c>
      <c r="R1860" s="16"/>
      <c r="S1860" s="108" t="e">
        <v>#N/A</v>
      </c>
      <c r="T1860" s="108"/>
    </row>
    <row r="1861" spans="1:20" hidden="1" x14ac:dyDescent="0.2">
      <c r="A1861" s="16">
        <v>2820</v>
      </c>
      <c r="B1861" s="16" t="s">
        <v>6050</v>
      </c>
      <c r="C1861" s="19"/>
      <c r="D1861" s="70" t="str">
        <f>IF(C1861="","",LOOKUP(C1861,Bases!A:A,Bases!B:B))</f>
        <v/>
      </c>
      <c r="E1861" s="70" t="str">
        <f>IF(C1861="","",LOOKUP(C1861,Bases!A:A,Bases!C:C))</f>
        <v/>
      </c>
      <c r="F1861" s="14" t="s">
        <v>6043</v>
      </c>
      <c r="G1861" s="68" t="str">
        <f t="shared" si="113"/>
        <v>Baja</v>
      </c>
      <c r="H1861" s="16" t="s">
        <v>6051</v>
      </c>
      <c r="I1861" s="16" t="s">
        <v>5533</v>
      </c>
      <c r="J1861" s="16" t="s">
        <v>2285</v>
      </c>
      <c r="K1861" s="16">
        <v>98730</v>
      </c>
      <c r="L1861" s="16" t="s">
        <v>2265</v>
      </c>
      <c r="M1861" s="17">
        <v>43906</v>
      </c>
      <c r="O1861" s="16" t="s">
        <v>6052</v>
      </c>
      <c r="P1861" s="16">
        <v>0</v>
      </c>
      <c r="Q1861" s="16" t="str">
        <f t="shared" si="114"/>
        <v>06/09/73</v>
      </c>
      <c r="R1861" s="27" t="s">
        <v>3904</v>
      </c>
      <c r="S1861" s="108" t="e">
        <v>#N/A</v>
      </c>
      <c r="T1861" s="108"/>
    </row>
    <row r="1862" spans="1:20" hidden="1" x14ac:dyDescent="0.2">
      <c r="A1862" s="16">
        <v>367</v>
      </c>
      <c r="B1862" s="16" t="s">
        <v>1351</v>
      </c>
      <c r="D1862" s="70" t="str">
        <f>IF(C1862="","",LOOKUP(C1862,Bases!A:A,Bases!B:B))</f>
        <v/>
      </c>
      <c r="E1862" s="70" t="str">
        <f>IF(C1862="","",LOOKUP(C1862,Bases!A:A,Bases!C:C))</f>
        <v/>
      </c>
      <c r="G1862" s="68" t="str">
        <f t="shared" si="113"/>
        <v>Baja</v>
      </c>
      <c r="K1862" s="16">
        <v>0</v>
      </c>
      <c r="L1862" s="16" t="s">
        <v>2265</v>
      </c>
      <c r="M1862" s="17">
        <v>37571</v>
      </c>
      <c r="N1862" s="15">
        <v>34026301381</v>
      </c>
      <c r="P1862" s="16">
        <v>0</v>
      </c>
      <c r="Q1862" s="16" t="str">
        <f t="shared" si="114"/>
        <v>//</v>
      </c>
      <c r="R1862" s="16"/>
      <c r="S1862" s="108" t="e">
        <v>#N/A</v>
      </c>
      <c r="T1862" s="108"/>
    </row>
    <row r="1863" spans="1:20" hidden="1" x14ac:dyDescent="0.2">
      <c r="A1863" s="16">
        <v>1724</v>
      </c>
      <c r="B1863" s="16" t="s">
        <v>1352</v>
      </c>
      <c r="D1863" s="70" t="str">
        <f>IF(C1863="","",LOOKUP(C1863,Bases!A:A,Bases!B:B))</f>
        <v/>
      </c>
      <c r="E1863" s="70" t="str">
        <f>IF(C1863="","",LOOKUP(C1863,Bases!A:A,Bases!C:C))</f>
        <v/>
      </c>
      <c r="G1863" s="68" t="str">
        <f t="shared" si="113"/>
        <v>Baja</v>
      </c>
      <c r="H1863" s="16" t="s">
        <v>3068</v>
      </c>
      <c r="J1863" s="16" t="s">
        <v>2418</v>
      </c>
      <c r="K1863" s="16">
        <v>98760</v>
      </c>
      <c r="L1863" s="16" t="s">
        <v>2265</v>
      </c>
      <c r="M1863" s="17">
        <v>42604</v>
      </c>
      <c r="N1863" s="15">
        <v>26169416703</v>
      </c>
      <c r="P1863" s="16">
        <v>0</v>
      </c>
      <c r="Q1863" s="16" t="str">
        <f t="shared" si="114"/>
        <v>//</v>
      </c>
      <c r="R1863" s="16"/>
      <c r="S1863" s="108" t="e">
        <v>#N/A</v>
      </c>
      <c r="T1863" s="108"/>
    </row>
    <row r="1864" spans="1:20" hidden="1" x14ac:dyDescent="0.2">
      <c r="A1864" s="16">
        <v>2076</v>
      </c>
      <c r="B1864" s="16" t="s">
        <v>1353</v>
      </c>
      <c r="D1864" s="70" t="str">
        <f>IF(C1864="","",LOOKUP(C1864,Bases!A:A,Bases!B:B))</f>
        <v/>
      </c>
      <c r="E1864" s="70" t="str">
        <f>IF(C1864="","",LOOKUP(C1864,Bases!A:A,Bases!C:C))</f>
        <v/>
      </c>
      <c r="G1864" s="68" t="str">
        <f t="shared" si="113"/>
        <v>Baja</v>
      </c>
      <c r="H1864" s="16" t="s">
        <v>3069</v>
      </c>
      <c r="J1864" s="16" t="s">
        <v>2268</v>
      </c>
      <c r="K1864" s="16">
        <v>98760</v>
      </c>
      <c r="L1864" s="16" t="s">
        <v>2265</v>
      </c>
      <c r="M1864" s="17">
        <v>43178</v>
      </c>
      <c r="N1864" s="15">
        <v>2188661280</v>
      </c>
      <c r="P1864" s="16">
        <v>0</v>
      </c>
      <c r="Q1864" s="16" t="str">
        <f t="shared" si="114"/>
        <v>//</v>
      </c>
      <c r="R1864" s="16"/>
      <c r="S1864" s="108" t="e">
        <v>#N/A</v>
      </c>
      <c r="T1864" s="108"/>
    </row>
    <row r="1865" spans="1:20" hidden="1" x14ac:dyDescent="0.2">
      <c r="A1865" s="16">
        <v>1441</v>
      </c>
      <c r="B1865" s="16" t="s">
        <v>1354</v>
      </c>
      <c r="D1865" s="70" t="str">
        <f>IF(C1865="","",LOOKUP(C1865,Bases!A:A,Bases!B:B))</f>
        <v/>
      </c>
      <c r="E1865" s="70" t="str">
        <f>IF(C1865="","",LOOKUP(C1865,Bases!A:A,Bases!C:C))</f>
        <v/>
      </c>
      <c r="F1865" s="18" t="s">
        <v>3639</v>
      </c>
      <c r="G1865" s="68" t="str">
        <f t="shared" si="113"/>
        <v>Baja</v>
      </c>
      <c r="H1865" s="16" t="s">
        <v>4809</v>
      </c>
      <c r="J1865" s="16" t="s">
        <v>2268</v>
      </c>
      <c r="K1865" s="16">
        <v>98760</v>
      </c>
      <c r="L1865" s="16" t="s">
        <v>2265</v>
      </c>
      <c r="M1865" s="17">
        <v>43522</v>
      </c>
      <c r="N1865" s="15">
        <v>34139308125</v>
      </c>
      <c r="O1865" s="16" t="s">
        <v>4810</v>
      </c>
      <c r="P1865" s="16">
        <v>0</v>
      </c>
      <c r="Q1865" s="16" t="str">
        <f t="shared" si="114"/>
        <v>17/08/93</v>
      </c>
      <c r="R1865" s="16" t="s">
        <v>3910</v>
      </c>
      <c r="S1865" s="108" t="e">
        <v>#N/A</v>
      </c>
      <c r="T1865" s="108"/>
    </row>
    <row r="1866" spans="1:20" hidden="1" x14ac:dyDescent="0.2">
      <c r="A1866" s="16">
        <v>1800</v>
      </c>
      <c r="B1866" s="16" t="s">
        <v>1355</v>
      </c>
      <c r="D1866" s="70" t="str">
        <f>IF(C1866="","",LOOKUP(C1866,Bases!A:A,Bases!B:B))</f>
        <v/>
      </c>
      <c r="E1866" s="70" t="str">
        <f>IF(C1866="","",LOOKUP(C1866,Bases!A:A,Bases!C:C))</f>
        <v/>
      </c>
      <c r="G1866" s="68" t="str">
        <f t="shared" si="113"/>
        <v>Baja</v>
      </c>
      <c r="H1866" s="16" t="s">
        <v>3070</v>
      </c>
      <c r="J1866" s="16" t="s">
        <v>2288</v>
      </c>
      <c r="K1866" s="16">
        <v>98760</v>
      </c>
      <c r="L1866" s="16" t="s">
        <v>2265</v>
      </c>
      <c r="M1866" s="17">
        <v>42669</v>
      </c>
      <c r="N1866" s="15">
        <v>62159663483</v>
      </c>
      <c r="P1866" s="16">
        <v>0</v>
      </c>
      <c r="Q1866" s="16" t="str">
        <f t="shared" si="114"/>
        <v>//</v>
      </c>
      <c r="R1866" s="16"/>
      <c r="S1866" s="108" t="e">
        <v>#N/A</v>
      </c>
      <c r="T1866" s="108"/>
    </row>
    <row r="1867" spans="1:20" hidden="1" x14ac:dyDescent="0.2">
      <c r="A1867" s="16">
        <v>428</v>
      </c>
      <c r="B1867" s="16" t="s">
        <v>1356</v>
      </c>
      <c r="D1867" s="70" t="str">
        <f>IF(C1867="","",LOOKUP(C1867,Bases!A:A,Bases!B:B))</f>
        <v/>
      </c>
      <c r="E1867" s="70" t="str">
        <f>IF(C1867="","",LOOKUP(C1867,Bases!A:A,Bases!C:C))</f>
        <v/>
      </c>
      <c r="G1867" s="68" t="str">
        <f t="shared" si="113"/>
        <v>Baja</v>
      </c>
      <c r="K1867" s="16">
        <v>0</v>
      </c>
      <c r="L1867" s="16" t="s">
        <v>2265</v>
      </c>
      <c r="M1867" s="17">
        <v>37921</v>
      </c>
      <c r="N1867" s="15">
        <v>34038309810</v>
      </c>
      <c r="P1867" s="16">
        <v>0</v>
      </c>
      <c r="Q1867" s="16" t="str">
        <f t="shared" si="114"/>
        <v>//</v>
      </c>
      <c r="R1867" s="16"/>
      <c r="S1867" s="108" t="e">
        <v>#N/A</v>
      </c>
      <c r="T1867" s="108"/>
    </row>
    <row r="1868" spans="1:20" hidden="1" x14ac:dyDescent="0.2">
      <c r="A1868" s="16">
        <v>2109</v>
      </c>
      <c r="B1868" s="16" t="s">
        <v>1357</v>
      </c>
      <c r="D1868" s="70" t="str">
        <f>IF(C1868="","",LOOKUP(C1868,Bases!A:A,Bases!B:B))</f>
        <v/>
      </c>
      <c r="E1868" s="70" t="str">
        <f>IF(C1868="","",LOOKUP(C1868,Bases!A:A,Bases!C:C))</f>
        <v/>
      </c>
      <c r="G1868" s="68" t="str">
        <f t="shared" si="113"/>
        <v>Baja</v>
      </c>
      <c r="H1868" s="16" t="s">
        <v>3071</v>
      </c>
      <c r="J1868" s="16" t="s">
        <v>2272</v>
      </c>
      <c r="K1868" s="16">
        <v>98713</v>
      </c>
      <c r="L1868" s="16" t="s">
        <v>2265</v>
      </c>
      <c r="M1868" s="17">
        <v>43221</v>
      </c>
      <c r="N1868" s="15">
        <v>96089050627</v>
      </c>
      <c r="P1868" s="16">
        <v>0</v>
      </c>
      <c r="Q1868" s="16" t="str">
        <f t="shared" si="114"/>
        <v>//</v>
      </c>
      <c r="R1868" s="16"/>
      <c r="S1868" s="108" t="e">
        <v>#N/A</v>
      </c>
      <c r="T1868" s="108"/>
    </row>
    <row r="1869" spans="1:20" hidden="1" x14ac:dyDescent="0.2">
      <c r="A1869" s="16">
        <v>2051</v>
      </c>
      <c r="B1869" s="16" t="s">
        <v>1358</v>
      </c>
      <c r="D1869" s="70" t="str">
        <f>IF(C1869="","",LOOKUP(C1869,Bases!A:A,Bases!B:B))</f>
        <v/>
      </c>
      <c r="E1869" s="70" t="str">
        <f>IF(C1869="","",LOOKUP(C1869,Bases!A:A,Bases!C:C))</f>
        <v/>
      </c>
      <c r="G1869" s="68" t="str">
        <f t="shared" si="113"/>
        <v>Baja</v>
      </c>
      <c r="H1869" s="16" t="s">
        <v>3072</v>
      </c>
      <c r="J1869" s="16" t="s">
        <v>2334</v>
      </c>
      <c r="K1869" s="16">
        <v>98718</v>
      </c>
      <c r="L1869" s="16" t="s">
        <v>3779</v>
      </c>
      <c r="M1869" s="17">
        <v>43122</v>
      </c>
      <c r="N1869" s="15">
        <v>9169570562</v>
      </c>
      <c r="P1869" s="16">
        <v>0</v>
      </c>
      <c r="Q1869" s="16" t="str">
        <f t="shared" si="114"/>
        <v>//</v>
      </c>
      <c r="R1869" s="16"/>
      <c r="S1869" s="108" t="e">
        <v>#N/A</v>
      </c>
      <c r="T1869" s="108"/>
    </row>
    <row r="1870" spans="1:20" hidden="1" x14ac:dyDescent="0.2">
      <c r="A1870" s="16">
        <v>629</v>
      </c>
      <c r="B1870" s="16" t="s">
        <v>1359</v>
      </c>
      <c r="D1870" s="70" t="str">
        <f>IF(C1870="","",LOOKUP(C1870,Bases!A:A,Bases!B:B))</f>
        <v/>
      </c>
      <c r="E1870" s="70" t="str">
        <f>IF(C1870="","",LOOKUP(C1870,Bases!A:A,Bases!C:C))</f>
        <v/>
      </c>
      <c r="G1870" s="68" t="str">
        <f t="shared" si="113"/>
        <v>Baja</v>
      </c>
      <c r="K1870" s="16">
        <v>0</v>
      </c>
      <c r="L1870" s="16" t="s">
        <v>2265</v>
      </c>
      <c r="M1870" s="17">
        <v>38404</v>
      </c>
      <c r="N1870" s="15">
        <v>34058802215</v>
      </c>
      <c r="P1870" s="16">
        <v>0</v>
      </c>
      <c r="Q1870" s="16" t="str">
        <f t="shared" si="114"/>
        <v>//</v>
      </c>
      <c r="R1870" s="16"/>
      <c r="S1870" s="108" t="e">
        <v>#N/A</v>
      </c>
      <c r="T1870" s="108"/>
    </row>
    <row r="1871" spans="1:20" hidden="1" x14ac:dyDescent="0.2">
      <c r="A1871" s="16">
        <v>1719</v>
      </c>
      <c r="B1871" s="16" t="s">
        <v>1360</v>
      </c>
      <c r="D1871" s="70" t="str">
        <f>IF(C1871="","",LOOKUP(C1871,Bases!A:A,Bases!B:B))</f>
        <v/>
      </c>
      <c r="E1871" s="70" t="str">
        <f>IF(C1871="","",LOOKUP(C1871,Bases!A:A,Bases!C:C))</f>
        <v/>
      </c>
      <c r="G1871" s="68" t="str">
        <f t="shared" si="113"/>
        <v>Baja</v>
      </c>
      <c r="H1871" s="16" t="s">
        <v>3073</v>
      </c>
      <c r="J1871" s="16" t="s">
        <v>3074</v>
      </c>
      <c r="K1871" s="16">
        <v>98640</v>
      </c>
      <c r="L1871" s="16" t="s">
        <v>2265</v>
      </c>
      <c r="M1871" s="17">
        <v>42594</v>
      </c>
      <c r="N1871" s="15">
        <v>78068915319</v>
      </c>
      <c r="P1871" s="16">
        <v>0</v>
      </c>
      <c r="Q1871" s="16" t="str">
        <f t="shared" si="114"/>
        <v>//</v>
      </c>
      <c r="R1871" s="16"/>
      <c r="S1871" s="108" t="e">
        <v>#N/A</v>
      </c>
      <c r="T1871" s="108"/>
    </row>
    <row r="1872" spans="1:20" hidden="1" x14ac:dyDescent="0.2">
      <c r="A1872" s="23">
        <v>2258</v>
      </c>
      <c r="B1872" s="16" t="s">
        <v>3916</v>
      </c>
      <c r="D1872" s="70" t="str">
        <f>IF(C1872="","",LOOKUP(C1872,Bases!A:A,Bases!B:B))</f>
        <v/>
      </c>
      <c r="E1872" s="70" t="str">
        <f>IF(C1872="","",LOOKUP(C1872,Bases!A:A,Bases!C:C))</f>
        <v/>
      </c>
      <c r="F1872" s="18" t="s">
        <v>27</v>
      </c>
      <c r="G1872" s="68" t="str">
        <f t="shared" ref="G1872:G1908" si="115">IF(L1872="B","Baja","Activo")</f>
        <v>Baja</v>
      </c>
      <c r="H1872" s="16" t="s">
        <v>3917</v>
      </c>
      <c r="J1872" s="16" t="s">
        <v>2283</v>
      </c>
      <c r="K1872" s="16">
        <v>98640</v>
      </c>
      <c r="L1872" s="16" t="s">
        <v>2265</v>
      </c>
      <c r="M1872" s="17">
        <v>43340</v>
      </c>
      <c r="O1872" s="16" t="s">
        <v>3991</v>
      </c>
      <c r="P1872" s="16">
        <v>0</v>
      </c>
      <c r="Q1872" s="16" t="str">
        <f t="shared" si="114"/>
        <v>18/08/63</v>
      </c>
      <c r="R1872" s="27" t="s">
        <v>3904</v>
      </c>
      <c r="S1872" s="108" t="e">
        <v>#N/A</v>
      </c>
      <c r="T1872" s="108"/>
    </row>
    <row r="1873" spans="1:20" hidden="1" x14ac:dyDescent="0.2">
      <c r="A1873" s="16">
        <v>1220</v>
      </c>
      <c r="B1873" s="16" t="s">
        <v>1361</v>
      </c>
      <c r="D1873" s="70" t="str">
        <f>IF(C1873="","",LOOKUP(C1873,Bases!A:A,Bases!B:B))</f>
        <v/>
      </c>
      <c r="E1873" s="70" t="str">
        <f>IF(C1873="","",LOOKUP(C1873,Bases!A:A,Bases!C:C))</f>
        <v/>
      </c>
      <c r="G1873" s="68" t="str">
        <f t="shared" si="115"/>
        <v>Baja</v>
      </c>
      <c r="H1873" s="16" t="s">
        <v>3075</v>
      </c>
      <c r="J1873" s="16" t="s">
        <v>2283</v>
      </c>
      <c r="K1873" s="16">
        <v>98640</v>
      </c>
      <c r="L1873" s="16" t="s">
        <v>2265</v>
      </c>
      <c r="M1873" s="17">
        <v>41642</v>
      </c>
      <c r="N1873" s="15">
        <v>51028602814</v>
      </c>
      <c r="P1873" s="16">
        <v>0</v>
      </c>
      <c r="Q1873" s="16" t="str">
        <f t="shared" si="114"/>
        <v>//</v>
      </c>
      <c r="R1873" s="16"/>
      <c r="S1873" s="108" t="e">
        <v>#N/A</v>
      </c>
      <c r="T1873" s="108"/>
    </row>
    <row r="1874" spans="1:20" hidden="1" x14ac:dyDescent="0.2">
      <c r="A1874" s="16">
        <v>1533</v>
      </c>
      <c r="B1874" s="16" t="s">
        <v>1362</v>
      </c>
      <c r="D1874" s="70" t="str">
        <f>IF(C1874="","",LOOKUP(C1874,Bases!A:A,Bases!B:B))</f>
        <v/>
      </c>
      <c r="E1874" s="70" t="str">
        <f>IF(C1874="","",LOOKUP(C1874,Bases!A:A,Bases!C:C))</f>
        <v/>
      </c>
      <c r="G1874" s="68" t="str">
        <f t="shared" si="115"/>
        <v>Baja</v>
      </c>
      <c r="H1874" s="16" t="s">
        <v>3076</v>
      </c>
      <c r="J1874" s="16" t="s">
        <v>3077</v>
      </c>
      <c r="K1874" s="16">
        <v>98730</v>
      </c>
      <c r="L1874" s="16" t="s">
        <v>2265</v>
      </c>
      <c r="M1874" s="17">
        <v>42262</v>
      </c>
      <c r="N1874" s="15">
        <v>3157921747</v>
      </c>
      <c r="P1874" s="16">
        <v>0</v>
      </c>
      <c r="Q1874" s="16" t="str">
        <f t="shared" si="114"/>
        <v>//</v>
      </c>
      <c r="R1874" s="16"/>
      <c r="S1874" s="108" t="e">
        <v>#N/A</v>
      </c>
      <c r="T1874" s="108"/>
    </row>
    <row r="1875" spans="1:20" hidden="1" x14ac:dyDescent="0.2">
      <c r="A1875" s="16">
        <v>8221</v>
      </c>
      <c r="B1875" s="16" t="s">
        <v>1363</v>
      </c>
      <c r="D1875" s="70" t="str">
        <f>IF(C1875="","",LOOKUP(C1875,Bases!A:A,Bases!B:B))</f>
        <v/>
      </c>
      <c r="E1875" s="70" t="str">
        <f>IF(C1875="","",LOOKUP(C1875,Bases!A:A,Bases!C:C))</f>
        <v/>
      </c>
      <c r="G1875" s="68" t="str">
        <f t="shared" si="115"/>
        <v>Baja</v>
      </c>
      <c r="H1875" s="16" t="s">
        <v>3078</v>
      </c>
      <c r="J1875" s="16" t="s">
        <v>2272</v>
      </c>
      <c r="K1875" s="16">
        <v>98706</v>
      </c>
      <c r="L1875" s="16" t="s">
        <v>2265</v>
      </c>
      <c r="M1875" s="17">
        <v>42759</v>
      </c>
      <c r="N1875" s="15">
        <v>14169723526</v>
      </c>
      <c r="P1875" s="16">
        <v>0</v>
      </c>
      <c r="Q1875" s="16" t="str">
        <f t="shared" si="114"/>
        <v>//</v>
      </c>
      <c r="R1875" s="16"/>
      <c r="S1875" s="108" t="e">
        <v>#N/A</v>
      </c>
      <c r="T1875" s="108"/>
    </row>
    <row r="1876" spans="1:20" hidden="1" x14ac:dyDescent="0.2">
      <c r="A1876" s="16">
        <v>8220</v>
      </c>
      <c r="B1876" s="16" t="s">
        <v>1364</v>
      </c>
      <c r="D1876" s="70" t="str">
        <f>IF(C1876="","",LOOKUP(C1876,Bases!A:A,Bases!B:B))</f>
        <v/>
      </c>
      <c r="E1876" s="70" t="str">
        <f>IF(C1876="","",LOOKUP(C1876,Bases!A:A,Bases!C:C))</f>
        <v/>
      </c>
      <c r="G1876" s="68" t="str">
        <f t="shared" si="115"/>
        <v>Baja</v>
      </c>
      <c r="H1876" s="16" t="s">
        <v>3079</v>
      </c>
      <c r="J1876" s="16" t="s">
        <v>2272</v>
      </c>
      <c r="K1876" s="16">
        <v>98706</v>
      </c>
      <c r="L1876" s="16" t="s">
        <v>2265</v>
      </c>
      <c r="M1876" s="17">
        <v>42759</v>
      </c>
      <c r="N1876" s="15">
        <v>3179882323</v>
      </c>
      <c r="P1876" s="16">
        <v>0</v>
      </c>
      <c r="Q1876" s="16" t="str">
        <f t="shared" si="114"/>
        <v>//</v>
      </c>
      <c r="R1876" s="16"/>
      <c r="S1876" s="108" t="e">
        <v>#N/A</v>
      </c>
      <c r="T1876" s="108"/>
    </row>
    <row r="1877" spans="1:20" hidden="1" x14ac:dyDescent="0.2">
      <c r="A1877" s="16">
        <v>1570</v>
      </c>
      <c r="B1877" s="16" t="s">
        <v>1365</v>
      </c>
      <c r="D1877" s="70" t="str">
        <f>IF(C1877="","",LOOKUP(C1877,Bases!A:A,Bases!B:B))</f>
        <v/>
      </c>
      <c r="E1877" s="70" t="str">
        <f>IF(C1877="","",LOOKUP(C1877,Bases!A:A,Bases!C:C))</f>
        <v/>
      </c>
      <c r="G1877" s="68" t="str">
        <f t="shared" si="115"/>
        <v>Baja</v>
      </c>
      <c r="H1877" s="16" t="s">
        <v>3080</v>
      </c>
      <c r="J1877" s="16" t="s">
        <v>2272</v>
      </c>
      <c r="K1877" s="16">
        <v>98705</v>
      </c>
      <c r="L1877" s="16" t="s">
        <v>2265</v>
      </c>
      <c r="M1877" s="17">
        <v>42311</v>
      </c>
      <c r="N1877" s="15">
        <v>34089001209</v>
      </c>
      <c r="P1877" s="16">
        <v>0</v>
      </c>
      <c r="Q1877" s="16" t="str">
        <f t="shared" si="114"/>
        <v>//</v>
      </c>
      <c r="R1877" s="16"/>
      <c r="S1877" s="108" t="e">
        <v>#N/A</v>
      </c>
      <c r="T1877" s="108"/>
    </row>
    <row r="1878" spans="1:20" hidden="1" x14ac:dyDescent="0.2">
      <c r="A1878" s="16">
        <v>1566</v>
      </c>
      <c r="B1878" s="16" t="s">
        <v>1366</v>
      </c>
      <c r="D1878" s="70" t="str">
        <f>IF(C1878="","",LOOKUP(C1878,Bases!A:A,Bases!B:B))</f>
        <v/>
      </c>
      <c r="E1878" s="70" t="str">
        <f>IF(C1878="","",LOOKUP(C1878,Bases!A:A,Bases!C:C))</f>
        <v/>
      </c>
      <c r="G1878" s="68" t="str">
        <f t="shared" si="115"/>
        <v>Baja</v>
      </c>
      <c r="H1878" s="16" t="s">
        <v>3081</v>
      </c>
      <c r="J1878" s="16" t="s">
        <v>2272</v>
      </c>
      <c r="K1878" s="16">
        <v>98705</v>
      </c>
      <c r="L1878" s="16" t="s">
        <v>2265</v>
      </c>
      <c r="M1878" s="17">
        <v>42311</v>
      </c>
      <c r="N1878" s="15">
        <v>34088600936</v>
      </c>
      <c r="P1878" s="16">
        <v>0</v>
      </c>
      <c r="Q1878" s="16" t="str">
        <f t="shared" si="114"/>
        <v>//</v>
      </c>
      <c r="R1878" s="16"/>
      <c r="S1878" s="108" t="e">
        <v>#N/A</v>
      </c>
      <c r="T1878" s="108"/>
    </row>
    <row r="1879" spans="1:20" hidden="1" x14ac:dyDescent="0.2">
      <c r="A1879" s="16">
        <v>2037</v>
      </c>
      <c r="B1879" s="16" t="s">
        <v>1367</v>
      </c>
      <c r="D1879" s="70" t="str">
        <f>IF(C1879="","",LOOKUP(C1879,Bases!A:A,Bases!B:B))</f>
        <v/>
      </c>
      <c r="E1879" s="70" t="str">
        <f>IF(C1879="","",LOOKUP(C1879,Bases!A:A,Bases!C:C))</f>
        <v/>
      </c>
      <c r="G1879" s="68" t="str">
        <f t="shared" si="115"/>
        <v>Baja</v>
      </c>
      <c r="H1879" s="16" t="s">
        <v>3082</v>
      </c>
      <c r="J1879" s="16" t="s">
        <v>2272</v>
      </c>
      <c r="K1879" s="16">
        <v>98710</v>
      </c>
      <c r="L1879" s="16" t="s">
        <v>2265</v>
      </c>
      <c r="M1879" s="17">
        <v>43087</v>
      </c>
      <c r="N1879" s="15">
        <v>5178771290</v>
      </c>
      <c r="P1879" s="16">
        <v>0</v>
      </c>
      <c r="Q1879" s="16" t="str">
        <f t="shared" si="114"/>
        <v>//</v>
      </c>
      <c r="R1879" s="16"/>
      <c r="S1879" s="108" t="e">
        <v>#N/A</v>
      </c>
      <c r="T1879" s="108"/>
    </row>
    <row r="1880" spans="1:20" hidden="1" x14ac:dyDescent="0.2">
      <c r="A1880" s="16">
        <v>2055</v>
      </c>
      <c r="B1880" s="16" t="s">
        <v>1368</v>
      </c>
      <c r="D1880" s="70" t="str">
        <f>IF(C1880="","",LOOKUP(C1880,Bases!A:A,Bases!B:B))</f>
        <v/>
      </c>
      <c r="E1880" s="70" t="str">
        <f>IF(C1880="","",LOOKUP(C1880,Bases!A:A,Bases!C:C))</f>
        <v/>
      </c>
      <c r="G1880" s="68" t="str">
        <f t="shared" si="115"/>
        <v>Baja</v>
      </c>
      <c r="H1880" s="16" t="s">
        <v>3083</v>
      </c>
      <c r="J1880" s="16" t="s">
        <v>3084</v>
      </c>
      <c r="K1880" s="16">
        <v>98730</v>
      </c>
      <c r="L1880" s="16" t="s">
        <v>2265</v>
      </c>
      <c r="M1880" s="17">
        <v>43136</v>
      </c>
      <c r="N1880" s="15">
        <v>2189924463</v>
      </c>
      <c r="P1880" s="16">
        <v>0</v>
      </c>
      <c r="Q1880" s="16" t="str">
        <f t="shared" ref="Q1880:Q1908" si="116">CONCATENATE(MID(O1880,9,2),"/",MID(O1880,7,2),"/",MID(O1880,5,2))</f>
        <v>//</v>
      </c>
      <c r="R1880" s="16"/>
      <c r="S1880" s="108" t="e">
        <v>#N/A</v>
      </c>
      <c r="T1880" s="108"/>
    </row>
    <row r="1881" spans="1:20" hidden="1" x14ac:dyDescent="0.2">
      <c r="A1881" s="16">
        <v>2114</v>
      </c>
      <c r="B1881" s="19" t="s">
        <v>3668</v>
      </c>
      <c r="C1881" s="44"/>
      <c r="D1881" s="70" t="str">
        <f>IF(C1881="","",LOOKUP(C1881,Bases!A:A,Bases!B:B))</f>
        <v/>
      </c>
      <c r="E1881" s="70" t="str">
        <f>IF(C1881="","",LOOKUP(C1881,Bases!A:A,Bases!C:C))</f>
        <v/>
      </c>
      <c r="G1881" s="68" t="str">
        <f t="shared" si="115"/>
        <v>Baja</v>
      </c>
      <c r="H1881" s="16" t="s">
        <v>2510</v>
      </c>
      <c r="J1881" s="16" t="s">
        <v>2272</v>
      </c>
      <c r="K1881" s="16">
        <v>98700</v>
      </c>
      <c r="L1881" s="16" t="s">
        <v>2265</v>
      </c>
      <c r="M1881" s="17">
        <v>43248</v>
      </c>
      <c r="N1881" s="15">
        <v>16917309052</v>
      </c>
      <c r="P1881" s="16">
        <v>0</v>
      </c>
      <c r="Q1881" s="16" t="str">
        <f t="shared" si="116"/>
        <v>//</v>
      </c>
      <c r="R1881" s="16"/>
      <c r="S1881" s="108" t="e">
        <v>#N/A</v>
      </c>
      <c r="T1881" s="108"/>
    </row>
    <row r="1882" spans="1:20" hidden="1" x14ac:dyDescent="0.2">
      <c r="A1882" s="16">
        <v>2029</v>
      </c>
      <c r="B1882" s="16" t="s">
        <v>1369</v>
      </c>
      <c r="D1882" s="70" t="str">
        <f>IF(C1882="","",LOOKUP(C1882,Bases!A:A,Bases!B:B))</f>
        <v/>
      </c>
      <c r="E1882" s="70" t="str">
        <f>IF(C1882="","",LOOKUP(C1882,Bases!A:A,Bases!C:C))</f>
        <v/>
      </c>
      <c r="G1882" s="68" t="str">
        <f t="shared" si="115"/>
        <v>Baja</v>
      </c>
      <c r="H1882" s="16" t="s">
        <v>3085</v>
      </c>
      <c r="J1882" s="16" t="s">
        <v>2272</v>
      </c>
      <c r="K1882" s="16">
        <v>98700</v>
      </c>
      <c r="L1882" s="16" t="s">
        <v>2265</v>
      </c>
      <c r="M1882" s="17">
        <v>43075</v>
      </c>
      <c r="N1882" s="15">
        <v>90129510211</v>
      </c>
      <c r="P1882" s="16">
        <v>0</v>
      </c>
      <c r="Q1882" s="16" t="str">
        <f t="shared" si="116"/>
        <v>//</v>
      </c>
      <c r="R1882" s="16"/>
      <c r="S1882" s="108" t="e">
        <v>#N/A</v>
      </c>
      <c r="T1882" s="108"/>
    </row>
    <row r="1883" spans="1:20" hidden="1" x14ac:dyDescent="0.2">
      <c r="A1883" s="23">
        <v>2454</v>
      </c>
      <c r="B1883" s="16" t="s">
        <v>4815</v>
      </c>
      <c r="D1883" s="70" t="str">
        <f>IF(C1883="","",LOOKUP(C1883,Bases!A:A,Bases!B:B))</f>
        <v/>
      </c>
      <c r="E1883" s="70" t="str">
        <f>IF(C1883="","",LOOKUP(C1883,Bases!A:A,Bases!C:C))</f>
        <v/>
      </c>
      <c r="F1883" s="18" t="s">
        <v>3659</v>
      </c>
      <c r="G1883" s="68" t="str">
        <f t="shared" si="115"/>
        <v>Baja</v>
      </c>
      <c r="H1883" s="16" t="s">
        <v>4490</v>
      </c>
      <c r="J1883" s="16" t="s">
        <v>2272</v>
      </c>
      <c r="K1883" s="16">
        <v>98700</v>
      </c>
      <c r="L1883" s="16" t="s">
        <v>2265</v>
      </c>
      <c r="M1883" s="17">
        <v>43521</v>
      </c>
      <c r="O1883" s="16" t="s">
        <v>4816</v>
      </c>
      <c r="P1883" s="16">
        <v>0</v>
      </c>
      <c r="Q1883" s="16" t="str">
        <f t="shared" si="116"/>
        <v>07/08/93</v>
      </c>
      <c r="R1883" s="27" t="s">
        <v>3904</v>
      </c>
      <c r="S1883" s="108" t="e">
        <v>#N/A</v>
      </c>
      <c r="T1883" s="108"/>
    </row>
    <row r="1884" spans="1:20" hidden="1" x14ac:dyDescent="0.2">
      <c r="A1884" s="16">
        <v>1841</v>
      </c>
      <c r="B1884" s="16" t="s">
        <v>1370</v>
      </c>
      <c r="D1884" s="70" t="str">
        <f>IF(C1884="","",LOOKUP(C1884,Bases!A:A,Bases!B:B))</f>
        <v/>
      </c>
      <c r="E1884" s="70" t="str">
        <f>IF(C1884="","",LOOKUP(C1884,Bases!A:A,Bases!C:C))</f>
        <v/>
      </c>
      <c r="G1884" s="68" t="str">
        <f t="shared" si="115"/>
        <v>Baja</v>
      </c>
      <c r="H1884" s="16" t="s">
        <v>3086</v>
      </c>
      <c r="J1884" s="16" t="s">
        <v>2283</v>
      </c>
      <c r="K1884" s="16">
        <v>98640</v>
      </c>
      <c r="L1884" s="16" t="s">
        <v>2265</v>
      </c>
      <c r="M1884" s="17">
        <v>42807</v>
      </c>
      <c r="N1884" s="15">
        <v>11168826300</v>
      </c>
      <c r="P1884" s="16">
        <v>0</v>
      </c>
      <c r="Q1884" s="16" t="str">
        <f t="shared" si="116"/>
        <v>//</v>
      </c>
      <c r="R1884" s="16"/>
      <c r="S1884" s="108" t="e">
        <v>#N/A</v>
      </c>
      <c r="T1884" s="108"/>
    </row>
    <row r="1885" spans="1:20" hidden="1" x14ac:dyDescent="0.2">
      <c r="A1885" s="16">
        <v>109</v>
      </c>
      <c r="B1885" s="16" t="s">
        <v>1371</v>
      </c>
      <c r="D1885" s="70" t="str">
        <f>IF(C1885="","",LOOKUP(C1885,Bases!A:A,Bases!B:B))</f>
        <v/>
      </c>
      <c r="E1885" s="70" t="str">
        <f>IF(C1885="","",LOOKUP(C1885,Bases!A:A,Bases!C:C))</f>
        <v/>
      </c>
      <c r="G1885" s="68" t="str">
        <f t="shared" si="115"/>
        <v>Baja</v>
      </c>
      <c r="K1885" s="16">
        <v>0</v>
      </c>
      <c r="L1885" s="16" t="s">
        <v>2265</v>
      </c>
      <c r="M1885" s="17">
        <v>37152</v>
      </c>
      <c r="N1885" s="15">
        <v>34927620020</v>
      </c>
      <c r="P1885" s="16">
        <v>0</v>
      </c>
      <c r="Q1885" s="16" t="str">
        <f t="shared" si="116"/>
        <v>//</v>
      </c>
      <c r="R1885" s="16"/>
      <c r="S1885" s="108" t="e">
        <v>#N/A</v>
      </c>
      <c r="T1885" s="108"/>
    </row>
    <row r="1886" spans="1:20" hidden="1" x14ac:dyDescent="0.2">
      <c r="A1886" s="16">
        <v>154</v>
      </c>
      <c r="B1886" s="16" t="s">
        <v>1372</v>
      </c>
      <c r="D1886" s="70" t="str">
        <f>IF(C1886="","",LOOKUP(C1886,Bases!A:A,Bases!B:B))</f>
        <v/>
      </c>
      <c r="E1886" s="70" t="str">
        <f>IF(C1886="","",LOOKUP(C1886,Bases!A:A,Bases!C:C))</f>
        <v/>
      </c>
      <c r="G1886" s="68" t="str">
        <f t="shared" si="115"/>
        <v>Baja</v>
      </c>
      <c r="K1886" s="16">
        <v>0</v>
      </c>
      <c r="L1886" s="16" t="s">
        <v>2265</v>
      </c>
      <c r="M1886" s="17">
        <v>37186</v>
      </c>
      <c r="N1886" s="15">
        <v>34437002660</v>
      </c>
      <c r="P1886" s="16">
        <v>0</v>
      </c>
      <c r="Q1886" s="16" t="str">
        <f t="shared" si="116"/>
        <v>//</v>
      </c>
      <c r="R1886" s="16"/>
      <c r="S1886" s="108" t="e">
        <v>#N/A</v>
      </c>
      <c r="T1886" s="108"/>
    </row>
    <row r="1887" spans="1:20" hidden="1" x14ac:dyDescent="0.2">
      <c r="A1887" s="16">
        <v>111</v>
      </c>
      <c r="B1887" s="16" t="s">
        <v>1373</v>
      </c>
      <c r="D1887" s="70" t="str">
        <f>IF(C1887="","",LOOKUP(C1887,Bases!A:A,Bases!B:B))</f>
        <v/>
      </c>
      <c r="E1887" s="70" t="str">
        <f>IF(C1887="","",LOOKUP(C1887,Bases!A:A,Bases!C:C))</f>
        <v/>
      </c>
      <c r="G1887" s="68" t="str">
        <f t="shared" si="115"/>
        <v>Baja</v>
      </c>
      <c r="K1887" s="16">
        <v>0</v>
      </c>
      <c r="L1887" s="16" t="s">
        <v>2265</v>
      </c>
      <c r="M1887" s="17">
        <v>37152</v>
      </c>
      <c r="N1887" s="15">
        <v>34796202983</v>
      </c>
      <c r="P1887" s="16">
        <v>0</v>
      </c>
      <c r="Q1887" s="16" t="str">
        <f t="shared" si="116"/>
        <v>//</v>
      </c>
      <c r="R1887" s="16"/>
      <c r="S1887" s="108" t="e">
        <v>#N/A</v>
      </c>
      <c r="T1887" s="108"/>
    </row>
    <row r="1888" spans="1:20" hidden="1" x14ac:dyDescent="0.2">
      <c r="A1888" s="16">
        <v>155</v>
      </c>
      <c r="B1888" s="16" t="s">
        <v>1374</v>
      </c>
      <c r="D1888" s="70" t="str">
        <f>IF(C1888="","",LOOKUP(C1888,Bases!A:A,Bases!B:B))</f>
        <v/>
      </c>
      <c r="E1888" s="70" t="str">
        <f>IF(C1888="","",LOOKUP(C1888,Bases!A:A,Bases!C:C))</f>
        <v/>
      </c>
      <c r="G1888" s="68" t="str">
        <f t="shared" si="115"/>
        <v>Baja</v>
      </c>
      <c r="K1888" s="16">
        <v>0</v>
      </c>
      <c r="L1888" s="16" t="s">
        <v>2265</v>
      </c>
      <c r="M1888" s="17">
        <v>37186</v>
      </c>
      <c r="N1888" s="15">
        <v>34796400520</v>
      </c>
      <c r="P1888" s="16">
        <v>0</v>
      </c>
      <c r="Q1888" s="16" t="str">
        <f t="shared" si="116"/>
        <v>//</v>
      </c>
      <c r="R1888" s="16"/>
      <c r="S1888" s="108" t="e">
        <v>#N/A</v>
      </c>
      <c r="T1888" s="108"/>
    </row>
    <row r="1889" spans="1:20" hidden="1" x14ac:dyDescent="0.2">
      <c r="A1889" s="16">
        <v>1092</v>
      </c>
      <c r="B1889" s="16" t="s">
        <v>1375</v>
      </c>
      <c r="D1889" s="70" t="str">
        <f>IF(C1889="","",LOOKUP(C1889,Bases!A:A,Bases!B:B))</f>
        <v/>
      </c>
      <c r="E1889" s="70" t="str">
        <f>IF(C1889="","",LOOKUP(C1889,Bases!A:A,Bases!C:C))</f>
        <v/>
      </c>
      <c r="G1889" s="68" t="str">
        <f t="shared" si="115"/>
        <v>Baja</v>
      </c>
      <c r="H1889" s="16" t="s">
        <v>3087</v>
      </c>
      <c r="J1889" s="16" t="s">
        <v>2283</v>
      </c>
      <c r="K1889" s="16">
        <v>98640</v>
      </c>
      <c r="L1889" s="16" t="s">
        <v>2265</v>
      </c>
      <c r="M1889" s="17">
        <v>41134</v>
      </c>
      <c r="N1889" s="15">
        <v>34128908158</v>
      </c>
      <c r="P1889" s="16">
        <v>0</v>
      </c>
      <c r="Q1889" s="16" t="str">
        <f t="shared" si="116"/>
        <v>//</v>
      </c>
      <c r="R1889" s="16"/>
      <c r="S1889" s="108" t="e">
        <v>#N/A</v>
      </c>
      <c r="T1889" s="108"/>
    </row>
    <row r="1890" spans="1:20" hidden="1" x14ac:dyDescent="0.2">
      <c r="A1890" s="16">
        <v>2728</v>
      </c>
      <c r="B1890" s="31" t="s">
        <v>5744</v>
      </c>
      <c r="D1890" s="70" t="str">
        <f>IF(C1890="","",LOOKUP(C1890,Bases!A:A,Bases!B:B))</f>
        <v/>
      </c>
      <c r="E1890" s="70" t="str">
        <f>IF(C1890="","",LOOKUP(C1890,Bases!A:A,Bases!C:C))</f>
        <v/>
      </c>
      <c r="F1890" s="18" t="s">
        <v>3661</v>
      </c>
      <c r="G1890" s="68" t="str">
        <f t="shared" si="115"/>
        <v>Baja</v>
      </c>
      <c r="H1890" s="16" t="s">
        <v>5745</v>
      </c>
      <c r="I1890" s="16" t="s">
        <v>5531</v>
      </c>
      <c r="J1890" s="16" t="s">
        <v>2285</v>
      </c>
      <c r="K1890" s="16">
        <v>98740</v>
      </c>
      <c r="L1890" s="16" t="s">
        <v>2265</v>
      </c>
      <c r="M1890" s="17">
        <v>43836</v>
      </c>
      <c r="N1890" s="15">
        <v>32139720380</v>
      </c>
      <c r="O1890" s="16" t="s">
        <v>5746</v>
      </c>
      <c r="P1890" s="16" t="s">
        <v>6403</v>
      </c>
      <c r="Q1890" s="16" t="str">
        <f t="shared" si="116"/>
        <v>24/02/97</v>
      </c>
      <c r="R1890" s="27" t="s">
        <v>3904</v>
      </c>
      <c r="S1890" s="108" t="s">
        <v>6213</v>
      </c>
      <c r="T1890" s="108"/>
    </row>
    <row r="1891" spans="1:20" hidden="1" x14ac:dyDescent="0.2">
      <c r="A1891" s="16">
        <v>1790</v>
      </c>
      <c r="B1891" s="16" t="s">
        <v>1376</v>
      </c>
      <c r="D1891" s="70" t="str">
        <f>IF(C1891="","",LOOKUP(C1891,Bases!A:A,Bases!B:B))</f>
        <v/>
      </c>
      <c r="E1891" s="70" t="str">
        <f>IF(C1891="","",LOOKUP(C1891,Bases!A:A,Bases!C:C))</f>
        <v/>
      </c>
      <c r="G1891" s="68" t="str">
        <f t="shared" si="115"/>
        <v>Baja</v>
      </c>
      <c r="H1891" s="16" t="s">
        <v>3088</v>
      </c>
      <c r="J1891" s="16" t="s">
        <v>2283</v>
      </c>
      <c r="K1891" s="16">
        <v>98640</v>
      </c>
      <c r="L1891" s="16" t="s">
        <v>2265</v>
      </c>
      <c r="M1891" s="17">
        <v>42647</v>
      </c>
      <c r="N1891" s="15">
        <v>69159704316</v>
      </c>
      <c r="P1891" s="16">
        <v>0</v>
      </c>
      <c r="Q1891" s="16" t="str">
        <f t="shared" si="116"/>
        <v>//</v>
      </c>
      <c r="R1891" s="16"/>
      <c r="S1891" s="108" t="e">
        <v>#N/A</v>
      </c>
      <c r="T1891" s="108"/>
    </row>
    <row r="1892" spans="1:20" hidden="1" x14ac:dyDescent="0.2">
      <c r="A1892" s="16">
        <v>1521</v>
      </c>
      <c r="B1892" s="16" t="s">
        <v>1377</v>
      </c>
      <c r="D1892" s="70" t="str">
        <f>IF(C1892="","",LOOKUP(C1892,Bases!A:A,Bases!B:B))</f>
        <v/>
      </c>
      <c r="E1892" s="70" t="str">
        <f>IF(C1892="","",LOOKUP(C1892,Bases!A:A,Bases!C:C))</f>
        <v/>
      </c>
      <c r="G1892" s="68" t="str">
        <f t="shared" si="115"/>
        <v>Baja</v>
      </c>
      <c r="H1892" s="16" t="s">
        <v>3089</v>
      </c>
      <c r="J1892" s="16" t="s">
        <v>2272</v>
      </c>
      <c r="K1892" s="16">
        <v>98718</v>
      </c>
      <c r="L1892" s="16" t="s">
        <v>2265</v>
      </c>
      <c r="M1892" s="17">
        <v>42248</v>
      </c>
      <c r="N1892" s="15">
        <v>34987304333</v>
      </c>
      <c r="P1892" s="16">
        <v>0</v>
      </c>
      <c r="Q1892" s="16" t="str">
        <f t="shared" si="116"/>
        <v>//</v>
      </c>
      <c r="R1892" s="16"/>
      <c r="S1892" s="108" t="e">
        <v>#N/A</v>
      </c>
      <c r="T1892" s="108"/>
    </row>
    <row r="1893" spans="1:20" hidden="1" x14ac:dyDescent="0.2">
      <c r="A1893" s="16">
        <v>594</v>
      </c>
      <c r="B1893" s="16" t="s">
        <v>1378</v>
      </c>
      <c r="D1893" s="70" t="str">
        <f>IF(C1893="","",LOOKUP(C1893,Bases!A:A,Bases!B:B))</f>
        <v/>
      </c>
      <c r="E1893" s="70" t="str">
        <f>IF(C1893="","",LOOKUP(C1893,Bases!A:A,Bases!C:C))</f>
        <v/>
      </c>
      <c r="G1893" s="68" t="str">
        <f t="shared" si="115"/>
        <v>Baja</v>
      </c>
      <c r="H1893" s="16" t="s">
        <v>3090</v>
      </c>
      <c r="J1893" s="16" t="s">
        <v>2270</v>
      </c>
      <c r="K1893" s="16">
        <v>98600</v>
      </c>
      <c r="L1893" s="16" t="s">
        <v>2265</v>
      </c>
      <c r="M1893" s="17">
        <v>38348</v>
      </c>
      <c r="N1893" s="15">
        <v>34048811193</v>
      </c>
      <c r="P1893" s="16">
        <v>0</v>
      </c>
      <c r="Q1893" s="16" t="str">
        <f t="shared" si="116"/>
        <v>//</v>
      </c>
      <c r="R1893" s="16"/>
      <c r="S1893" s="108" t="e">
        <v>#N/A</v>
      </c>
      <c r="T1893" s="108"/>
    </row>
    <row r="1894" spans="1:20" hidden="1" x14ac:dyDescent="0.2">
      <c r="A1894" s="16">
        <v>1998</v>
      </c>
      <c r="B1894" s="16" t="s">
        <v>1379</v>
      </c>
      <c r="D1894" s="70" t="str">
        <f>IF(C1894="","",LOOKUP(C1894,Bases!A:A,Bases!B:B))</f>
        <v/>
      </c>
      <c r="E1894" s="70" t="str">
        <f>IF(C1894="","",LOOKUP(C1894,Bases!A:A,Bases!C:C))</f>
        <v/>
      </c>
      <c r="G1894" s="68" t="str">
        <f t="shared" si="115"/>
        <v>Baja</v>
      </c>
      <c r="H1894" s="16" t="s">
        <v>3091</v>
      </c>
      <c r="J1894" s="16" t="s">
        <v>2272</v>
      </c>
      <c r="K1894" s="16">
        <v>98710</v>
      </c>
      <c r="L1894" s="16" t="s">
        <v>2265</v>
      </c>
      <c r="M1894" s="17">
        <v>43036</v>
      </c>
      <c r="N1894" s="15">
        <v>30139914904</v>
      </c>
      <c r="P1894" s="16">
        <v>0</v>
      </c>
      <c r="Q1894" s="16" t="str">
        <f t="shared" si="116"/>
        <v>//</v>
      </c>
      <c r="R1894" s="16"/>
      <c r="S1894" s="108" t="e">
        <v>#N/A</v>
      </c>
      <c r="T1894" s="108"/>
    </row>
    <row r="1895" spans="1:20" hidden="1" x14ac:dyDescent="0.2">
      <c r="A1895" s="16">
        <v>1170</v>
      </c>
      <c r="B1895" s="16" t="s">
        <v>1380</v>
      </c>
      <c r="D1895" s="70" t="str">
        <f>IF(C1895="","",LOOKUP(C1895,Bases!A:A,Bases!B:B))</f>
        <v/>
      </c>
      <c r="E1895" s="70" t="str">
        <f>IF(C1895="","",LOOKUP(C1895,Bases!A:A,Bases!C:C))</f>
        <v/>
      </c>
      <c r="G1895" s="68" t="str">
        <f t="shared" si="115"/>
        <v>Baja</v>
      </c>
      <c r="H1895" s="16" t="s">
        <v>3092</v>
      </c>
      <c r="J1895" s="16" t="s">
        <v>2272</v>
      </c>
      <c r="K1895" s="16">
        <v>98707</v>
      </c>
      <c r="L1895" s="16" t="s">
        <v>2265</v>
      </c>
      <c r="M1895" s="17">
        <v>41477</v>
      </c>
      <c r="N1895" s="15">
        <v>34089005408</v>
      </c>
      <c r="P1895" s="16">
        <v>0</v>
      </c>
      <c r="Q1895" s="16" t="str">
        <f t="shared" si="116"/>
        <v>//</v>
      </c>
      <c r="R1895" s="16"/>
      <c r="S1895" s="108" t="e">
        <v>#N/A</v>
      </c>
      <c r="T1895" s="108"/>
    </row>
    <row r="1896" spans="1:20" hidden="1" x14ac:dyDescent="0.2">
      <c r="A1896" s="16">
        <v>2136</v>
      </c>
      <c r="B1896" s="16" t="s">
        <v>3697</v>
      </c>
      <c r="D1896" s="70" t="str">
        <f>IF(C1896="","",LOOKUP(C1896,Bases!A:A,Bases!B:B))</f>
        <v/>
      </c>
      <c r="E1896" s="70" t="str">
        <f>IF(C1896="","",LOOKUP(C1896,Bases!A:A,Bases!C:C))</f>
        <v/>
      </c>
      <c r="G1896" s="68" t="str">
        <f t="shared" si="115"/>
        <v>Baja</v>
      </c>
      <c r="H1896" s="16" t="s">
        <v>3698</v>
      </c>
      <c r="J1896" s="16" t="s">
        <v>3699</v>
      </c>
      <c r="K1896" s="16">
        <v>98730</v>
      </c>
      <c r="L1896" s="16" t="s">
        <v>2265</v>
      </c>
      <c r="M1896" s="17">
        <v>43292</v>
      </c>
      <c r="P1896" s="16">
        <v>0</v>
      </c>
      <c r="Q1896" s="16" t="str">
        <f t="shared" si="116"/>
        <v>//</v>
      </c>
      <c r="R1896" s="16"/>
      <c r="S1896" s="108" t="e">
        <v>#N/A</v>
      </c>
      <c r="T1896" s="108"/>
    </row>
    <row r="1897" spans="1:20" hidden="1" x14ac:dyDescent="0.2">
      <c r="A1897" s="23">
        <v>2467</v>
      </c>
      <c r="B1897" s="16" t="s">
        <v>4871</v>
      </c>
      <c r="D1897" s="70" t="str">
        <f>IF(C1897="","",LOOKUP(C1897,Bases!A:A,Bases!B:B))</f>
        <v/>
      </c>
      <c r="E1897" s="70" t="str">
        <f>IF(C1897="","",LOOKUP(C1897,Bases!A:A,Bases!C:C))</f>
        <v/>
      </c>
      <c r="F1897" s="18" t="s">
        <v>24</v>
      </c>
      <c r="G1897" s="68" t="str">
        <f t="shared" si="115"/>
        <v>Baja</v>
      </c>
      <c r="H1897" s="16" t="s">
        <v>4872</v>
      </c>
      <c r="J1897" s="16" t="s">
        <v>2285</v>
      </c>
      <c r="K1897" s="16">
        <v>98740</v>
      </c>
      <c r="L1897" s="16" t="s">
        <v>2265</v>
      </c>
      <c r="M1897" s="17">
        <v>43536</v>
      </c>
      <c r="N1897" s="15">
        <v>4988102200</v>
      </c>
      <c r="O1897" s="16" t="s">
        <v>4873</v>
      </c>
      <c r="P1897" s="16">
        <v>0</v>
      </c>
      <c r="Q1897" s="16" t="str">
        <f t="shared" si="116"/>
        <v>12/01/81</v>
      </c>
      <c r="R1897" s="27" t="s">
        <v>3904</v>
      </c>
      <c r="S1897" s="108" t="e">
        <v>#N/A</v>
      </c>
      <c r="T1897" s="108"/>
    </row>
    <row r="1898" spans="1:20" hidden="1" x14ac:dyDescent="0.2">
      <c r="A1898" s="16">
        <v>2772</v>
      </c>
      <c r="B1898" s="16" t="s">
        <v>5949</v>
      </c>
      <c r="C1898" s="16" t="s">
        <v>6845</v>
      </c>
      <c r="D1898" s="70" t="str">
        <f>IF(C1898="","",LOOKUP(C1898,Bases!A:A,Bases!B:B))</f>
        <v>Invernaderos</v>
      </c>
      <c r="E1898" s="70" t="str">
        <f>IF(C1898="","",LOOKUP(C1898,Bases!A:A,Bases!C:C))</f>
        <v>Clip invernaderos</v>
      </c>
      <c r="F1898" s="24" t="s">
        <v>7005</v>
      </c>
      <c r="G1898" s="68" t="str">
        <f t="shared" si="115"/>
        <v>Baja</v>
      </c>
      <c r="H1898" s="16" t="s">
        <v>5950</v>
      </c>
      <c r="I1898" s="16" t="s">
        <v>5531</v>
      </c>
      <c r="J1898" s="16" t="s">
        <v>2285</v>
      </c>
      <c r="K1898" s="16">
        <v>98740</v>
      </c>
      <c r="L1898" s="16" t="s">
        <v>2265</v>
      </c>
      <c r="M1898" s="17">
        <v>43881</v>
      </c>
      <c r="N1898" s="15">
        <v>34109406768</v>
      </c>
      <c r="O1898" s="16" t="s">
        <v>5951</v>
      </c>
      <c r="P1898" s="16" t="s">
        <v>6404</v>
      </c>
      <c r="Q1898" s="16" t="str">
        <f t="shared" si="116"/>
        <v>05/07/94</v>
      </c>
      <c r="R1898" s="27" t="s">
        <v>3910</v>
      </c>
      <c r="S1898" s="108" t="s">
        <v>6213</v>
      </c>
      <c r="T1898" s="108"/>
    </row>
    <row r="1899" spans="1:20" hidden="1" x14ac:dyDescent="0.2">
      <c r="A1899" s="23">
        <v>2523</v>
      </c>
      <c r="B1899" s="16" t="s">
        <v>5063</v>
      </c>
      <c r="D1899" s="70" t="str">
        <f>IF(C1899="","",LOOKUP(C1899,Bases!A:A,Bases!B:B))</f>
        <v/>
      </c>
      <c r="E1899" s="70" t="str">
        <f>IF(C1899="","",LOOKUP(C1899,Bases!A:A,Bases!C:C))</f>
        <v/>
      </c>
      <c r="F1899" s="18" t="s">
        <v>24</v>
      </c>
      <c r="G1899" s="68" t="str">
        <f t="shared" si="115"/>
        <v>Baja</v>
      </c>
      <c r="H1899" s="16" t="s">
        <v>5057</v>
      </c>
      <c r="J1899" s="16" t="s">
        <v>2285</v>
      </c>
      <c r="K1899" s="16">
        <v>98730</v>
      </c>
      <c r="L1899" s="16" t="s">
        <v>2265</v>
      </c>
      <c r="M1899" s="17">
        <v>43607</v>
      </c>
      <c r="N1899" s="15">
        <v>3158881064</v>
      </c>
      <c r="O1899" s="16" t="s">
        <v>5065</v>
      </c>
      <c r="P1899" s="16">
        <v>0</v>
      </c>
      <c r="Q1899" s="16" t="str">
        <f t="shared" si="116"/>
        <v>12/11/88</v>
      </c>
      <c r="R1899" s="16" t="s">
        <v>3904</v>
      </c>
      <c r="S1899" s="108" t="e">
        <v>#N/A</v>
      </c>
      <c r="T1899" s="108"/>
    </row>
    <row r="1900" spans="1:20" x14ac:dyDescent="0.2">
      <c r="A1900" s="16">
        <v>1710</v>
      </c>
      <c r="B1900" s="31" t="s">
        <v>1118</v>
      </c>
      <c r="C1900" s="16" t="s">
        <v>6812</v>
      </c>
      <c r="D1900" s="70" t="str">
        <f>IF(C1900="","",LOOKUP(C1900,Bases!A:A,Bases!B:B))</f>
        <v>Invernaderos</v>
      </c>
      <c r="E1900" s="70" t="str">
        <f>IF(C1900="","",LOOKUP(C1900,Bases!A:A,Bases!C:C))</f>
        <v>Operativo Abajo</v>
      </c>
      <c r="F1900" s="18" t="s">
        <v>3662</v>
      </c>
      <c r="G1900" s="68" t="str">
        <f t="shared" si="115"/>
        <v>Activo</v>
      </c>
      <c r="H1900" s="16" t="s">
        <v>2923</v>
      </c>
      <c r="I1900" s="16" t="s">
        <v>2923</v>
      </c>
      <c r="J1900" s="16" t="s">
        <v>2272</v>
      </c>
      <c r="K1900" s="16">
        <v>98705</v>
      </c>
      <c r="L1900" s="16" t="s">
        <v>144</v>
      </c>
      <c r="M1900" s="17">
        <v>42584</v>
      </c>
      <c r="N1900" s="15">
        <v>34108403212</v>
      </c>
      <c r="O1900" s="16" t="s">
        <v>4394</v>
      </c>
      <c r="P1900" s="16" t="s">
        <v>6368</v>
      </c>
      <c r="Q1900" s="16" t="str">
        <f t="shared" si="116"/>
        <v>26/11/84</v>
      </c>
      <c r="R1900" s="27" t="s">
        <v>3904</v>
      </c>
      <c r="S1900" s="12" t="s">
        <v>2923</v>
      </c>
    </row>
    <row r="1901" spans="1:20" hidden="1" x14ac:dyDescent="0.2">
      <c r="A1901" s="16">
        <v>50055</v>
      </c>
      <c r="B1901" s="19" t="s">
        <v>3803</v>
      </c>
      <c r="C1901" s="19"/>
      <c r="D1901" s="70" t="str">
        <f>IF(C1901="","",LOOKUP(C1901,Bases!A:A,Bases!B:B))</f>
        <v/>
      </c>
      <c r="E1901" s="70" t="str">
        <f>IF(C1901="","",LOOKUP(C1901,Bases!A:A,Bases!C:C))</f>
        <v/>
      </c>
      <c r="F1901" s="19"/>
      <c r="G1901" s="68" t="str">
        <f t="shared" si="115"/>
        <v>Baja</v>
      </c>
      <c r="H1901" s="19" t="s">
        <v>3804</v>
      </c>
      <c r="I1901" s="19"/>
      <c r="J1901" s="19" t="s">
        <v>2268</v>
      </c>
      <c r="K1901" s="19">
        <v>98740</v>
      </c>
      <c r="L1901" s="19" t="s">
        <v>2265</v>
      </c>
      <c r="M1901" s="25">
        <v>43332</v>
      </c>
      <c r="N1901" s="16">
        <v>34109501212</v>
      </c>
      <c r="P1901" s="16">
        <v>0</v>
      </c>
      <c r="Q1901" s="16" t="str">
        <f t="shared" si="116"/>
        <v>//</v>
      </c>
      <c r="R1901" s="16"/>
      <c r="S1901" s="108" t="e">
        <v>#N/A</v>
      </c>
      <c r="T1901" s="108"/>
    </row>
    <row r="1902" spans="1:20" hidden="1" x14ac:dyDescent="0.2">
      <c r="A1902" s="16">
        <v>2798</v>
      </c>
      <c r="B1902" s="16" t="s">
        <v>5982</v>
      </c>
      <c r="D1902" s="70" t="str">
        <f>IF(C1902="","",LOOKUP(C1902,Bases!A:A,Bases!B:B))</f>
        <v/>
      </c>
      <c r="E1902" s="70" t="str">
        <f>IF(C1902="","",LOOKUP(C1902,Bases!A:A,Bases!C:C))</f>
        <v/>
      </c>
      <c r="F1902" s="18" t="s">
        <v>5102</v>
      </c>
      <c r="G1902" s="68" t="str">
        <f t="shared" si="115"/>
        <v>Baja</v>
      </c>
      <c r="H1902" s="16" t="s">
        <v>5983</v>
      </c>
      <c r="I1902" s="16" t="s">
        <v>5537</v>
      </c>
      <c r="J1902" s="16" t="s">
        <v>2285</v>
      </c>
      <c r="K1902" s="16">
        <v>98740</v>
      </c>
      <c r="L1902" s="16" t="s">
        <v>2265</v>
      </c>
      <c r="M1902" s="17">
        <v>43886</v>
      </c>
      <c r="N1902" s="15">
        <v>34109112309</v>
      </c>
      <c r="O1902" s="16" t="s">
        <v>5984</v>
      </c>
      <c r="P1902" s="16">
        <v>0</v>
      </c>
      <c r="Q1902" s="16" t="str">
        <f t="shared" si="116"/>
        <v>26/09/91</v>
      </c>
      <c r="R1902" s="27" t="s">
        <v>3904</v>
      </c>
      <c r="S1902" s="108" t="e">
        <v>#N/A</v>
      </c>
      <c r="T1902" s="108"/>
    </row>
    <row r="1903" spans="1:20" hidden="1" x14ac:dyDescent="0.2">
      <c r="A1903" s="23">
        <v>2601</v>
      </c>
      <c r="B1903" s="16" t="s">
        <v>5318</v>
      </c>
      <c r="D1903" s="70" t="str">
        <f>IF(C1903="","",LOOKUP(C1903,Bases!A:A,Bases!B:B))</f>
        <v/>
      </c>
      <c r="E1903" s="70" t="str">
        <f>IF(C1903="","",LOOKUP(C1903,Bases!A:A,Bases!C:C))</f>
        <v/>
      </c>
      <c r="F1903" s="18" t="s">
        <v>27</v>
      </c>
      <c r="G1903" s="68" t="str">
        <f t="shared" si="115"/>
        <v>Baja</v>
      </c>
      <c r="H1903" s="16" t="s">
        <v>5310</v>
      </c>
      <c r="I1903" s="16" t="s">
        <v>5537</v>
      </c>
      <c r="J1903" s="16" t="s">
        <v>2285</v>
      </c>
      <c r="K1903" s="16">
        <v>98740</v>
      </c>
      <c r="L1903" s="16" t="s">
        <v>2265</v>
      </c>
      <c r="M1903" s="17">
        <v>43843</v>
      </c>
      <c r="N1903" s="15">
        <v>34048609712</v>
      </c>
      <c r="O1903" s="16" t="s">
        <v>5311</v>
      </c>
      <c r="P1903" s="16">
        <v>0</v>
      </c>
      <c r="Q1903" s="16" t="str">
        <f t="shared" si="116"/>
        <v>09/12/86</v>
      </c>
      <c r="R1903" s="27" t="s">
        <v>3904</v>
      </c>
      <c r="S1903" s="108" t="s">
        <v>6216</v>
      </c>
      <c r="T1903" s="108"/>
    </row>
    <row r="1904" spans="1:20" hidden="1" x14ac:dyDescent="0.2">
      <c r="A1904" s="29">
        <v>2476</v>
      </c>
      <c r="B1904" s="16" t="s">
        <v>4909</v>
      </c>
      <c r="D1904" s="70" t="str">
        <f>IF(C1904="","",LOOKUP(C1904,Bases!A:A,Bases!B:B))</f>
        <v/>
      </c>
      <c r="E1904" s="70" t="str">
        <f>IF(C1904="","",LOOKUP(C1904,Bases!A:A,Bases!C:C))</f>
        <v/>
      </c>
      <c r="F1904" s="24" t="s">
        <v>3659</v>
      </c>
      <c r="G1904" s="68" t="str">
        <f t="shared" si="115"/>
        <v>Baja</v>
      </c>
      <c r="H1904" s="16" t="s">
        <v>4910</v>
      </c>
      <c r="J1904" s="16" t="s">
        <v>2285</v>
      </c>
      <c r="K1904" s="16">
        <v>98740</v>
      </c>
      <c r="L1904" s="16" t="s">
        <v>2265</v>
      </c>
      <c r="M1904" s="17">
        <v>43543</v>
      </c>
      <c r="N1904" s="15">
        <v>8179238202</v>
      </c>
      <c r="O1904" s="16" t="s">
        <v>4912</v>
      </c>
      <c r="P1904" s="16">
        <v>0</v>
      </c>
      <c r="Q1904" s="16" t="str">
        <f t="shared" si="116"/>
        <v>11/11/92</v>
      </c>
      <c r="R1904" s="27" t="s">
        <v>3910</v>
      </c>
      <c r="S1904" s="108" t="e">
        <v>#N/A</v>
      </c>
      <c r="T1904" s="108"/>
    </row>
    <row r="1905" spans="1:20" hidden="1" x14ac:dyDescent="0.2">
      <c r="A1905" s="16">
        <v>2970</v>
      </c>
      <c r="B1905" s="16" t="s">
        <v>6682</v>
      </c>
      <c r="C1905" s="19" t="s">
        <v>7189</v>
      </c>
      <c r="D1905" s="70" t="str">
        <f>IF(C1905="","",LOOKUP(C1905,Bases!A:A,Bases!B:B))</f>
        <v>Fitosanidad</v>
      </c>
      <c r="E1905" s="70" t="str">
        <f>IF(C1905="","",LOOKUP(C1905,Bases!A:A,Bases!C:C))</f>
        <v>Saneacion nivel 3A</v>
      </c>
      <c r="F1905" s="18" t="s">
        <v>9</v>
      </c>
      <c r="G1905" s="68" t="str">
        <f t="shared" si="115"/>
        <v>Baja</v>
      </c>
      <c r="H1905" s="16" t="s">
        <v>3872</v>
      </c>
      <c r="I1905" s="16" t="s">
        <v>5537</v>
      </c>
      <c r="J1905" s="16" t="s">
        <v>2285</v>
      </c>
      <c r="K1905" s="16">
        <v>98740</v>
      </c>
      <c r="L1905" s="16" t="s">
        <v>2265</v>
      </c>
      <c r="M1905" s="17">
        <v>44074</v>
      </c>
      <c r="O1905" s="16" t="s">
        <v>6683</v>
      </c>
      <c r="Q1905" s="16" t="str">
        <f t="shared" si="116"/>
        <v>19/06/99</v>
      </c>
      <c r="R1905" s="27" t="s">
        <v>3910</v>
      </c>
      <c r="S1905" s="108" t="s">
        <v>5537</v>
      </c>
      <c r="T1905" s="108"/>
    </row>
    <row r="1906" spans="1:20" hidden="1" x14ac:dyDescent="0.2">
      <c r="A1906" s="23">
        <v>2679</v>
      </c>
      <c r="B1906" s="16" t="s">
        <v>5573</v>
      </c>
      <c r="D1906" s="70" t="str">
        <f>IF(C1906="","",LOOKUP(C1906,Bases!A:A,Bases!B:B))</f>
        <v/>
      </c>
      <c r="E1906" s="70" t="str">
        <f>IF(C1906="","",LOOKUP(C1906,Bases!A:A,Bases!C:C))</f>
        <v/>
      </c>
      <c r="F1906" s="24" t="s">
        <v>9</v>
      </c>
      <c r="G1906" s="68" t="str">
        <f t="shared" si="115"/>
        <v>Baja</v>
      </c>
      <c r="H1906" s="16" t="s">
        <v>5574</v>
      </c>
      <c r="I1906" s="16" t="s">
        <v>5537</v>
      </c>
      <c r="J1906" s="16" t="s">
        <v>2285</v>
      </c>
      <c r="K1906" s="16">
        <v>98740</v>
      </c>
      <c r="L1906" s="16" t="s">
        <v>2265</v>
      </c>
      <c r="M1906" s="17">
        <v>43741</v>
      </c>
      <c r="N1906" s="15">
        <v>2187545997</v>
      </c>
      <c r="O1906" s="16" t="s">
        <v>5575</v>
      </c>
      <c r="P1906" s="16">
        <v>0</v>
      </c>
      <c r="Q1906" s="16" t="str">
        <f t="shared" si="116"/>
        <v>30/11/75</v>
      </c>
      <c r="R1906" s="27" t="s">
        <v>3904</v>
      </c>
      <c r="S1906" s="108" t="e">
        <v>#N/A</v>
      </c>
      <c r="T1906" s="108"/>
    </row>
    <row r="1907" spans="1:20" hidden="1" x14ac:dyDescent="0.2">
      <c r="A1907" s="16">
        <v>50078</v>
      </c>
      <c r="B1907" s="16" t="s">
        <v>3845</v>
      </c>
      <c r="D1907" s="70" t="str">
        <f>IF(C1907="","",LOOKUP(C1907,Bases!A:A,Bases!B:B))</f>
        <v/>
      </c>
      <c r="E1907" s="70" t="str">
        <f>IF(C1907="","",LOOKUP(C1907,Bases!A:A,Bases!C:C))</f>
        <v/>
      </c>
      <c r="G1907" s="68" t="str">
        <f t="shared" si="115"/>
        <v>Baja</v>
      </c>
      <c r="H1907" s="16" t="s">
        <v>3846</v>
      </c>
      <c r="J1907" s="16" t="s">
        <v>2268</v>
      </c>
      <c r="K1907" s="16">
        <v>98740</v>
      </c>
      <c r="L1907" s="16" t="s">
        <v>2265</v>
      </c>
      <c r="M1907" s="17">
        <v>43332</v>
      </c>
      <c r="P1907" s="16">
        <v>0</v>
      </c>
      <c r="Q1907" s="16" t="str">
        <f t="shared" si="116"/>
        <v>//</v>
      </c>
      <c r="R1907" s="16"/>
      <c r="S1907" s="108" t="e">
        <v>#N/A</v>
      </c>
      <c r="T1907" s="108"/>
    </row>
    <row r="1908" spans="1:20" hidden="1" x14ac:dyDescent="0.2">
      <c r="A1908" s="23">
        <v>2617</v>
      </c>
      <c r="B1908" s="16" t="s">
        <v>5370</v>
      </c>
      <c r="D1908" s="70" t="str">
        <f>IF(C1908="","",LOOKUP(C1908,Bases!A:A,Bases!B:B))</f>
        <v/>
      </c>
      <c r="E1908" s="70" t="str">
        <f>IF(C1908="","",LOOKUP(C1908,Bases!A:A,Bases!C:C))</f>
        <v/>
      </c>
      <c r="F1908" s="18" t="s">
        <v>3664</v>
      </c>
      <c r="G1908" s="68" t="str">
        <f t="shared" si="115"/>
        <v>Baja</v>
      </c>
      <c r="H1908" s="16" t="s">
        <v>5371</v>
      </c>
      <c r="I1908" s="16" t="s">
        <v>5537</v>
      </c>
      <c r="J1908" s="16" t="s">
        <v>2285</v>
      </c>
      <c r="K1908" s="16">
        <v>98740</v>
      </c>
      <c r="L1908" s="16" t="s">
        <v>2265</v>
      </c>
      <c r="M1908" s="17">
        <v>43696</v>
      </c>
      <c r="N1908" s="15">
        <v>74150020696</v>
      </c>
      <c r="O1908" s="16" t="s">
        <v>5372</v>
      </c>
      <c r="P1908" s="16">
        <v>0</v>
      </c>
      <c r="Q1908" s="16" t="str">
        <f t="shared" si="116"/>
        <v>28/07/00</v>
      </c>
      <c r="R1908" s="27" t="s">
        <v>3904</v>
      </c>
      <c r="S1908" s="108" t="e">
        <v>#N/A</v>
      </c>
      <c r="T1908" s="108"/>
    </row>
    <row r="1909" spans="1:20" hidden="1" x14ac:dyDescent="0.2">
      <c r="A1909" s="16">
        <v>2987</v>
      </c>
      <c r="B1909" s="16" t="s">
        <v>7227</v>
      </c>
      <c r="C1909" s="16" t="s">
        <v>7079</v>
      </c>
      <c r="D1909" s="70" t="str">
        <f>IF(C1909="","",LOOKUP(C1909,Bases!A:A,Bases!B:B))</f>
        <v>Invernaderos</v>
      </c>
      <c r="E1909" s="70" t="str">
        <f>IF(C1909="","",LOOKUP(C1909,Bases!A:A,Bases!C:C))</f>
        <v>Operativo Abajo</v>
      </c>
      <c r="F1909" s="18" t="s">
        <v>7083</v>
      </c>
      <c r="G1909" s="91" t="str">
        <f>IF(L1909="B","Baja",IF(L1909="A","Activo",IF(L1909="R","Activo","")))</f>
        <v>Baja</v>
      </c>
      <c r="H1909" s="16" t="s">
        <v>7183</v>
      </c>
      <c r="I1909" s="16" t="s">
        <v>5537</v>
      </c>
      <c r="J1909" s="16" t="s">
        <v>2285</v>
      </c>
      <c r="K1909" s="16">
        <v>98740</v>
      </c>
      <c r="L1909" s="16" t="s">
        <v>2265</v>
      </c>
      <c r="M1909" s="17">
        <v>44078</v>
      </c>
      <c r="O1909" s="26" t="s">
        <v>7228</v>
      </c>
      <c r="P1909" s="26"/>
      <c r="Q1909" s="26"/>
      <c r="R1909" s="16" t="s">
        <v>3910</v>
      </c>
      <c r="S1909" s="108" t="s">
        <v>5537</v>
      </c>
      <c r="T1909" s="108"/>
    </row>
    <row r="1910" spans="1:20" hidden="1" x14ac:dyDescent="0.2">
      <c r="A1910" s="16">
        <v>2213</v>
      </c>
      <c r="B1910" s="16" t="s">
        <v>3871</v>
      </c>
      <c r="D1910" s="70" t="str">
        <f>IF(C1910="","",LOOKUP(C1910,Bases!A:A,Bases!B:B))</f>
        <v/>
      </c>
      <c r="E1910" s="70" t="str">
        <f>IF(C1910="","",LOOKUP(C1910,Bases!A:A,Bases!C:C))</f>
        <v/>
      </c>
      <c r="G1910" s="68" t="str">
        <f t="shared" ref="G1910:G1941" si="117">IF(L1910="B","Baja","Activo")</f>
        <v>Baja</v>
      </c>
      <c r="H1910" s="16" t="s">
        <v>3872</v>
      </c>
      <c r="J1910" s="16" t="s">
        <v>2268</v>
      </c>
      <c r="K1910" s="16">
        <v>98740</v>
      </c>
      <c r="L1910" s="16" t="s">
        <v>2265</v>
      </c>
      <c r="M1910" s="17">
        <v>43333</v>
      </c>
      <c r="N1910" s="15">
        <v>43826422370</v>
      </c>
      <c r="P1910" s="16">
        <v>0</v>
      </c>
      <c r="Q1910" s="16" t="str">
        <f t="shared" ref="Q1910:Q1941" si="118">CONCATENATE(MID(O1910,9,2),"/",MID(O1910,7,2),"/",MID(O1910,5,2))</f>
        <v>//</v>
      </c>
      <c r="R1910" s="27" t="s">
        <v>3904</v>
      </c>
      <c r="S1910" s="108" t="e">
        <v>#N/A</v>
      </c>
      <c r="T1910" s="108"/>
    </row>
    <row r="1911" spans="1:20" hidden="1" x14ac:dyDescent="0.2">
      <c r="A1911" s="16">
        <v>50075</v>
      </c>
      <c r="B1911" s="16" t="s">
        <v>3841</v>
      </c>
      <c r="D1911" s="70" t="str">
        <f>IF(C1911="","",LOOKUP(C1911,Bases!A:A,Bases!B:B))</f>
        <v/>
      </c>
      <c r="E1911" s="70" t="str">
        <f>IF(C1911="","",LOOKUP(C1911,Bases!A:A,Bases!C:C))</f>
        <v/>
      </c>
      <c r="G1911" s="68" t="str">
        <f t="shared" si="117"/>
        <v>Baja</v>
      </c>
      <c r="H1911" s="35" t="s">
        <v>3842</v>
      </c>
      <c r="J1911" s="16" t="s">
        <v>2268</v>
      </c>
      <c r="K1911" s="16">
        <v>98740</v>
      </c>
      <c r="L1911" s="16" t="s">
        <v>2265</v>
      </c>
      <c r="M1911" s="17">
        <v>43332</v>
      </c>
      <c r="O1911" s="35"/>
      <c r="P1911" s="16">
        <v>0</v>
      </c>
      <c r="Q1911" s="16" t="str">
        <f t="shared" si="118"/>
        <v>//</v>
      </c>
      <c r="R1911" s="16"/>
      <c r="S1911" s="108" t="e">
        <v>#N/A</v>
      </c>
      <c r="T1911" s="108"/>
    </row>
    <row r="1912" spans="1:20" hidden="1" x14ac:dyDescent="0.2">
      <c r="A1912" s="46">
        <v>2598</v>
      </c>
      <c r="B1912" s="16" t="s">
        <v>5298</v>
      </c>
      <c r="D1912" s="70" t="str">
        <f>IF(C1912="","",LOOKUP(C1912,Bases!A:A,Bases!B:B))</f>
        <v/>
      </c>
      <c r="E1912" s="70" t="str">
        <f>IF(C1912="","",LOOKUP(C1912,Bases!A:A,Bases!C:C))</f>
        <v/>
      </c>
      <c r="F1912" s="18" t="s">
        <v>24</v>
      </c>
      <c r="G1912" s="68" t="str">
        <f t="shared" si="117"/>
        <v>Baja</v>
      </c>
      <c r="H1912" s="16" t="s">
        <v>5299</v>
      </c>
      <c r="J1912" s="16" t="s">
        <v>2285</v>
      </c>
      <c r="K1912" s="16">
        <v>98740</v>
      </c>
      <c r="L1912" s="16" t="s">
        <v>2265</v>
      </c>
      <c r="M1912" s="17">
        <v>43684</v>
      </c>
      <c r="N1912" s="15">
        <v>31099015872</v>
      </c>
      <c r="O1912" s="16" t="s">
        <v>5300</v>
      </c>
      <c r="P1912" s="16">
        <v>0</v>
      </c>
      <c r="Q1912" s="16" t="str">
        <f t="shared" si="118"/>
        <v>30/05/90</v>
      </c>
      <c r="R1912" s="27" t="s">
        <v>3904</v>
      </c>
      <c r="S1912" s="108" t="e">
        <v>#N/A</v>
      </c>
      <c r="T1912" s="108"/>
    </row>
    <row r="1913" spans="1:20" hidden="1" x14ac:dyDescent="0.2">
      <c r="A1913" s="23">
        <v>2472</v>
      </c>
      <c r="B1913" s="16" t="s">
        <v>4895</v>
      </c>
      <c r="D1913" s="70" t="str">
        <f>IF(C1913="","",LOOKUP(C1913,Bases!A:A,Bases!B:B))</f>
        <v/>
      </c>
      <c r="E1913" s="70" t="str">
        <f>IF(C1913="","",LOOKUP(C1913,Bases!A:A,Bases!C:C))</f>
        <v/>
      </c>
      <c r="F1913" s="24" t="s">
        <v>3659</v>
      </c>
      <c r="G1913" s="68" t="str">
        <f t="shared" si="117"/>
        <v>Baja</v>
      </c>
      <c r="H1913" s="16" t="s">
        <v>4896</v>
      </c>
      <c r="J1913" s="16" t="s">
        <v>4897</v>
      </c>
      <c r="K1913" s="16">
        <v>98740</v>
      </c>
      <c r="L1913" s="16" t="s">
        <v>2265</v>
      </c>
      <c r="M1913" s="17">
        <v>43543</v>
      </c>
      <c r="N1913" s="15">
        <v>71169837250</v>
      </c>
      <c r="O1913" s="16" t="s">
        <v>4898</v>
      </c>
      <c r="P1913" s="16">
        <v>0</v>
      </c>
      <c r="Q1913" s="16" t="str">
        <f t="shared" si="118"/>
        <v>07/09/98</v>
      </c>
      <c r="R1913" s="27" t="s">
        <v>3904</v>
      </c>
      <c r="S1913" s="108" t="e">
        <v>#N/A</v>
      </c>
      <c r="T1913" s="108"/>
    </row>
    <row r="1914" spans="1:20" x14ac:dyDescent="0.2">
      <c r="A1914" s="31">
        <v>2148</v>
      </c>
      <c r="B1914" s="31" t="s">
        <v>3640</v>
      </c>
      <c r="C1914" s="16" t="s">
        <v>6813</v>
      </c>
      <c r="D1914" s="70" t="str">
        <f>IF(C1914="","",LOOKUP(C1914,Bases!A:A,Bases!B:B))</f>
        <v>Viñedo</v>
      </c>
      <c r="E1914" s="70" t="str">
        <f>IF(C1914="","",LOOKUP(C1914,Bases!A:A,Bases!C:C))</f>
        <v>Trabajador de viñedo</v>
      </c>
      <c r="F1914" s="18" t="s">
        <v>27</v>
      </c>
      <c r="G1914" s="68" t="str">
        <f t="shared" si="117"/>
        <v>Activo</v>
      </c>
      <c r="H1914" s="16" t="s">
        <v>3489</v>
      </c>
      <c r="I1914" s="16" t="s">
        <v>2472</v>
      </c>
      <c r="J1914" s="16" t="s">
        <v>2283</v>
      </c>
      <c r="K1914" s="16">
        <v>98640</v>
      </c>
      <c r="L1914" s="16" t="s">
        <v>2266</v>
      </c>
      <c r="M1914" s="17">
        <v>43832</v>
      </c>
      <c r="N1914" s="15">
        <v>94160064716</v>
      </c>
      <c r="O1914" s="16" t="s">
        <v>4010</v>
      </c>
      <c r="P1914" s="16" t="s">
        <v>6370</v>
      </c>
      <c r="Q1914" s="16" t="str">
        <f t="shared" si="118"/>
        <v>30/07/00</v>
      </c>
      <c r="R1914" s="27" t="s">
        <v>3904</v>
      </c>
      <c r="S1914" s="12" t="s">
        <v>3951</v>
      </c>
    </row>
    <row r="1915" spans="1:20" hidden="1" x14ac:dyDescent="0.2">
      <c r="A1915" s="23">
        <v>2511</v>
      </c>
      <c r="B1915" s="16" t="s">
        <v>5027</v>
      </c>
      <c r="D1915" s="70" t="str">
        <f>IF(C1915="","",LOOKUP(C1915,Bases!A:A,Bases!B:B))</f>
        <v/>
      </c>
      <c r="E1915" s="70" t="str">
        <f>IF(C1915="","",LOOKUP(C1915,Bases!A:A,Bases!C:C))</f>
        <v/>
      </c>
      <c r="F1915" s="18" t="s">
        <v>24</v>
      </c>
      <c r="G1915" s="68" t="str">
        <f t="shared" si="117"/>
        <v>Baja</v>
      </c>
      <c r="H1915" s="16" t="s">
        <v>5025</v>
      </c>
      <c r="J1915" s="16" t="s">
        <v>2285</v>
      </c>
      <c r="K1915" s="16">
        <v>98760</v>
      </c>
      <c r="L1915" s="16" t="s">
        <v>2265</v>
      </c>
      <c r="M1915" s="17">
        <v>43599</v>
      </c>
      <c r="O1915" s="16" t="s">
        <v>5028</v>
      </c>
      <c r="P1915" s="16">
        <v>0</v>
      </c>
      <c r="Q1915" s="16" t="str">
        <f t="shared" si="118"/>
        <v>16/12/86</v>
      </c>
      <c r="R1915" s="16" t="s">
        <v>3910</v>
      </c>
      <c r="S1915" s="108" t="e">
        <v>#N/A</v>
      </c>
      <c r="T1915" s="108"/>
    </row>
    <row r="1916" spans="1:20" hidden="1" x14ac:dyDescent="0.2">
      <c r="A1916" s="23">
        <v>2532</v>
      </c>
      <c r="B1916" s="16" t="s">
        <v>5095</v>
      </c>
      <c r="D1916" s="70" t="str">
        <f>IF(C1916="","",LOOKUP(C1916,Bases!A:A,Bases!B:B))</f>
        <v/>
      </c>
      <c r="E1916" s="70" t="str">
        <f>IF(C1916="","",LOOKUP(C1916,Bases!A:A,Bases!C:C))</f>
        <v/>
      </c>
      <c r="F1916" s="18" t="s">
        <v>24</v>
      </c>
      <c r="G1916" s="68" t="str">
        <f t="shared" si="117"/>
        <v>Baja</v>
      </c>
      <c r="H1916" s="16" t="s">
        <v>4795</v>
      </c>
      <c r="J1916" s="16" t="s">
        <v>2285</v>
      </c>
      <c r="K1916" s="16">
        <v>98760</v>
      </c>
      <c r="L1916" s="16" t="s">
        <v>2265</v>
      </c>
      <c r="M1916" s="17">
        <v>43612</v>
      </c>
      <c r="N1916" s="15">
        <v>3199392162</v>
      </c>
      <c r="O1916" s="16" t="s">
        <v>5096</v>
      </c>
      <c r="P1916" s="16">
        <v>0</v>
      </c>
      <c r="Q1916" s="16" t="str">
        <f t="shared" si="118"/>
        <v>8M/82/30</v>
      </c>
      <c r="R1916" s="16" t="s">
        <v>3910</v>
      </c>
      <c r="S1916" s="108" t="e">
        <v>#N/A</v>
      </c>
      <c r="T1916" s="108"/>
    </row>
    <row r="1917" spans="1:20" hidden="1" x14ac:dyDescent="0.2">
      <c r="A1917" s="16">
        <v>1245</v>
      </c>
      <c r="B1917" s="16" t="s">
        <v>1381</v>
      </c>
      <c r="D1917" s="70" t="str">
        <f>IF(C1917="","",LOOKUP(C1917,Bases!A:A,Bases!B:B))</f>
        <v/>
      </c>
      <c r="E1917" s="70" t="str">
        <f>IF(C1917="","",LOOKUP(C1917,Bases!A:A,Bases!C:C))</f>
        <v/>
      </c>
      <c r="G1917" s="68" t="str">
        <f t="shared" si="117"/>
        <v>Baja</v>
      </c>
      <c r="H1917" s="16" t="s">
        <v>3093</v>
      </c>
      <c r="J1917" s="16" t="s">
        <v>2272</v>
      </c>
      <c r="K1917" s="16">
        <v>98707</v>
      </c>
      <c r="L1917" s="16" t="s">
        <v>2265</v>
      </c>
      <c r="M1917" s="17">
        <v>41758</v>
      </c>
      <c r="N1917" s="15">
        <v>34139212400</v>
      </c>
      <c r="P1917" s="16">
        <v>0</v>
      </c>
      <c r="Q1917" s="16" t="str">
        <f t="shared" si="118"/>
        <v>//</v>
      </c>
      <c r="R1917" s="16"/>
      <c r="S1917" s="108" t="e">
        <v>#N/A</v>
      </c>
      <c r="T1917" s="108"/>
    </row>
    <row r="1918" spans="1:20" hidden="1" x14ac:dyDescent="0.2">
      <c r="A1918" s="29">
        <v>50190</v>
      </c>
      <c r="B1918" s="16" t="s">
        <v>4784</v>
      </c>
      <c r="D1918" s="70" t="str">
        <f>IF(C1918="","",LOOKUP(C1918,Bases!A:A,Bases!B:B))</f>
        <v/>
      </c>
      <c r="E1918" s="70" t="str">
        <f>IF(C1918="","",LOOKUP(C1918,Bases!A:A,Bases!C:C))</f>
        <v/>
      </c>
      <c r="F1918" s="24" t="s">
        <v>3639</v>
      </c>
      <c r="G1918" s="68" t="str">
        <f t="shared" si="117"/>
        <v>Baja</v>
      </c>
      <c r="H1918" s="16" t="s">
        <v>4785</v>
      </c>
      <c r="J1918" s="16" t="s">
        <v>2272</v>
      </c>
      <c r="K1918" s="16">
        <v>98710</v>
      </c>
      <c r="L1918" s="16" t="s">
        <v>2265</v>
      </c>
      <c r="M1918" s="17">
        <v>43515</v>
      </c>
      <c r="N1918" s="15">
        <v>6138990160</v>
      </c>
      <c r="O1918" s="16" t="s">
        <v>4786</v>
      </c>
      <c r="P1918" s="16">
        <v>0</v>
      </c>
      <c r="Q1918" s="16" t="str">
        <f t="shared" si="118"/>
        <v>23/06/89</v>
      </c>
      <c r="R1918" s="27" t="s">
        <v>3910</v>
      </c>
      <c r="S1918" s="108" t="e">
        <v>#N/A</v>
      </c>
      <c r="T1918" s="108"/>
    </row>
    <row r="1919" spans="1:20" hidden="1" x14ac:dyDescent="0.2">
      <c r="A1919" s="29">
        <v>50176</v>
      </c>
      <c r="B1919" s="16" t="s">
        <v>4740</v>
      </c>
      <c r="D1919" s="70" t="str">
        <f>IF(C1919="","",LOOKUP(C1919,Bases!A:A,Bases!B:B))</f>
        <v/>
      </c>
      <c r="E1919" s="70" t="str">
        <f>IF(C1919="","",LOOKUP(C1919,Bases!A:A,Bases!C:C))</f>
        <v/>
      </c>
      <c r="F1919" s="24" t="s">
        <v>3639</v>
      </c>
      <c r="G1919" s="68" t="str">
        <f t="shared" si="117"/>
        <v>Baja</v>
      </c>
      <c r="H1919" s="16" t="s">
        <v>4741</v>
      </c>
      <c r="J1919" s="16" t="s">
        <v>2272</v>
      </c>
      <c r="K1919" s="16">
        <v>98716</v>
      </c>
      <c r="L1919" s="16" t="s">
        <v>2265</v>
      </c>
      <c r="M1919" s="17">
        <v>43503</v>
      </c>
      <c r="N1919" s="15">
        <v>34119104353</v>
      </c>
      <c r="O1919" s="16" t="s">
        <v>4742</v>
      </c>
      <c r="P1919" s="16">
        <v>0</v>
      </c>
      <c r="Q1919" s="16" t="str">
        <f t="shared" si="118"/>
        <v>16/08/91</v>
      </c>
      <c r="R1919" s="27" t="s">
        <v>3910</v>
      </c>
      <c r="S1919" s="108" t="e">
        <v>#N/A</v>
      </c>
      <c r="T1919" s="108"/>
    </row>
    <row r="1920" spans="1:20" hidden="1" x14ac:dyDescent="0.2">
      <c r="A1920" s="16">
        <v>8060</v>
      </c>
      <c r="B1920" s="16" t="s">
        <v>1382</v>
      </c>
      <c r="D1920" s="70" t="str">
        <f>IF(C1920="","",LOOKUP(C1920,Bases!A:A,Bases!B:B))</f>
        <v/>
      </c>
      <c r="E1920" s="70" t="str">
        <f>IF(C1920="","",LOOKUP(C1920,Bases!A:A,Bases!C:C))</f>
        <v/>
      </c>
      <c r="G1920" s="68" t="str">
        <f t="shared" si="117"/>
        <v>Baja</v>
      </c>
      <c r="H1920" s="16" t="s">
        <v>3094</v>
      </c>
      <c r="J1920" s="16" t="s">
        <v>2328</v>
      </c>
      <c r="K1920" s="16">
        <v>98730</v>
      </c>
      <c r="L1920" s="16" t="s">
        <v>2265</v>
      </c>
      <c r="M1920" s="17">
        <v>42006</v>
      </c>
      <c r="N1920" s="15">
        <v>34098807364</v>
      </c>
      <c r="P1920" s="16">
        <v>0</v>
      </c>
      <c r="Q1920" s="16" t="str">
        <f t="shared" si="118"/>
        <v>//</v>
      </c>
      <c r="R1920" s="16"/>
      <c r="S1920" s="108" t="e">
        <v>#N/A</v>
      </c>
      <c r="T1920" s="108"/>
    </row>
    <row r="1921" spans="1:20" hidden="1" x14ac:dyDescent="0.2">
      <c r="A1921" s="16">
        <v>8035</v>
      </c>
      <c r="B1921" s="16" t="s">
        <v>1383</v>
      </c>
      <c r="D1921" s="70" t="str">
        <f>IF(C1921="","",LOOKUP(C1921,Bases!A:A,Bases!B:B))</f>
        <v/>
      </c>
      <c r="E1921" s="70" t="str">
        <f>IF(C1921="","",LOOKUP(C1921,Bases!A:A,Bases!C:C))</f>
        <v/>
      </c>
      <c r="G1921" s="68" t="str">
        <f t="shared" si="117"/>
        <v>Baja</v>
      </c>
      <c r="H1921" s="16" t="s">
        <v>3095</v>
      </c>
      <c r="J1921" s="16" t="s">
        <v>2634</v>
      </c>
      <c r="K1921" s="16">
        <v>98730</v>
      </c>
      <c r="L1921" s="16" t="s">
        <v>2265</v>
      </c>
      <c r="M1921" s="17">
        <v>41981</v>
      </c>
      <c r="N1921" s="15">
        <v>4745810699</v>
      </c>
      <c r="P1921" s="16">
        <v>0</v>
      </c>
      <c r="Q1921" s="16" t="str">
        <f t="shared" si="118"/>
        <v>//</v>
      </c>
      <c r="R1921" s="16"/>
      <c r="S1921" s="108" t="e">
        <v>#N/A</v>
      </c>
      <c r="T1921" s="108"/>
    </row>
    <row r="1922" spans="1:20" hidden="1" x14ac:dyDescent="0.2">
      <c r="A1922" s="16">
        <v>8036</v>
      </c>
      <c r="B1922" s="16" t="s">
        <v>1384</v>
      </c>
      <c r="D1922" s="70" t="str">
        <f>IF(C1922="","",LOOKUP(C1922,Bases!A:A,Bases!B:B))</f>
        <v/>
      </c>
      <c r="E1922" s="70" t="str">
        <f>IF(C1922="","",LOOKUP(C1922,Bases!A:A,Bases!C:C))</f>
        <v/>
      </c>
      <c r="G1922" s="68" t="str">
        <f t="shared" si="117"/>
        <v>Baja</v>
      </c>
      <c r="H1922" s="16" t="s">
        <v>3095</v>
      </c>
      <c r="J1922" s="16" t="s">
        <v>3096</v>
      </c>
      <c r="K1922" s="16">
        <v>98730</v>
      </c>
      <c r="L1922" s="16" t="s">
        <v>2265</v>
      </c>
      <c r="M1922" s="17">
        <v>41981</v>
      </c>
      <c r="N1922" s="15">
        <v>10149777509</v>
      </c>
      <c r="P1922" s="16">
        <v>0</v>
      </c>
      <c r="Q1922" s="16" t="str">
        <f t="shared" si="118"/>
        <v>//</v>
      </c>
      <c r="R1922" s="16"/>
      <c r="S1922" s="108" t="e">
        <v>#N/A</v>
      </c>
      <c r="T1922" s="108"/>
    </row>
    <row r="1923" spans="1:20" hidden="1" x14ac:dyDescent="0.2">
      <c r="A1923" s="16">
        <v>1468</v>
      </c>
      <c r="B1923" s="16" t="s">
        <v>1385</v>
      </c>
      <c r="D1923" s="70" t="str">
        <f>IF(C1923="","",LOOKUP(C1923,Bases!A:A,Bases!B:B))</f>
        <v/>
      </c>
      <c r="E1923" s="70" t="str">
        <f>IF(C1923="","",LOOKUP(C1923,Bases!A:A,Bases!C:C))</f>
        <v/>
      </c>
      <c r="G1923" s="68" t="str">
        <f t="shared" si="117"/>
        <v>Baja</v>
      </c>
      <c r="K1923" s="16">
        <v>0</v>
      </c>
      <c r="L1923" s="16" t="s">
        <v>2265</v>
      </c>
      <c r="M1923" s="17">
        <v>42226</v>
      </c>
      <c r="N1923" s="15">
        <v>19159880178</v>
      </c>
      <c r="P1923" s="16">
        <v>0</v>
      </c>
      <c r="Q1923" s="16" t="str">
        <f t="shared" si="118"/>
        <v>//</v>
      </c>
      <c r="R1923" s="16"/>
      <c r="S1923" s="108" t="e">
        <v>#N/A</v>
      </c>
      <c r="T1923" s="108"/>
    </row>
    <row r="1924" spans="1:20" hidden="1" x14ac:dyDescent="0.2">
      <c r="A1924" s="16">
        <v>2115</v>
      </c>
      <c r="B1924" s="16" t="s">
        <v>1386</v>
      </c>
      <c r="D1924" s="70" t="str">
        <f>IF(C1924="","",LOOKUP(C1924,Bases!A:A,Bases!B:B))</f>
        <v/>
      </c>
      <c r="E1924" s="70" t="str">
        <f>IF(C1924="","",LOOKUP(C1924,Bases!A:A,Bases!C:C))</f>
        <v/>
      </c>
      <c r="F1924" s="18" t="s">
        <v>4077</v>
      </c>
      <c r="G1924" s="68" t="str">
        <f t="shared" si="117"/>
        <v>Baja</v>
      </c>
      <c r="H1924" s="16" t="s">
        <v>3097</v>
      </c>
      <c r="J1924" s="16" t="s">
        <v>2272</v>
      </c>
      <c r="K1924" s="16">
        <v>98700</v>
      </c>
      <c r="L1924" s="16" t="s">
        <v>2265</v>
      </c>
      <c r="M1924" s="17">
        <v>43511</v>
      </c>
      <c r="N1924" s="15">
        <v>51169741322</v>
      </c>
      <c r="O1924" s="16" t="s">
        <v>4221</v>
      </c>
      <c r="P1924" s="16">
        <v>0</v>
      </c>
      <c r="Q1924" s="16" t="str">
        <f t="shared" si="118"/>
        <v>16/08/97</v>
      </c>
      <c r="R1924" s="27" t="s">
        <v>3904</v>
      </c>
      <c r="S1924" s="108" t="e">
        <v>#N/A</v>
      </c>
      <c r="T1924" s="108"/>
    </row>
    <row r="1925" spans="1:20" hidden="1" x14ac:dyDescent="0.2">
      <c r="A1925" s="16">
        <v>1553</v>
      </c>
      <c r="B1925" s="16" t="s">
        <v>1387</v>
      </c>
      <c r="D1925" s="70" t="str">
        <f>IF(C1925="","",LOOKUP(C1925,Bases!A:A,Bases!B:B))</f>
        <v/>
      </c>
      <c r="E1925" s="70" t="str">
        <f>IF(C1925="","",LOOKUP(C1925,Bases!A:A,Bases!C:C))</f>
        <v/>
      </c>
      <c r="G1925" s="68" t="str">
        <f t="shared" si="117"/>
        <v>Baja</v>
      </c>
      <c r="H1925" s="16" t="s">
        <v>3098</v>
      </c>
      <c r="J1925" s="16" t="s">
        <v>2274</v>
      </c>
      <c r="K1925" s="16">
        <v>98705</v>
      </c>
      <c r="L1925" s="16" t="s">
        <v>2265</v>
      </c>
      <c r="M1925" s="17">
        <v>42286</v>
      </c>
      <c r="N1925" s="15">
        <v>51927402688</v>
      </c>
      <c r="P1925" s="16">
        <v>0</v>
      </c>
      <c r="Q1925" s="16" t="str">
        <f t="shared" si="118"/>
        <v>//</v>
      </c>
      <c r="R1925" s="16"/>
      <c r="S1925" s="108" t="e">
        <v>#N/A</v>
      </c>
      <c r="T1925" s="108"/>
    </row>
    <row r="1926" spans="1:20" hidden="1" x14ac:dyDescent="0.2">
      <c r="A1926" s="29">
        <v>50261</v>
      </c>
      <c r="B1926" s="16" t="s">
        <v>4558</v>
      </c>
      <c r="D1926" s="70" t="str">
        <f>IF(C1926="","",LOOKUP(C1926,Bases!A:A,Bases!B:B))</f>
        <v/>
      </c>
      <c r="E1926" s="70" t="str">
        <f>IF(C1926="","",LOOKUP(C1926,Bases!A:A,Bases!C:C))</f>
        <v/>
      </c>
      <c r="F1926" s="18" t="s">
        <v>3639</v>
      </c>
      <c r="G1926" s="68" t="str">
        <f t="shared" si="117"/>
        <v>Baja</v>
      </c>
      <c r="H1926" s="16" t="s">
        <v>4553</v>
      </c>
      <c r="J1926" s="16" t="s">
        <v>2272</v>
      </c>
      <c r="K1926" s="16">
        <v>98712</v>
      </c>
      <c r="L1926" s="16" t="s">
        <v>2265</v>
      </c>
      <c r="M1926" s="17">
        <v>43430</v>
      </c>
      <c r="O1926" s="16" t="s">
        <v>4554</v>
      </c>
      <c r="P1926" s="16">
        <v>0</v>
      </c>
      <c r="Q1926" s="16" t="str">
        <f t="shared" si="118"/>
        <v>28/09/88</v>
      </c>
      <c r="R1926" s="27" t="s">
        <v>3910</v>
      </c>
      <c r="S1926" s="108" t="e">
        <v>#N/A</v>
      </c>
      <c r="T1926" s="108"/>
    </row>
    <row r="1927" spans="1:20" hidden="1" x14ac:dyDescent="0.2">
      <c r="A1927" s="23">
        <v>2412</v>
      </c>
      <c r="B1927" s="16" t="s">
        <v>4587</v>
      </c>
      <c r="C1927" s="19"/>
      <c r="D1927" s="70" t="str">
        <f>IF(C1927="","",LOOKUP(C1927,Bases!A:A,Bases!B:B))</f>
        <v/>
      </c>
      <c r="E1927" s="70" t="str">
        <f>IF(C1927="","",LOOKUP(C1927,Bases!A:A,Bases!C:C))</f>
        <v/>
      </c>
      <c r="F1927" s="18" t="s">
        <v>3778</v>
      </c>
      <c r="G1927" s="68" t="str">
        <f t="shared" si="117"/>
        <v>Baja</v>
      </c>
      <c r="H1927" s="16" t="s">
        <v>4588</v>
      </c>
      <c r="J1927" s="16" t="s">
        <v>2285</v>
      </c>
      <c r="K1927" s="16">
        <v>98760</v>
      </c>
      <c r="L1927" s="16" t="s">
        <v>2265</v>
      </c>
      <c r="M1927" s="17">
        <v>43461</v>
      </c>
      <c r="N1927" s="15">
        <v>34068706042</v>
      </c>
      <c r="O1927" s="16" t="s">
        <v>4589</v>
      </c>
      <c r="P1927" s="16">
        <v>0</v>
      </c>
      <c r="Q1927" s="16" t="str">
        <f t="shared" si="118"/>
        <v>22/04/87</v>
      </c>
      <c r="R1927" s="16" t="s">
        <v>3904</v>
      </c>
      <c r="S1927" s="108" t="e">
        <v>#N/A</v>
      </c>
      <c r="T1927" s="108"/>
    </row>
    <row r="1928" spans="1:20" hidden="1" x14ac:dyDescent="0.2">
      <c r="A1928" s="16">
        <v>1943</v>
      </c>
      <c r="B1928" s="16" t="s">
        <v>1388</v>
      </c>
      <c r="D1928" s="70" t="str">
        <f>IF(C1928="","",LOOKUP(C1928,Bases!A:A,Bases!B:B))</f>
        <v/>
      </c>
      <c r="E1928" s="70" t="str">
        <f>IF(C1928="","",LOOKUP(C1928,Bases!A:A,Bases!C:C))</f>
        <v/>
      </c>
      <c r="G1928" s="68" t="str">
        <f t="shared" si="117"/>
        <v>Baja</v>
      </c>
      <c r="H1928" s="16" t="s">
        <v>3099</v>
      </c>
      <c r="J1928" s="16" t="s">
        <v>3100</v>
      </c>
      <c r="K1928" s="16">
        <v>98730</v>
      </c>
      <c r="L1928" s="16" t="s">
        <v>2265</v>
      </c>
      <c r="M1928" s="17">
        <v>42975</v>
      </c>
      <c r="N1928" s="15">
        <v>34107701236</v>
      </c>
      <c r="P1928" s="16">
        <v>0</v>
      </c>
      <c r="Q1928" s="16" t="str">
        <f t="shared" si="118"/>
        <v>//</v>
      </c>
      <c r="R1928" s="16"/>
      <c r="S1928" s="108" t="e">
        <v>#N/A</v>
      </c>
      <c r="T1928" s="108"/>
    </row>
    <row r="1929" spans="1:20" hidden="1" x14ac:dyDescent="0.2">
      <c r="A1929" s="16">
        <v>1750</v>
      </c>
      <c r="B1929" s="16" t="s">
        <v>1389</v>
      </c>
      <c r="D1929" s="70" t="str">
        <f>IF(C1929="","",LOOKUP(C1929,Bases!A:A,Bases!B:B))</f>
        <v/>
      </c>
      <c r="E1929" s="70" t="str">
        <f>IF(C1929="","",LOOKUP(C1929,Bases!A:A,Bases!C:C))</f>
        <v/>
      </c>
      <c r="G1929" s="68" t="str">
        <f t="shared" si="117"/>
        <v>Baja</v>
      </c>
      <c r="H1929" s="16" t="s">
        <v>3101</v>
      </c>
      <c r="J1929" s="16" t="s">
        <v>2268</v>
      </c>
      <c r="K1929" s="16">
        <v>98760</v>
      </c>
      <c r="L1929" s="16" t="s">
        <v>2265</v>
      </c>
      <c r="M1929" s="17">
        <v>42626</v>
      </c>
      <c r="N1929" s="15">
        <v>85169739696</v>
      </c>
      <c r="P1929" s="16">
        <v>0</v>
      </c>
      <c r="Q1929" s="16" t="str">
        <f t="shared" si="118"/>
        <v>//</v>
      </c>
      <c r="R1929" s="16"/>
      <c r="S1929" s="108" t="e">
        <v>#N/A</v>
      </c>
      <c r="T1929" s="108"/>
    </row>
    <row r="1930" spans="1:20" hidden="1" x14ac:dyDescent="0.2">
      <c r="A1930" s="16">
        <v>150</v>
      </c>
      <c r="B1930" s="16" t="s">
        <v>1390</v>
      </c>
      <c r="D1930" s="70" t="str">
        <f>IF(C1930="","",LOOKUP(C1930,Bases!A:A,Bases!B:B))</f>
        <v/>
      </c>
      <c r="E1930" s="70" t="str">
        <f>IF(C1930="","",LOOKUP(C1930,Bases!A:A,Bases!C:C))</f>
        <v/>
      </c>
      <c r="G1930" s="68" t="str">
        <f t="shared" si="117"/>
        <v>Baja</v>
      </c>
      <c r="K1930" s="16">
        <v>0</v>
      </c>
      <c r="L1930" s="16" t="s">
        <v>2265</v>
      </c>
      <c r="M1930" s="17">
        <v>37187</v>
      </c>
      <c r="N1930" s="15">
        <v>51018607070</v>
      </c>
      <c r="P1930" s="16">
        <v>0</v>
      </c>
      <c r="Q1930" s="16" t="str">
        <f t="shared" si="118"/>
        <v>//</v>
      </c>
      <c r="R1930" s="16"/>
      <c r="S1930" s="108" t="e">
        <v>#N/A</v>
      </c>
      <c r="T1930" s="108"/>
    </row>
    <row r="1931" spans="1:20" hidden="1" x14ac:dyDescent="0.2">
      <c r="A1931" s="16">
        <v>2943</v>
      </c>
      <c r="B1931" s="16" t="s">
        <v>6661</v>
      </c>
      <c r="C1931" s="19" t="s">
        <v>6905</v>
      </c>
      <c r="D1931" s="70" t="str">
        <f>IF(C1931="","",LOOKUP(C1931,Bases!A:A,Bases!B:B))</f>
        <v>Invernaderos</v>
      </c>
      <c r="E1931" s="70" t="str">
        <f>IF(C1931="","",LOOKUP(C1931,Bases!A:A,Bases!C:C))</f>
        <v>Tiempo de limpieza sin experiencia</v>
      </c>
      <c r="F1931" s="18" t="s">
        <v>6962</v>
      </c>
      <c r="G1931" s="68" t="str">
        <f t="shared" si="117"/>
        <v>Baja</v>
      </c>
      <c r="H1931" s="16" t="s">
        <v>6662</v>
      </c>
      <c r="I1931" s="16" t="s">
        <v>2923</v>
      </c>
      <c r="J1931" s="16" t="s">
        <v>2272</v>
      </c>
      <c r="K1931" s="16">
        <v>98700</v>
      </c>
      <c r="L1931" s="16" t="s">
        <v>2265</v>
      </c>
      <c r="M1931" s="17">
        <v>44063</v>
      </c>
      <c r="N1931" s="15">
        <v>26159579957</v>
      </c>
      <c r="O1931" s="16" t="s">
        <v>6663</v>
      </c>
      <c r="Q1931" s="16" t="str">
        <f t="shared" si="118"/>
        <v>27/04/95</v>
      </c>
      <c r="R1931" s="27" t="s">
        <v>3910</v>
      </c>
      <c r="S1931" s="108"/>
      <c r="T1931" s="108"/>
    </row>
    <row r="1932" spans="1:20" hidden="1" x14ac:dyDescent="0.2">
      <c r="A1932" s="16">
        <v>2806</v>
      </c>
      <c r="B1932" s="16" t="s">
        <v>6004</v>
      </c>
      <c r="D1932" s="70" t="str">
        <f>IF(C1932="","",LOOKUP(C1932,Bases!A:A,Bases!B:B))</f>
        <v/>
      </c>
      <c r="E1932" s="70" t="str">
        <f>IF(C1932="","",LOOKUP(C1932,Bases!A:A,Bases!C:C))</f>
        <v/>
      </c>
      <c r="F1932" s="24" t="s">
        <v>24</v>
      </c>
      <c r="G1932" s="68" t="str">
        <f t="shared" si="117"/>
        <v>Baja</v>
      </c>
      <c r="H1932" s="16" t="s">
        <v>6005</v>
      </c>
      <c r="I1932" s="16" t="s">
        <v>2757</v>
      </c>
      <c r="J1932" s="16" t="s">
        <v>2272</v>
      </c>
      <c r="K1932" s="16">
        <v>98700</v>
      </c>
      <c r="L1932" s="16" t="s">
        <v>2265</v>
      </c>
      <c r="M1932" s="17">
        <v>43889</v>
      </c>
      <c r="N1932" s="15">
        <v>3200093668</v>
      </c>
      <c r="O1932" s="16" t="s">
        <v>6006</v>
      </c>
      <c r="P1932" s="16" t="s">
        <v>6405</v>
      </c>
      <c r="Q1932" s="16" t="str">
        <f t="shared" si="118"/>
        <v>05/09/00</v>
      </c>
      <c r="R1932" s="27" t="s">
        <v>3910</v>
      </c>
      <c r="S1932" s="108" t="s">
        <v>2336</v>
      </c>
      <c r="T1932" s="108"/>
    </row>
    <row r="1933" spans="1:20" hidden="1" x14ac:dyDescent="0.2">
      <c r="A1933" s="16">
        <v>749</v>
      </c>
      <c r="B1933" s="16" t="s">
        <v>1391</v>
      </c>
      <c r="D1933" s="70" t="str">
        <f>IF(C1933="","",LOOKUP(C1933,Bases!A:A,Bases!B:B))</f>
        <v/>
      </c>
      <c r="E1933" s="70" t="str">
        <f>IF(C1933="","",LOOKUP(C1933,Bases!A:A,Bases!C:C))</f>
        <v/>
      </c>
      <c r="G1933" s="68" t="str">
        <f t="shared" si="117"/>
        <v>Baja</v>
      </c>
      <c r="K1933" s="16">
        <v>0</v>
      </c>
      <c r="L1933" s="16" t="s">
        <v>2265</v>
      </c>
      <c r="M1933" s="17">
        <v>38636</v>
      </c>
      <c r="N1933" s="15">
        <v>34059001668</v>
      </c>
      <c r="P1933" s="16">
        <v>0</v>
      </c>
      <c r="Q1933" s="16" t="str">
        <f t="shared" si="118"/>
        <v>//</v>
      </c>
      <c r="R1933" s="16"/>
      <c r="S1933" s="108" t="e">
        <v>#N/A</v>
      </c>
      <c r="T1933" s="108"/>
    </row>
    <row r="1934" spans="1:20" x14ac:dyDescent="0.2">
      <c r="A1934" s="16">
        <v>1599</v>
      </c>
      <c r="B1934" s="31" t="s">
        <v>1125</v>
      </c>
      <c r="C1934" s="16" t="s">
        <v>6814</v>
      </c>
      <c r="D1934" s="70" t="str">
        <f>IF(C1934="","",LOOKUP(C1934,Bases!A:A,Bases!B:B))</f>
        <v>Mantenimiento</v>
      </c>
      <c r="E1934" s="70" t="str">
        <f>IF(C1934="","",LOOKUP(C1934,Bases!A:A,Bases!C:C))</f>
        <v>Apoyo de Mantenimiento</v>
      </c>
      <c r="F1934" s="18" t="s">
        <v>3</v>
      </c>
      <c r="G1934" s="68" t="str">
        <f t="shared" si="117"/>
        <v>Activo</v>
      </c>
      <c r="H1934" s="16" t="s">
        <v>2929</v>
      </c>
      <c r="I1934" s="16" t="s">
        <v>2472</v>
      </c>
      <c r="J1934" s="16" t="s">
        <v>2283</v>
      </c>
      <c r="K1934" s="16">
        <v>98640</v>
      </c>
      <c r="L1934" s="16" t="s">
        <v>144</v>
      </c>
      <c r="M1934" s="17">
        <v>43475</v>
      </c>
      <c r="N1934" s="15">
        <v>10169735833</v>
      </c>
      <c r="O1934" s="16" t="s">
        <v>4663</v>
      </c>
      <c r="P1934" s="16" t="s">
        <v>6371</v>
      </c>
      <c r="Q1934" s="16" t="str">
        <f t="shared" si="118"/>
        <v>06/12/97</v>
      </c>
      <c r="R1934" s="16" t="s">
        <v>3904</v>
      </c>
      <c r="S1934" s="12" t="s">
        <v>3951</v>
      </c>
    </row>
    <row r="1935" spans="1:20" hidden="1" x14ac:dyDescent="0.2">
      <c r="A1935" s="16">
        <v>593</v>
      </c>
      <c r="B1935" s="16" t="s">
        <v>1393</v>
      </c>
      <c r="D1935" s="70" t="str">
        <f>IF(C1935="","",LOOKUP(C1935,Bases!A:A,Bases!B:B))</f>
        <v/>
      </c>
      <c r="E1935" s="70" t="str">
        <f>IF(C1935="","",LOOKUP(C1935,Bases!A:A,Bases!C:C))</f>
        <v/>
      </c>
      <c r="G1935" s="68" t="str">
        <f t="shared" si="117"/>
        <v>Baja</v>
      </c>
      <c r="K1935" s="16">
        <v>0</v>
      </c>
      <c r="L1935" s="16" t="s">
        <v>2265</v>
      </c>
      <c r="M1935" s="17">
        <v>38348</v>
      </c>
      <c r="N1935" s="15">
        <v>34046801584</v>
      </c>
      <c r="P1935" s="16">
        <v>0</v>
      </c>
      <c r="Q1935" s="16" t="str">
        <f t="shared" si="118"/>
        <v>//</v>
      </c>
      <c r="R1935" s="16"/>
      <c r="S1935" s="108" t="e">
        <v>#N/A</v>
      </c>
      <c r="T1935" s="108"/>
    </row>
    <row r="1936" spans="1:20" hidden="1" x14ac:dyDescent="0.2">
      <c r="A1936" s="16">
        <v>1325</v>
      </c>
      <c r="B1936" s="16" t="s">
        <v>1394</v>
      </c>
      <c r="D1936" s="70" t="str">
        <f>IF(C1936="","",LOOKUP(C1936,Bases!A:A,Bases!B:B))</f>
        <v/>
      </c>
      <c r="E1936" s="70" t="str">
        <f>IF(C1936="","",LOOKUP(C1936,Bases!A:A,Bases!C:C))</f>
        <v/>
      </c>
      <c r="G1936" s="68" t="str">
        <f t="shared" si="117"/>
        <v>Baja</v>
      </c>
      <c r="H1936" s="16" t="s">
        <v>3103</v>
      </c>
      <c r="J1936" s="16" t="s">
        <v>2272</v>
      </c>
      <c r="K1936" s="16">
        <v>98700</v>
      </c>
      <c r="L1936" s="16" t="s">
        <v>2265</v>
      </c>
      <c r="M1936" s="17">
        <v>41880</v>
      </c>
      <c r="N1936" s="15">
        <v>34139300775</v>
      </c>
      <c r="P1936" s="16">
        <v>0</v>
      </c>
      <c r="Q1936" s="16" t="str">
        <f t="shared" si="118"/>
        <v>//</v>
      </c>
      <c r="R1936" s="16"/>
      <c r="S1936" s="108" t="e">
        <v>#N/A</v>
      </c>
      <c r="T1936" s="108"/>
    </row>
    <row r="1937" spans="1:20" hidden="1" x14ac:dyDescent="0.2">
      <c r="A1937" s="16">
        <v>7010</v>
      </c>
      <c r="B1937" s="16" t="s">
        <v>1394</v>
      </c>
      <c r="D1937" s="70" t="str">
        <f>IF(C1937="","",LOOKUP(C1937,Bases!A:A,Bases!B:B))</f>
        <v/>
      </c>
      <c r="E1937" s="70" t="str">
        <f>IF(C1937="","",LOOKUP(C1937,Bases!A:A,Bases!C:C))</f>
        <v/>
      </c>
      <c r="G1937" s="68" t="str">
        <f t="shared" si="117"/>
        <v>Baja</v>
      </c>
      <c r="H1937" s="16" t="s">
        <v>3102</v>
      </c>
      <c r="J1937" s="16" t="s">
        <v>2272</v>
      </c>
      <c r="K1937" s="16">
        <v>98700</v>
      </c>
      <c r="L1937" s="16" t="s">
        <v>2265</v>
      </c>
      <c r="M1937" s="17">
        <v>41288</v>
      </c>
      <c r="N1937" s="15">
        <v>34139300775</v>
      </c>
      <c r="P1937" s="16">
        <v>0</v>
      </c>
      <c r="Q1937" s="16" t="str">
        <f t="shared" si="118"/>
        <v>//</v>
      </c>
      <c r="R1937" s="16"/>
      <c r="S1937" s="108" t="e">
        <v>#N/A</v>
      </c>
      <c r="T1937" s="108"/>
    </row>
    <row r="1938" spans="1:20" hidden="1" x14ac:dyDescent="0.2">
      <c r="A1938" s="16">
        <v>1321</v>
      </c>
      <c r="B1938" s="16" t="s">
        <v>1395</v>
      </c>
      <c r="D1938" s="70" t="str">
        <f>IF(C1938="","",LOOKUP(C1938,Bases!A:A,Bases!B:B))</f>
        <v/>
      </c>
      <c r="E1938" s="70" t="str">
        <f>IF(C1938="","",LOOKUP(C1938,Bases!A:A,Bases!C:C))</f>
        <v/>
      </c>
      <c r="G1938" s="68" t="str">
        <f t="shared" si="117"/>
        <v>Baja</v>
      </c>
      <c r="H1938" s="16" t="s">
        <v>3104</v>
      </c>
      <c r="J1938" s="16" t="s">
        <v>2272</v>
      </c>
      <c r="K1938" s="16">
        <v>98705</v>
      </c>
      <c r="L1938" s="16" t="s">
        <v>2265</v>
      </c>
      <c r="M1938" s="17">
        <v>41876</v>
      </c>
      <c r="N1938" s="15">
        <v>27149375597</v>
      </c>
      <c r="P1938" s="16">
        <v>0</v>
      </c>
      <c r="Q1938" s="16" t="str">
        <f t="shared" si="118"/>
        <v>//</v>
      </c>
      <c r="R1938" s="16"/>
      <c r="S1938" s="108" t="e">
        <v>#N/A</v>
      </c>
      <c r="T1938" s="108"/>
    </row>
    <row r="1939" spans="1:20" hidden="1" x14ac:dyDescent="0.2">
      <c r="A1939" s="16">
        <v>2137</v>
      </c>
      <c r="B1939" s="16" t="s">
        <v>3705</v>
      </c>
      <c r="D1939" s="70" t="str">
        <f>IF(C1939="","",LOOKUP(C1939,Bases!A:A,Bases!B:B))</f>
        <v/>
      </c>
      <c r="E1939" s="70" t="str">
        <f>IF(C1939="","",LOOKUP(C1939,Bases!A:A,Bases!C:C))</f>
        <v/>
      </c>
      <c r="F1939" s="18" t="s">
        <v>3778</v>
      </c>
      <c r="G1939" s="68" t="str">
        <f t="shared" si="117"/>
        <v>Baja</v>
      </c>
      <c r="H1939" s="16" t="s">
        <v>3706</v>
      </c>
      <c r="J1939" s="16" t="s">
        <v>3707</v>
      </c>
      <c r="K1939" s="16">
        <v>98717</v>
      </c>
      <c r="L1939" s="16" t="s">
        <v>2265</v>
      </c>
      <c r="M1939" s="17">
        <v>43514</v>
      </c>
      <c r="O1939" s="16" t="s">
        <v>4222</v>
      </c>
      <c r="P1939" s="16">
        <v>0</v>
      </c>
      <c r="Q1939" s="16" t="str">
        <f t="shared" si="118"/>
        <v>01/10/98</v>
      </c>
      <c r="R1939" s="27" t="s">
        <v>3904</v>
      </c>
      <c r="S1939" s="108" t="e">
        <v>#N/A</v>
      </c>
      <c r="T1939" s="108"/>
    </row>
    <row r="1940" spans="1:20" hidden="1" x14ac:dyDescent="0.2">
      <c r="A1940" s="16">
        <v>174</v>
      </c>
      <c r="B1940" s="16" t="s">
        <v>1396</v>
      </c>
      <c r="D1940" s="70" t="str">
        <f>IF(C1940="","",LOOKUP(C1940,Bases!A:A,Bases!B:B))</f>
        <v/>
      </c>
      <c r="E1940" s="70" t="str">
        <f>IF(C1940="","",LOOKUP(C1940,Bases!A:A,Bases!C:C))</f>
        <v/>
      </c>
      <c r="G1940" s="68" t="str">
        <f t="shared" si="117"/>
        <v>Baja</v>
      </c>
      <c r="K1940" s="16">
        <v>0</v>
      </c>
      <c r="L1940" s="16" t="s">
        <v>2265</v>
      </c>
      <c r="M1940" s="17">
        <v>37207</v>
      </c>
      <c r="N1940" s="15">
        <v>34947507020</v>
      </c>
      <c r="P1940" s="16">
        <v>0</v>
      </c>
      <c r="Q1940" s="16" t="str">
        <f t="shared" si="118"/>
        <v>//</v>
      </c>
      <c r="R1940" s="16"/>
      <c r="S1940" s="108" t="e">
        <v>#N/A</v>
      </c>
      <c r="T1940" s="108"/>
    </row>
    <row r="1941" spans="1:20" hidden="1" x14ac:dyDescent="0.2">
      <c r="A1941" s="16">
        <v>1756</v>
      </c>
      <c r="B1941" s="16" t="s">
        <v>1397</v>
      </c>
      <c r="D1941" s="70" t="str">
        <f>IF(C1941="","",LOOKUP(C1941,Bases!A:A,Bases!B:B))</f>
        <v/>
      </c>
      <c r="E1941" s="70" t="str">
        <f>IF(C1941="","",LOOKUP(C1941,Bases!A:A,Bases!C:C))</f>
        <v/>
      </c>
      <c r="G1941" s="68" t="str">
        <f t="shared" si="117"/>
        <v>Baja</v>
      </c>
      <c r="H1941" s="16" t="s">
        <v>3105</v>
      </c>
      <c r="J1941" s="16" t="s">
        <v>2680</v>
      </c>
      <c r="K1941" s="16">
        <v>98760</v>
      </c>
      <c r="L1941" s="16" t="s">
        <v>2265</v>
      </c>
      <c r="M1941" s="17">
        <v>42629</v>
      </c>
      <c r="N1941" s="15">
        <v>50169604597</v>
      </c>
      <c r="P1941" s="16">
        <v>0</v>
      </c>
      <c r="Q1941" s="16" t="str">
        <f t="shared" si="118"/>
        <v>//</v>
      </c>
      <c r="R1941" s="16"/>
      <c r="S1941" s="108" t="e">
        <v>#N/A</v>
      </c>
      <c r="T1941" s="108"/>
    </row>
    <row r="1942" spans="1:20" hidden="1" x14ac:dyDescent="0.2">
      <c r="A1942" s="16">
        <v>568</v>
      </c>
      <c r="B1942" s="16" t="s">
        <v>1398</v>
      </c>
      <c r="D1942" s="70" t="str">
        <f>IF(C1942="","",LOOKUP(C1942,Bases!A:A,Bases!B:B))</f>
        <v/>
      </c>
      <c r="E1942" s="70" t="str">
        <f>IF(C1942="","",LOOKUP(C1942,Bases!A:A,Bases!C:C))</f>
        <v/>
      </c>
      <c r="G1942" s="68" t="str">
        <f t="shared" ref="G1942:G1973" si="119">IF(L1942="B","Baja","Activo")</f>
        <v>Baja</v>
      </c>
      <c r="K1942" s="16">
        <v>0</v>
      </c>
      <c r="L1942" s="16" t="s">
        <v>2265</v>
      </c>
      <c r="M1942" s="17">
        <v>38320</v>
      </c>
      <c r="N1942" s="15">
        <v>34048810682</v>
      </c>
      <c r="P1942" s="16">
        <v>0</v>
      </c>
      <c r="Q1942" s="16" t="str">
        <f t="shared" ref="Q1942:Q1973" si="120">CONCATENATE(MID(O1942,9,2),"/",MID(O1942,7,2),"/",MID(O1942,5,2))</f>
        <v>//</v>
      </c>
      <c r="R1942" s="16"/>
      <c r="S1942" s="108" t="e">
        <v>#N/A</v>
      </c>
      <c r="T1942" s="108"/>
    </row>
    <row r="1943" spans="1:20" x14ac:dyDescent="0.2">
      <c r="A1943" s="16">
        <v>507</v>
      </c>
      <c r="B1943" s="31" t="s">
        <v>1127</v>
      </c>
      <c r="C1943" s="16" t="s">
        <v>6815</v>
      </c>
      <c r="D1943" s="70" t="str">
        <f>IF(C1943="","",LOOKUP(C1943,Bases!A:A,Bases!B:B))</f>
        <v>Mantenimiento</v>
      </c>
      <c r="E1943" s="70" t="str">
        <f>IF(C1943="","",LOOKUP(C1943,Bases!A:A,Bases!C:C))</f>
        <v>Apoyo de Mantenimiento</v>
      </c>
      <c r="F1943" s="18" t="s">
        <v>3</v>
      </c>
      <c r="G1943" s="68" t="str">
        <f t="shared" si="119"/>
        <v>Activo</v>
      </c>
      <c r="H1943" s="16" t="s">
        <v>2930</v>
      </c>
      <c r="I1943" s="16" t="s">
        <v>2472</v>
      </c>
      <c r="J1943" s="16" t="s">
        <v>2283</v>
      </c>
      <c r="K1943" s="16">
        <v>98640</v>
      </c>
      <c r="L1943" s="16" t="s">
        <v>2266</v>
      </c>
      <c r="M1943" s="17">
        <v>43119</v>
      </c>
      <c r="N1943" s="15">
        <v>34048901515</v>
      </c>
      <c r="O1943" s="16" t="s">
        <v>4395</v>
      </c>
      <c r="P1943" s="16" t="s">
        <v>6372</v>
      </c>
      <c r="Q1943" s="16" t="str">
        <f t="shared" si="120"/>
        <v>16/05/89</v>
      </c>
      <c r="R1943" s="27" t="s">
        <v>3904</v>
      </c>
      <c r="S1943" s="12" t="s">
        <v>3951</v>
      </c>
    </row>
    <row r="1944" spans="1:20" hidden="1" x14ac:dyDescent="0.2">
      <c r="A1944" s="16">
        <v>849</v>
      </c>
      <c r="B1944" s="16" t="s">
        <v>1399</v>
      </c>
      <c r="D1944" s="70" t="str">
        <f>IF(C1944="","",LOOKUP(C1944,Bases!A:A,Bases!B:B))</f>
        <v/>
      </c>
      <c r="E1944" s="70" t="str">
        <f>IF(C1944="","",LOOKUP(C1944,Bases!A:A,Bases!C:C))</f>
        <v/>
      </c>
      <c r="G1944" s="68" t="str">
        <f t="shared" si="119"/>
        <v>Baja</v>
      </c>
      <c r="K1944" s="16">
        <v>0</v>
      </c>
      <c r="L1944" s="16" t="s">
        <v>2265</v>
      </c>
      <c r="M1944" s="17">
        <v>38726</v>
      </c>
      <c r="N1944" s="15">
        <v>34017100602</v>
      </c>
      <c r="P1944" s="16">
        <v>0</v>
      </c>
      <c r="Q1944" s="16" t="str">
        <f t="shared" si="120"/>
        <v>//</v>
      </c>
      <c r="R1944" s="16"/>
      <c r="S1944" s="108" t="e">
        <v>#N/A</v>
      </c>
      <c r="T1944" s="108"/>
    </row>
    <row r="1945" spans="1:20" hidden="1" x14ac:dyDescent="0.2">
      <c r="A1945" s="16">
        <v>1261</v>
      </c>
      <c r="B1945" s="16" t="s">
        <v>1400</v>
      </c>
      <c r="D1945" s="70" t="str">
        <f>IF(C1945="","",LOOKUP(C1945,Bases!A:A,Bases!B:B))</f>
        <v/>
      </c>
      <c r="E1945" s="70" t="str">
        <f>IF(C1945="","",LOOKUP(C1945,Bases!A:A,Bases!C:C))</f>
        <v/>
      </c>
      <c r="G1945" s="68" t="str">
        <f t="shared" si="119"/>
        <v>Baja</v>
      </c>
      <c r="H1945" s="16" t="s">
        <v>3106</v>
      </c>
      <c r="J1945" s="16" t="s">
        <v>2283</v>
      </c>
      <c r="K1945" s="16">
        <v>98640</v>
      </c>
      <c r="L1945" s="16" t="s">
        <v>2265</v>
      </c>
      <c r="M1945" s="17">
        <v>41758</v>
      </c>
      <c r="N1945" s="15">
        <v>27149679774</v>
      </c>
      <c r="P1945" s="16">
        <v>0</v>
      </c>
      <c r="Q1945" s="16" t="str">
        <f t="shared" si="120"/>
        <v>//</v>
      </c>
      <c r="R1945" s="16"/>
      <c r="S1945" s="108" t="e">
        <v>#N/A</v>
      </c>
      <c r="T1945" s="108"/>
    </row>
    <row r="1946" spans="1:20" hidden="1" x14ac:dyDescent="0.2">
      <c r="A1946" s="16">
        <v>1831</v>
      </c>
      <c r="B1946" s="16" t="s">
        <v>1401</v>
      </c>
      <c r="D1946" s="70" t="str">
        <f>IF(C1946="","",LOOKUP(C1946,Bases!A:A,Bases!B:B))</f>
        <v/>
      </c>
      <c r="E1946" s="70" t="str">
        <f>IF(C1946="","",LOOKUP(C1946,Bases!A:A,Bases!C:C))</f>
        <v/>
      </c>
      <c r="G1946" s="68" t="str">
        <f t="shared" si="119"/>
        <v>Baja</v>
      </c>
      <c r="H1946" s="16" t="s">
        <v>3107</v>
      </c>
      <c r="J1946" s="16" t="s">
        <v>3108</v>
      </c>
      <c r="K1946" s="16">
        <v>98760</v>
      </c>
      <c r="L1946" s="16" t="s">
        <v>2265</v>
      </c>
      <c r="M1946" s="17">
        <v>42766</v>
      </c>
      <c r="N1946" s="15">
        <v>34089102460</v>
      </c>
      <c r="P1946" s="16">
        <v>0</v>
      </c>
      <c r="Q1946" s="16" t="str">
        <f t="shared" si="120"/>
        <v>//</v>
      </c>
      <c r="R1946" s="16"/>
      <c r="S1946" s="108" t="e">
        <v>#N/A</v>
      </c>
      <c r="T1946" s="108"/>
    </row>
    <row r="1947" spans="1:20" hidden="1" x14ac:dyDescent="0.2">
      <c r="A1947" s="16">
        <v>1832</v>
      </c>
      <c r="B1947" s="16" t="s">
        <v>1402</v>
      </c>
      <c r="D1947" s="70" t="str">
        <f>IF(C1947="","",LOOKUP(C1947,Bases!A:A,Bases!B:B))</f>
        <v/>
      </c>
      <c r="E1947" s="70" t="str">
        <f>IF(C1947="","",LOOKUP(C1947,Bases!A:A,Bases!C:C))</f>
        <v/>
      </c>
      <c r="G1947" s="68" t="str">
        <f t="shared" si="119"/>
        <v>Baja</v>
      </c>
      <c r="H1947" s="16" t="s">
        <v>3109</v>
      </c>
      <c r="J1947" s="16" t="s">
        <v>2285</v>
      </c>
      <c r="K1947" s="16">
        <v>98760</v>
      </c>
      <c r="L1947" s="16" t="s">
        <v>2265</v>
      </c>
      <c r="M1947" s="17">
        <v>42766</v>
      </c>
      <c r="N1947" s="15">
        <v>34128802435</v>
      </c>
      <c r="P1947" s="16">
        <v>0</v>
      </c>
      <c r="Q1947" s="16" t="str">
        <f t="shared" si="120"/>
        <v>//</v>
      </c>
      <c r="R1947" s="16"/>
      <c r="S1947" s="108" t="e">
        <v>#N/A</v>
      </c>
      <c r="T1947" s="108"/>
    </row>
    <row r="1948" spans="1:20" hidden="1" x14ac:dyDescent="0.2">
      <c r="A1948" s="16">
        <v>264</v>
      </c>
      <c r="B1948" s="16" t="s">
        <v>1403</v>
      </c>
      <c r="D1948" s="70" t="str">
        <f>IF(C1948="","",LOOKUP(C1948,Bases!A:A,Bases!B:B))</f>
        <v/>
      </c>
      <c r="E1948" s="70" t="str">
        <f>IF(C1948="","",LOOKUP(C1948,Bases!A:A,Bases!C:C))</f>
        <v/>
      </c>
      <c r="G1948" s="68" t="str">
        <f t="shared" si="119"/>
        <v>Baja</v>
      </c>
      <c r="K1948" s="16">
        <v>0</v>
      </c>
      <c r="L1948" s="16" t="s">
        <v>2265</v>
      </c>
      <c r="M1948" s="17">
        <v>37440</v>
      </c>
      <c r="N1948" s="15">
        <v>34937304524</v>
      </c>
      <c r="P1948" s="16">
        <v>0</v>
      </c>
      <c r="Q1948" s="16" t="str">
        <f t="shared" si="120"/>
        <v>//</v>
      </c>
      <c r="R1948" s="16"/>
      <c r="S1948" s="108" t="e">
        <v>#N/A</v>
      </c>
      <c r="T1948" s="108"/>
    </row>
    <row r="1949" spans="1:20" hidden="1" x14ac:dyDescent="0.2">
      <c r="A1949" s="16">
        <v>804</v>
      </c>
      <c r="B1949" s="16" t="s">
        <v>1404</v>
      </c>
      <c r="D1949" s="70" t="str">
        <f>IF(C1949="","",LOOKUP(C1949,Bases!A:A,Bases!B:B))</f>
        <v/>
      </c>
      <c r="E1949" s="70" t="str">
        <f>IF(C1949="","",LOOKUP(C1949,Bases!A:A,Bases!C:C))</f>
        <v/>
      </c>
      <c r="G1949" s="68" t="str">
        <f t="shared" si="119"/>
        <v>Baja</v>
      </c>
      <c r="K1949" s="16">
        <v>0</v>
      </c>
      <c r="L1949" s="16" t="s">
        <v>2265</v>
      </c>
      <c r="M1949" s="17">
        <v>38677</v>
      </c>
      <c r="N1949" s="15">
        <v>34058907378</v>
      </c>
      <c r="P1949" s="16">
        <v>0</v>
      </c>
      <c r="Q1949" s="16" t="str">
        <f t="shared" si="120"/>
        <v>//</v>
      </c>
      <c r="R1949" s="16"/>
      <c r="S1949" s="108" t="e">
        <v>#N/A</v>
      </c>
      <c r="T1949" s="108"/>
    </row>
    <row r="1950" spans="1:20" hidden="1" x14ac:dyDescent="0.2">
      <c r="A1950" s="16">
        <v>1053</v>
      </c>
      <c r="B1950" s="16" t="s">
        <v>1405</v>
      </c>
      <c r="D1950" s="70" t="str">
        <f>IF(C1950="","",LOOKUP(C1950,Bases!A:A,Bases!B:B))</f>
        <v/>
      </c>
      <c r="E1950" s="70" t="str">
        <f>IF(C1950="","",LOOKUP(C1950,Bases!A:A,Bases!C:C))</f>
        <v/>
      </c>
      <c r="G1950" s="68" t="str">
        <f t="shared" si="119"/>
        <v>Baja</v>
      </c>
      <c r="H1950" s="16" t="s">
        <v>3110</v>
      </c>
      <c r="J1950" s="16" t="s">
        <v>2381</v>
      </c>
      <c r="K1950" s="16">
        <v>98640</v>
      </c>
      <c r="L1950" s="16" t="s">
        <v>2265</v>
      </c>
      <c r="M1950" s="17">
        <v>40816</v>
      </c>
      <c r="N1950" s="15">
        <v>34119504511</v>
      </c>
      <c r="P1950" s="16">
        <v>0</v>
      </c>
      <c r="Q1950" s="16" t="str">
        <f t="shared" si="120"/>
        <v>//</v>
      </c>
      <c r="R1950" s="16"/>
      <c r="S1950" s="108" t="e">
        <v>#N/A</v>
      </c>
      <c r="T1950" s="108"/>
    </row>
    <row r="1951" spans="1:20" hidden="1" x14ac:dyDescent="0.2">
      <c r="A1951" s="16">
        <v>1003</v>
      </c>
      <c r="B1951" s="16" t="s">
        <v>1406</v>
      </c>
      <c r="D1951" s="70" t="str">
        <f>IF(C1951="","",LOOKUP(C1951,Bases!A:A,Bases!B:B))</f>
        <v/>
      </c>
      <c r="E1951" s="70" t="str">
        <f>IF(C1951="","",LOOKUP(C1951,Bases!A:A,Bases!C:C))</f>
        <v/>
      </c>
      <c r="G1951" s="68" t="str">
        <f t="shared" si="119"/>
        <v>Baja</v>
      </c>
      <c r="H1951" s="16" t="s">
        <v>3111</v>
      </c>
      <c r="J1951" s="16" t="s">
        <v>2283</v>
      </c>
      <c r="K1951" s="16">
        <v>98640</v>
      </c>
      <c r="L1951" s="16" t="s">
        <v>2265</v>
      </c>
      <c r="M1951" s="17">
        <v>40592</v>
      </c>
      <c r="N1951" s="15">
        <v>34089300973</v>
      </c>
      <c r="P1951" s="16">
        <v>0</v>
      </c>
      <c r="Q1951" s="16" t="str">
        <f t="shared" si="120"/>
        <v>//</v>
      </c>
      <c r="R1951" s="16"/>
      <c r="S1951" s="108" t="e">
        <v>#N/A</v>
      </c>
      <c r="T1951" s="108"/>
    </row>
    <row r="1952" spans="1:20" hidden="1" x14ac:dyDescent="0.2">
      <c r="A1952" s="16">
        <v>1746</v>
      </c>
      <c r="B1952" s="16" t="s">
        <v>1407</v>
      </c>
      <c r="D1952" s="70" t="str">
        <f>IF(C1952="","",LOOKUP(C1952,Bases!A:A,Bases!B:B))</f>
        <v/>
      </c>
      <c r="E1952" s="70" t="str">
        <f>IF(C1952="","",LOOKUP(C1952,Bases!A:A,Bases!C:C))</f>
        <v/>
      </c>
      <c r="G1952" s="68" t="str">
        <f t="shared" si="119"/>
        <v>Baja</v>
      </c>
      <c r="H1952" s="16" t="s">
        <v>3112</v>
      </c>
      <c r="J1952" s="16" t="s">
        <v>2297</v>
      </c>
      <c r="K1952" s="16">
        <v>98760</v>
      </c>
      <c r="L1952" s="16" t="s">
        <v>2265</v>
      </c>
      <c r="M1952" s="17">
        <v>42621</v>
      </c>
      <c r="N1952" s="15">
        <v>3168581548</v>
      </c>
      <c r="P1952" s="16">
        <v>0</v>
      </c>
      <c r="Q1952" s="16" t="str">
        <f t="shared" si="120"/>
        <v>//</v>
      </c>
      <c r="R1952" s="16"/>
      <c r="S1952" s="108" t="e">
        <v>#N/A</v>
      </c>
      <c r="T1952" s="108"/>
    </row>
    <row r="1953" spans="1:20" hidden="1" x14ac:dyDescent="0.2">
      <c r="A1953" s="16">
        <v>1519</v>
      </c>
      <c r="B1953" s="16" t="s">
        <v>1408</v>
      </c>
      <c r="D1953" s="70" t="str">
        <f>IF(C1953="","",LOOKUP(C1953,Bases!A:A,Bases!B:B))</f>
        <v/>
      </c>
      <c r="E1953" s="70" t="str">
        <f>IF(C1953="","",LOOKUP(C1953,Bases!A:A,Bases!C:C))</f>
        <v/>
      </c>
      <c r="G1953" s="68" t="str">
        <f t="shared" si="119"/>
        <v>Baja</v>
      </c>
      <c r="H1953" s="16" t="s">
        <v>3113</v>
      </c>
      <c r="J1953" s="16" t="s">
        <v>3114</v>
      </c>
      <c r="K1953" s="16">
        <v>98640</v>
      </c>
      <c r="L1953" s="16" t="s">
        <v>2265</v>
      </c>
      <c r="M1953" s="17">
        <v>42249</v>
      </c>
      <c r="N1953" s="15">
        <v>34108803940</v>
      </c>
      <c r="P1953" s="16">
        <v>0</v>
      </c>
      <c r="Q1953" s="16" t="str">
        <f t="shared" si="120"/>
        <v>//</v>
      </c>
      <c r="R1953" s="16"/>
      <c r="S1953" s="108" t="e">
        <v>#N/A</v>
      </c>
      <c r="T1953" s="108"/>
    </row>
    <row r="1954" spans="1:20" hidden="1" x14ac:dyDescent="0.2">
      <c r="A1954" s="29">
        <v>50314</v>
      </c>
      <c r="B1954" s="16" t="s">
        <v>5178</v>
      </c>
      <c r="D1954" s="70" t="str">
        <f>IF(C1954="","",LOOKUP(C1954,Bases!A:A,Bases!B:B))</f>
        <v/>
      </c>
      <c r="E1954" s="70" t="str">
        <f>IF(C1954="","",LOOKUP(C1954,Bases!A:A,Bases!C:C))</f>
        <v/>
      </c>
      <c r="F1954" s="24" t="s">
        <v>3639</v>
      </c>
      <c r="G1954" s="68" t="str">
        <f t="shared" si="119"/>
        <v>Baja</v>
      </c>
      <c r="H1954" s="16" t="s">
        <v>5179</v>
      </c>
      <c r="J1954" s="16" t="s">
        <v>2285</v>
      </c>
      <c r="K1954" s="16">
        <v>98760</v>
      </c>
      <c r="L1954" s="16" t="s">
        <v>2265</v>
      </c>
      <c r="M1954" s="17">
        <v>43661</v>
      </c>
      <c r="O1954" s="16" t="s">
        <v>5180</v>
      </c>
      <c r="P1954" s="16">
        <v>0</v>
      </c>
      <c r="Q1954" s="16" t="str">
        <f t="shared" si="120"/>
        <v>24/04/90</v>
      </c>
      <c r="R1954" s="27" t="s">
        <v>3910</v>
      </c>
      <c r="S1954" s="108" t="e">
        <v>#N/A</v>
      </c>
      <c r="T1954" s="108"/>
    </row>
    <row r="1955" spans="1:20" hidden="1" x14ac:dyDescent="0.2">
      <c r="A1955" s="16">
        <v>1355</v>
      </c>
      <c r="B1955" s="16" t="s">
        <v>1409</v>
      </c>
      <c r="D1955" s="70" t="str">
        <f>IF(C1955="","",LOOKUP(C1955,Bases!A:A,Bases!B:B))</f>
        <v/>
      </c>
      <c r="E1955" s="70" t="str">
        <f>IF(C1955="","",LOOKUP(C1955,Bases!A:A,Bases!C:C))</f>
        <v/>
      </c>
      <c r="G1955" s="68" t="str">
        <f t="shared" si="119"/>
        <v>Baja</v>
      </c>
      <c r="H1955" s="16" t="s">
        <v>3115</v>
      </c>
      <c r="J1955" s="16" t="s">
        <v>2272</v>
      </c>
      <c r="K1955" s="16">
        <v>98700</v>
      </c>
      <c r="L1955" s="16" t="s">
        <v>2265</v>
      </c>
      <c r="M1955" s="17">
        <v>41901</v>
      </c>
      <c r="N1955" s="15">
        <v>34118600567</v>
      </c>
      <c r="P1955" s="16">
        <v>0</v>
      </c>
      <c r="Q1955" s="16" t="str">
        <f t="shared" si="120"/>
        <v>//</v>
      </c>
      <c r="R1955" s="16"/>
      <c r="S1955" s="108" t="e">
        <v>#N/A</v>
      </c>
      <c r="T1955" s="108"/>
    </row>
    <row r="1956" spans="1:20" hidden="1" x14ac:dyDescent="0.2">
      <c r="A1956" s="16">
        <v>1198</v>
      </c>
      <c r="B1956" s="16" t="s">
        <v>1410</v>
      </c>
      <c r="D1956" s="70" t="str">
        <f>IF(C1956="","",LOOKUP(C1956,Bases!A:A,Bases!B:B))</f>
        <v/>
      </c>
      <c r="E1956" s="70" t="str">
        <f>IF(C1956="","",LOOKUP(C1956,Bases!A:A,Bases!C:C))</f>
        <v/>
      </c>
      <c r="G1956" s="68" t="str">
        <f t="shared" si="119"/>
        <v>Baja</v>
      </c>
      <c r="H1956" s="16" t="s">
        <v>3116</v>
      </c>
      <c r="J1956" s="16" t="s">
        <v>2272</v>
      </c>
      <c r="K1956" s="16">
        <v>98700</v>
      </c>
      <c r="L1956" s="16" t="s">
        <v>2265</v>
      </c>
      <c r="M1956" s="17">
        <v>41530</v>
      </c>
      <c r="N1956" s="15">
        <v>34139200298</v>
      </c>
      <c r="P1956" s="16">
        <v>0</v>
      </c>
      <c r="Q1956" s="16" t="str">
        <f t="shared" si="120"/>
        <v>//</v>
      </c>
      <c r="R1956" s="16"/>
      <c r="S1956" s="108" t="e">
        <v>#N/A</v>
      </c>
      <c r="T1956" s="108"/>
    </row>
    <row r="1957" spans="1:20" hidden="1" x14ac:dyDescent="0.2">
      <c r="A1957" s="16">
        <v>1173</v>
      </c>
      <c r="B1957" s="16" t="s">
        <v>1411</v>
      </c>
      <c r="D1957" s="70" t="str">
        <f>IF(C1957="","",LOOKUP(C1957,Bases!A:A,Bases!B:B))</f>
        <v/>
      </c>
      <c r="E1957" s="70" t="str">
        <f>IF(C1957="","",LOOKUP(C1957,Bases!A:A,Bases!C:C))</f>
        <v/>
      </c>
      <c r="G1957" s="68" t="str">
        <f t="shared" si="119"/>
        <v>Baja</v>
      </c>
      <c r="H1957" s="16" t="s">
        <v>2996</v>
      </c>
      <c r="J1957" s="16" t="s">
        <v>2272</v>
      </c>
      <c r="K1957" s="16">
        <v>98705</v>
      </c>
      <c r="L1957" s="16" t="s">
        <v>2265</v>
      </c>
      <c r="M1957" s="17">
        <v>41474</v>
      </c>
      <c r="N1957" s="15">
        <v>51927306897</v>
      </c>
      <c r="P1957" s="16">
        <v>0</v>
      </c>
      <c r="Q1957" s="16" t="str">
        <f t="shared" si="120"/>
        <v>//</v>
      </c>
      <c r="R1957" s="16"/>
      <c r="S1957" s="108" t="e">
        <v>#N/A</v>
      </c>
      <c r="T1957" s="108"/>
    </row>
    <row r="1958" spans="1:20" hidden="1" x14ac:dyDescent="0.2">
      <c r="A1958" s="23">
        <v>2354</v>
      </c>
      <c r="B1958" s="16" t="s">
        <v>4353</v>
      </c>
      <c r="D1958" s="70" t="str">
        <f>IF(C1958="","",LOOKUP(C1958,Bases!A:A,Bases!B:B))</f>
        <v/>
      </c>
      <c r="E1958" s="70" t="str">
        <f>IF(C1958="","",LOOKUP(C1958,Bases!A:A,Bases!C:C))</f>
        <v/>
      </c>
      <c r="F1958" s="24" t="s">
        <v>3639</v>
      </c>
      <c r="G1958" s="68" t="str">
        <f t="shared" si="119"/>
        <v>Baja</v>
      </c>
      <c r="H1958" s="16" t="s">
        <v>4354</v>
      </c>
      <c r="J1958" s="16" t="s">
        <v>2272</v>
      </c>
      <c r="K1958" s="16">
        <v>98717</v>
      </c>
      <c r="L1958" s="16" t="s">
        <v>2265</v>
      </c>
      <c r="M1958" s="17">
        <v>43396</v>
      </c>
      <c r="O1958" s="16" t="s">
        <v>4355</v>
      </c>
      <c r="P1958" s="16">
        <v>0</v>
      </c>
      <c r="Q1958" s="16" t="str">
        <f t="shared" si="120"/>
        <v>22/07/98</v>
      </c>
      <c r="R1958" s="27" t="s">
        <v>3910</v>
      </c>
      <c r="S1958" s="108" t="e">
        <v>#N/A</v>
      </c>
      <c r="T1958" s="108"/>
    </row>
    <row r="1959" spans="1:20" hidden="1" x14ac:dyDescent="0.2">
      <c r="A1959" s="16">
        <v>846</v>
      </c>
      <c r="B1959" s="16" t="s">
        <v>1412</v>
      </c>
      <c r="D1959" s="70" t="str">
        <f>IF(C1959="","",LOOKUP(C1959,Bases!A:A,Bases!B:B))</f>
        <v/>
      </c>
      <c r="E1959" s="70" t="str">
        <f>IF(C1959="","",LOOKUP(C1959,Bases!A:A,Bases!C:C))</f>
        <v/>
      </c>
      <c r="G1959" s="68" t="str">
        <f t="shared" si="119"/>
        <v>Baja</v>
      </c>
      <c r="K1959" s="16">
        <v>0</v>
      </c>
      <c r="L1959" s="16" t="s">
        <v>2265</v>
      </c>
      <c r="M1959" s="17">
        <v>38712</v>
      </c>
      <c r="N1959" s="15">
        <v>34057702283</v>
      </c>
      <c r="P1959" s="16">
        <v>0</v>
      </c>
      <c r="Q1959" s="16" t="str">
        <f t="shared" si="120"/>
        <v>//</v>
      </c>
      <c r="R1959" s="16"/>
      <c r="S1959" s="108" t="e">
        <v>#N/A</v>
      </c>
      <c r="T1959" s="108"/>
    </row>
    <row r="1960" spans="1:20" hidden="1" x14ac:dyDescent="0.2">
      <c r="A1960" s="23">
        <v>8185</v>
      </c>
      <c r="B1960" s="16" t="s">
        <v>1413</v>
      </c>
      <c r="D1960" s="70" t="str">
        <f>IF(C1960="","",LOOKUP(C1960,Bases!A:A,Bases!B:B))</f>
        <v/>
      </c>
      <c r="E1960" s="70" t="str">
        <f>IF(C1960="","",LOOKUP(C1960,Bases!A:A,Bases!C:C))</f>
        <v/>
      </c>
      <c r="F1960" s="18" t="s">
        <v>11</v>
      </c>
      <c r="G1960" s="68" t="str">
        <f t="shared" si="119"/>
        <v>Baja</v>
      </c>
      <c r="H1960" s="16" t="s">
        <v>3115</v>
      </c>
      <c r="I1960" s="16" t="s">
        <v>2336</v>
      </c>
      <c r="J1960" s="16" t="s">
        <v>2274</v>
      </c>
      <c r="K1960" s="16">
        <v>98700</v>
      </c>
      <c r="L1960" s="16" t="s">
        <v>2265</v>
      </c>
      <c r="M1960" s="17">
        <v>43588</v>
      </c>
      <c r="N1960" s="15">
        <v>34118600567</v>
      </c>
      <c r="O1960" s="16" t="s">
        <v>5007</v>
      </c>
      <c r="P1960" s="16" t="s">
        <v>6406</v>
      </c>
      <c r="Q1960" s="16" t="str">
        <f t="shared" si="120"/>
        <v>07/05/86</v>
      </c>
      <c r="R1960" s="27" t="s">
        <v>3904</v>
      </c>
      <c r="S1960" s="108" t="s">
        <v>6214</v>
      </c>
      <c r="T1960" s="108"/>
    </row>
    <row r="1961" spans="1:20" hidden="1" x14ac:dyDescent="0.2">
      <c r="A1961" s="16">
        <v>847</v>
      </c>
      <c r="B1961" s="16" t="s">
        <v>1414</v>
      </c>
      <c r="D1961" s="70" t="str">
        <f>IF(C1961="","",LOOKUP(C1961,Bases!A:A,Bases!B:B))</f>
        <v/>
      </c>
      <c r="E1961" s="70" t="str">
        <f>IF(C1961="","",LOOKUP(C1961,Bases!A:A,Bases!C:C))</f>
        <v/>
      </c>
      <c r="G1961" s="68" t="str">
        <f t="shared" si="119"/>
        <v>Baja</v>
      </c>
      <c r="K1961" s="16">
        <v>0</v>
      </c>
      <c r="L1961" s="16" t="s">
        <v>2265</v>
      </c>
      <c r="M1961" s="17">
        <v>38712</v>
      </c>
      <c r="N1961" s="15">
        <v>34058307108</v>
      </c>
      <c r="P1961" s="16">
        <v>0</v>
      </c>
      <c r="Q1961" s="16" t="str">
        <f t="shared" si="120"/>
        <v>//</v>
      </c>
      <c r="R1961" s="16"/>
      <c r="S1961" s="108" t="e">
        <v>#N/A</v>
      </c>
      <c r="T1961" s="108"/>
    </row>
    <row r="1962" spans="1:20" hidden="1" x14ac:dyDescent="0.2">
      <c r="A1962" s="16">
        <v>709</v>
      </c>
      <c r="B1962" s="16" t="s">
        <v>1415</v>
      </c>
      <c r="D1962" s="70" t="str">
        <f>IF(C1962="","",LOOKUP(C1962,Bases!A:A,Bases!B:B))</f>
        <v/>
      </c>
      <c r="E1962" s="70" t="str">
        <f>IF(C1962="","",LOOKUP(C1962,Bases!A:A,Bases!C:C))</f>
        <v/>
      </c>
      <c r="G1962" s="68" t="str">
        <f t="shared" si="119"/>
        <v>Baja</v>
      </c>
      <c r="K1962" s="16">
        <v>0</v>
      </c>
      <c r="L1962" s="16" t="s">
        <v>2265</v>
      </c>
      <c r="M1962" s="17">
        <v>38474</v>
      </c>
      <c r="N1962" s="15">
        <v>34058804542</v>
      </c>
      <c r="P1962" s="16">
        <v>0</v>
      </c>
      <c r="Q1962" s="16" t="str">
        <f t="shared" si="120"/>
        <v>//</v>
      </c>
      <c r="R1962" s="16"/>
      <c r="S1962" s="108" t="e">
        <v>#N/A</v>
      </c>
      <c r="T1962" s="108"/>
    </row>
    <row r="1963" spans="1:20" hidden="1" x14ac:dyDescent="0.2">
      <c r="A1963" s="23">
        <v>2303</v>
      </c>
      <c r="B1963" s="16" t="s">
        <v>4094</v>
      </c>
      <c r="D1963" s="70" t="str">
        <f>IF(C1963="","",LOOKUP(C1963,Bases!A:A,Bases!B:B))</f>
        <v/>
      </c>
      <c r="E1963" s="70" t="str">
        <f>IF(C1963="","",LOOKUP(C1963,Bases!A:A,Bases!C:C))</f>
        <v/>
      </c>
      <c r="F1963" s="18" t="s">
        <v>11</v>
      </c>
      <c r="G1963" s="68" t="str">
        <f t="shared" si="119"/>
        <v>Baja</v>
      </c>
      <c r="H1963" s="16" t="s">
        <v>4095</v>
      </c>
      <c r="I1963" s="16" t="s">
        <v>6256</v>
      </c>
      <c r="J1963" s="16" t="s">
        <v>2272</v>
      </c>
      <c r="K1963" s="16">
        <v>98707</v>
      </c>
      <c r="L1963" s="16" t="s">
        <v>2265</v>
      </c>
      <c r="M1963" s="17">
        <v>44005</v>
      </c>
      <c r="N1963" s="15">
        <v>2177213614</v>
      </c>
      <c r="O1963" s="16" t="s">
        <v>4096</v>
      </c>
      <c r="Q1963" s="16" t="str">
        <f t="shared" si="120"/>
        <v>27/12/72</v>
      </c>
      <c r="R1963" s="27" t="s">
        <v>3904</v>
      </c>
      <c r="S1963" s="108" t="s">
        <v>6214</v>
      </c>
      <c r="T1963" s="108"/>
    </row>
    <row r="1964" spans="1:20" hidden="1" x14ac:dyDescent="0.2">
      <c r="A1964" s="16">
        <v>8442</v>
      </c>
      <c r="B1964" s="16" t="s">
        <v>7672</v>
      </c>
      <c r="C1964" s="19" t="s">
        <v>7000</v>
      </c>
      <c r="D1964" s="70" t="str">
        <f>IF(C1964="","",LOOKUP(C1964,Bases!A:A,Bases!B:B))</f>
        <v>Invernaderos</v>
      </c>
      <c r="E1964" s="70" t="str">
        <f>IF(C1964="","",LOOKUP(C1964,Bases!A:A,Bases!C:C))</f>
        <v>Extra/entrenamiento</v>
      </c>
      <c r="F1964" s="18" t="s">
        <v>7209</v>
      </c>
      <c r="G1964" s="68" t="str">
        <f t="shared" si="119"/>
        <v>Baja</v>
      </c>
      <c r="H1964" s="31"/>
      <c r="I1964" s="16" t="s">
        <v>2283</v>
      </c>
      <c r="J1964" s="16" t="s">
        <v>2283</v>
      </c>
      <c r="K1964" s="16">
        <v>98640</v>
      </c>
      <c r="L1964" s="16" t="s">
        <v>2265</v>
      </c>
      <c r="M1964" s="17">
        <v>44172</v>
      </c>
      <c r="O1964" s="16" t="s">
        <v>7675</v>
      </c>
      <c r="Q1964" s="16" t="str">
        <f t="shared" si="120"/>
        <v>01/05/93</v>
      </c>
      <c r="R1964" s="27" t="s">
        <v>3904</v>
      </c>
      <c r="S1964" s="108" t="s">
        <v>2283</v>
      </c>
      <c r="T1964" s="108"/>
    </row>
    <row r="1965" spans="1:20" hidden="1" x14ac:dyDescent="0.2">
      <c r="A1965" s="16">
        <v>2239</v>
      </c>
      <c r="B1965" s="16" t="s">
        <v>3889</v>
      </c>
      <c r="D1965" s="70" t="str">
        <f>IF(C1965="","",LOOKUP(C1965,Bases!A:A,Bases!B:B))</f>
        <v/>
      </c>
      <c r="E1965" s="70" t="str">
        <f>IF(C1965="","",LOOKUP(C1965,Bases!A:A,Bases!C:C))</f>
        <v/>
      </c>
      <c r="F1965" s="18" t="s">
        <v>3659</v>
      </c>
      <c r="G1965" s="68" t="str">
        <f t="shared" si="119"/>
        <v>Baja</v>
      </c>
      <c r="H1965" s="16" t="s">
        <v>3749</v>
      </c>
      <c r="J1965" s="16" t="s">
        <v>2268</v>
      </c>
      <c r="K1965" s="16">
        <v>98706</v>
      </c>
      <c r="L1965" s="16" t="s">
        <v>2265</v>
      </c>
      <c r="M1965" s="17">
        <v>43335</v>
      </c>
      <c r="P1965" s="16">
        <v>0</v>
      </c>
      <c r="Q1965" s="16" t="str">
        <f t="shared" si="120"/>
        <v>//</v>
      </c>
      <c r="R1965" s="27" t="s">
        <v>3910</v>
      </c>
      <c r="S1965" s="108" t="e">
        <v>#N/A</v>
      </c>
      <c r="T1965" s="108"/>
    </row>
    <row r="1966" spans="1:20" hidden="1" x14ac:dyDescent="0.2">
      <c r="A1966" s="16">
        <v>8206</v>
      </c>
      <c r="B1966" s="16" t="s">
        <v>1417</v>
      </c>
      <c r="D1966" s="70" t="str">
        <f>IF(C1966="","",LOOKUP(C1966,Bases!A:A,Bases!B:B))</f>
        <v/>
      </c>
      <c r="E1966" s="70" t="str">
        <f>IF(C1966="","",LOOKUP(C1966,Bases!A:A,Bases!C:C))</f>
        <v/>
      </c>
      <c r="G1966" s="68" t="str">
        <f t="shared" si="119"/>
        <v>Baja</v>
      </c>
      <c r="H1966" s="16" t="s">
        <v>3118</v>
      </c>
      <c r="J1966" s="16" t="s">
        <v>2283</v>
      </c>
      <c r="K1966" s="16">
        <v>98640</v>
      </c>
      <c r="L1966" s="16" t="s">
        <v>2265</v>
      </c>
      <c r="M1966" s="17">
        <v>42748</v>
      </c>
      <c r="N1966" s="15">
        <v>27159698300</v>
      </c>
      <c r="P1966" s="16">
        <v>0</v>
      </c>
      <c r="Q1966" s="16" t="str">
        <f t="shared" si="120"/>
        <v>//</v>
      </c>
      <c r="R1966" s="16"/>
      <c r="S1966" s="108" t="e">
        <v>#N/A</v>
      </c>
      <c r="T1966" s="108"/>
    </row>
    <row r="1967" spans="1:20" hidden="1" x14ac:dyDescent="0.2">
      <c r="A1967" s="23">
        <v>2614</v>
      </c>
      <c r="B1967" s="16" t="s">
        <v>5356</v>
      </c>
      <c r="D1967" s="70" t="str">
        <f>IF(C1967="","",LOOKUP(C1967,Bases!A:A,Bases!B:B))</f>
        <v/>
      </c>
      <c r="E1967" s="70" t="str">
        <f>IF(C1967="","",LOOKUP(C1967,Bases!A:A,Bases!C:C))</f>
        <v/>
      </c>
      <c r="F1967" s="18" t="s">
        <v>24</v>
      </c>
      <c r="G1967" s="68" t="str">
        <f t="shared" si="119"/>
        <v>Baja</v>
      </c>
      <c r="H1967" s="16" t="s">
        <v>5357</v>
      </c>
      <c r="J1967" s="16" t="s">
        <v>2283</v>
      </c>
      <c r="K1967" s="16">
        <v>98640</v>
      </c>
      <c r="L1967" s="16" t="s">
        <v>2265</v>
      </c>
      <c r="M1967" s="17">
        <v>43710</v>
      </c>
      <c r="N1967" s="15">
        <v>34119400777</v>
      </c>
      <c r="O1967" s="16" t="s">
        <v>5358</v>
      </c>
      <c r="P1967" s="16">
        <v>0</v>
      </c>
      <c r="Q1967" s="16" t="str">
        <f t="shared" si="120"/>
        <v>18/04/94</v>
      </c>
      <c r="R1967" s="27" t="s">
        <v>3904</v>
      </c>
      <c r="S1967" s="108" t="e">
        <v>#N/A</v>
      </c>
      <c r="T1967" s="108"/>
    </row>
    <row r="1968" spans="1:20" hidden="1" x14ac:dyDescent="0.2">
      <c r="A1968" s="16">
        <v>8215</v>
      </c>
      <c r="B1968" s="16" t="s">
        <v>1418</v>
      </c>
      <c r="D1968" s="70" t="str">
        <f>IF(C1968="","",LOOKUP(C1968,Bases!A:A,Bases!B:B))</f>
        <v/>
      </c>
      <c r="E1968" s="70" t="str">
        <f>IF(C1968="","",LOOKUP(C1968,Bases!A:A,Bases!C:C))</f>
        <v/>
      </c>
      <c r="G1968" s="68" t="str">
        <f t="shared" si="119"/>
        <v>Baja</v>
      </c>
      <c r="H1968" s="16" t="s">
        <v>3119</v>
      </c>
      <c r="J1968" s="16" t="s">
        <v>2283</v>
      </c>
      <c r="K1968" s="16">
        <v>98640</v>
      </c>
      <c r="L1968" s="16" t="s">
        <v>2265</v>
      </c>
      <c r="M1968" s="17">
        <v>42753</v>
      </c>
      <c r="N1968" s="15">
        <v>46150120387</v>
      </c>
      <c r="P1968" s="16">
        <v>0</v>
      </c>
      <c r="Q1968" s="16" t="str">
        <f t="shared" si="120"/>
        <v>//</v>
      </c>
      <c r="R1968" s="16"/>
      <c r="S1968" s="108" t="e">
        <v>#N/A</v>
      </c>
      <c r="T1968" s="108"/>
    </row>
    <row r="1969" spans="1:20" hidden="1" x14ac:dyDescent="0.2">
      <c r="A1969" s="16">
        <v>437</v>
      </c>
      <c r="B1969" s="16" t="s">
        <v>1419</v>
      </c>
      <c r="D1969" s="70" t="str">
        <f>IF(C1969="","",LOOKUP(C1969,Bases!A:A,Bases!B:B))</f>
        <v/>
      </c>
      <c r="E1969" s="70" t="str">
        <f>IF(C1969="","",LOOKUP(C1969,Bases!A:A,Bases!C:C))</f>
        <v/>
      </c>
      <c r="G1969" s="68" t="str">
        <f t="shared" si="119"/>
        <v>Baja</v>
      </c>
      <c r="K1969" s="16">
        <v>0</v>
      </c>
      <c r="L1969" s="16" t="s">
        <v>2265</v>
      </c>
      <c r="M1969" s="17">
        <v>37970</v>
      </c>
      <c r="N1969" s="15">
        <v>34018211952</v>
      </c>
      <c r="P1969" s="16">
        <v>0</v>
      </c>
      <c r="Q1969" s="16" t="str">
        <f t="shared" si="120"/>
        <v>//</v>
      </c>
      <c r="R1969" s="16"/>
      <c r="S1969" s="108" t="e">
        <v>#N/A</v>
      </c>
      <c r="T1969" s="108"/>
    </row>
    <row r="1970" spans="1:20" hidden="1" x14ac:dyDescent="0.2">
      <c r="A1970" s="16">
        <v>396</v>
      </c>
      <c r="B1970" s="16" t="s">
        <v>1420</v>
      </c>
      <c r="D1970" s="70" t="str">
        <f>IF(C1970="","",LOOKUP(C1970,Bases!A:A,Bases!B:B))</f>
        <v/>
      </c>
      <c r="E1970" s="70" t="str">
        <f>IF(C1970="","",LOOKUP(C1970,Bases!A:A,Bases!C:C))</f>
        <v/>
      </c>
      <c r="G1970" s="68" t="str">
        <f t="shared" si="119"/>
        <v>Baja</v>
      </c>
      <c r="K1970" s="16">
        <v>0</v>
      </c>
      <c r="L1970" s="16" t="s">
        <v>2265</v>
      </c>
      <c r="M1970" s="17">
        <v>37718</v>
      </c>
      <c r="N1970" s="15">
        <v>34957907206</v>
      </c>
      <c r="P1970" s="16">
        <v>0</v>
      </c>
      <c r="Q1970" s="16" t="str">
        <f t="shared" si="120"/>
        <v>//</v>
      </c>
      <c r="R1970" s="16"/>
      <c r="S1970" s="108" t="e">
        <v>#N/A</v>
      </c>
      <c r="T1970" s="108"/>
    </row>
    <row r="1971" spans="1:20" hidden="1" x14ac:dyDescent="0.2">
      <c r="A1971" s="16">
        <v>1669</v>
      </c>
      <c r="B1971" s="16" t="s">
        <v>1421</v>
      </c>
      <c r="D1971" s="70" t="str">
        <f>IF(C1971="","",LOOKUP(C1971,Bases!A:A,Bases!B:B))</f>
        <v/>
      </c>
      <c r="E1971" s="70" t="str">
        <f>IF(C1971="","",LOOKUP(C1971,Bases!A:A,Bases!C:C))</f>
        <v/>
      </c>
      <c r="G1971" s="68" t="str">
        <f t="shared" si="119"/>
        <v>Baja</v>
      </c>
      <c r="H1971" s="16" t="s">
        <v>3120</v>
      </c>
      <c r="J1971" s="16" t="s">
        <v>2272</v>
      </c>
      <c r="K1971" s="16">
        <v>98700</v>
      </c>
      <c r="L1971" s="16" t="s">
        <v>2265</v>
      </c>
      <c r="M1971" s="17">
        <v>42506</v>
      </c>
      <c r="N1971" s="15">
        <v>17169362807</v>
      </c>
      <c r="P1971" s="16">
        <v>0</v>
      </c>
      <c r="Q1971" s="16" t="str">
        <f t="shared" si="120"/>
        <v>//</v>
      </c>
      <c r="R1971" s="16"/>
      <c r="S1971" s="108" t="e">
        <v>#N/A</v>
      </c>
      <c r="T1971" s="108"/>
    </row>
    <row r="1972" spans="1:20" x14ac:dyDescent="0.2">
      <c r="A1972" s="23">
        <v>3130</v>
      </c>
      <c r="B1972" s="31" t="s">
        <v>4757</v>
      </c>
      <c r="C1972" s="16" t="s">
        <v>6732</v>
      </c>
      <c r="D1972" s="70" t="str">
        <f>IF(C1972="","",LOOKUP(C1972,Bases!A:A,Bases!B:B))</f>
        <v>Invernaderos</v>
      </c>
      <c r="E1972" s="70" t="str">
        <f>IF(C1972="","",LOOKUP(C1972,Bases!A:A,Bases!C:C))</f>
        <v>Operativo Abajo</v>
      </c>
      <c r="F1972" s="18" t="s">
        <v>6242</v>
      </c>
      <c r="G1972" s="68" t="str">
        <f t="shared" si="119"/>
        <v>Activo</v>
      </c>
      <c r="H1972" s="16" t="s">
        <v>2932</v>
      </c>
      <c r="I1972" s="16" t="s">
        <v>2472</v>
      </c>
      <c r="J1972" s="16" t="s">
        <v>2283</v>
      </c>
      <c r="K1972" s="16">
        <v>98640</v>
      </c>
      <c r="L1972" s="16" t="s">
        <v>144</v>
      </c>
      <c r="M1972" s="17">
        <v>43508</v>
      </c>
      <c r="N1972" s="15">
        <v>34007601825</v>
      </c>
      <c r="O1972" s="16" t="s">
        <v>4758</v>
      </c>
      <c r="P1972" s="16" t="s">
        <v>6373</v>
      </c>
      <c r="Q1972" s="16" t="str">
        <f t="shared" si="120"/>
        <v>11/05/76</v>
      </c>
      <c r="R1972" s="27" t="s">
        <v>3904</v>
      </c>
      <c r="S1972" s="12" t="s">
        <v>3951</v>
      </c>
    </row>
    <row r="1973" spans="1:20" hidden="1" x14ac:dyDescent="0.2">
      <c r="A1973" s="16">
        <v>2786</v>
      </c>
      <c r="B1973" s="56" t="s">
        <v>5936</v>
      </c>
      <c r="C1973" s="16" t="s">
        <v>6841</v>
      </c>
      <c r="D1973" s="70" t="str">
        <f>IF(C1973="","",LOOKUP(C1973,Bases!A:A,Bases!B:B))</f>
        <v>Invernaderos</v>
      </c>
      <c r="E1973" s="70" t="str">
        <f>IF(C1973="","",LOOKUP(C1973,Bases!A:A,Bases!C:C))</f>
        <v>Soporte de racimo (Escalera Manual)</v>
      </c>
      <c r="F1973" s="24" t="s">
        <v>3660</v>
      </c>
      <c r="G1973" s="68" t="str">
        <f t="shared" si="119"/>
        <v>Baja</v>
      </c>
      <c r="H1973" s="16" t="s">
        <v>5937</v>
      </c>
      <c r="I1973" s="16" t="s">
        <v>3676</v>
      </c>
      <c r="J1973" s="16" t="s">
        <v>2285</v>
      </c>
      <c r="K1973" s="16">
        <v>98730</v>
      </c>
      <c r="L1973" s="16" t="s">
        <v>2265</v>
      </c>
      <c r="M1973" s="17">
        <v>43879</v>
      </c>
      <c r="N1973" s="15">
        <v>40169920408</v>
      </c>
      <c r="O1973" s="16" t="s">
        <v>5938</v>
      </c>
      <c r="P1973" s="16" t="s">
        <v>6400</v>
      </c>
      <c r="Q1973" s="16" t="str">
        <f t="shared" si="120"/>
        <v>28/09/99</v>
      </c>
      <c r="R1973" s="27" t="s">
        <v>3904</v>
      </c>
      <c r="S1973" s="108" t="s">
        <v>3185</v>
      </c>
      <c r="T1973" s="108"/>
    </row>
    <row r="1974" spans="1:20" hidden="1" x14ac:dyDescent="0.2">
      <c r="A1974" s="16">
        <v>1305</v>
      </c>
      <c r="B1974" s="16" t="s">
        <v>1423</v>
      </c>
      <c r="D1974" s="70" t="str">
        <f>IF(C1974="","",LOOKUP(C1974,Bases!A:A,Bases!B:B))</f>
        <v/>
      </c>
      <c r="E1974" s="70" t="str">
        <f>IF(C1974="","",LOOKUP(C1974,Bases!A:A,Bases!C:C))</f>
        <v/>
      </c>
      <c r="G1974" s="68" t="str">
        <f t="shared" ref="G1974:G1999" si="121">IF(L1974="B","Baja","Activo")</f>
        <v>Baja</v>
      </c>
      <c r="H1974" s="16" t="s">
        <v>3122</v>
      </c>
      <c r="J1974" s="16" t="s">
        <v>2274</v>
      </c>
      <c r="K1974" s="16">
        <v>98700</v>
      </c>
      <c r="L1974" s="16" t="s">
        <v>2265</v>
      </c>
      <c r="M1974" s="17">
        <v>41862</v>
      </c>
      <c r="N1974" s="15">
        <v>8148851952</v>
      </c>
      <c r="P1974" s="16">
        <v>0</v>
      </c>
      <c r="Q1974" s="16" t="str">
        <f t="shared" ref="Q1974:Q1987" si="122">CONCATENATE(MID(O1974,9,2),"/",MID(O1974,7,2),"/",MID(O1974,5,2))</f>
        <v>//</v>
      </c>
      <c r="R1974" s="16"/>
      <c r="S1974" s="108" t="e">
        <v>#N/A</v>
      </c>
      <c r="T1974" s="108"/>
    </row>
    <row r="1975" spans="1:20" hidden="1" x14ac:dyDescent="0.2">
      <c r="A1975" s="29">
        <v>50196</v>
      </c>
      <c r="B1975" s="16" t="s">
        <v>4144</v>
      </c>
      <c r="D1975" s="70" t="str">
        <f>IF(C1975="","",LOOKUP(C1975,Bases!A:A,Bases!B:B))</f>
        <v/>
      </c>
      <c r="E1975" s="70" t="str">
        <f>IF(C1975="","",LOOKUP(C1975,Bases!A:A,Bases!C:C))</f>
        <v/>
      </c>
      <c r="F1975" s="18" t="s">
        <v>3662</v>
      </c>
      <c r="G1975" s="68" t="str">
        <f t="shared" si="121"/>
        <v>Baja</v>
      </c>
      <c r="H1975" s="16" t="s">
        <v>4145</v>
      </c>
      <c r="J1975" s="16" t="s">
        <v>2272</v>
      </c>
      <c r="K1975" s="16">
        <v>98700</v>
      </c>
      <c r="L1975" s="16" t="s">
        <v>2265</v>
      </c>
      <c r="M1975" s="17">
        <v>43363</v>
      </c>
      <c r="O1975" s="16" t="s">
        <v>4146</v>
      </c>
      <c r="P1975" s="16">
        <v>0</v>
      </c>
      <c r="Q1975" s="16" t="str">
        <f t="shared" si="122"/>
        <v>12/06/90</v>
      </c>
      <c r="R1975" s="27" t="s">
        <v>3910</v>
      </c>
      <c r="S1975" s="108" t="e">
        <v>#N/A</v>
      </c>
      <c r="T1975" s="108"/>
    </row>
    <row r="1976" spans="1:20" hidden="1" x14ac:dyDescent="0.2">
      <c r="A1976" s="28">
        <v>50138</v>
      </c>
      <c r="B1976" s="16" t="s">
        <v>3980</v>
      </c>
      <c r="D1976" s="70" t="str">
        <f>IF(C1976="","",LOOKUP(C1976,Bases!A:A,Bases!B:B))</f>
        <v/>
      </c>
      <c r="E1976" s="70" t="str">
        <f>IF(C1976="","",LOOKUP(C1976,Bases!A:A,Bases!C:C))</f>
        <v/>
      </c>
      <c r="F1976" s="18" t="s">
        <v>3639</v>
      </c>
      <c r="G1976" s="68" t="str">
        <f t="shared" si="121"/>
        <v>Baja</v>
      </c>
      <c r="H1976" s="16" t="s">
        <v>3981</v>
      </c>
      <c r="J1976" s="16" t="s">
        <v>2272</v>
      </c>
      <c r="K1976" s="16">
        <v>98700</v>
      </c>
      <c r="L1976" s="16" t="s">
        <v>2265</v>
      </c>
      <c r="M1976" s="17">
        <v>43347</v>
      </c>
      <c r="P1976" s="16">
        <v>0</v>
      </c>
      <c r="Q1976" s="16" t="str">
        <f t="shared" si="122"/>
        <v>//</v>
      </c>
      <c r="R1976" s="16" t="s">
        <v>3982</v>
      </c>
      <c r="S1976" s="108" t="e">
        <v>#N/A</v>
      </c>
      <c r="T1976" s="108"/>
    </row>
    <row r="1977" spans="1:20" hidden="1" x14ac:dyDescent="0.2">
      <c r="A1977" s="16">
        <v>1720</v>
      </c>
      <c r="B1977" s="16" t="s">
        <v>1424</v>
      </c>
      <c r="D1977" s="70" t="str">
        <f>IF(C1977="","",LOOKUP(C1977,Bases!A:A,Bases!B:B))</f>
        <v/>
      </c>
      <c r="E1977" s="70" t="str">
        <f>IF(C1977="","",LOOKUP(C1977,Bases!A:A,Bases!C:C))</f>
        <v/>
      </c>
      <c r="G1977" s="68" t="str">
        <f t="shared" si="121"/>
        <v>Baja</v>
      </c>
      <c r="H1977" s="16" t="s">
        <v>3123</v>
      </c>
      <c r="J1977" s="16" t="s">
        <v>3124</v>
      </c>
      <c r="K1977" s="16">
        <v>98730</v>
      </c>
      <c r="L1977" s="16" t="s">
        <v>2265</v>
      </c>
      <c r="M1977" s="17">
        <v>42597</v>
      </c>
      <c r="N1977" s="15">
        <v>23099400816</v>
      </c>
      <c r="P1977" s="16">
        <v>0</v>
      </c>
      <c r="Q1977" s="16" t="str">
        <f t="shared" si="122"/>
        <v>//</v>
      </c>
      <c r="R1977" s="16"/>
      <c r="S1977" s="108" t="e">
        <v>#N/A</v>
      </c>
      <c r="T1977" s="108"/>
    </row>
    <row r="1978" spans="1:20" hidden="1" x14ac:dyDescent="0.2">
      <c r="A1978" s="16">
        <v>662</v>
      </c>
      <c r="B1978" s="16" t="s">
        <v>1425</v>
      </c>
      <c r="D1978" s="70" t="str">
        <f>IF(C1978="","",LOOKUP(C1978,Bases!A:A,Bases!B:B))</f>
        <v/>
      </c>
      <c r="E1978" s="70" t="str">
        <f>IF(C1978="","",LOOKUP(C1978,Bases!A:A,Bases!C:C))</f>
        <v/>
      </c>
      <c r="G1978" s="68" t="str">
        <f t="shared" si="121"/>
        <v>Baja</v>
      </c>
      <c r="K1978" s="16">
        <v>0</v>
      </c>
      <c r="L1978" s="16" t="s">
        <v>2265</v>
      </c>
      <c r="M1978" s="17">
        <v>38439</v>
      </c>
      <c r="N1978" s="15">
        <v>34846503729</v>
      </c>
      <c r="P1978" s="16">
        <v>0</v>
      </c>
      <c r="Q1978" s="16" t="str">
        <f t="shared" si="122"/>
        <v>//</v>
      </c>
      <c r="R1978" s="16"/>
      <c r="S1978" s="108" t="e">
        <v>#N/A</v>
      </c>
      <c r="T1978" s="108"/>
    </row>
    <row r="1979" spans="1:20" hidden="1" x14ac:dyDescent="0.2">
      <c r="A1979" s="16">
        <v>1024</v>
      </c>
      <c r="B1979" s="16" t="s">
        <v>1426</v>
      </c>
      <c r="D1979" s="70" t="str">
        <f>IF(C1979="","",LOOKUP(C1979,Bases!A:A,Bases!B:B))</f>
        <v/>
      </c>
      <c r="E1979" s="70" t="str">
        <f>IF(C1979="","",LOOKUP(C1979,Bases!A:A,Bases!C:C))</f>
        <v/>
      </c>
      <c r="G1979" s="68" t="str">
        <f t="shared" si="121"/>
        <v>Baja</v>
      </c>
      <c r="H1979" s="16" t="s">
        <v>3125</v>
      </c>
      <c r="J1979" s="16" t="s">
        <v>2272</v>
      </c>
      <c r="K1979" s="16">
        <v>98705</v>
      </c>
      <c r="L1979" s="16" t="s">
        <v>2265</v>
      </c>
      <c r="M1979" s="17">
        <v>40746</v>
      </c>
      <c r="N1979" s="15">
        <v>34119007424</v>
      </c>
      <c r="P1979" s="16">
        <v>0</v>
      </c>
      <c r="Q1979" s="16" t="str">
        <f t="shared" si="122"/>
        <v>//</v>
      </c>
      <c r="R1979" s="16"/>
      <c r="S1979" s="108" t="e">
        <v>#N/A</v>
      </c>
      <c r="T1979" s="108"/>
    </row>
    <row r="1980" spans="1:20" x14ac:dyDescent="0.2">
      <c r="A1980" s="16">
        <v>1523</v>
      </c>
      <c r="B1980" s="31" t="s">
        <v>6234</v>
      </c>
      <c r="C1980" s="16" t="s">
        <v>7244</v>
      </c>
      <c r="D1980" s="70" t="str">
        <f>IF(C1980="","",LOOKUP(C1980,Bases!A:A,Bases!B:B))</f>
        <v>Invernaderos</v>
      </c>
      <c r="E1980" s="70" t="str">
        <f>IF(C1980="","",LOOKUP(C1980,Bases!A:A,Bases!C:C))</f>
        <v>Operativo Abajo</v>
      </c>
      <c r="F1980" s="18" t="s">
        <v>7083</v>
      </c>
      <c r="G1980" s="68" t="str">
        <f t="shared" si="121"/>
        <v>Activo</v>
      </c>
      <c r="H1980" s="16" t="s">
        <v>2897</v>
      </c>
      <c r="I1980" s="16" t="s">
        <v>2472</v>
      </c>
      <c r="J1980" s="16" t="s">
        <v>2283</v>
      </c>
      <c r="K1980" s="16">
        <v>98640</v>
      </c>
      <c r="L1980" s="16" t="s">
        <v>2266</v>
      </c>
      <c r="M1980" s="17">
        <v>42814</v>
      </c>
      <c r="N1980" s="15">
        <v>34007902637</v>
      </c>
      <c r="O1980" s="16" t="s">
        <v>4397</v>
      </c>
      <c r="P1980" s="16" t="s">
        <v>6374</v>
      </c>
      <c r="Q1980" s="16" t="str">
        <f t="shared" si="122"/>
        <v>18/06/79</v>
      </c>
      <c r="R1980" s="27" t="s">
        <v>3904</v>
      </c>
      <c r="S1980" s="12" t="s">
        <v>3951</v>
      </c>
    </row>
    <row r="1981" spans="1:20" hidden="1" x14ac:dyDescent="0.2">
      <c r="A1981" s="16">
        <v>949</v>
      </c>
      <c r="B1981" s="16" t="s">
        <v>1427</v>
      </c>
      <c r="D1981" s="70" t="str">
        <f>IF(C1981="","",LOOKUP(C1981,Bases!A:A,Bases!B:B))</f>
        <v/>
      </c>
      <c r="E1981" s="70" t="str">
        <f>IF(C1981="","",LOOKUP(C1981,Bases!A:A,Bases!C:C))</f>
        <v/>
      </c>
      <c r="G1981" s="68" t="str">
        <f t="shared" si="121"/>
        <v>Baja</v>
      </c>
      <c r="H1981" s="16" t="s">
        <v>3126</v>
      </c>
      <c r="J1981" s="16" t="s">
        <v>2272</v>
      </c>
      <c r="K1981" s="16">
        <v>98705</v>
      </c>
      <c r="L1981" s="16" t="s">
        <v>2265</v>
      </c>
      <c r="M1981" s="17">
        <v>40529</v>
      </c>
      <c r="N1981" s="15">
        <v>34109500636</v>
      </c>
      <c r="P1981" s="16">
        <v>0</v>
      </c>
      <c r="Q1981" s="16" t="str">
        <f t="shared" si="122"/>
        <v>//</v>
      </c>
      <c r="R1981" s="16"/>
      <c r="S1981" s="108" t="e">
        <v>#N/A</v>
      </c>
      <c r="T1981" s="108"/>
    </row>
    <row r="1982" spans="1:20" hidden="1" x14ac:dyDescent="0.2">
      <c r="A1982" s="16">
        <v>7017</v>
      </c>
      <c r="B1982" s="16" t="s">
        <v>1427</v>
      </c>
      <c r="D1982" s="70" t="str">
        <f>IF(C1982="","",LOOKUP(C1982,Bases!A:A,Bases!B:B))</f>
        <v/>
      </c>
      <c r="E1982" s="70" t="str">
        <f>IF(C1982="","",LOOKUP(C1982,Bases!A:A,Bases!C:C))</f>
        <v/>
      </c>
      <c r="G1982" s="68" t="str">
        <f t="shared" si="121"/>
        <v>Baja</v>
      </c>
      <c r="H1982" s="16" t="s">
        <v>3127</v>
      </c>
      <c r="J1982" s="16" t="s">
        <v>2283</v>
      </c>
      <c r="K1982" s="16">
        <v>98640</v>
      </c>
      <c r="L1982" s="16" t="s">
        <v>2265</v>
      </c>
      <c r="M1982" s="17">
        <v>41295</v>
      </c>
      <c r="N1982" s="15">
        <v>34109500636</v>
      </c>
      <c r="P1982" s="16">
        <v>0</v>
      </c>
      <c r="Q1982" s="16" t="str">
        <f t="shared" si="122"/>
        <v>//</v>
      </c>
      <c r="R1982" s="16"/>
      <c r="S1982" s="108" t="e">
        <v>#N/A</v>
      </c>
      <c r="T1982" s="108"/>
    </row>
    <row r="1983" spans="1:20" hidden="1" x14ac:dyDescent="0.2">
      <c r="A1983" s="16">
        <v>950</v>
      </c>
      <c r="B1983" s="16" t="s">
        <v>1428</v>
      </c>
      <c r="D1983" s="70" t="str">
        <f>IF(C1983="","",LOOKUP(C1983,Bases!A:A,Bases!B:B))</f>
        <v/>
      </c>
      <c r="E1983" s="70" t="str">
        <f>IF(C1983="","",LOOKUP(C1983,Bases!A:A,Bases!C:C))</f>
        <v/>
      </c>
      <c r="F1983" s="18" t="s">
        <v>3659</v>
      </c>
      <c r="G1983" s="68" t="str">
        <f t="shared" si="121"/>
        <v>Baja</v>
      </c>
      <c r="H1983" s="16" t="s">
        <v>3126</v>
      </c>
      <c r="J1983" s="16" t="s">
        <v>2272</v>
      </c>
      <c r="K1983" s="16">
        <v>98705</v>
      </c>
      <c r="L1983" s="16" t="s">
        <v>2265</v>
      </c>
      <c r="M1983" s="17">
        <v>40529</v>
      </c>
      <c r="N1983" s="15">
        <v>34109306562</v>
      </c>
      <c r="O1983" s="16" t="s">
        <v>3905</v>
      </c>
      <c r="P1983" s="16">
        <v>0</v>
      </c>
      <c r="Q1983" s="16" t="str">
        <f t="shared" si="122"/>
        <v>25/01/93</v>
      </c>
      <c r="R1983" s="27" t="s">
        <v>3910</v>
      </c>
      <c r="S1983" s="108" t="e">
        <v>#N/A</v>
      </c>
      <c r="T1983" s="108"/>
    </row>
    <row r="1984" spans="1:20" hidden="1" x14ac:dyDescent="0.2">
      <c r="A1984" s="16">
        <v>1312</v>
      </c>
      <c r="B1984" s="16" t="s">
        <v>1429</v>
      </c>
      <c r="D1984" s="70" t="str">
        <f>IF(C1984="","",LOOKUP(C1984,Bases!A:A,Bases!B:B))</f>
        <v/>
      </c>
      <c r="E1984" s="70" t="str">
        <f>IF(C1984="","",LOOKUP(C1984,Bases!A:A,Bases!C:C))</f>
        <v/>
      </c>
      <c r="G1984" s="68" t="str">
        <f t="shared" si="121"/>
        <v>Baja</v>
      </c>
      <c r="K1984" s="16">
        <v>0</v>
      </c>
      <c r="L1984" s="16" t="s">
        <v>2265</v>
      </c>
      <c r="M1984" s="17">
        <v>41866</v>
      </c>
      <c r="N1984" s="15">
        <v>8148004925</v>
      </c>
      <c r="P1984" s="16">
        <v>0</v>
      </c>
      <c r="Q1984" s="16" t="str">
        <f t="shared" si="122"/>
        <v>//</v>
      </c>
      <c r="R1984" s="16"/>
      <c r="S1984" s="108" t="e">
        <v>#N/A</v>
      </c>
      <c r="T1984" s="108"/>
    </row>
    <row r="1985" spans="1:20" x14ac:dyDescent="0.2">
      <c r="A1985" s="23">
        <v>2280</v>
      </c>
      <c r="B1985" s="31" t="s">
        <v>4006</v>
      </c>
      <c r="C1985" s="16" t="s">
        <v>7008</v>
      </c>
      <c r="D1985" s="70" t="str">
        <f>IF(C1985="","",LOOKUP(C1985,Bases!A:A,Bases!B:B))</f>
        <v>Riego</v>
      </c>
      <c r="E1985" s="70" t="str">
        <f>IF(C1985="","",LOOKUP(C1985,Bases!A:A,Bases!C:C))</f>
        <v>Riego nivel C</v>
      </c>
      <c r="F1985" s="18" t="s">
        <v>7545</v>
      </c>
      <c r="G1985" s="68" t="str">
        <f t="shared" si="121"/>
        <v>Activo</v>
      </c>
      <c r="H1985" s="16" t="s">
        <v>2893</v>
      </c>
      <c r="I1985" s="16" t="s">
        <v>2472</v>
      </c>
      <c r="J1985" s="16" t="s">
        <v>2283</v>
      </c>
      <c r="K1985" s="16">
        <v>98640</v>
      </c>
      <c r="L1985" s="16" t="s">
        <v>144</v>
      </c>
      <c r="M1985" s="17">
        <v>43350</v>
      </c>
      <c r="N1985" s="15">
        <v>34126700094</v>
      </c>
      <c r="O1985" s="16" t="s">
        <v>4398</v>
      </c>
      <c r="P1985" s="16" t="s">
        <v>6375</v>
      </c>
      <c r="Q1985" s="16" t="str">
        <f t="shared" si="122"/>
        <v>17/10/67</v>
      </c>
      <c r="R1985" s="16" t="s">
        <v>3904</v>
      </c>
      <c r="S1985" s="12" t="s">
        <v>3951</v>
      </c>
    </row>
    <row r="1986" spans="1:20" hidden="1" x14ac:dyDescent="0.2">
      <c r="A1986" s="16">
        <v>8419</v>
      </c>
      <c r="B1986" s="16" t="s">
        <v>7620</v>
      </c>
      <c r="C1986" s="19" t="s">
        <v>7091</v>
      </c>
      <c r="D1986" s="70" t="str">
        <f>IF(C1986="","",LOOKUP(C1986,Bases!A:A,Bases!B:B))</f>
        <v>Invernaderos</v>
      </c>
      <c r="E1986" s="70" t="str">
        <f>IF(C1986="","",LOOKUP(C1986,Bases!A:A,Bases!C:C))</f>
        <v>Extra/entrenamiento</v>
      </c>
      <c r="F1986" s="18" t="s">
        <v>7209</v>
      </c>
      <c r="G1986" s="68" t="str">
        <f t="shared" si="121"/>
        <v>Baja</v>
      </c>
      <c r="H1986" s="16" t="s">
        <v>7621</v>
      </c>
      <c r="I1986" s="16" t="s">
        <v>7388</v>
      </c>
      <c r="J1986" s="16" t="s">
        <v>2270</v>
      </c>
      <c r="K1986" s="16">
        <v>98631</v>
      </c>
      <c r="L1986" s="16" t="s">
        <v>2265</v>
      </c>
      <c r="M1986" s="17">
        <v>44159</v>
      </c>
      <c r="O1986" s="16" t="s">
        <v>7622</v>
      </c>
      <c r="Q1986" s="16" t="str">
        <f t="shared" si="122"/>
        <v>18/03/95</v>
      </c>
      <c r="R1986" s="27" t="s">
        <v>3910</v>
      </c>
      <c r="S1986" s="108" t="s">
        <v>7258</v>
      </c>
      <c r="T1986" s="108"/>
    </row>
    <row r="1987" spans="1:20" hidden="1" x14ac:dyDescent="0.2">
      <c r="A1987" s="16">
        <v>1122</v>
      </c>
      <c r="B1987" s="31" t="s">
        <v>1432</v>
      </c>
      <c r="D1987" s="70" t="str">
        <f>IF(C1987="","",LOOKUP(C1987,Bases!A:A,Bases!B:B))</f>
        <v/>
      </c>
      <c r="E1987" s="70" t="str">
        <f>IF(C1987="","",LOOKUP(C1987,Bases!A:A,Bases!C:C))</f>
        <v/>
      </c>
      <c r="F1987" s="18" t="s">
        <v>9</v>
      </c>
      <c r="G1987" s="68" t="str">
        <f t="shared" si="121"/>
        <v>Baja</v>
      </c>
      <c r="H1987" s="16" t="s">
        <v>3129</v>
      </c>
      <c r="I1987" s="16" t="s">
        <v>2336</v>
      </c>
      <c r="J1987" s="16" t="s">
        <v>2272</v>
      </c>
      <c r="K1987" s="16">
        <v>98700</v>
      </c>
      <c r="L1987" s="16" t="s">
        <v>2265</v>
      </c>
      <c r="M1987" s="17">
        <v>42857</v>
      </c>
      <c r="N1987" s="15">
        <v>34109403559</v>
      </c>
      <c r="O1987" s="16" t="s">
        <v>4012</v>
      </c>
      <c r="P1987" s="16" t="s">
        <v>6410</v>
      </c>
      <c r="Q1987" s="16" t="str">
        <f t="shared" si="122"/>
        <v>02/01/94</v>
      </c>
      <c r="R1987" s="27" t="s">
        <v>3910</v>
      </c>
      <c r="S1987" s="108" t="s">
        <v>2336</v>
      </c>
      <c r="T1987" s="108"/>
    </row>
    <row r="1988" spans="1:20" hidden="1" x14ac:dyDescent="0.2">
      <c r="A1988" s="16">
        <v>2891</v>
      </c>
      <c r="B1988" s="16" t="s">
        <v>6569</v>
      </c>
      <c r="D1988" s="70" t="str">
        <f>IF(C1988="","",LOOKUP(C1988,Bases!A:A,Bases!B:B))</f>
        <v/>
      </c>
      <c r="E1988" s="70" t="str">
        <f>IF(C1988="","",LOOKUP(C1988,Bases!A:A,Bases!C:C))</f>
        <v/>
      </c>
      <c r="F1988" s="12" t="s">
        <v>6043</v>
      </c>
      <c r="G1988" s="68" t="str">
        <f t="shared" si="121"/>
        <v>Baja</v>
      </c>
      <c r="H1988" s="16" t="s">
        <v>2346</v>
      </c>
      <c r="I1988" s="16" t="s">
        <v>2336</v>
      </c>
      <c r="J1988" s="16" t="s">
        <v>2272</v>
      </c>
      <c r="K1988" s="16">
        <v>98700</v>
      </c>
      <c r="L1988" s="16" t="s">
        <v>2265</v>
      </c>
      <c r="M1988" s="17">
        <v>44025</v>
      </c>
      <c r="O1988" s="16" t="s">
        <v>6570</v>
      </c>
      <c r="R1988" s="27" t="s">
        <v>3904</v>
      </c>
      <c r="S1988" s="108" t="s">
        <v>2336</v>
      </c>
      <c r="T1988" s="108"/>
    </row>
    <row r="1989" spans="1:20" hidden="1" x14ac:dyDescent="0.2">
      <c r="A1989" s="16">
        <v>323</v>
      </c>
      <c r="B1989" s="16" t="s">
        <v>1433</v>
      </c>
      <c r="D1989" s="70" t="str">
        <f>IF(C1989="","",LOOKUP(C1989,Bases!A:A,Bases!B:B))</f>
        <v/>
      </c>
      <c r="E1989" s="70" t="str">
        <f>IF(C1989="","",LOOKUP(C1989,Bases!A:A,Bases!C:C))</f>
        <v/>
      </c>
      <c r="G1989" s="68" t="str">
        <f t="shared" si="121"/>
        <v>Baja</v>
      </c>
      <c r="K1989" s="16">
        <v>0</v>
      </c>
      <c r="L1989" s="16" t="s">
        <v>2265</v>
      </c>
      <c r="M1989" s="17">
        <v>37564</v>
      </c>
      <c r="N1989" s="15">
        <v>51968050032</v>
      </c>
      <c r="P1989" s="16">
        <v>0</v>
      </c>
      <c r="Q1989" s="16" t="str">
        <f t="shared" ref="Q1989:Q2005" si="123">CONCATENATE(MID(O1989,9,2),"/",MID(O1989,7,2),"/",MID(O1989,5,2))</f>
        <v>//</v>
      </c>
      <c r="R1989" s="16"/>
      <c r="S1989" s="108" t="e">
        <v>#N/A</v>
      </c>
      <c r="T1989" s="108"/>
    </row>
    <row r="1990" spans="1:20" x14ac:dyDescent="0.2">
      <c r="A1990" s="23">
        <v>2637</v>
      </c>
      <c r="B1990" s="31" t="s">
        <v>5406</v>
      </c>
      <c r="C1990" s="16" t="s">
        <v>6891</v>
      </c>
      <c r="D1990" s="70" t="str">
        <f>IF(C1990="","",LOOKUP(C1990,Bases!A:A,Bases!B:B))</f>
        <v>Invernaderos</v>
      </c>
      <c r="E1990" s="70" t="str">
        <f>IF(C1990="","",LOOKUP(C1990,Bases!A:A,Bases!C:C))</f>
        <v>Operativo Abajo</v>
      </c>
      <c r="F1990" s="18" t="s">
        <v>6242</v>
      </c>
      <c r="G1990" s="68" t="str">
        <f t="shared" si="121"/>
        <v>Activo</v>
      </c>
      <c r="H1990" s="51" t="s">
        <v>5407</v>
      </c>
      <c r="I1990" s="16" t="s">
        <v>3676</v>
      </c>
      <c r="J1990" s="16" t="s">
        <v>2285</v>
      </c>
      <c r="K1990" s="16">
        <v>98730</v>
      </c>
      <c r="L1990" s="16" t="s">
        <v>2266</v>
      </c>
      <c r="M1990" s="17">
        <v>44099</v>
      </c>
      <c r="N1990" s="15">
        <v>32169881615</v>
      </c>
      <c r="O1990" s="51" t="s">
        <v>5405</v>
      </c>
      <c r="P1990" s="16" t="s">
        <v>6376</v>
      </c>
      <c r="Q1990" s="16" t="str">
        <f t="shared" si="123"/>
        <v>24/03/98</v>
      </c>
      <c r="R1990" s="27" t="s">
        <v>3904</v>
      </c>
      <c r="S1990" s="12" t="s">
        <v>3185</v>
      </c>
    </row>
    <row r="1991" spans="1:20" hidden="1" x14ac:dyDescent="0.2">
      <c r="A1991" s="16">
        <v>1582</v>
      </c>
      <c r="B1991" s="16" t="s">
        <v>1435</v>
      </c>
      <c r="D1991" s="70" t="str">
        <f>IF(C1991="","",LOOKUP(C1991,Bases!A:A,Bases!B:B))</f>
        <v/>
      </c>
      <c r="E1991" s="70" t="str">
        <f>IF(C1991="","",LOOKUP(C1991,Bases!A:A,Bases!C:C))</f>
        <v/>
      </c>
      <c r="G1991" s="68" t="str">
        <f t="shared" si="121"/>
        <v>Baja</v>
      </c>
      <c r="H1991" s="16" t="s">
        <v>3130</v>
      </c>
      <c r="J1991" s="16" t="s">
        <v>2272</v>
      </c>
      <c r="K1991" s="16">
        <v>98700</v>
      </c>
      <c r="L1991" s="16" t="s">
        <v>2265</v>
      </c>
      <c r="M1991" s="17">
        <v>42314</v>
      </c>
      <c r="N1991" s="15">
        <v>27159844136</v>
      </c>
      <c r="P1991" s="16">
        <v>0</v>
      </c>
      <c r="Q1991" s="16" t="str">
        <f t="shared" si="123"/>
        <v>//</v>
      </c>
      <c r="R1991" s="16"/>
      <c r="S1991" s="108" t="e">
        <v>#N/A</v>
      </c>
      <c r="T1991" s="108"/>
    </row>
    <row r="1992" spans="1:20" x14ac:dyDescent="0.2">
      <c r="A1992" s="16">
        <v>1400</v>
      </c>
      <c r="B1992" s="31" t="s">
        <v>1153</v>
      </c>
      <c r="C1992" s="16" t="s">
        <v>6820</v>
      </c>
      <c r="D1992" s="70" t="str">
        <f>IF(C1992="","",LOOKUP(C1992,Bases!A:A,Bases!B:B))</f>
        <v>Mantenimiento</v>
      </c>
      <c r="E1992" s="70" t="str">
        <f>IF(C1992="","",LOOKUP(C1992,Bases!A:A,Bases!C:C))</f>
        <v>Apoyo de Mantenimiento</v>
      </c>
      <c r="F1992" s="18" t="s">
        <v>3</v>
      </c>
      <c r="G1992" s="68" t="str">
        <f t="shared" si="121"/>
        <v>Activo</v>
      </c>
      <c r="H1992" s="16" t="s">
        <v>2945</v>
      </c>
      <c r="I1992" s="16" t="s">
        <v>2472</v>
      </c>
      <c r="J1992" s="16" t="s">
        <v>2283</v>
      </c>
      <c r="K1992" s="16">
        <v>98640</v>
      </c>
      <c r="L1992" s="16" t="s">
        <v>2266</v>
      </c>
      <c r="M1992" s="17">
        <v>43999</v>
      </c>
      <c r="N1992" s="15">
        <v>27149369780</v>
      </c>
      <c r="O1992" s="16" t="s">
        <v>6251</v>
      </c>
      <c r="Q1992" s="16" t="str">
        <f t="shared" si="123"/>
        <v>15/03/93</v>
      </c>
      <c r="R1992" s="16" t="s">
        <v>3904</v>
      </c>
      <c r="S1992" s="12" t="s">
        <v>3951</v>
      </c>
    </row>
    <row r="1993" spans="1:20" hidden="1" x14ac:dyDescent="0.2">
      <c r="A1993" s="23">
        <v>2850</v>
      </c>
      <c r="B1993" s="16" t="s">
        <v>6156</v>
      </c>
      <c r="C1993" s="19"/>
      <c r="D1993" s="70" t="str">
        <f>IF(C1993="","",LOOKUP(C1993,Bases!A:A,Bases!B:B))</f>
        <v/>
      </c>
      <c r="E1993" s="70" t="str">
        <f>IF(C1993="","",LOOKUP(C1993,Bases!A:A,Bases!C:C))</f>
        <v/>
      </c>
      <c r="F1993" s="12" t="s">
        <v>6043</v>
      </c>
      <c r="G1993" s="68" t="str">
        <f t="shared" si="121"/>
        <v>Baja</v>
      </c>
      <c r="H1993" s="16" t="s">
        <v>6157</v>
      </c>
      <c r="I1993" s="16" t="s">
        <v>5533</v>
      </c>
      <c r="J1993" s="16" t="s">
        <v>2285</v>
      </c>
      <c r="K1993" s="16">
        <v>98760</v>
      </c>
      <c r="L1993" s="16" t="s">
        <v>2265</v>
      </c>
      <c r="M1993" s="17">
        <v>43941</v>
      </c>
      <c r="N1993" s="15">
        <v>34068807642</v>
      </c>
      <c r="O1993" s="16" t="s">
        <v>6158</v>
      </c>
      <c r="P1993" s="16" t="s">
        <v>6412</v>
      </c>
      <c r="Q1993" s="16" t="str">
        <f t="shared" si="123"/>
        <v>19/09/88</v>
      </c>
      <c r="R1993" s="27" t="s">
        <v>3904</v>
      </c>
      <c r="S1993" s="108" t="s">
        <v>3185</v>
      </c>
      <c r="T1993" s="108"/>
    </row>
    <row r="1994" spans="1:20" hidden="1" x14ac:dyDescent="0.2">
      <c r="A1994" s="29">
        <v>50245</v>
      </c>
      <c r="B1994" s="16" t="s">
        <v>4976</v>
      </c>
      <c r="D1994" s="70" t="str">
        <f>IF(C1994="","",LOOKUP(C1994,Bases!A:A,Bases!B:B))</f>
        <v/>
      </c>
      <c r="E1994" s="70" t="str">
        <f>IF(C1994="","",LOOKUP(C1994,Bases!A:A,Bases!C:C))</f>
        <v/>
      </c>
      <c r="F1994" s="18" t="s">
        <v>27</v>
      </c>
      <c r="G1994" s="68" t="str">
        <f t="shared" si="121"/>
        <v>Baja</v>
      </c>
      <c r="H1994" s="16" t="s">
        <v>4977</v>
      </c>
      <c r="J1994" s="16" t="s">
        <v>2285</v>
      </c>
      <c r="K1994" s="16">
        <v>98760</v>
      </c>
      <c r="L1994" s="16" t="s">
        <v>2265</v>
      </c>
      <c r="M1994" s="17">
        <v>43565</v>
      </c>
      <c r="O1994" s="16" t="s">
        <v>4978</v>
      </c>
      <c r="P1994" s="16">
        <v>0</v>
      </c>
      <c r="Q1994" s="16" t="str">
        <f t="shared" si="123"/>
        <v>16/09/92</v>
      </c>
      <c r="R1994" s="27" t="s">
        <v>3904</v>
      </c>
      <c r="S1994" s="108" t="e">
        <v>#N/A</v>
      </c>
      <c r="T1994" s="108"/>
    </row>
    <row r="1995" spans="1:20" hidden="1" x14ac:dyDescent="0.2">
      <c r="A1995" s="16">
        <v>324</v>
      </c>
      <c r="B1995" s="16" t="s">
        <v>1436</v>
      </c>
      <c r="D1995" s="70" t="str">
        <f>IF(C1995="","",LOOKUP(C1995,Bases!A:A,Bases!B:B))</f>
        <v/>
      </c>
      <c r="E1995" s="70" t="str">
        <f>IF(C1995="","",LOOKUP(C1995,Bases!A:A,Bases!C:C))</f>
        <v/>
      </c>
      <c r="G1995" s="68" t="str">
        <f t="shared" si="121"/>
        <v>Baja</v>
      </c>
      <c r="K1995" s="16">
        <v>0</v>
      </c>
      <c r="L1995" s="16" t="s">
        <v>2265</v>
      </c>
      <c r="M1995" s="17">
        <v>37564</v>
      </c>
      <c r="N1995" s="15">
        <v>51018501968</v>
      </c>
      <c r="P1995" s="16">
        <v>0</v>
      </c>
      <c r="Q1995" s="16" t="str">
        <f t="shared" si="123"/>
        <v>//</v>
      </c>
      <c r="R1995" s="16"/>
      <c r="S1995" s="108" t="e">
        <v>#N/A</v>
      </c>
      <c r="T1995" s="108"/>
    </row>
    <row r="1996" spans="1:20" hidden="1" x14ac:dyDescent="0.2">
      <c r="A1996" s="16">
        <v>7004</v>
      </c>
      <c r="B1996" s="16" t="s">
        <v>1437</v>
      </c>
      <c r="D1996" s="70" t="str">
        <f>IF(C1996="","",LOOKUP(C1996,Bases!A:A,Bases!B:B))</f>
        <v/>
      </c>
      <c r="E1996" s="70" t="str">
        <f>IF(C1996="","",LOOKUP(C1996,Bases!A:A,Bases!C:C))</f>
        <v/>
      </c>
      <c r="G1996" s="68" t="str">
        <f t="shared" si="121"/>
        <v>Baja</v>
      </c>
      <c r="H1996" s="16" t="s">
        <v>3131</v>
      </c>
      <c r="J1996" s="16" t="s">
        <v>2664</v>
      </c>
      <c r="K1996" s="16">
        <v>98660</v>
      </c>
      <c r="L1996" s="16" t="s">
        <v>2265</v>
      </c>
      <c r="M1996" s="17">
        <v>41281</v>
      </c>
      <c r="N1996" s="15">
        <v>34048616089</v>
      </c>
      <c r="P1996" s="16">
        <v>0</v>
      </c>
      <c r="Q1996" s="16" t="str">
        <f t="shared" si="123"/>
        <v>//</v>
      </c>
      <c r="R1996" s="16"/>
      <c r="S1996" s="108" t="e">
        <v>#N/A</v>
      </c>
      <c r="T1996" s="108"/>
    </row>
    <row r="1997" spans="1:20" hidden="1" x14ac:dyDescent="0.2">
      <c r="A1997" s="16">
        <v>1668</v>
      </c>
      <c r="B1997" s="16" t="s">
        <v>1438</v>
      </c>
      <c r="D1997" s="70" t="str">
        <f>IF(C1997="","",LOOKUP(C1997,Bases!A:A,Bases!B:B))</f>
        <v/>
      </c>
      <c r="E1997" s="70" t="str">
        <f>IF(C1997="","",LOOKUP(C1997,Bases!A:A,Bases!C:C))</f>
        <v/>
      </c>
      <c r="G1997" s="68" t="str">
        <f t="shared" si="121"/>
        <v>Baja</v>
      </c>
      <c r="H1997" s="16" t="s">
        <v>3132</v>
      </c>
      <c r="J1997" s="16" t="s">
        <v>3133</v>
      </c>
      <c r="K1997" s="16">
        <v>98700</v>
      </c>
      <c r="L1997" s="16" t="s">
        <v>2265</v>
      </c>
      <c r="M1997" s="17">
        <v>42506</v>
      </c>
      <c r="N1997" s="15">
        <v>27169610956</v>
      </c>
      <c r="P1997" s="16">
        <v>0</v>
      </c>
      <c r="Q1997" s="16" t="str">
        <f t="shared" si="123"/>
        <v>//</v>
      </c>
      <c r="R1997" s="16"/>
      <c r="S1997" s="108" t="e">
        <v>#N/A</v>
      </c>
      <c r="T1997" s="108"/>
    </row>
    <row r="1998" spans="1:20" hidden="1" x14ac:dyDescent="0.2">
      <c r="A1998" s="23">
        <v>2556</v>
      </c>
      <c r="B1998" s="16" t="s">
        <v>5194</v>
      </c>
      <c r="D1998" s="70" t="str">
        <f>IF(C1998="","",LOOKUP(C1998,Bases!A:A,Bases!B:B))</f>
        <v/>
      </c>
      <c r="E1998" s="70" t="str">
        <f>IF(C1998="","",LOOKUP(C1998,Bases!A:A,Bases!C:C))</f>
        <v/>
      </c>
      <c r="F1998" s="18" t="s">
        <v>24</v>
      </c>
      <c r="G1998" s="68" t="str">
        <f t="shared" si="121"/>
        <v>Baja</v>
      </c>
      <c r="H1998" s="16" t="s">
        <v>5195</v>
      </c>
      <c r="J1998" s="16" t="s">
        <v>2272</v>
      </c>
      <c r="K1998" s="16">
        <v>98718</v>
      </c>
      <c r="L1998" s="16" t="s">
        <v>2265</v>
      </c>
      <c r="M1998" s="17">
        <v>43661</v>
      </c>
      <c r="N1998" s="15">
        <v>22160107219</v>
      </c>
      <c r="O1998" s="16" t="s">
        <v>5196</v>
      </c>
      <c r="P1998" s="16">
        <v>0</v>
      </c>
      <c r="Q1998" s="16" t="str">
        <f t="shared" si="123"/>
        <v>20/01/01</v>
      </c>
      <c r="R1998" s="27" t="s">
        <v>3910</v>
      </c>
      <c r="S1998" s="108" t="e">
        <v>#N/A</v>
      </c>
      <c r="T1998" s="108"/>
    </row>
    <row r="1999" spans="1:20" hidden="1" x14ac:dyDescent="0.2">
      <c r="A1999" s="16">
        <v>452</v>
      </c>
      <c r="B1999" s="16" t="s">
        <v>1439</v>
      </c>
      <c r="D1999" s="70" t="str">
        <f>IF(C1999="","",LOOKUP(C1999,Bases!A:A,Bases!B:B))</f>
        <v/>
      </c>
      <c r="E1999" s="70" t="str">
        <f>IF(C1999="","",LOOKUP(C1999,Bases!A:A,Bases!C:C))</f>
        <v/>
      </c>
      <c r="G1999" s="68" t="str">
        <f t="shared" si="121"/>
        <v>Baja</v>
      </c>
      <c r="K1999" s="16">
        <v>0</v>
      </c>
      <c r="L1999" s="16" t="s">
        <v>2265</v>
      </c>
      <c r="M1999" s="17">
        <v>38054</v>
      </c>
      <c r="N1999" s="15">
        <v>51998500931</v>
      </c>
      <c r="P1999" s="16">
        <v>0</v>
      </c>
      <c r="Q1999" s="16" t="str">
        <f t="shared" si="123"/>
        <v>//</v>
      </c>
      <c r="R1999" s="16"/>
      <c r="S1999" s="108" t="e">
        <v>#N/A</v>
      </c>
      <c r="T1999" s="108"/>
    </row>
    <row r="2000" spans="1:20" x14ac:dyDescent="0.2">
      <c r="A2000" s="16">
        <v>8366</v>
      </c>
      <c r="B2000" s="16" t="s">
        <v>7466</v>
      </c>
      <c r="C2000" s="19" t="s">
        <v>7186</v>
      </c>
      <c r="D2000" s="70" t="str">
        <f>IF(C2000="","",LOOKUP(C2000,Bases!A:A,Bases!B:B))</f>
        <v>Fitosanidad</v>
      </c>
      <c r="E2000" s="70" t="str">
        <f>IF(C2000="","",LOOKUP(C2000,Bases!A:A,Bases!C:C))</f>
        <v>Saneacion nivel 3A</v>
      </c>
      <c r="F2000" s="18" t="s">
        <v>9</v>
      </c>
      <c r="G2000" s="68" t="str">
        <f>IF(L2000="B","Baja",IF(L2000="A","Activo",IF(L2000="R","Activo","")))</f>
        <v>Activo</v>
      </c>
      <c r="H2000" s="16" t="s">
        <v>7467</v>
      </c>
      <c r="I2000" s="16" t="s">
        <v>2923</v>
      </c>
      <c r="J2000" s="16" t="s">
        <v>2272</v>
      </c>
      <c r="K2000" s="16">
        <v>98705</v>
      </c>
      <c r="L2000" s="16" t="s">
        <v>2266</v>
      </c>
      <c r="M2000" s="17">
        <v>44207</v>
      </c>
      <c r="N2000" s="15">
        <v>27159530750</v>
      </c>
      <c r="O2000" s="16" t="s">
        <v>7468</v>
      </c>
      <c r="Q2000" s="16" t="str">
        <f t="shared" si="123"/>
        <v>13/11/95</v>
      </c>
      <c r="R2000" s="27" t="s">
        <v>3910</v>
      </c>
      <c r="S2000" s="12" t="s">
        <v>2923</v>
      </c>
    </row>
    <row r="2001" spans="1:20" hidden="1" x14ac:dyDescent="0.2">
      <c r="A2001" s="16">
        <v>702</v>
      </c>
      <c r="B2001" s="16" t="s">
        <v>1440</v>
      </c>
      <c r="D2001" s="70" t="str">
        <f>IF(C2001="","",LOOKUP(C2001,Bases!A:A,Bases!B:B))</f>
        <v/>
      </c>
      <c r="E2001" s="70" t="str">
        <f>IF(C2001="","",LOOKUP(C2001,Bases!A:A,Bases!C:C))</f>
        <v/>
      </c>
      <c r="G2001" s="68" t="str">
        <f t="shared" ref="G2001:G2025" si="124">IF(L2001="B","Baja","Activo")</f>
        <v>Baja</v>
      </c>
      <c r="K2001" s="16">
        <v>0</v>
      </c>
      <c r="L2001" s="16" t="s">
        <v>2265</v>
      </c>
      <c r="M2001" s="17">
        <v>38474</v>
      </c>
      <c r="N2001" s="15">
        <v>12845507941</v>
      </c>
      <c r="P2001" s="16">
        <v>0</v>
      </c>
      <c r="Q2001" s="16" t="str">
        <f t="shared" si="123"/>
        <v>//</v>
      </c>
      <c r="R2001" s="16"/>
      <c r="S2001" s="108" t="e">
        <v>#N/A</v>
      </c>
      <c r="T2001" s="108"/>
    </row>
    <row r="2002" spans="1:20" hidden="1" x14ac:dyDescent="0.2">
      <c r="A2002" s="16">
        <v>684</v>
      </c>
      <c r="B2002" s="16" t="s">
        <v>1441</v>
      </c>
      <c r="D2002" s="70" t="str">
        <f>IF(C2002="","",LOOKUP(C2002,Bases!A:A,Bases!B:B))</f>
        <v/>
      </c>
      <c r="E2002" s="70" t="str">
        <f>IF(C2002="","",LOOKUP(C2002,Bases!A:A,Bases!C:C))</f>
        <v/>
      </c>
      <c r="G2002" s="68" t="str">
        <f t="shared" si="124"/>
        <v>Baja</v>
      </c>
      <c r="K2002" s="16">
        <v>0</v>
      </c>
      <c r="L2002" s="16" t="s">
        <v>2265</v>
      </c>
      <c r="M2002" s="17">
        <v>38453</v>
      </c>
      <c r="N2002" s="15">
        <v>34028419181</v>
      </c>
      <c r="P2002" s="16">
        <v>0</v>
      </c>
      <c r="Q2002" s="16" t="str">
        <f t="shared" si="123"/>
        <v>//</v>
      </c>
      <c r="R2002" s="16"/>
      <c r="S2002" s="108" t="e">
        <v>#N/A</v>
      </c>
      <c r="T2002" s="108"/>
    </row>
    <row r="2003" spans="1:20" hidden="1" x14ac:dyDescent="0.2">
      <c r="A2003" s="16">
        <v>1380</v>
      </c>
      <c r="B2003" s="16" t="s">
        <v>1442</v>
      </c>
      <c r="D2003" s="70" t="str">
        <f>IF(C2003="","",LOOKUP(C2003,Bases!A:A,Bases!B:B))</f>
        <v/>
      </c>
      <c r="E2003" s="70" t="str">
        <f>IF(C2003="","",LOOKUP(C2003,Bases!A:A,Bases!C:C))</f>
        <v/>
      </c>
      <c r="G2003" s="68" t="str">
        <f t="shared" si="124"/>
        <v>Baja</v>
      </c>
      <c r="H2003" s="16" t="s">
        <v>3134</v>
      </c>
      <c r="J2003" s="16" t="s">
        <v>2381</v>
      </c>
      <c r="K2003" s="16">
        <v>98640</v>
      </c>
      <c r="L2003" s="16" t="s">
        <v>2265</v>
      </c>
      <c r="M2003" s="17">
        <v>41939</v>
      </c>
      <c r="N2003" s="15">
        <v>34978010097</v>
      </c>
      <c r="P2003" s="16">
        <v>0</v>
      </c>
      <c r="Q2003" s="16" t="str">
        <f t="shared" si="123"/>
        <v>//</v>
      </c>
      <c r="R2003" s="16"/>
      <c r="S2003" s="108" t="e">
        <v>#N/A</v>
      </c>
      <c r="T2003" s="108"/>
    </row>
    <row r="2004" spans="1:20" hidden="1" x14ac:dyDescent="0.2">
      <c r="A2004" s="16">
        <v>1866</v>
      </c>
      <c r="B2004" s="16" t="s">
        <v>1443</v>
      </c>
      <c r="D2004" s="70" t="str">
        <f>IF(C2004="","",LOOKUP(C2004,Bases!A:A,Bases!B:B))</f>
        <v/>
      </c>
      <c r="E2004" s="70" t="str">
        <f>IF(C2004="","",LOOKUP(C2004,Bases!A:A,Bases!C:C))</f>
        <v/>
      </c>
      <c r="G2004" s="68" t="str">
        <f t="shared" si="124"/>
        <v>Baja</v>
      </c>
      <c r="H2004" s="16" t="s">
        <v>3135</v>
      </c>
      <c r="J2004" s="16" t="s">
        <v>2283</v>
      </c>
      <c r="K2004" s="16">
        <v>98640</v>
      </c>
      <c r="L2004" s="16" t="s">
        <v>2265</v>
      </c>
      <c r="M2004" s="17">
        <v>42859</v>
      </c>
      <c r="N2004" s="15">
        <v>18179870904</v>
      </c>
      <c r="P2004" s="16">
        <v>0</v>
      </c>
      <c r="Q2004" s="16" t="str">
        <f t="shared" si="123"/>
        <v>//</v>
      </c>
      <c r="R2004" s="16"/>
      <c r="S2004" s="108" t="e">
        <v>#N/A</v>
      </c>
      <c r="T2004" s="108"/>
    </row>
    <row r="2005" spans="1:20" hidden="1" x14ac:dyDescent="0.2">
      <c r="A2005" s="16">
        <v>511</v>
      </c>
      <c r="B2005" s="16" t="s">
        <v>1444</v>
      </c>
      <c r="D2005" s="70" t="str">
        <f>IF(C2005="","",LOOKUP(C2005,Bases!A:A,Bases!B:B))</f>
        <v/>
      </c>
      <c r="E2005" s="70" t="str">
        <f>IF(C2005="","",LOOKUP(C2005,Bases!A:A,Bases!C:C))</f>
        <v/>
      </c>
      <c r="G2005" s="68" t="str">
        <f t="shared" si="124"/>
        <v>Baja</v>
      </c>
      <c r="H2005" s="16" t="s">
        <v>3136</v>
      </c>
      <c r="J2005" s="16" t="s">
        <v>2283</v>
      </c>
      <c r="K2005" s="16">
        <v>98640</v>
      </c>
      <c r="L2005" s="16" t="s">
        <v>2265</v>
      </c>
      <c r="M2005" s="17">
        <v>38285</v>
      </c>
      <c r="N2005" s="15">
        <v>10806219720</v>
      </c>
      <c r="P2005" s="16">
        <v>0</v>
      </c>
      <c r="Q2005" s="16" t="str">
        <f t="shared" si="123"/>
        <v>//</v>
      </c>
      <c r="R2005" s="16"/>
      <c r="S2005" s="108" t="e">
        <v>#N/A</v>
      </c>
      <c r="T2005" s="108"/>
    </row>
    <row r="2006" spans="1:20" hidden="1" x14ac:dyDescent="0.2">
      <c r="A2006" s="16">
        <v>8443</v>
      </c>
      <c r="B2006" s="16" t="s">
        <v>7673</v>
      </c>
      <c r="C2006" s="19" t="s">
        <v>6899</v>
      </c>
      <c r="D2006" s="70" t="str">
        <f>IF(C2006="","",LOOKUP(C2006,Bases!A:A,Bases!B:B))</f>
        <v>Invernaderos</v>
      </c>
      <c r="E2006" s="70" t="str">
        <f>IF(C2006="","",LOOKUP(C2006,Bases!A:A,Bases!C:C))</f>
        <v>Acarreador</v>
      </c>
      <c r="F2006" s="18" t="s">
        <v>3659</v>
      </c>
      <c r="G2006" s="68" t="str">
        <f t="shared" si="124"/>
        <v>Baja</v>
      </c>
      <c r="H2006" s="16" t="s">
        <v>5484</v>
      </c>
      <c r="I2006" s="16" t="s">
        <v>5531</v>
      </c>
      <c r="J2006" s="16" t="s">
        <v>2285</v>
      </c>
      <c r="K2006" s="16">
        <v>98740</v>
      </c>
      <c r="L2006" s="16" t="s">
        <v>2265</v>
      </c>
      <c r="M2006" s="17">
        <v>44173</v>
      </c>
      <c r="N2006" s="15">
        <v>34128910410</v>
      </c>
      <c r="O2006" s="16" t="s">
        <v>7674</v>
      </c>
      <c r="R2006" s="27" t="s">
        <v>3904</v>
      </c>
      <c r="S2006" s="12" t="s">
        <v>6213</v>
      </c>
    </row>
    <row r="2007" spans="1:20" hidden="1" x14ac:dyDescent="0.2">
      <c r="A2007" s="28">
        <v>50117</v>
      </c>
      <c r="B2007" s="16" t="s">
        <v>3945</v>
      </c>
      <c r="D2007" s="70" t="str">
        <f>IF(C2007="","",LOOKUP(C2007,Bases!A:A,Bases!B:B))</f>
        <v/>
      </c>
      <c r="E2007" s="70" t="str">
        <f>IF(C2007="","",LOOKUP(C2007,Bases!A:A,Bases!C:C))</f>
        <v/>
      </c>
      <c r="F2007" s="18" t="s">
        <v>3639</v>
      </c>
      <c r="G2007" s="68" t="str">
        <f t="shared" si="124"/>
        <v>Baja</v>
      </c>
      <c r="H2007" s="16" t="s">
        <v>3946</v>
      </c>
      <c r="J2007" s="16" t="s">
        <v>2283</v>
      </c>
      <c r="K2007" s="16">
        <v>98640</v>
      </c>
      <c r="L2007" s="16" t="s">
        <v>2265</v>
      </c>
      <c r="M2007" s="17">
        <v>43342</v>
      </c>
      <c r="O2007" s="16" t="s">
        <v>3947</v>
      </c>
      <c r="P2007" s="16">
        <v>0</v>
      </c>
      <c r="Q2007" s="16" t="str">
        <f t="shared" ref="Q2007:Q2038" si="125">CONCATENATE(MID(O2007,9,2),"/",MID(O2007,7,2),"/",MID(O2007,5,2))</f>
        <v>01/12/02</v>
      </c>
      <c r="R2007" s="16" t="s">
        <v>3904</v>
      </c>
      <c r="S2007" s="108" t="e">
        <v>#N/A</v>
      </c>
      <c r="T2007" s="108"/>
    </row>
    <row r="2008" spans="1:20" hidden="1" x14ac:dyDescent="0.2">
      <c r="A2008" s="16">
        <v>1479</v>
      </c>
      <c r="B2008" s="16" t="s">
        <v>1445</v>
      </c>
      <c r="D2008" s="70" t="str">
        <f>IF(C2008="","",LOOKUP(C2008,Bases!A:A,Bases!B:B))</f>
        <v/>
      </c>
      <c r="E2008" s="70" t="str">
        <f>IF(C2008="","",LOOKUP(C2008,Bases!A:A,Bases!C:C))</f>
        <v/>
      </c>
      <c r="G2008" s="68" t="str">
        <f t="shared" si="124"/>
        <v>Baja</v>
      </c>
      <c r="H2008" s="16" t="s">
        <v>3137</v>
      </c>
      <c r="J2008" s="16" t="s">
        <v>2283</v>
      </c>
      <c r="K2008" s="16">
        <v>98640</v>
      </c>
      <c r="L2008" s="16" t="s">
        <v>2265</v>
      </c>
      <c r="M2008" s="17">
        <v>42226</v>
      </c>
      <c r="N2008" s="15">
        <v>2159182944</v>
      </c>
      <c r="P2008" s="16">
        <v>0</v>
      </c>
      <c r="Q2008" s="16" t="str">
        <f t="shared" si="125"/>
        <v>//</v>
      </c>
      <c r="R2008" s="16"/>
      <c r="S2008" s="108" t="e">
        <v>#N/A</v>
      </c>
      <c r="T2008" s="108"/>
    </row>
    <row r="2009" spans="1:20" x14ac:dyDescent="0.2">
      <c r="A2009" s="16">
        <v>8012</v>
      </c>
      <c r="B2009" s="31" t="s">
        <v>1170</v>
      </c>
      <c r="C2009" s="16" t="s">
        <v>6799</v>
      </c>
      <c r="D2009" s="70" t="str">
        <f>IF(C2009="","",LOOKUP(C2009,Bases!A:A,Bases!B:B))</f>
        <v>Invernaderos</v>
      </c>
      <c r="E2009" s="70" t="str">
        <f>IF(C2009="","",LOOKUP(C2009,Bases!A:A,Bases!C:C))</f>
        <v>Operativo Arriba</v>
      </c>
      <c r="F2009" s="18" t="s">
        <v>3660</v>
      </c>
      <c r="G2009" s="68" t="str">
        <f t="shared" si="124"/>
        <v>Activo</v>
      </c>
      <c r="H2009" s="16" t="s">
        <v>6534</v>
      </c>
      <c r="I2009" s="16" t="s">
        <v>3676</v>
      </c>
      <c r="J2009" s="16" t="s">
        <v>2285</v>
      </c>
      <c r="K2009" s="16">
        <v>98730</v>
      </c>
      <c r="L2009" s="16" t="s">
        <v>2266</v>
      </c>
      <c r="M2009" s="17">
        <v>44019</v>
      </c>
      <c r="N2009" s="15">
        <v>5149111493</v>
      </c>
      <c r="O2009" s="16" t="s">
        <v>6535</v>
      </c>
      <c r="Q2009" s="16" t="str">
        <f t="shared" si="125"/>
        <v>23/05/91</v>
      </c>
      <c r="R2009" s="16" t="s">
        <v>3904</v>
      </c>
      <c r="S2009" s="12" t="s">
        <v>3185</v>
      </c>
    </row>
    <row r="2010" spans="1:20" hidden="1" x14ac:dyDescent="0.2">
      <c r="A2010" s="16">
        <v>719</v>
      </c>
      <c r="B2010" s="16" t="s">
        <v>1446</v>
      </c>
      <c r="D2010" s="70" t="str">
        <f>IF(C2010="","",LOOKUP(C2010,Bases!A:A,Bases!B:B))</f>
        <v/>
      </c>
      <c r="E2010" s="70" t="str">
        <f>IF(C2010="","",LOOKUP(C2010,Bases!A:A,Bases!C:C))</f>
        <v/>
      </c>
      <c r="G2010" s="68" t="str">
        <f t="shared" si="124"/>
        <v>Baja</v>
      </c>
      <c r="H2010" s="16" t="s">
        <v>3138</v>
      </c>
      <c r="J2010" s="16" t="s">
        <v>2270</v>
      </c>
      <c r="K2010" s="16">
        <v>0</v>
      </c>
      <c r="L2010" s="16" t="s">
        <v>2265</v>
      </c>
      <c r="M2010" s="17">
        <v>38509</v>
      </c>
      <c r="N2010" s="15">
        <v>34058503912</v>
      </c>
      <c r="P2010" s="16">
        <v>0</v>
      </c>
      <c r="Q2010" s="16" t="str">
        <f t="shared" si="125"/>
        <v>//</v>
      </c>
      <c r="R2010" s="16"/>
      <c r="S2010" s="108" t="e">
        <v>#N/A</v>
      </c>
      <c r="T2010" s="108"/>
    </row>
    <row r="2011" spans="1:20" hidden="1" x14ac:dyDescent="0.2">
      <c r="A2011" s="16">
        <v>357</v>
      </c>
      <c r="B2011" s="16" t="s">
        <v>1447</v>
      </c>
      <c r="D2011" s="70" t="str">
        <f>IF(C2011="","",LOOKUP(C2011,Bases!A:A,Bases!B:B))</f>
        <v/>
      </c>
      <c r="E2011" s="70" t="str">
        <f>IF(C2011="","",LOOKUP(C2011,Bases!A:A,Bases!C:C))</f>
        <v/>
      </c>
      <c r="G2011" s="68" t="str">
        <f t="shared" si="124"/>
        <v>Baja</v>
      </c>
      <c r="K2011" s="16">
        <v>0</v>
      </c>
      <c r="L2011" s="16" t="s">
        <v>2265</v>
      </c>
      <c r="M2011" s="17">
        <v>37572</v>
      </c>
      <c r="N2011" s="15">
        <v>34008700329</v>
      </c>
      <c r="P2011" s="16">
        <v>0</v>
      </c>
      <c r="Q2011" s="16" t="str">
        <f t="shared" si="125"/>
        <v>//</v>
      </c>
      <c r="R2011" s="16"/>
      <c r="S2011" s="108" t="e">
        <v>#N/A</v>
      </c>
      <c r="T2011" s="108"/>
    </row>
    <row r="2012" spans="1:20" hidden="1" x14ac:dyDescent="0.2">
      <c r="A2012" s="16">
        <v>358</v>
      </c>
      <c r="B2012" s="16" t="s">
        <v>1448</v>
      </c>
      <c r="D2012" s="70" t="str">
        <f>IF(C2012="","",LOOKUP(C2012,Bases!A:A,Bases!B:B))</f>
        <v/>
      </c>
      <c r="E2012" s="70" t="str">
        <f>IF(C2012="","",LOOKUP(C2012,Bases!A:A,Bases!C:C))</f>
        <v/>
      </c>
      <c r="G2012" s="68" t="str">
        <f t="shared" si="124"/>
        <v>Baja</v>
      </c>
      <c r="K2012" s="16">
        <v>0</v>
      </c>
      <c r="L2012" s="16" t="s">
        <v>2265</v>
      </c>
      <c r="M2012" s="17">
        <v>37572</v>
      </c>
      <c r="N2012" s="15">
        <v>34018101732</v>
      </c>
      <c r="P2012" s="16">
        <v>0</v>
      </c>
      <c r="Q2012" s="16" t="str">
        <f t="shared" si="125"/>
        <v>//</v>
      </c>
      <c r="R2012" s="16"/>
      <c r="S2012" s="108" t="e">
        <v>#N/A</v>
      </c>
      <c r="T2012" s="108"/>
    </row>
    <row r="2013" spans="1:20" hidden="1" x14ac:dyDescent="0.2">
      <c r="A2013" s="16">
        <v>903</v>
      </c>
      <c r="B2013" s="16" t="s">
        <v>1449</v>
      </c>
      <c r="D2013" s="70" t="str">
        <f>IF(C2013="","",LOOKUP(C2013,Bases!A:A,Bases!B:B))</f>
        <v/>
      </c>
      <c r="E2013" s="70" t="str">
        <f>IF(C2013="","",LOOKUP(C2013,Bases!A:A,Bases!C:C))</f>
        <v/>
      </c>
      <c r="G2013" s="68" t="str">
        <f t="shared" si="124"/>
        <v>Baja</v>
      </c>
      <c r="K2013" s="16">
        <v>0</v>
      </c>
      <c r="L2013" s="16" t="s">
        <v>2265</v>
      </c>
      <c r="M2013" s="17">
        <v>38866</v>
      </c>
      <c r="N2013" s="15">
        <v>34018422096</v>
      </c>
      <c r="P2013" s="16">
        <v>0</v>
      </c>
      <c r="Q2013" s="16" t="str">
        <f t="shared" si="125"/>
        <v>//</v>
      </c>
      <c r="R2013" s="16"/>
      <c r="S2013" s="108" t="e">
        <v>#N/A</v>
      </c>
      <c r="T2013" s="108"/>
    </row>
    <row r="2014" spans="1:20" hidden="1" x14ac:dyDescent="0.2">
      <c r="A2014" s="16">
        <v>980</v>
      </c>
      <c r="B2014" s="16" t="s">
        <v>1450</v>
      </c>
      <c r="D2014" s="70" t="str">
        <f>IF(C2014="","",LOOKUP(C2014,Bases!A:A,Bases!B:B))</f>
        <v/>
      </c>
      <c r="E2014" s="70" t="str">
        <f>IF(C2014="","",LOOKUP(C2014,Bases!A:A,Bases!C:C))</f>
        <v/>
      </c>
      <c r="G2014" s="68" t="str">
        <f t="shared" si="124"/>
        <v>Baja</v>
      </c>
      <c r="H2014" s="16" t="s">
        <v>3139</v>
      </c>
      <c r="J2014" s="16" t="s">
        <v>3140</v>
      </c>
      <c r="K2014" s="16">
        <v>0</v>
      </c>
      <c r="L2014" s="16" t="s">
        <v>2265</v>
      </c>
      <c r="M2014" s="17">
        <v>40564</v>
      </c>
      <c r="N2014" s="15">
        <v>34855900238</v>
      </c>
      <c r="P2014" s="16">
        <v>0</v>
      </c>
      <c r="Q2014" s="16" t="str">
        <f t="shared" si="125"/>
        <v>//</v>
      </c>
      <c r="R2014" s="16"/>
      <c r="S2014" s="108" t="e">
        <v>#N/A</v>
      </c>
      <c r="T2014" s="108"/>
    </row>
    <row r="2015" spans="1:20" hidden="1" x14ac:dyDescent="0.2">
      <c r="A2015" s="16">
        <v>2088</v>
      </c>
      <c r="B2015" s="16" t="s">
        <v>1451</v>
      </c>
      <c r="D2015" s="70" t="str">
        <f>IF(C2015="","",LOOKUP(C2015,Bases!A:A,Bases!B:B))</f>
        <v/>
      </c>
      <c r="E2015" s="70" t="str">
        <f>IF(C2015="","",LOOKUP(C2015,Bases!A:A,Bases!C:C))</f>
        <v/>
      </c>
      <c r="G2015" s="68" t="str">
        <f t="shared" si="124"/>
        <v>Baja</v>
      </c>
      <c r="H2015" s="16" t="s">
        <v>3141</v>
      </c>
      <c r="J2015" s="16" t="s">
        <v>2268</v>
      </c>
      <c r="K2015" s="16">
        <v>98760</v>
      </c>
      <c r="L2015" s="16" t="s">
        <v>2265</v>
      </c>
      <c r="M2015" s="17">
        <v>43206</v>
      </c>
      <c r="N2015" s="15">
        <v>34956400757</v>
      </c>
      <c r="P2015" s="16">
        <v>0</v>
      </c>
      <c r="Q2015" s="16" t="str">
        <f t="shared" si="125"/>
        <v>//</v>
      </c>
      <c r="R2015" s="16"/>
      <c r="S2015" s="108" t="e">
        <v>#N/A</v>
      </c>
      <c r="T2015" s="108"/>
    </row>
    <row r="2016" spans="1:20" hidden="1" x14ac:dyDescent="0.2">
      <c r="A2016" s="23">
        <v>8187</v>
      </c>
      <c r="B2016" s="16" t="s">
        <v>1452</v>
      </c>
      <c r="D2016" s="70" t="str">
        <f>IF(C2016="","",LOOKUP(C2016,Bases!A:A,Bases!B:B))</f>
        <v/>
      </c>
      <c r="E2016" s="70" t="str">
        <f>IF(C2016="","",LOOKUP(C2016,Bases!A:A,Bases!C:C))</f>
        <v/>
      </c>
      <c r="F2016" s="24" t="s">
        <v>24</v>
      </c>
      <c r="G2016" s="68" t="str">
        <f t="shared" si="124"/>
        <v>Baja</v>
      </c>
      <c r="H2016" s="16" t="s">
        <v>5953</v>
      </c>
      <c r="I2016" s="16" t="s">
        <v>3185</v>
      </c>
      <c r="J2016" s="16" t="s">
        <v>2285</v>
      </c>
      <c r="K2016" s="16">
        <v>98760</v>
      </c>
      <c r="L2016" s="16" t="s">
        <v>2265</v>
      </c>
      <c r="M2016" s="17">
        <v>43886</v>
      </c>
      <c r="N2016" s="15">
        <v>34139503337</v>
      </c>
      <c r="O2016" s="16" t="s">
        <v>5954</v>
      </c>
      <c r="P2016" s="16" t="s">
        <v>6411</v>
      </c>
      <c r="Q2016" s="16" t="str">
        <f t="shared" si="125"/>
        <v>14/02/95</v>
      </c>
      <c r="R2016" s="16" t="s">
        <v>3904</v>
      </c>
      <c r="S2016" s="108" t="s">
        <v>3185</v>
      </c>
      <c r="T2016" s="108"/>
    </row>
    <row r="2017" spans="1:20" hidden="1" x14ac:dyDescent="0.2">
      <c r="A2017" s="16">
        <v>8197</v>
      </c>
      <c r="B2017" s="16" t="s">
        <v>1453</v>
      </c>
      <c r="C2017" s="16" t="s">
        <v>6851</v>
      </c>
      <c r="D2017" s="70" t="str">
        <f>IF(C2017="","",LOOKUP(C2017,Bases!A:A,Bases!B:B))</f>
        <v>Mantenimiento</v>
      </c>
      <c r="E2017" s="70" t="str">
        <f>IF(C2017="","",LOOKUP(C2017,Bases!A:A,Bases!C:C))</f>
        <v>Apoyo de Mantenimiento</v>
      </c>
      <c r="F2017" s="18" t="s">
        <v>3</v>
      </c>
      <c r="G2017" s="68" t="str">
        <f t="shared" si="124"/>
        <v>Baja</v>
      </c>
      <c r="H2017" s="16" t="s">
        <v>3142</v>
      </c>
      <c r="I2017" s="16" t="s">
        <v>3185</v>
      </c>
      <c r="J2017" s="16" t="s">
        <v>2285</v>
      </c>
      <c r="K2017" s="16">
        <v>98760</v>
      </c>
      <c r="L2017" s="16" t="s">
        <v>2265</v>
      </c>
      <c r="M2017" s="17">
        <v>43500</v>
      </c>
      <c r="N2017" s="15">
        <v>60169969346</v>
      </c>
      <c r="O2017" s="16" t="s">
        <v>4730</v>
      </c>
      <c r="P2017" s="16" t="s">
        <v>6413</v>
      </c>
      <c r="Q2017" s="16" t="str">
        <f t="shared" si="125"/>
        <v>01/11/99</v>
      </c>
      <c r="R2017" s="16" t="s">
        <v>3904</v>
      </c>
      <c r="S2017" s="108" t="s">
        <v>3185</v>
      </c>
      <c r="T2017" s="108"/>
    </row>
    <row r="2018" spans="1:20" hidden="1" x14ac:dyDescent="0.2">
      <c r="A2018" s="16">
        <v>458</v>
      </c>
      <c r="B2018" s="16" t="s">
        <v>1454</v>
      </c>
      <c r="D2018" s="70" t="str">
        <f>IF(C2018="","",LOOKUP(C2018,Bases!A:A,Bases!B:B))</f>
        <v/>
      </c>
      <c r="E2018" s="70" t="str">
        <f>IF(C2018="","",LOOKUP(C2018,Bases!A:A,Bases!C:C))</f>
        <v/>
      </c>
      <c r="G2018" s="68" t="str">
        <f t="shared" si="124"/>
        <v>Baja</v>
      </c>
      <c r="H2018" s="16" t="s">
        <v>3143</v>
      </c>
      <c r="J2018" s="16" t="s">
        <v>2270</v>
      </c>
      <c r="K2018" s="16">
        <v>98600</v>
      </c>
      <c r="L2018" s="16" t="s">
        <v>2265</v>
      </c>
      <c r="M2018" s="17">
        <v>38110</v>
      </c>
      <c r="N2018" s="15">
        <v>34018104207</v>
      </c>
      <c r="P2018" s="16">
        <v>0</v>
      </c>
      <c r="Q2018" s="16" t="str">
        <f t="shared" si="125"/>
        <v>//</v>
      </c>
      <c r="R2018" s="16"/>
      <c r="S2018" s="108" t="e">
        <v>#N/A</v>
      </c>
      <c r="T2018" s="108"/>
    </row>
    <row r="2019" spans="1:20" hidden="1" x14ac:dyDescent="0.2">
      <c r="A2019" s="16">
        <v>484</v>
      </c>
      <c r="B2019" s="16" t="s">
        <v>1455</v>
      </c>
      <c r="D2019" s="70" t="str">
        <f>IF(C2019="","",LOOKUP(C2019,Bases!A:A,Bases!B:B))</f>
        <v/>
      </c>
      <c r="E2019" s="70" t="str">
        <f>IF(C2019="","",LOOKUP(C2019,Bases!A:A,Bases!C:C))</f>
        <v/>
      </c>
      <c r="G2019" s="68" t="str">
        <f t="shared" si="124"/>
        <v>Baja</v>
      </c>
      <c r="K2019" s="16">
        <v>0</v>
      </c>
      <c r="L2019" s="16" t="s">
        <v>2265</v>
      </c>
      <c r="M2019" s="17">
        <v>38250</v>
      </c>
      <c r="N2019" s="15">
        <v>34048513948</v>
      </c>
      <c r="P2019" s="16">
        <v>0</v>
      </c>
      <c r="Q2019" s="16" t="str">
        <f t="shared" si="125"/>
        <v>//</v>
      </c>
      <c r="R2019" s="16"/>
      <c r="S2019" s="108" t="e">
        <v>#N/A</v>
      </c>
      <c r="T2019" s="108"/>
    </row>
    <row r="2020" spans="1:20" hidden="1" x14ac:dyDescent="0.2">
      <c r="A2020" s="16">
        <v>559</v>
      </c>
      <c r="B2020" s="16" t="s">
        <v>1456</v>
      </c>
      <c r="D2020" s="70" t="str">
        <f>IF(C2020="","",LOOKUP(C2020,Bases!A:A,Bases!B:B))</f>
        <v/>
      </c>
      <c r="E2020" s="70" t="str">
        <f>IF(C2020="","",LOOKUP(C2020,Bases!A:A,Bases!C:C))</f>
        <v/>
      </c>
      <c r="G2020" s="68" t="str">
        <f t="shared" si="124"/>
        <v>Baja</v>
      </c>
      <c r="K2020" s="16">
        <v>0</v>
      </c>
      <c r="L2020" s="16" t="s">
        <v>2265</v>
      </c>
      <c r="M2020" s="17">
        <v>38320</v>
      </c>
      <c r="N2020" s="15">
        <v>3494740276</v>
      </c>
      <c r="P2020" s="16">
        <v>0</v>
      </c>
      <c r="Q2020" s="16" t="str">
        <f t="shared" si="125"/>
        <v>//</v>
      </c>
      <c r="R2020" s="16"/>
      <c r="S2020" s="108" t="e">
        <v>#N/A</v>
      </c>
      <c r="T2020" s="108"/>
    </row>
    <row r="2021" spans="1:20" hidden="1" x14ac:dyDescent="0.2">
      <c r="A2021" s="16">
        <v>433</v>
      </c>
      <c r="B2021" s="16" t="s">
        <v>1457</v>
      </c>
      <c r="D2021" s="70" t="str">
        <f>IF(C2021="","",LOOKUP(C2021,Bases!A:A,Bases!B:B))</f>
        <v/>
      </c>
      <c r="E2021" s="70" t="str">
        <f>IF(C2021="","",LOOKUP(C2021,Bases!A:A,Bases!C:C))</f>
        <v/>
      </c>
      <c r="G2021" s="68" t="str">
        <f t="shared" si="124"/>
        <v>Baja</v>
      </c>
      <c r="K2021" s="16">
        <v>0</v>
      </c>
      <c r="L2021" s="16" t="s">
        <v>2265</v>
      </c>
      <c r="M2021" s="17">
        <v>37956</v>
      </c>
      <c r="N2021" s="15">
        <v>34038415278</v>
      </c>
      <c r="P2021" s="16">
        <v>0</v>
      </c>
      <c r="Q2021" s="16" t="str">
        <f t="shared" si="125"/>
        <v>//</v>
      </c>
      <c r="R2021" s="16"/>
      <c r="S2021" s="108" t="e">
        <v>#N/A</v>
      </c>
      <c r="T2021" s="108"/>
    </row>
    <row r="2022" spans="1:20" hidden="1" x14ac:dyDescent="0.2">
      <c r="A2022" s="16">
        <v>2219</v>
      </c>
      <c r="B2022" s="16" t="s">
        <v>3858</v>
      </c>
      <c r="D2022" s="70" t="str">
        <f>IF(C2022="","",LOOKUP(C2022,Bases!A:A,Bases!B:B))</f>
        <v/>
      </c>
      <c r="E2022" s="70" t="str">
        <f>IF(C2022="","",LOOKUP(C2022,Bases!A:A,Bases!C:C))</f>
        <v/>
      </c>
      <c r="F2022" s="18" t="s">
        <v>3856</v>
      </c>
      <c r="G2022" s="68" t="str">
        <f t="shared" si="124"/>
        <v>Baja</v>
      </c>
      <c r="H2022" s="16" t="s">
        <v>3859</v>
      </c>
      <c r="J2022" s="16" t="s">
        <v>2283</v>
      </c>
      <c r="K2022" s="16">
        <v>98640</v>
      </c>
      <c r="L2022" s="16" t="s">
        <v>2265</v>
      </c>
      <c r="M2022" s="17">
        <v>43332</v>
      </c>
      <c r="N2022" s="15">
        <v>34149909169</v>
      </c>
      <c r="O2022" s="16" t="s">
        <v>4393</v>
      </c>
      <c r="P2022" s="16">
        <v>0</v>
      </c>
      <c r="Q2022" s="16" t="str">
        <f t="shared" si="125"/>
        <v>9M/40/90</v>
      </c>
      <c r="R2022" s="27" t="s">
        <v>3910</v>
      </c>
      <c r="S2022" s="108" t="e">
        <v>#N/A</v>
      </c>
      <c r="T2022" s="108"/>
    </row>
    <row r="2023" spans="1:20" hidden="1" x14ac:dyDescent="0.2">
      <c r="A2023" s="16">
        <v>1917</v>
      </c>
      <c r="B2023" s="16" t="s">
        <v>1459</v>
      </c>
      <c r="D2023" s="70" t="str">
        <f>IF(C2023="","",LOOKUP(C2023,Bases!A:A,Bases!B:B))</f>
        <v/>
      </c>
      <c r="E2023" s="70" t="str">
        <f>IF(C2023="","",LOOKUP(C2023,Bases!A:A,Bases!C:C))</f>
        <v/>
      </c>
      <c r="G2023" s="68" t="str">
        <f t="shared" si="124"/>
        <v>Baja</v>
      </c>
      <c r="H2023" s="16" t="s">
        <v>3145</v>
      </c>
      <c r="J2023" s="16" t="s">
        <v>2283</v>
      </c>
      <c r="K2023" s="16">
        <v>98640</v>
      </c>
      <c r="L2023" s="16" t="s">
        <v>2265</v>
      </c>
      <c r="M2023" s="17">
        <v>42937</v>
      </c>
      <c r="N2023" s="15">
        <v>2177271216</v>
      </c>
      <c r="P2023" s="16">
        <v>0</v>
      </c>
      <c r="Q2023" s="16" t="str">
        <f t="shared" si="125"/>
        <v>//</v>
      </c>
      <c r="R2023" s="16"/>
      <c r="S2023" s="108" t="e">
        <v>#N/A</v>
      </c>
      <c r="T2023" s="108"/>
    </row>
    <row r="2024" spans="1:20" hidden="1" x14ac:dyDescent="0.2">
      <c r="A2024" s="16">
        <v>893</v>
      </c>
      <c r="B2024" s="16" t="s">
        <v>1460</v>
      </c>
      <c r="D2024" s="70" t="str">
        <f>IF(C2024="","",LOOKUP(C2024,Bases!A:A,Bases!B:B))</f>
        <v/>
      </c>
      <c r="E2024" s="70" t="str">
        <f>IF(C2024="","",LOOKUP(C2024,Bases!A:A,Bases!C:C))</f>
        <v/>
      </c>
      <c r="G2024" s="68" t="str">
        <f t="shared" si="124"/>
        <v>Baja</v>
      </c>
      <c r="K2024" s="16">
        <v>0</v>
      </c>
      <c r="L2024" s="16" t="s">
        <v>2265</v>
      </c>
      <c r="M2024" s="17">
        <v>38824</v>
      </c>
      <c r="N2024" s="15">
        <v>34998010713</v>
      </c>
      <c r="P2024" s="16">
        <v>0</v>
      </c>
      <c r="Q2024" s="16" t="str">
        <f t="shared" si="125"/>
        <v>//</v>
      </c>
      <c r="R2024" s="16"/>
      <c r="S2024" s="108" t="e">
        <v>#N/A</v>
      </c>
      <c r="T2024" s="108"/>
    </row>
    <row r="2025" spans="1:20" hidden="1" x14ac:dyDescent="0.2">
      <c r="A2025" s="29">
        <v>50221</v>
      </c>
      <c r="B2025" s="16" t="s">
        <v>4336</v>
      </c>
      <c r="D2025" s="70" t="str">
        <f>IF(C2025="","",LOOKUP(C2025,Bases!A:A,Bases!B:B))</f>
        <v/>
      </c>
      <c r="E2025" s="70" t="str">
        <f>IF(C2025="","",LOOKUP(C2025,Bases!A:A,Bases!C:C))</f>
        <v/>
      </c>
      <c r="F2025" s="24" t="s">
        <v>3639</v>
      </c>
      <c r="G2025" s="68" t="str">
        <f t="shared" si="124"/>
        <v>Baja</v>
      </c>
      <c r="H2025" s="35" t="s">
        <v>4337</v>
      </c>
      <c r="J2025" s="16" t="s">
        <v>2283</v>
      </c>
      <c r="K2025" s="16">
        <v>98640</v>
      </c>
      <c r="L2025" s="16" t="s">
        <v>2265</v>
      </c>
      <c r="M2025" s="17">
        <v>43392</v>
      </c>
      <c r="O2025" s="35" t="s">
        <v>4338</v>
      </c>
      <c r="P2025" s="16">
        <v>0</v>
      </c>
      <c r="Q2025" s="16" t="str">
        <f t="shared" si="125"/>
        <v>25/07/00</v>
      </c>
      <c r="R2025" s="27" t="s">
        <v>3904</v>
      </c>
      <c r="S2025" s="108" t="e">
        <v>#N/A</v>
      </c>
      <c r="T2025" s="108"/>
    </row>
    <row r="2026" spans="1:20" hidden="1" x14ac:dyDescent="0.2">
      <c r="A2026" s="16">
        <v>8329</v>
      </c>
      <c r="B2026" s="16" t="s">
        <v>7311</v>
      </c>
      <c r="C2026" s="19" t="s">
        <v>7168</v>
      </c>
      <c r="D2026" s="70" t="str">
        <f>IF(C2026="","",LOOKUP(C2026,Bases!A:A,Bases!B:B))</f>
        <v>Invernaderos</v>
      </c>
      <c r="E2026" s="70" t="str">
        <f>IF(C2026="","",LOOKUP(C2026,Bases!A:A,Bases!C:C))</f>
        <v>Extra/entrenamiento</v>
      </c>
      <c r="F2026" s="18" t="s">
        <v>7209</v>
      </c>
      <c r="G2026" s="68" t="str">
        <f>IF(L2026="B","Baja",IF(L2026="A","Activo",IF(L2026="R","Activo","")))</f>
        <v>Baja</v>
      </c>
      <c r="H2026" s="16" t="s">
        <v>7312</v>
      </c>
      <c r="I2026" s="16" t="s">
        <v>7258</v>
      </c>
      <c r="J2026" s="16" t="s">
        <v>2270</v>
      </c>
      <c r="K2026" s="16">
        <v>98630</v>
      </c>
      <c r="L2026" s="16" t="s">
        <v>2265</v>
      </c>
      <c r="M2026" s="17">
        <v>44117</v>
      </c>
      <c r="N2026" s="15">
        <v>42169910678</v>
      </c>
      <c r="O2026" s="16" t="s">
        <v>7313</v>
      </c>
      <c r="P2026" s="16" t="s">
        <v>7314</v>
      </c>
      <c r="Q2026" s="16" t="str">
        <f t="shared" si="125"/>
        <v>28/08/99</v>
      </c>
      <c r="R2026" s="27" t="s">
        <v>3910</v>
      </c>
      <c r="S2026" s="29" t="s">
        <v>7258</v>
      </c>
      <c r="T2026" s="29"/>
    </row>
    <row r="2027" spans="1:20" hidden="1" x14ac:dyDescent="0.2">
      <c r="A2027" s="16">
        <v>1822</v>
      </c>
      <c r="B2027" s="16" t="s">
        <v>1461</v>
      </c>
      <c r="D2027" s="70" t="str">
        <f>IF(C2027="","",LOOKUP(C2027,Bases!A:A,Bases!B:B))</f>
        <v/>
      </c>
      <c r="E2027" s="70" t="str">
        <f>IF(C2027="","",LOOKUP(C2027,Bases!A:A,Bases!C:C))</f>
        <v/>
      </c>
      <c r="G2027" s="68" t="str">
        <f t="shared" ref="G2027:G2058" si="126">IF(L2027="B","Baja","Activo")</f>
        <v>Baja</v>
      </c>
      <c r="H2027" s="16" t="s">
        <v>3146</v>
      </c>
      <c r="J2027" s="16" t="s">
        <v>2283</v>
      </c>
      <c r="K2027" s="16">
        <v>98640</v>
      </c>
      <c r="L2027" s="16" t="s">
        <v>2265</v>
      </c>
      <c r="M2027" s="17">
        <v>42745</v>
      </c>
      <c r="N2027" s="15">
        <v>27149515812</v>
      </c>
      <c r="P2027" s="16">
        <v>0</v>
      </c>
      <c r="Q2027" s="16" t="str">
        <f t="shared" si="125"/>
        <v>//</v>
      </c>
      <c r="R2027" s="16"/>
      <c r="S2027" s="108" t="e">
        <v>#N/A</v>
      </c>
      <c r="T2027" s="108"/>
    </row>
    <row r="2028" spans="1:20" hidden="1" x14ac:dyDescent="0.2">
      <c r="A2028" s="16">
        <v>1000</v>
      </c>
      <c r="B2028" s="16" t="s">
        <v>1462</v>
      </c>
      <c r="D2028" s="70" t="str">
        <f>IF(C2028="","",LOOKUP(C2028,Bases!A:A,Bases!B:B))</f>
        <v/>
      </c>
      <c r="E2028" s="70" t="str">
        <f>IF(C2028="","",LOOKUP(C2028,Bases!A:A,Bases!C:C))</f>
        <v/>
      </c>
      <c r="G2028" s="68" t="str">
        <f t="shared" si="126"/>
        <v>Baja</v>
      </c>
      <c r="H2028" s="16" t="s">
        <v>3147</v>
      </c>
      <c r="J2028" s="16" t="s">
        <v>2283</v>
      </c>
      <c r="K2028" s="16">
        <v>98640</v>
      </c>
      <c r="L2028" s="16" t="s">
        <v>2265</v>
      </c>
      <c r="M2028" s="17">
        <v>40592</v>
      </c>
      <c r="N2028" s="15">
        <v>34119204302</v>
      </c>
      <c r="P2028" s="16">
        <v>0</v>
      </c>
      <c r="Q2028" s="16" t="str">
        <f t="shared" si="125"/>
        <v>//</v>
      </c>
      <c r="R2028" s="16"/>
      <c r="S2028" s="108" t="e">
        <v>#N/A</v>
      </c>
      <c r="T2028" s="108"/>
    </row>
    <row r="2029" spans="1:20" hidden="1" x14ac:dyDescent="0.2">
      <c r="A2029" s="16">
        <v>139</v>
      </c>
      <c r="B2029" s="16" t="s">
        <v>1463</v>
      </c>
      <c r="D2029" s="70" t="str">
        <f>IF(C2029="","",LOOKUP(C2029,Bases!A:A,Bases!B:B))</f>
        <v/>
      </c>
      <c r="E2029" s="70" t="str">
        <f>IF(C2029="","",LOOKUP(C2029,Bases!A:A,Bases!C:C))</f>
        <v/>
      </c>
      <c r="G2029" s="68" t="str">
        <f t="shared" si="126"/>
        <v>Baja</v>
      </c>
      <c r="K2029" s="16">
        <v>0</v>
      </c>
      <c r="L2029" s="16" t="s">
        <v>2265</v>
      </c>
      <c r="M2029" s="17">
        <v>37174</v>
      </c>
      <c r="N2029" s="15">
        <v>34795701350</v>
      </c>
      <c r="P2029" s="16">
        <v>0</v>
      </c>
      <c r="Q2029" s="16" t="str">
        <f t="shared" si="125"/>
        <v>//</v>
      </c>
      <c r="R2029" s="16"/>
      <c r="S2029" s="108" t="e">
        <v>#N/A</v>
      </c>
      <c r="T2029" s="108"/>
    </row>
    <row r="2030" spans="1:20" x14ac:dyDescent="0.2">
      <c r="A2030" s="23">
        <v>2667</v>
      </c>
      <c r="B2030" s="31" t="s">
        <v>5514</v>
      </c>
      <c r="C2030" s="19" t="s">
        <v>7729</v>
      </c>
      <c r="D2030" s="70" t="str">
        <f>IF(C2030="","",LOOKUP(C2030,Bases!A:A,Bases!B:B))</f>
        <v>Invernaderos</v>
      </c>
      <c r="E2030" s="70" t="str">
        <f>IF(C2030="","",LOOKUP(C2030,Bases!A:A,Bases!C:C))</f>
        <v>Supervisor titular</v>
      </c>
      <c r="F2030" s="24" t="s">
        <v>7083</v>
      </c>
      <c r="G2030" s="68" t="str">
        <f t="shared" si="126"/>
        <v>Activo</v>
      </c>
      <c r="H2030" s="16" t="s">
        <v>5515</v>
      </c>
      <c r="I2030" s="16" t="s">
        <v>5531</v>
      </c>
      <c r="J2030" s="16" t="s">
        <v>2285</v>
      </c>
      <c r="K2030" s="16">
        <v>98740</v>
      </c>
      <c r="L2030" s="16" t="s">
        <v>144</v>
      </c>
      <c r="M2030" s="17">
        <v>43734</v>
      </c>
      <c r="N2030" s="15">
        <v>2170127241</v>
      </c>
      <c r="O2030" s="16" t="s">
        <v>5516</v>
      </c>
      <c r="P2030" s="16" t="s">
        <v>6377</v>
      </c>
      <c r="Q2030" s="16" t="str">
        <f t="shared" si="125"/>
        <v>18/05/01</v>
      </c>
      <c r="R2030" s="27" t="s">
        <v>3910</v>
      </c>
      <c r="S2030" s="12" t="s">
        <v>6213</v>
      </c>
    </row>
    <row r="2031" spans="1:20" hidden="1" x14ac:dyDescent="0.2">
      <c r="A2031" s="16">
        <v>8408</v>
      </c>
      <c r="B2031" s="16" t="s">
        <v>7583</v>
      </c>
      <c r="C2031" s="19" t="s">
        <v>7121</v>
      </c>
      <c r="D2031" s="70" t="str">
        <f>IF(C2031="","",LOOKUP(C2031,[1]Bases!A:A,[1]Bases!B:B))</f>
        <v>Invernaderos</v>
      </c>
      <c r="E2031" s="70" t="str">
        <f>IF(C2031="","",LOOKUP(C2031,[1]Bases!A:A,[1]Bases!C:C))</f>
        <v>Extra/entrenamiento</v>
      </c>
      <c r="F2031" s="18" t="s">
        <v>7209</v>
      </c>
      <c r="G2031" s="68" t="str">
        <f t="shared" si="126"/>
        <v>Baja</v>
      </c>
      <c r="H2031" s="16" t="s">
        <v>7584</v>
      </c>
      <c r="I2031" s="16" t="s">
        <v>7258</v>
      </c>
      <c r="J2031" s="16" t="s">
        <v>2270</v>
      </c>
      <c r="K2031" s="16">
        <v>98630</v>
      </c>
      <c r="L2031" s="16" t="s">
        <v>2265</v>
      </c>
      <c r="M2031" s="17">
        <v>44151</v>
      </c>
      <c r="O2031" s="16" t="s">
        <v>7585</v>
      </c>
      <c r="Q2031" s="16" t="str">
        <f t="shared" si="125"/>
        <v>17/08/88</v>
      </c>
      <c r="R2031" s="27" t="s">
        <v>3910</v>
      </c>
      <c r="S2031" s="29" t="s">
        <v>7258</v>
      </c>
      <c r="T2031" s="29"/>
    </row>
    <row r="2032" spans="1:20" hidden="1" x14ac:dyDescent="0.2">
      <c r="A2032" s="29">
        <v>50212</v>
      </c>
      <c r="B2032" s="16" t="s">
        <v>4205</v>
      </c>
      <c r="D2032" s="70" t="str">
        <f>IF(C2032="","",LOOKUP(C2032,Bases!A:A,Bases!B:B))</f>
        <v/>
      </c>
      <c r="E2032" s="70" t="str">
        <f>IF(C2032="","",LOOKUP(C2032,Bases!A:A,Bases!C:C))</f>
        <v/>
      </c>
      <c r="F2032" s="24" t="s">
        <v>3639</v>
      </c>
      <c r="G2032" s="68" t="str">
        <f t="shared" si="126"/>
        <v>Baja</v>
      </c>
      <c r="H2032" s="16" t="s">
        <v>4206</v>
      </c>
      <c r="J2032" s="16" t="s">
        <v>2283</v>
      </c>
      <c r="K2032" s="16">
        <v>98640</v>
      </c>
      <c r="L2032" s="16" t="s">
        <v>2265</v>
      </c>
      <c r="M2032" s="17">
        <v>43379</v>
      </c>
      <c r="O2032" s="16" t="s">
        <v>4207</v>
      </c>
      <c r="P2032" s="16">
        <v>0</v>
      </c>
      <c r="Q2032" s="16" t="str">
        <f t="shared" si="125"/>
        <v>13/08/88</v>
      </c>
      <c r="R2032" s="27" t="s">
        <v>3910</v>
      </c>
      <c r="S2032" s="108" t="e">
        <v>#N/A</v>
      </c>
      <c r="T2032" s="108"/>
    </row>
    <row r="2033" spans="1:20" hidden="1" x14ac:dyDescent="0.2">
      <c r="A2033" s="16">
        <v>2186</v>
      </c>
      <c r="B2033" s="23" t="s">
        <v>3786</v>
      </c>
      <c r="D2033" s="70" t="str">
        <f>IF(C2033="","",LOOKUP(C2033,Bases!A:A,Bases!B:B))</f>
        <v/>
      </c>
      <c r="E2033" s="70" t="str">
        <f>IF(C2033="","",LOOKUP(C2033,Bases!A:A,Bases!C:C))</f>
        <v/>
      </c>
      <c r="F2033" s="18" t="s">
        <v>27</v>
      </c>
      <c r="G2033" s="68" t="str">
        <f t="shared" si="126"/>
        <v>Baja</v>
      </c>
      <c r="H2033" s="16" t="s">
        <v>3785</v>
      </c>
      <c r="J2033" s="16" t="s">
        <v>2285</v>
      </c>
      <c r="K2033" s="16">
        <v>98740</v>
      </c>
      <c r="L2033" s="16" t="s">
        <v>2265</v>
      </c>
      <c r="M2033" s="17">
        <v>43710</v>
      </c>
      <c r="N2033" s="15">
        <v>4826560258</v>
      </c>
      <c r="O2033" s="16" t="s">
        <v>5448</v>
      </c>
      <c r="P2033" s="16">
        <v>0</v>
      </c>
      <c r="Q2033" s="16" t="str">
        <f t="shared" si="125"/>
        <v>10/05/66</v>
      </c>
      <c r="R2033" s="27" t="s">
        <v>3904</v>
      </c>
      <c r="S2033" s="108" t="e">
        <v>#N/A</v>
      </c>
      <c r="T2033" s="108"/>
    </row>
    <row r="2034" spans="1:20" hidden="1" x14ac:dyDescent="0.2">
      <c r="A2034" s="16">
        <v>2158</v>
      </c>
      <c r="B2034" s="16" t="s">
        <v>3727</v>
      </c>
      <c r="D2034" s="70" t="str">
        <f>IF(C2034="","",LOOKUP(C2034,Bases!A:A,Bases!B:B))</f>
        <v/>
      </c>
      <c r="E2034" s="70" t="str">
        <f>IF(C2034="","",LOOKUP(C2034,Bases!A:A,Bases!C:C))</f>
        <v/>
      </c>
      <c r="F2034" s="18" t="s">
        <v>3778</v>
      </c>
      <c r="G2034" s="68" t="str">
        <f t="shared" si="126"/>
        <v>Baja</v>
      </c>
      <c r="H2034" s="16" t="s">
        <v>3728</v>
      </c>
      <c r="J2034" s="16" t="s">
        <v>3726</v>
      </c>
      <c r="K2034" s="16">
        <v>98740</v>
      </c>
      <c r="L2034" s="16" t="s">
        <v>2265</v>
      </c>
      <c r="M2034" s="17">
        <v>43308</v>
      </c>
      <c r="O2034" s="16" t="s">
        <v>4225</v>
      </c>
      <c r="P2034" s="16">
        <v>0</v>
      </c>
      <c r="Q2034" s="16" t="str">
        <f t="shared" si="125"/>
        <v>24/05/98</v>
      </c>
      <c r="R2034" s="27" t="s">
        <v>3904</v>
      </c>
      <c r="S2034" s="108" t="e">
        <v>#N/A</v>
      </c>
      <c r="T2034" s="108"/>
    </row>
    <row r="2035" spans="1:20" hidden="1" x14ac:dyDescent="0.2">
      <c r="A2035" s="23">
        <v>2418</v>
      </c>
      <c r="B2035" s="16" t="s">
        <v>4634</v>
      </c>
      <c r="D2035" s="70" t="str">
        <f>IF(C2035="","",LOOKUP(C2035,Bases!A:A,Bases!B:B))</f>
        <v/>
      </c>
      <c r="E2035" s="70" t="str">
        <f>IF(C2035="","",LOOKUP(C2035,Bases!A:A,Bases!C:C))</f>
        <v/>
      </c>
      <c r="F2035" s="24" t="s">
        <v>3778</v>
      </c>
      <c r="G2035" s="68" t="str">
        <f t="shared" si="126"/>
        <v>Baja</v>
      </c>
      <c r="H2035" s="16" t="s">
        <v>4469</v>
      </c>
      <c r="J2035" s="16" t="s">
        <v>2285</v>
      </c>
      <c r="K2035" s="16">
        <v>98740</v>
      </c>
      <c r="L2035" s="16" t="s">
        <v>2265</v>
      </c>
      <c r="M2035" s="17">
        <v>43553</v>
      </c>
      <c r="N2035" s="15">
        <v>50159680904</v>
      </c>
      <c r="O2035" s="16" t="s">
        <v>4635</v>
      </c>
      <c r="P2035" s="16">
        <v>0</v>
      </c>
      <c r="Q2035" s="16" t="str">
        <f t="shared" si="125"/>
        <v>10/08/96</v>
      </c>
      <c r="R2035" s="27" t="s">
        <v>3904</v>
      </c>
      <c r="S2035" s="108" t="e">
        <v>#N/A</v>
      </c>
      <c r="T2035" s="108"/>
    </row>
    <row r="2036" spans="1:20" hidden="1" x14ac:dyDescent="0.2">
      <c r="A2036" s="23">
        <v>2650</v>
      </c>
      <c r="B2036" s="23" t="s">
        <v>5458</v>
      </c>
      <c r="D2036" s="70" t="str">
        <f>IF(C2036="","",LOOKUP(C2036,Bases!A:A,Bases!B:B))</f>
        <v/>
      </c>
      <c r="E2036" s="70" t="str">
        <f>IF(C2036="","",LOOKUP(C2036,Bases!A:A,Bases!C:C))</f>
        <v/>
      </c>
      <c r="F2036" s="24" t="s">
        <v>3639</v>
      </c>
      <c r="G2036" s="68" t="str">
        <f t="shared" si="126"/>
        <v>Baja</v>
      </c>
      <c r="H2036" s="16" t="s">
        <v>5459</v>
      </c>
      <c r="J2036" s="16" t="s">
        <v>2285</v>
      </c>
      <c r="K2036" s="16">
        <v>98740</v>
      </c>
      <c r="L2036" s="16" t="s">
        <v>2265</v>
      </c>
      <c r="M2036" s="17">
        <v>43710</v>
      </c>
      <c r="N2036" s="15">
        <v>46190158561</v>
      </c>
      <c r="O2036" s="16" t="s">
        <v>5460</v>
      </c>
      <c r="P2036" s="16">
        <v>0</v>
      </c>
      <c r="Q2036" s="16" t="str">
        <f t="shared" si="125"/>
        <v>27/03/01</v>
      </c>
      <c r="R2036" s="27" t="s">
        <v>3904</v>
      </c>
      <c r="S2036" s="108" t="s">
        <v>6213</v>
      </c>
      <c r="T2036" s="108"/>
    </row>
    <row r="2037" spans="1:20" hidden="1" x14ac:dyDescent="0.2">
      <c r="A2037" s="16">
        <v>50044</v>
      </c>
      <c r="B2037" s="23" t="s">
        <v>3788</v>
      </c>
      <c r="D2037" s="70" t="str">
        <f>IF(C2037="","",LOOKUP(C2037,Bases!A:A,Bases!B:B))</f>
        <v/>
      </c>
      <c r="E2037" s="70" t="str">
        <f>IF(C2037="","",LOOKUP(C2037,Bases!A:A,Bases!C:C))</f>
        <v/>
      </c>
      <c r="F2037" s="24"/>
      <c r="G2037" s="68" t="str">
        <f t="shared" si="126"/>
        <v>Baja</v>
      </c>
      <c r="H2037" s="16" t="s">
        <v>3789</v>
      </c>
      <c r="J2037" s="16" t="s">
        <v>2285</v>
      </c>
      <c r="K2037" s="16">
        <v>98740</v>
      </c>
      <c r="L2037" s="16" t="s">
        <v>2265</v>
      </c>
      <c r="M2037" s="17">
        <v>43332</v>
      </c>
      <c r="P2037" s="16">
        <v>0</v>
      </c>
      <c r="Q2037" s="16" t="str">
        <f t="shared" si="125"/>
        <v>//</v>
      </c>
      <c r="R2037" s="16"/>
      <c r="S2037" s="108" t="e">
        <v>#N/A</v>
      </c>
      <c r="T2037" s="108"/>
    </row>
    <row r="2038" spans="1:20" hidden="1" x14ac:dyDescent="0.2">
      <c r="A2038" s="16">
        <v>50064</v>
      </c>
      <c r="B2038" s="16" t="s">
        <v>3788</v>
      </c>
      <c r="D2038" s="70" t="str">
        <f>IF(C2038="","",LOOKUP(C2038,Bases!A:A,Bases!B:B))</f>
        <v/>
      </c>
      <c r="E2038" s="70" t="str">
        <f>IF(C2038="","",LOOKUP(C2038,Bases!A:A,Bases!C:C))</f>
        <v/>
      </c>
      <c r="G2038" s="68" t="str">
        <f t="shared" si="126"/>
        <v>Baja</v>
      </c>
      <c r="H2038" s="16" t="s">
        <v>3820</v>
      </c>
      <c r="J2038" s="16" t="s">
        <v>2268</v>
      </c>
      <c r="K2038" s="16">
        <v>98740</v>
      </c>
      <c r="L2038" s="16" t="s">
        <v>2265</v>
      </c>
      <c r="M2038" s="17">
        <v>43332</v>
      </c>
      <c r="P2038" s="16">
        <v>0</v>
      </c>
      <c r="Q2038" s="16" t="str">
        <f t="shared" si="125"/>
        <v>//</v>
      </c>
      <c r="R2038" s="16"/>
      <c r="S2038" s="108" t="e">
        <v>#N/A</v>
      </c>
      <c r="T2038" s="108"/>
    </row>
    <row r="2039" spans="1:20" x14ac:dyDescent="0.2">
      <c r="A2039" s="16">
        <v>8301</v>
      </c>
      <c r="B2039" s="31" t="s">
        <v>7179</v>
      </c>
      <c r="C2039" s="16" t="s">
        <v>7096</v>
      </c>
      <c r="D2039" s="70" t="s">
        <v>2</v>
      </c>
      <c r="E2039" s="70" t="str">
        <f>IF(C2039="","",LOOKUP(C2039,Bases!A:A,Bases!C:C))</f>
        <v>Monitoreo nivel 1B</v>
      </c>
      <c r="F2039" s="18" t="s">
        <v>9</v>
      </c>
      <c r="G2039" s="68" t="str">
        <f t="shared" si="126"/>
        <v>Activo</v>
      </c>
      <c r="H2039" s="16" t="s">
        <v>7180</v>
      </c>
      <c r="I2039" s="16" t="s">
        <v>5537</v>
      </c>
      <c r="J2039" s="16" t="s">
        <v>2285</v>
      </c>
      <c r="K2039" s="16">
        <v>98740</v>
      </c>
      <c r="L2039" s="16" t="s">
        <v>144</v>
      </c>
      <c r="M2039" s="17">
        <v>44103</v>
      </c>
      <c r="O2039" s="16" t="s">
        <v>7181</v>
      </c>
      <c r="Q2039" s="16" t="str">
        <f t="shared" ref="Q2039:Q2070" si="127">CONCATENATE(MID(O2039,9,2),"/",MID(O2039,7,2),"/",MID(O2039,5,2))</f>
        <v>21/01/02</v>
      </c>
      <c r="R2039" s="27" t="s">
        <v>3910</v>
      </c>
      <c r="S2039" s="12" t="s">
        <v>5537</v>
      </c>
    </row>
    <row r="2040" spans="1:20" hidden="1" x14ac:dyDescent="0.2">
      <c r="A2040" s="16">
        <v>50264</v>
      </c>
      <c r="B2040" s="16" t="s">
        <v>4567</v>
      </c>
      <c r="D2040" s="70" t="str">
        <f>IF(C2040="","",LOOKUP(C2040,Bases!A:A,Bases!B:B))</f>
        <v/>
      </c>
      <c r="E2040" s="70" t="str">
        <f>IF(C2040="","",LOOKUP(C2040,Bases!A:A,Bases!C:C))</f>
        <v/>
      </c>
      <c r="F2040" s="18" t="s">
        <v>3639</v>
      </c>
      <c r="G2040" s="68" t="str">
        <f t="shared" si="126"/>
        <v>Baja</v>
      </c>
      <c r="H2040" s="16" t="s">
        <v>4568</v>
      </c>
      <c r="J2040" s="16" t="s">
        <v>2285</v>
      </c>
      <c r="K2040" s="16">
        <v>98740</v>
      </c>
      <c r="L2040" s="16" t="s">
        <v>2265</v>
      </c>
      <c r="M2040" s="17">
        <v>43448</v>
      </c>
      <c r="O2040" s="16" t="s">
        <v>4569</v>
      </c>
      <c r="P2040" s="16">
        <v>0</v>
      </c>
      <c r="Q2040" s="16" t="str">
        <f t="shared" si="127"/>
        <v>04/06/98</v>
      </c>
      <c r="R2040" s="27" t="s">
        <v>3910</v>
      </c>
      <c r="S2040" s="108" t="e">
        <v>#N/A</v>
      </c>
      <c r="T2040" s="108"/>
    </row>
    <row r="2041" spans="1:20" hidden="1" x14ac:dyDescent="0.2">
      <c r="A2041" s="16">
        <v>2187</v>
      </c>
      <c r="B2041" s="23" t="s">
        <v>3784</v>
      </c>
      <c r="D2041" s="70" t="str">
        <f>IF(C2041="","",LOOKUP(C2041,Bases!A:A,Bases!B:B))</f>
        <v/>
      </c>
      <c r="E2041" s="70" t="str">
        <f>IF(C2041="","",LOOKUP(C2041,Bases!A:A,Bases!C:C))</f>
        <v/>
      </c>
      <c r="F2041" s="24" t="s">
        <v>3778</v>
      </c>
      <c r="G2041" s="68" t="str">
        <f t="shared" si="126"/>
        <v>Baja</v>
      </c>
      <c r="H2041" s="16" t="s">
        <v>3785</v>
      </c>
      <c r="J2041" s="16" t="s">
        <v>2285</v>
      </c>
      <c r="K2041" s="16">
        <v>98740</v>
      </c>
      <c r="L2041" s="16" t="s">
        <v>2265</v>
      </c>
      <c r="M2041" s="17">
        <v>43329</v>
      </c>
      <c r="N2041" s="15">
        <v>34119205127</v>
      </c>
      <c r="O2041" s="16" t="s">
        <v>4226</v>
      </c>
      <c r="P2041" s="16">
        <v>0</v>
      </c>
      <c r="Q2041" s="16" t="str">
        <f t="shared" si="127"/>
        <v>01/10/92</v>
      </c>
      <c r="R2041" s="27" t="s">
        <v>3904</v>
      </c>
      <c r="S2041" s="108" t="e">
        <v>#N/A</v>
      </c>
      <c r="T2041" s="108"/>
    </row>
    <row r="2042" spans="1:20" hidden="1" x14ac:dyDescent="0.2">
      <c r="A2042" s="16">
        <v>50059</v>
      </c>
      <c r="B2042" s="19" t="s">
        <v>3810</v>
      </c>
      <c r="C2042" s="19"/>
      <c r="D2042" s="70" t="str">
        <f>IF(C2042="","",LOOKUP(C2042,Bases!A:A,Bases!B:B))</f>
        <v/>
      </c>
      <c r="E2042" s="70" t="str">
        <f>IF(C2042="","",LOOKUP(C2042,Bases!A:A,Bases!C:C))</f>
        <v/>
      </c>
      <c r="F2042" s="19"/>
      <c r="G2042" s="68" t="str">
        <f t="shared" si="126"/>
        <v>Baja</v>
      </c>
      <c r="H2042" s="19" t="s">
        <v>3811</v>
      </c>
      <c r="I2042" s="19"/>
      <c r="J2042" s="19" t="s">
        <v>2268</v>
      </c>
      <c r="K2042" s="19">
        <v>98740</v>
      </c>
      <c r="L2042" s="19" t="s">
        <v>2265</v>
      </c>
      <c r="M2042" s="25">
        <v>43332</v>
      </c>
      <c r="N2042" s="19">
        <v>3514533966</v>
      </c>
      <c r="P2042" s="16">
        <v>0</v>
      </c>
      <c r="Q2042" s="16" t="str">
        <f t="shared" si="127"/>
        <v>//</v>
      </c>
      <c r="R2042" s="16"/>
      <c r="S2042" s="108" t="s">
        <v>5537</v>
      </c>
      <c r="T2042" s="108"/>
    </row>
    <row r="2043" spans="1:20" hidden="1" x14ac:dyDescent="0.2">
      <c r="A2043" s="23">
        <v>2374</v>
      </c>
      <c r="B2043" s="16" t="s">
        <v>4468</v>
      </c>
      <c r="D2043" s="70" t="str">
        <f>IF(C2043="","",LOOKUP(C2043,Bases!A:A,Bases!B:B))</f>
        <v/>
      </c>
      <c r="E2043" s="70" t="str">
        <f>IF(C2043="","",LOOKUP(C2043,Bases!A:A,Bases!C:C))</f>
        <v/>
      </c>
      <c r="F2043" s="24" t="s">
        <v>3778</v>
      </c>
      <c r="G2043" s="68" t="str">
        <f t="shared" si="126"/>
        <v>Baja</v>
      </c>
      <c r="H2043" s="16" t="s">
        <v>4469</v>
      </c>
      <c r="J2043" s="16" t="s">
        <v>2285</v>
      </c>
      <c r="K2043" s="16">
        <v>98740</v>
      </c>
      <c r="L2043" s="16" t="s">
        <v>2265</v>
      </c>
      <c r="M2043" s="17">
        <v>43413</v>
      </c>
      <c r="N2043" s="15">
        <v>39160050421</v>
      </c>
      <c r="O2043" s="16" t="s">
        <v>4470</v>
      </c>
      <c r="P2043" s="16">
        <v>0</v>
      </c>
      <c r="Q2043" s="16" t="str">
        <f t="shared" si="127"/>
        <v>02/05/00</v>
      </c>
      <c r="R2043" s="27" t="s">
        <v>3904</v>
      </c>
      <c r="S2043" s="108" t="e">
        <v>#N/A</v>
      </c>
      <c r="T2043" s="108"/>
    </row>
    <row r="2044" spans="1:20" hidden="1" x14ac:dyDescent="0.2">
      <c r="A2044" s="16">
        <v>50052</v>
      </c>
      <c r="B2044" s="16" t="s">
        <v>3797</v>
      </c>
      <c r="D2044" s="70" t="str">
        <f>IF(C2044="","",LOOKUP(C2044,Bases!A:A,Bases!B:B))</f>
        <v/>
      </c>
      <c r="E2044" s="70" t="str">
        <f>IF(C2044="","",LOOKUP(C2044,Bases!A:A,Bases!C:C))</f>
        <v/>
      </c>
      <c r="G2044" s="68" t="str">
        <f t="shared" si="126"/>
        <v>Baja</v>
      </c>
      <c r="H2044" s="16" t="s">
        <v>3798</v>
      </c>
      <c r="J2044" s="16" t="s">
        <v>2285</v>
      </c>
      <c r="K2044" s="16">
        <v>98740</v>
      </c>
      <c r="L2044" s="16" t="s">
        <v>2265</v>
      </c>
      <c r="M2044" s="17">
        <v>43333</v>
      </c>
      <c r="N2044" s="16">
        <v>34027600963</v>
      </c>
      <c r="O2044" s="35"/>
      <c r="P2044" s="16">
        <v>0</v>
      </c>
      <c r="Q2044" s="16" t="str">
        <f t="shared" si="127"/>
        <v>//</v>
      </c>
      <c r="R2044" s="16"/>
      <c r="S2044" s="108" t="e">
        <v>#N/A</v>
      </c>
      <c r="T2044" s="108"/>
    </row>
    <row r="2045" spans="1:20" hidden="1" x14ac:dyDescent="0.2">
      <c r="A2045" s="16">
        <v>50088</v>
      </c>
      <c r="B2045" s="16" t="s">
        <v>3864</v>
      </c>
      <c r="D2045" s="70" t="str">
        <f>IF(C2045="","",LOOKUP(C2045,Bases!A:A,Bases!B:B))</f>
        <v/>
      </c>
      <c r="E2045" s="70" t="str">
        <f>IF(C2045="","",LOOKUP(C2045,Bases!A:A,Bases!C:C))</f>
        <v/>
      </c>
      <c r="G2045" s="68" t="str">
        <f t="shared" si="126"/>
        <v>Baja</v>
      </c>
      <c r="H2045" s="16" t="s">
        <v>3798</v>
      </c>
      <c r="J2045" s="16" t="s">
        <v>2268</v>
      </c>
      <c r="K2045" s="16">
        <v>98740</v>
      </c>
      <c r="L2045" s="16" t="s">
        <v>2265</v>
      </c>
      <c r="M2045" s="17">
        <v>43334</v>
      </c>
      <c r="N2045" s="15">
        <v>34027600963</v>
      </c>
      <c r="P2045" s="16">
        <v>0</v>
      </c>
      <c r="Q2045" s="16" t="str">
        <f t="shared" si="127"/>
        <v>//</v>
      </c>
      <c r="R2045" s="16"/>
      <c r="S2045" s="108" t="e">
        <v>#N/A</v>
      </c>
      <c r="T2045" s="108"/>
    </row>
    <row r="2046" spans="1:20" hidden="1" x14ac:dyDescent="0.2">
      <c r="A2046" s="23">
        <v>2443</v>
      </c>
      <c r="B2046" s="16" t="s">
        <v>4763</v>
      </c>
      <c r="D2046" s="70" t="str">
        <f>IF(C2046="","",LOOKUP(C2046,Bases!A:A,Bases!B:B))</f>
        <v/>
      </c>
      <c r="E2046" s="70" t="str">
        <f>IF(C2046="","",LOOKUP(C2046,Bases!A:A,Bases!C:C))</f>
        <v/>
      </c>
      <c r="F2046" s="24" t="s">
        <v>3662</v>
      </c>
      <c r="G2046" s="68" t="str">
        <f t="shared" si="126"/>
        <v>Baja</v>
      </c>
      <c r="H2046" s="16" t="s">
        <v>4764</v>
      </c>
      <c r="J2046" s="16" t="s">
        <v>2285</v>
      </c>
      <c r="K2046" s="16">
        <v>98740</v>
      </c>
      <c r="L2046" s="16" t="s">
        <v>2265</v>
      </c>
      <c r="M2046" s="17">
        <v>43510</v>
      </c>
      <c r="N2046" s="15">
        <v>34126300341</v>
      </c>
      <c r="O2046" s="16" t="s">
        <v>4765</v>
      </c>
      <c r="P2046" s="16">
        <v>0</v>
      </c>
      <c r="Q2046" s="16" t="str">
        <f t="shared" si="127"/>
        <v>14/08/63</v>
      </c>
      <c r="R2046" s="27" t="s">
        <v>3904</v>
      </c>
      <c r="S2046" s="108" t="e">
        <v>#N/A</v>
      </c>
      <c r="T2046" s="108"/>
    </row>
    <row r="2047" spans="1:20" hidden="1" x14ac:dyDescent="0.2">
      <c r="A2047" s="16">
        <v>392</v>
      </c>
      <c r="B2047" s="16" t="s">
        <v>1464</v>
      </c>
      <c r="D2047" s="70" t="str">
        <f>IF(C2047="","",LOOKUP(C2047,Bases!A:A,Bases!B:B))</f>
        <v/>
      </c>
      <c r="E2047" s="70" t="str">
        <f>IF(C2047="","",LOOKUP(C2047,Bases!A:A,Bases!C:C))</f>
        <v/>
      </c>
      <c r="G2047" s="68" t="str">
        <f t="shared" si="126"/>
        <v>Baja</v>
      </c>
      <c r="H2047" s="16" t="s">
        <v>3148</v>
      </c>
      <c r="J2047" s="16" t="s">
        <v>2270</v>
      </c>
      <c r="K2047" s="16">
        <v>0</v>
      </c>
      <c r="L2047" s="16" t="s">
        <v>2265</v>
      </c>
      <c r="M2047" s="17">
        <v>37676</v>
      </c>
      <c r="N2047" s="15">
        <v>34038602867</v>
      </c>
      <c r="P2047" s="16">
        <v>0</v>
      </c>
      <c r="Q2047" s="16" t="str">
        <f t="shared" si="127"/>
        <v>//</v>
      </c>
      <c r="R2047" s="16"/>
      <c r="S2047" s="108" t="e">
        <v>#N/A</v>
      </c>
      <c r="T2047" s="108"/>
    </row>
    <row r="2048" spans="1:20" hidden="1" x14ac:dyDescent="0.2">
      <c r="A2048" s="16">
        <v>718</v>
      </c>
      <c r="B2048" s="16" t="s">
        <v>1465</v>
      </c>
      <c r="D2048" s="70" t="str">
        <f>IF(C2048="","",LOOKUP(C2048,Bases!A:A,Bases!B:B))</f>
        <v/>
      </c>
      <c r="E2048" s="70" t="str">
        <f>IF(C2048="","",LOOKUP(C2048,Bases!A:A,Bases!C:C))</f>
        <v/>
      </c>
      <c r="G2048" s="68" t="str">
        <f t="shared" si="126"/>
        <v>Baja</v>
      </c>
      <c r="K2048" s="16">
        <v>0</v>
      </c>
      <c r="L2048" s="16" t="s">
        <v>2265</v>
      </c>
      <c r="M2048" s="17">
        <v>38502</v>
      </c>
      <c r="N2048" s="15">
        <v>34018503598</v>
      </c>
      <c r="P2048" s="16">
        <v>0</v>
      </c>
      <c r="Q2048" s="16" t="str">
        <f t="shared" si="127"/>
        <v>//</v>
      </c>
      <c r="R2048" s="16"/>
      <c r="S2048" s="108" t="e">
        <v>#N/A</v>
      </c>
      <c r="T2048" s="108"/>
    </row>
    <row r="2049" spans="1:20" hidden="1" x14ac:dyDescent="0.2">
      <c r="A2049" s="16">
        <v>691</v>
      </c>
      <c r="B2049" s="19" t="s">
        <v>61</v>
      </c>
      <c r="C2049" s="43"/>
      <c r="D2049" s="70" t="str">
        <f>IF(C2049="","",LOOKUP(C2049,Bases!A:A,Bases!B:B))</f>
        <v/>
      </c>
      <c r="E2049" s="70" t="str">
        <f>IF(C2049="","",LOOKUP(C2049,Bases!A:A,Bases!C:C))</f>
        <v/>
      </c>
      <c r="G2049" s="68" t="str">
        <f t="shared" si="126"/>
        <v>Baja</v>
      </c>
      <c r="K2049" s="16">
        <v>0</v>
      </c>
      <c r="L2049" s="16" t="s">
        <v>2265</v>
      </c>
      <c r="M2049" s="17">
        <v>38460</v>
      </c>
      <c r="N2049" s="15">
        <v>34058804112</v>
      </c>
      <c r="P2049" s="16">
        <v>0</v>
      </c>
      <c r="Q2049" s="16" t="str">
        <f t="shared" si="127"/>
        <v>//</v>
      </c>
      <c r="R2049" s="16"/>
      <c r="S2049" s="108" t="e">
        <v>#N/A</v>
      </c>
      <c r="T2049" s="108"/>
    </row>
    <row r="2050" spans="1:20" hidden="1" x14ac:dyDescent="0.2">
      <c r="A2050" s="16">
        <v>1288</v>
      </c>
      <c r="B2050" s="19" t="s">
        <v>61</v>
      </c>
      <c r="C2050" s="45"/>
      <c r="D2050" s="70" t="str">
        <f>IF(C2050="","",LOOKUP(C2050,Bases!A:A,Bases!B:B))</f>
        <v/>
      </c>
      <c r="E2050" s="70" t="str">
        <f>IF(C2050="","",LOOKUP(C2050,Bases!A:A,Bases!C:C))</f>
        <v/>
      </c>
      <c r="G2050" s="68" t="str">
        <f t="shared" si="126"/>
        <v>Baja</v>
      </c>
      <c r="H2050" s="16" t="s">
        <v>2511</v>
      </c>
      <c r="J2050" s="16" t="s">
        <v>2272</v>
      </c>
      <c r="K2050" s="16">
        <v>98700</v>
      </c>
      <c r="L2050" s="16" t="s">
        <v>2265</v>
      </c>
      <c r="M2050" s="17">
        <v>41762</v>
      </c>
      <c r="N2050" s="15">
        <v>34998204159</v>
      </c>
      <c r="P2050" s="16">
        <v>0</v>
      </c>
      <c r="Q2050" s="16" t="str">
        <f t="shared" si="127"/>
        <v>//</v>
      </c>
      <c r="R2050" s="16"/>
      <c r="S2050" s="108" t="e">
        <v>#N/A</v>
      </c>
      <c r="T2050" s="108"/>
    </row>
    <row r="2051" spans="1:20" hidden="1" x14ac:dyDescent="0.2">
      <c r="A2051" s="16">
        <v>1370</v>
      </c>
      <c r="B2051" s="19" t="s">
        <v>61</v>
      </c>
      <c r="C2051" s="40"/>
      <c r="D2051" s="70" t="str">
        <f>IF(C2051="","",LOOKUP(C2051,Bases!A:A,Bases!B:B))</f>
        <v/>
      </c>
      <c r="E2051" s="70" t="str">
        <f>IF(C2051="","",LOOKUP(C2051,Bases!A:A,Bases!C:C))</f>
        <v/>
      </c>
      <c r="G2051" s="68" t="str">
        <f t="shared" si="126"/>
        <v>Baja</v>
      </c>
      <c r="H2051" s="16" t="s">
        <v>2514</v>
      </c>
      <c r="J2051" s="16" t="s">
        <v>2283</v>
      </c>
      <c r="K2051" s="16">
        <v>98640</v>
      </c>
      <c r="L2051" s="16" t="s">
        <v>2265</v>
      </c>
      <c r="M2051" s="17">
        <v>41911</v>
      </c>
      <c r="N2051" s="15">
        <v>34017201350</v>
      </c>
      <c r="P2051" s="16">
        <v>0</v>
      </c>
      <c r="Q2051" s="16" t="str">
        <f t="shared" si="127"/>
        <v>//</v>
      </c>
      <c r="R2051" s="16"/>
      <c r="S2051" s="108" t="e">
        <v>#N/A</v>
      </c>
      <c r="T2051" s="108"/>
    </row>
    <row r="2052" spans="1:20" hidden="1" x14ac:dyDescent="0.2">
      <c r="A2052" s="16">
        <v>8229</v>
      </c>
      <c r="B2052" s="19" t="s">
        <v>61</v>
      </c>
      <c r="C2052" s="40"/>
      <c r="D2052" s="70" t="str">
        <f>IF(C2052="","",LOOKUP(C2052,Bases!A:A,Bases!B:B))</f>
        <v/>
      </c>
      <c r="E2052" s="70" t="str">
        <f>IF(C2052="","",LOOKUP(C2052,Bases!A:A,Bases!C:C))</f>
        <v/>
      </c>
      <c r="G2052" s="68" t="str">
        <f t="shared" si="126"/>
        <v>Baja</v>
      </c>
      <c r="H2052" s="16" t="s">
        <v>2504</v>
      </c>
      <c r="J2052" s="16" t="s">
        <v>2272</v>
      </c>
      <c r="K2052" s="16">
        <v>98700</v>
      </c>
      <c r="L2052" s="16" t="s">
        <v>2265</v>
      </c>
      <c r="M2052" s="17">
        <v>42758</v>
      </c>
      <c r="N2052" s="15">
        <v>2178620197</v>
      </c>
      <c r="P2052" s="16">
        <v>0</v>
      </c>
      <c r="Q2052" s="16" t="str">
        <f t="shared" si="127"/>
        <v>//</v>
      </c>
      <c r="R2052" s="16"/>
      <c r="S2052" s="108" t="e">
        <v>#N/A</v>
      </c>
      <c r="T2052" s="108"/>
    </row>
    <row r="2053" spans="1:20" hidden="1" x14ac:dyDescent="0.2">
      <c r="A2053" s="16">
        <v>641</v>
      </c>
      <c r="B2053" s="19" t="s">
        <v>62</v>
      </c>
      <c r="C2053" s="48"/>
      <c r="D2053" s="70" t="str">
        <f>IF(C2053="","",LOOKUP(C2053,Bases!A:A,Bases!B:B))</f>
        <v/>
      </c>
      <c r="E2053" s="70" t="str">
        <f>IF(C2053="","",LOOKUP(C2053,Bases!A:A,Bases!C:C))</f>
        <v/>
      </c>
      <c r="G2053" s="68" t="str">
        <f t="shared" si="126"/>
        <v>Baja</v>
      </c>
      <c r="H2053" s="16" t="s">
        <v>2507</v>
      </c>
      <c r="J2053" s="16" t="s">
        <v>2272</v>
      </c>
      <c r="K2053" s="16">
        <v>98700</v>
      </c>
      <c r="L2053" s="16" t="s">
        <v>2265</v>
      </c>
      <c r="M2053" s="17">
        <v>38425</v>
      </c>
      <c r="N2053" s="15">
        <v>34058502484</v>
      </c>
      <c r="P2053" s="16">
        <v>0</v>
      </c>
      <c r="Q2053" s="16" t="str">
        <f t="shared" si="127"/>
        <v>//</v>
      </c>
      <c r="R2053" s="16"/>
      <c r="S2053" s="108" t="e">
        <v>#N/A</v>
      </c>
      <c r="T2053" s="108"/>
    </row>
    <row r="2054" spans="1:20" hidden="1" x14ac:dyDescent="0.2">
      <c r="A2054" s="16">
        <v>1163</v>
      </c>
      <c r="B2054" s="19" t="s">
        <v>62</v>
      </c>
      <c r="C2054" s="43"/>
      <c r="D2054" s="70" t="str">
        <f>IF(C2054="","",LOOKUP(C2054,Bases!A:A,Bases!B:B))</f>
        <v/>
      </c>
      <c r="E2054" s="70" t="str">
        <f>IF(C2054="","",LOOKUP(C2054,Bases!A:A,Bases!C:C))</f>
        <v/>
      </c>
      <c r="G2054" s="68" t="str">
        <f t="shared" si="126"/>
        <v>Baja</v>
      </c>
      <c r="H2054" s="16" t="s">
        <v>2502</v>
      </c>
      <c r="J2054" s="16" t="s">
        <v>2274</v>
      </c>
      <c r="K2054" s="16">
        <v>98700</v>
      </c>
      <c r="L2054" s="16" t="s">
        <v>2265</v>
      </c>
      <c r="M2054" s="17">
        <v>41477</v>
      </c>
      <c r="N2054" s="15">
        <v>34038700729</v>
      </c>
      <c r="P2054" s="16">
        <v>0</v>
      </c>
      <c r="Q2054" s="16" t="str">
        <f t="shared" si="127"/>
        <v>//</v>
      </c>
      <c r="R2054" s="16"/>
      <c r="S2054" s="108" t="e">
        <v>#N/A</v>
      </c>
      <c r="T2054" s="108"/>
    </row>
    <row r="2055" spans="1:20" hidden="1" x14ac:dyDescent="0.2">
      <c r="A2055" s="16">
        <v>1182</v>
      </c>
      <c r="B2055" s="16" t="s">
        <v>1466</v>
      </c>
      <c r="D2055" s="70" t="str">
        <f>IF(C2055="","",LOOKUP(C2055,Bases!A:A,Bases!B:B))</f>
        <v/>
      </c>
      <c r="E2055" s="70" t="str">
        <f>IF(C2055="","",LOOKUP(C2055,Bases!A:A,Bases!C:C))</f>
        <v/>
      </c>
      <c r="G2055" s="68" t="str">
        <f t="shared" si="126"/>
        <v>Baja</v>
      </c>
      <c r="H2055" s="16" t="s">
        <v>3149</v>
      </c>
      <c r="J2055" s="16" t="s">
        <v>2272</v>
      </c>
      <c r="K2055" s="16">
        <v>98700</v>
      </c>
      <c r="L2055" s="16" t="s">
        <v>2265</v>
      </c>
      <c r="M2055" s="17">
        <v>41498</v>
      </c>
      <c r="N2055" s="15">
        <v>51097800828</v>
      </c>
      <c r="P2055" s="16">
        <v>0</v>
      </c>
      <c r="Q2055" s="16" t="str">
        <f t="shared" si="127"/>
        <v>//</v>
      </c>
      <c r="R2055" s="16"/>
      <c r="S2055" s="108" t="e">
        <v>#N/A</v>
      </c>
      <c r="T2055" s="108"/>
    </row>
    <row r="2056" spans="1:20" x14ac:dyDescent="0.2">
      <c r="A2056" s="31">
        <v>1865</v>
      </c>
      <c r="B2056" s="31" t="s">
        <v>1181</v>
      </c>
      <c r="C2056" s="19" t="s">
        <v>6824</v>
      </c>
      <c r="D2056" s="70" t="str">
        <f>IF(C2056="","",LOOKUP(C2056,Bases!A:A,Bases!B:B))</f>
        <v>Invernaderos</v>
      </c>
      <c r="E2056" s="70" t="str">
        <f>IF(C2056="","",LOOKUP(C2056,Bases!A:A,Bases!C:C))</f>
        <v>Operativo Abajo</v>
      </c>
      <c r="F2056" s="12" t="s">
        <v>3663</v>
      </c>
      <c r="G2056" s="68" t="str">
        <f t="shared" si="126"/>
        <v>Activo</v>
      </c>
      <c r="H2056" s="16" t="s">
        <v>2965</v>
      </c>
      <c r="I2056" s="16" t="s">
        <v>5855</v>
      </c>
      <c r="J2056" s="16" t="s">
        <v>2272</v>
      </c>
      <c r="K2056" s="16">
        <v>98705</v>
      </c>
      <c r="L2056" s="16" t="s">
        <v>2266</v>
      </c>
      <c r="M2056" s="17">
        <v>43942</v>
      </c>
      <c r="N2056" s="15">
        <v>34129113972</v>
      </c>
      <c r="O2056" s="16" t="s">
        <v>6160</v>
      </c>
      <c r="P2056" s="16" t="s">
        <v>6379</v>
      </c>
      <c r="Q2056" s="16" t="str">
        <f t="shared" si="127"/>
        <v>29/04/91</v>
      </c>
      <c r="R2056" s="16" t="s">
        <v>3910</v>
      </c>
      <c r="S2056" s="12" t="s">
        <v>2923</v>
      </c>
    </row>
    <row r="2057" spans="1:20" hidden="1" x14ac:dyDescent="0.2">
      <c r="A2057" s="16">
        <v>1175</v>
      </c>
      <c r="B2057" s="16" t="s">
        <v>1468</v>
      </c>
      <c r="D2057" s="70" t="str">
        <f>IF(C2057="","",LOOKUP(C2057,Bases!A:A,Bases!B:B))</f>
        <v/>
      </c>
      <c r="E2057" s="70" t="str">
        <f>IF(C2057="","",LOOKUP(C2057,Bases!A:A,Bases!C:C))</f>
        <v/>
      </c>
      <c r="G2057" s="68" t="str">
        <f t="shared" si="126"/>
        <v>Baja</v>
      </c>
      <c r="H2057" s="16" t="s">
        <v>3150</v>
      </c>
      <c r="J2057" s="16" t="s">
        <v>2283</v>
      </c>
      <c r="K2057" s="16">
        <v>98640</v>
      </c>
      <c r="L2057" s="16" t="s">
        <v>2265</v>
      </c>
      <c r="M2057" s="17">
        <v>41474</v>
      </c>
      <c r="N2057" s="15">
        <v>34139508427</v>
      </c>
      <c r="P2057" s="16">
        <v>0</v>
      </c>
      <c r="Q2057" s="16" t="str">
        <f t="shared" si="127"/>
        <v>//</v>
      </c>
      <c r="R2057" s="16"/>
      <c r="S2057" s="108" t="e">
        <v>#N/A</v>
      </c>
      <c r="T2057" s="108"/>
    </row>
    <row r="2058" spans="1:20" hidden="1" x14ac:dyDescent="0.2">
      <c r="A2058" s="16">
        <v>517</v>
      </c>
      <c r="B2058" s="16" t="s">
        <v>1469</v>
      </c>
      <c r="D2058" s="70" t="str">
        <f>IF(C2058="","",LOOKUP(C2058,Bases!A:A,Bases!B:B))</f>
        <v/>
      </c>
      <c r="E2058" s="70" t="str">
        <f>IF(C2058="","",LOOKUP(C2058,Bases!A:A,Bases!C:C))</f>
        <v/>
      </c>
      <c r="G2058" s="68" t="str">
        <f t="shared" si="126"/>
        <v>Baja</v>
      </c>
      <c r="H2058" s="16" t="s">
        <v>3151</v>
      </c>
      <c r="J2058" s="16" t="s">
        <v>2283</v>
      </c>
      <c r="K2058" s="16">
        <v>0</v>
      </c>
      <c r="L2058" s="16" t="s">
        <v>2265</v>
      </c>
      <c r="M2058" s="17">
        <v>38285</v>
      </c>
      <c r="N2058" s="15">
        <v>34008213000</v>
      </c>
      <c r="P2058" s="16">
        <v>0</v>
      </c>
      <c r="Q2058" s="16" t="str">
        <f t="shared" si="127"/>
        <v>//</v>
      </c>
      <c r="R2058" s="16"/>
      <c r="S2058" s="108" t="e">
        <v>#N/A</v>
      </c>
      <c r="T2058" s="108"/>
    </row>
    <row r="2059" spans="1:20" hidden="1" x14ac:dyDescent="0.2">
      <c r="A2059" s="16">
        <v>2106</v>
      </c>
      <c r="B2059" s="16" t="s">
        <v>1470</v>
      </c>
      <c r="D2059" s="70" t="str">
        <f>IF(C2059="","",LOOKUP(C2059,Bases!A:A,Bases!B:B))</f>
        <v/>
      </c>
      <c r="E2059" s="70" t="str">
        <f>IF(C2059="","",LOOKUP(C2059,Bases!A:A,Bases!C:C))</f>
        <v/>
      </c>
      <c r="F2059" s="18" t="s">
        <v>3662</v>
      </c>
      <c r="G2059" s="68" t="str">
        <f t="shared" ref="G2059:G2090" si="128">IF(L2059="B","Baja","Activo")</f>
        <v>Baja</v>
      </c>
      <c r="H2059" s="16" t="s">
        <v>4617</v>
      </c>
      <c r="J2059" s="16" t="s">
        <v>2272</v>
      </c>
      <c r="K2059" s="16">
        <v>98700</v>
      </c>
      <c r="L2059" s="16" t="s">
        <v>2265</v>
      </c>
      <c r="M2059" s="17">
        <v>43361</v>
      </c>
      <c r="N2059" s="15">
        <v>4078519321</v>
      </c>
      <c r="O2059" s="16" t="s">
        <v>4228</v>
      </c>
      <c r="P2059" s="16">
        <v>0</v>
      </c>
      <c r="Q2059" s="16" t="str">
        <f t="shared" si="127"/>
        <v>09/06/85</v>
      </c>
      <c r="R2059" s="27" t="s">
        <v>3904</v>
      </c>
      <c r="S2059" s="108" t="e">
        <v>#N/A</v>
      </c>
      <c r="T2059" s="108"/>
    </row>
    <row r="2060" spans="1:20" hidden="1" x14ac:dyDescent="0.2">
      <c r="A2060" s="16">
        <v>8404</v>
      </c>
      <c r="B2060" s="16" t="s">
        <v>7571</v>
      </c>
      <c r="C2060" s="19" t="s">
        <v>6764</v>
      </c>
      <c r="D2060" s="70" t="str">
        <f>IF(C2060="","",LOOKUP(C2060,[1]Bases!A:A,[1]Bases!B:B))</f>
        <v>Invernaderos</v>
      </c>
      <c r="E2060" s="70" t="str">
        <f>IF(C2060="","",LOOKUP(C2060,[1]Bases!A:A,[1]Bases!C:C))</f>
        <v>Clip invernaderos</v>
      </c>
      <c r="F2060" s="18" t="s">
        <v>6222</v>
      </c>
      <c r="G2060" s="68" t="str">
        <f t="shared" si="128"/>
        <v>Baja</v>
      </c>
      <c r="H2060" s="16" t="s">
        <v>7572</v>
      </c>
      <c r="I2060" s="16" t="s">
        <v>7258</v>
      </c>
      <c r="J2060" s="16" t="s">
        <v>2270</v>
      </c>
      <c r="K2060" s="16">
        <v>98630</v>
      </c>
      <c r="L2060" s="16" t="s">
        <v>2265</v>
      </c>
      <c r="M2060" s="17">
        <v>44151</v>
      </c>
      <c r="O2060" s="16" t="s">
        <v>7573</v>
      </c>
      <c r="Q2060" s="16" t="str">
        <f t="shared" si="127"/>
        <v>07/11/94</v>
      </c>
      <c r="R2060" s="27" t="s">
        <v>3910</v>
      </c>
      <c r="S2060" s="29" t="s">
        <v>7258</v>
      </c>
      <c r="T2060" s="29"/>
    </row>
    <row r="2061" spans="1:20" hidden="1" x14ac:dyDescent="0.2">
      <c r="A2061" s="16">
        <v>531</v>
      </c>
      <c r="B2061" s="16" t="s">
        <v>1472</v>
      </c>
      <c r="D2061" s="70" t="str">
        <f>IF(C2061="","",LOOKUP(C2061,Bases!A:A,Bases!B:B))</f>
        <v/>
      </c>
      <c r="E2061" s="70" t="str">
        <f>IF(C2061="","",LOOKUP(C2061,Bases!A:A,Bases!C:C))</f>
        <v/>
      </c>
      <c r="G2061" s="68" t="str">
        <f t="shared" si="128"/>
        <v>Baja</v>
      </c>
      <c r="H2061" s="16" t="s">
        <v>3153</v>
      </c>
      <c r="J2061" s="16" t="s">
        <v>2283</v>
      </c>
      <c r="K2061" s="16">
        <v>0</v>
      </c>
      <c r="L2061" s="16" t="s">
        <v>2265</v>
      </c>
      <c r="M2061" s="17">
        <v>38285</v>
      </c>
      <c r="N2061" s="15">
        <v>34047701767</v>
      </c>
      <c r="P2061" s="16">
        <v>0</v>
      </c>
      <c r="Q2061" s="16" t="str">
        <f t="shared" si="127"/>
        <v>//</v>
      </c>
      <c r="R2061" s="16"/>
      <c r="S2061" s="108" t="e">
        <v>#N/A</v>
      </c>
      <c r="T2061" s="108"/>
    </row>
    <row r="2062" spans="1:20" x14ac:dyDescent="0.2">
      <c r="A2062" s="16">
        <v>2877</v>
      </c>
      <c r="B2062" s="31" t="s">
        <v>6522</v>
      </c>
      <c r="C2062" s="16" t="s">
        <v>6938</v>
      </c>
      <c r="D2062" s="70" t="str">
        <f>IF(C2062="","",LOOKUP(C2062,Bases!A:A,Bases!B:B))</f>
        <v>Invernaderos</v>
      </c>
      <c r="E2062" s="70" t="str">
        <f>IF(C2062="","",LOOKUP(C2062,Bases!A:A,Bases!C:C))</f>
        <v>Soporte de racimo (Escalera Manual)</v>
      </c>
      <c r="F2062" s="12" t="s">
        <v>3778</v>
      </c>
      <c r="G2062" s="68" t="str">
        <f t="shared" si="128"/>
        <v>Activo</v>
      </c>
      <c r="H2062" s="16" t="s">
        <v>6525</v>
      </c>
      <c r="I2062" s="16" t="s">
        <v>2923</v>
      </c>
      <c r="J2062" s="16" t="s">
        <v>2272</v>
      </c>
      <c r="K2062" s="16">
        <v>98705</v>
      </c>
      <c r="L2062" s="16" t="s">
        <v>144</v>
      </c>
      <c r="M2062" s="17">
        <v>44018</v>
      </c>
      <c r="N2062" s="15">
        <v>34160005459</v>
      </c>
      <c r="O2062" s="16" t="s">
        <v>6526</v>
      </c>
      <c r="Q2062" s="16" t="str">
        <f t="shared" si="127"/>
        <v>29/08/00</v>
      </c>
      <c r="R2062" s="16" t="s">
        <v>3904</v>
      </c>
      <c r="S2062" s="12" t="s">
        <v>2923</v>
      </c>
    </row>
    <row r="2063" spans="1:20" hidden="1" x14ac:dyDescent="0.2">
      <c r="A2063" s="16">
        <v>526</v>
      </c>
      <c r="B2063" s="16" t="s">
        <v>1474</v>
      </c>
      <c r="D2063" s="70" t="str">
        <f>IF(C2063="","",LOOKUP(C2063,Bases!A:A,Bases!B:B))</f>
        <v/>
      </c>
      <c r="E2063" s="70" t="str">
        <f>IF(C2063="","",LOOKUP(C2063,Bases!A:A,Bases!C:C))</f>
        <v/>
      </c>
      <c r="G2063" s="68" t="str">
        <f t="shared" si="128"/>
        <v>Baja</v>
      </c>
      <c r="H2063" s="16" t="s">
        <v>3056</v>
      </c>
      <c r="J2063" s="16" t="s">
        <v>2283</v>
      </c>
      <c r="K2063" s="16">
        <v>0</v>
      </c>
      <c r="L2063" s="16" t="s">
        <v>2265</v>
      </c>
      <c r="M2063" s="17">
        <v>38285</v>
      </c>
      <c r="N2063" s="15">
        <v>34008406711</v>
      </c>
      <c r="P2063" s="16">
        <v>0</v>
      </c>
      <c r="Q2063" s="16" t="str">
        <f t="shared" si="127"/>
        <v>//</v>
      </c>
      <c r="R2063" s="16"/>
      <c r="S2063" s="108" t="e">
        <v>#N/A</v>
      </c>
      <c r="T2063" s="108"/>
    </row>
    <row r="2064" spans="1:20" hidden="1" x14ac:dyDescent="0.2">
      <c r="A2064" s="16">
        <v>2016</v>
      </c>
      <c r="B2064" s="16" t="s">
        <v>1475</v>
      </c>
      <c r="D2064" s="70" t="str">
        <f>IF(C2064="","",LOOKUP(C2064,Bases!A:A,Bases!B:B))</f>
        <v/>
      </c>
      <c r="E2064" s="70" t="str">
        <f>IF(C2064="","",LOOKUP(C2064,Bases!A:A,Bases!C:C))</f>
        <v/>
      </c>
      <c r="G2064" s="68" t="str">
        <f t="shared" si="128"/>
        <v>Baja</v>
      </c>
      <c r="H2064" s="16" t="s">
        <v>3154</v>
      </c>
      <c r="J2064" s="16" t="s">
        <v>2268</v>
      </c>
      <c r="K2064" s="16">
        <v>98730</v>
      </c>
      <c r="L2064" s="16" t="s">
        <v>2265</v>
      </c>
      <c r="M2064" s="17">
        <v>43053</v>
      </c>
      <c r="N2064" s="15">
        <v>35179707647</v>
      </c>
      <c r="P2064" s="16">
        <v>0</v>
      </c>
      <c r="Q2064" s="16" t="str">
        <f t="shared" si="127"/>
        <v>//</v>
      </c>
      <c r="R2064" s="16"/>
      <c r="S2064" s="108" t="e">
        <v>#N/A</v>
      </c>
      <c r="T2064" s="108"/>
    </row>
    <row r="2065" spans="1:20" hidden="1" x14ac:dyDescent="0.2">
      <c r="A2065" s="16">
        <v>692</v>
      </c>
      <c r="B2065" s="16" t="s">
        <v>1476</v>
      </c>
      <c r="D2065" s="70" t="str">
        <f>IF(C2065="","",LOOKUP(C2065,Bases!A:A,Bases!B:B))</f>
        <v/>
      </c>
      <c r="E2065" s="70" t="str">
        <f>IF(C2065="","",LOOKUP(C2065,Bases!A:A,Bases!C:C))</f>
        <v/>
      </c>
      <c r="G2065" s="68" t="str">
        <f t="shared" si="128"/>
        <v>Baja</v>
      </c>
      <c r="K2065" s="16">
        <v>0</v>
      </c>
      <c r="L2065" s="16" t="s">
        <v>2265</v>
      </c>
      <c r="M2065" s="17">
        <v>38460</v>
      </c>
      <c r="N2065" s="15">
        <v>34058901827</v>
      </c>
      <c r="P2065" s="16">
        <v>0</v>
      </c>
      <c r="Q2065" s="16" t="str">
        <f t="shared" si="127"/>
        <v>//</v>
      </c>
      <c r="R2065" s="16"/>
      <c r="S2065" s="108" t="e">
        <v>#N/A</v>
      </c>
      <c r="T2065" s="108"/>
    </row>
    <row r="2066" spans="1:20" hidden="1" x14ac:dyDescent="0.2">
      <c r="A2066" s="16">
        <v>2040</v>
      </c>
      <c r="B2066" s="16" t="s">
        <v>1477</v>
      </c>
      <c r="D2066" s="70" t="str">
        <f>IF(C2066="","",LOOKUP(C2066,Bases!A:A,Bases!B:B))</f>
        <v/>
      </c>
      <c r="E2066" s="70" t="str">
        <f>IF(C2066="","",LOOKUP(C2066,Bases!A:A,Bases!C:C))</f>
        <v/>
      </c>
      <c r="G2066" s="68" t="str">
        <f t="shared" si="128"/>
        <v>Baja</v>
      </c>
      <c r="H2066" s="16" t="s">
        <v>3155</v>
      </c>
      <c r="J2066" s="16" t="s">
        <v>2334</v>
      </c>
      <c r="K2066" s="16">
        <v>98705</v>
      </c>
      <c r="L2066" s="16" t="s">
        <v>2265</v>
      </c>
      <c r="M2066" s="17">
        <v>43096</v>
      </c>
      <c r="N2066" s="15">
        <v>27179914125</v>
      </c>
      <c r="P2066" s="16">
        <v>0</v>
      </c>
      <c r="Q2066" s="16" t="str">
        <f t="shared" si="127"/>
        <v>//</v>
      </c>
      <c r="R2066" s="16"/>
      <c r="S2066" s="108" t="e">
        <v>#N/A</v>
      </c>
      <c r="T2066" s="108"/>
    </row>
    <row r="2067" spans="1:20" hidden="1" x14ac:dyDescent="0.2">
      <c r="A2067" s="16">
        <v>1432</v>
      </c>
      <c r="B2067" s="16" t="s">
        <v>1478</v>
      </c>
      <c r="D2067" s="70" t="str">
        <f>IF(C2067="","",LOOKUP(C2067,Bases!A:A,Bases!B:B))</f>
        <v/>
      </c>
      <c r="E2067" s="70" t="str">
        <f>IF(C2067="","",LOOKUP(C2067,Bases!A:A,Bases!C:C))</f>
        <v/>
      </c>
      <c r="G2067" s="68" t="str">
        <f t="shared" si="128"/>
        <v>Baja</v>
      </c>
      <c r="H2067" s="16" t="s">
        <v>3156</v>
      </c>
      <c r="J2067" s="16" t="s">
        <v>2272</v>
      </c>
      <c r="K2067" s="16">
        <v>98700</v>
      </c>
      <c r="L2067" s="16" t="s">
        <v>2265</v>
      </c>
      <c r="M2067" s="17">
        <v>42074</v>
      </c>
      <c r="N2067" s="15">
        <v>3158942858</v>
      </c>
      <c r="P2067" s="16">
        <v>0</v>
      </c>
      <c r="Q2067" s="16" t="str">
        <f t="shared" si="127"/>
        <v>//</v>
      </c>
      <c r="R2067" s="16"/>
      <c r="S2067" s="108" t="e">
        <v>#N/A</v>
      </c>
      <c r="T2067" s="108"/>
    </row>
    <row r="2068" spans="1:20" hidden="1" x14ac:dyDescent="0.2">
      <c r="A2068" s="16">
        <v>1739</v>
      </c>
      <c r="B2068" s="16" t="s">
        <v>1479</v>
      </c>
      <c r="D2068" s="70" t="str">
        <f>IF(C2068="","",LOOKUP(C2068,Bases!A:A,Bases!B:B))</f>
        <v/>
      </c>
      <c r="E2068" s="70" t="str">
        <f>IF(C2068="","",LOOKUP(C2068,Bases!A:A,Bases!C:C))</f>
        <v/>
      </c>
      <c r="G2068" s="68" t="str">
        <f t="shared" si="128"/>
        <v>Baja</v>
      </c>
      <c r="H2068" s="16" t="s">
        <v>3157</v>
      </c>
      <c r="J2068" s="16" t="s">
        <v>2288</v>
      </c>
      <c r="K2068" s="16">
        <v>98760</v>
      </c>
      <c r="L2068" s="16" t="s">
        <v>2265</v>
      </c>
      <c r="M2068" s="17">
        <v>42608</v>
      </c>
      <c r="N2068" s="15">
        <v>58169899133</v>
      </c>
      <c r="P2068" s="16">
        <v>0</v>
      </c>
      <c r="Q2068" s="16" t="str">
        <f t="shared" si="127"/>
        <v>//</v>
      </c>
      <c r="R2068" s="16"/>
      <c r="S2068" s="108" t="e">
        <v>#N/A</v>
      </c>
      <c r="T2068" s="108"/>
    </row>
    <row r="2069" spans="1:20" hidden="1" x14ac:dyDescent="0.2">
      <c r="A2069" s="16">
        <v>253</v>
      </c>
      <c r="B2069" s="16" t="s">
        <v>1480</v>
      </c>
      <c r="D2069" s="70" t="str">
        <f>IF(C2069="","",LOOKUP(C2069,Bases!A:A,Bases!B:B))</f>
        <v/>
      </c>
      <c r="E2069" s="70" t="str">
        <f>IF(C2069="","",LOOKUP(C2069,Bases!A:A,Bases!C:C))</f>
        <v/>
      </c>
      <c r="G2069" s="68" t="str">
        <f t="shared" si="128"/>
        <v>Baja</v>
      </c>
      <c r="K2069" s="16">
        <v>0</v>
      </c>
      <c r="L2069" s="16" t="s">
        <v>2265</v>
      </c>
      <c r="M2069" s="17">
        <v>37382</v>
      </c>
      <c r="N2069" s="15">
        <v>34028506573</v>
      </c>
      <c r="P2069" s="16">
        <v>0</v>
      </c>
      <c r="Q2069" s="16" t="str">
        <f t="shared" si="127"/>
        <v>//</v>
      </c>
      <c r="R2069" s="16"/>
      <c r="S2069" s="108" t="e">
        <v>#N/A</v>
      </c>
      <c r="T2069" s="108"/>
    </row>
    <row r="2070" spans="1:20" hidden="1" x14ac:dyDescent="0.2">
      <c r="A2070" s="16">
        <v>2744</v>
      </c>
      <c r="B2070" s="16" t="s">
        <v>5808</v>
      </c>
      <c r="D2070" s="70" t="str">
        <f>IF(C2070="","",LOOKUP(C2070,Bases!A:A,Bases!B:B))</f>
        <v/>
      </c>
      <c r="E2070" s="70" t="str">
        <f>IF(C2070="","",LOOKUP(C2070,Bases!A:A,Bases!C:C))</f>
        <v/>
      </c>
      <c r="F2070" s="24" t="s">
        <v>3639</v>
      </c>
      <c r="G2070" s="68" t="str">
        <f t="shared" si="128"/>
        <v>Baja</v>
      </c>
      <c r="H2070" s="16" t="s">
        <v>5809</v>
      </c>
      <c r="I2070" s="16" t="s">
        <v>5531</v>
      </c>
      <c r="J2070" s="16" t="s">
        <v>2285</v>
      </c>
      <c r="K2070" s="16">
        <v>98740</v>
      </c>
      <c r="L2070" s="16" t="s">
        <v>2265</v>
      </c>
      <c r="M2070" s="17">
        <v>43847</v>
      </c>
      <c r="N2070" s="15">
        <v>4099158869</v>
      </c>
      <c r="O2070" s="16" t="s">
        <v>5810</v>
      </c>
      <c r="P2070" s="16">
        <v>0</v>
      </c>
      <c r="Q2070" s="16" t="str">
        <f t="shared" si="127"/>
        <v>03/02/91</v>
      </c>
      <c r="R2070" s="27" t="s">
        <v>3904</v>
      </c>
      <c r="S2070" s="108" t="s">
        <v>6213</v>
      </c>
      <c r="T2070" s="108"/>
    </row>
    <row r="2071" spans="1:20" hidden="1" x14ac:dyDescent="0.2">
      <c r="A2071" s="16">
        <v>430</v>
      </c>
      <c r="B2071" s="16" t="s">
        <v>1481</v>
      </c>
      <c r="D2071" s="70" t="str">
        <f>IF(C2071="","",LOOKUP(C2071,Bases!A:A,Bases!B:B))</f>
        <v/>
      </c>
      <c r="E2071" s="70" t="str">
        <f>IF(C2071="","",LOOKUP(C2071,Bases!A:A,Bases!C:C))</f>
        <v/>
      </c>
      <c r="G2071" s="68" t="str">
        <f t="shared" si="128"/>
        <v>Baja</v>
      </c>
      <c r="H2071" s="16" t="s">
        <v>3158</v>
      </c>
      <c r="J2071" s="16" t="s">
        <v>2294</v>
      </c>
      <c r="K2071" s="16">
        <v>0</v>
      </c>
      <c r="L2071" s="16" t="s">
        <v>2265</v>
      </c>
      <c r="M2071" s="17">
        <v>37956</v>
      </c>
      <c r="N2071" s="15">
        <v>34038414446</v>
      </c>
      <c r="P2071" s="16">
        <v>0</v>
      </c>
      <c r="Q2071" s="16" t="str">
        <f t="shared" ref="Q2071:Q2102" si="129">CONCATENATE(MID(O2071,9,2),"/",MID(O2071,7,2),"/",MID(O2071,5,2))</f>
        <v>//</v>
      </c>
      <c r="R2071" s="16"/>
      <c r="S2071" s="108" t="e">
        <v>#N/A</v>
      </c>
      <c r="T2071" s="108"/>
    </row>
    <row r="2072" spans="1:20" hidden="1" x14ac:dyDescent="0.2">
      <c r="A2072" s="16">
        <v>56</v>
      </c>
      <c r="B2072" s="16" t="s">
        <v>1482</v>
      </c>
      <c r="D2072" s="70" t="str">
        <f>IF(C2072="","",LOOKUP(C2072,Bases!A:A,Bases!B:B))</f>
        <v/>
      </c>
      <c r="E2072" s="70" t="str">
        <f>IF(C2072="","",LOOKUP(C2072,Bases!A:A,Bases!C:C))</f>
        <v/>
      </c>
      <c r="G2072" s="68" t="str">
        <f t="shared" si="128"/>
        <v>Baja</v>
      </c>
      <c r="K2072" s="16">
        <v>0</v>
      </c>
      <c r="L2072" s="16" t="s">
        <v>2265</v>
      </c>
      <c r="M2072" s="17">
        <v>36941</v>
      </c>
      <c r="N2072" s="15">
        <v>34917702838</v>
      </c>
      <c r="P2072" s="16">
        <v>0</v>
      </c>
      <c r="Q2072" s="16" t="str">
        <f t="shared" si="129"/>
        <v>//</v>
      </c>
      <c r="R2072" s="16"/>
      <c r="S2072" s="108" t="e">
        <v>#N/A</v>
      </c>
      <c r="T2072" s="108"/>
    </row>
    <row r="2073" spans="1:20" hidden="1" x14ac:dyDescent="0.2">
      <c r="A2073" s="16">
        <v>1584</v>
      </c>
      <c r="B2073" s="16" t="s">
        <v>1483</v>
      </c>
      <c r="D2073" s="70" t="str">
        <f>IF(C2073="","",LOOKUP(C2073,Bases!A:A,Bases!B:B))</f>
        <v/>
      </c>
      <c r="E2073" s="70" t="str">
        <f>IF(C2073="","",LOOKUP(C2073,Bases!A:A,Bases!C:C))</f>
        <v/>
      </c>
      <c r="G2073" s="68" t="str">
        <f t="shared" si="128"/>
        <v>Baja</v>
      </c>
      <c r="H2073" s="16" t="s">
        <v>3159</v>
      </c>
      <c r="J2073" s="16" t="s">
        <v>2430</v>
      </c>
      <c r="K2073" s="16">
        <v>98730</v>
      </c>
      <c r="L2073" s="16" t="s">
        <v>2265</v>
      </c>
      <c r="M2073" s="17">
        <v>42317</v>
      </c>
      <c r="N2073" s="15">
        <v>34076600526</v>
      </c>
      <c r="P2073" s="16">
        <v>0</v>
      </c>
      <c r="Q2073" s="16" t="str">
        <f t="shared" si="129"/>
        <v>//</v>
      </c>
      <c r="R2073" s="16"/>
      <c r="S2073" s="108" t="e">
        <v>#N/A</v>
      </c>
      <c r="T2073" s="108"/>
    </row>
    <row r="2074" spans="1:20" hidden="1" x14ac:dyDescent="0.2">
      <c r="A2074" s="16">
        <v>1087</v>
      </c>
      <c r="B2074" s="16" t="s">
        <v>1484</v>
      </c>
      <c r="D2074" s="70" t="str">
        <f>IF(C2074="","",LOOKUP(C2074,Bases!A:A,Bases!B:B))</f>
        <v/>
      </c>
      <c r="E2074" s="70" t="str">
        <f>IF(C2074="","",LOOKUP(C2074,Bases!A:A,Bases!C:C))</f>
        <v/>
      </c>
      <c r="G2074" s="68" t="str">
        <f t="shared" si="128"/>
        <v>Baja</v>
      </c>
      <c r="H2074" s="16" t="s">
        <v>3160</v>
      </c>
      <c r="J2074" s="16" t="s">
        <v>2283</v>
      </c>
      <c r="K2074" s="16">
        <v>98640</v>
      </c>
      <c r="L2074" s="16" t="s">
        <v>2265</v>
      </c>
      <c r="M2074" s="17">
        <v>41131</v>
      </c>
      <c r="N2074" s="15">
        <v>34028613288</v>
      </c>
      <c r="P2074" s="16">
        <v>0</v>
      </c>
      <c r="Q2074" s="16" t="str">
        <f t="shared" si="129"/>
        <v>//</v>
      </c>
      <c r="R2074" s="16"/>
      <c r="S2074" s="108" t="e">
        <v>#N/A</v>
      </c>
      <c r="T2074" s="108"/>
    </row>
    <row r="2075" spans="1:20" hidden="1" x14ac:dyDescent="0.2">
      <c r="A2075" s="16">
        <v>8223</v>
      </c>
      <c r="B2075" s="16" t="s">
        <v>1485</v>
      </c>
      <c r="D2075" s="70" t="str">
        <f>IF(C2075="","",LOOKUP(C2075,Bases!A:A,Bases!B:B))</f>
        <v/>
      </c>
      <c r="E2075" s="70" t="str">
        <f>IF(C2075="","",LOOKUP(C2075,Bases!A:A,Bases!C:C))</f>
        <v/>
      </c>
      <c r="G2075" s="68" t="str">
        <f t="shared" si="128"/>
        <v>Baja</v>
      </c>
      <c r="H2075" s="16" t="s">
        <v>3161</v>
      </c>
      <c r="J2075" s="16" t="s">
        <v>2272</v>
      </c>
      <c r="K2075" s="16">
        <v>98700</v>
      </c>
      <c r="L2075" s="16" t="s">
        <v>2265</v>
      </c>
      <c r="M2075" s="17">
        <v>42759</v>
      </c>
      <c r="N2075" s="15">
        <v>2179582016</v>
      </c>
      <c r="P2075" s="16">
        <v>0</v>
      </c>
      <c r="Q2075" s="16" t="str">
        <f t="shared" si="129"/>
        <v>//</v>
      </c>
      <c r="R2075" s="16"/>
      <c r="S2075" s="108" t="e">
        <v>#N/A</v>
      </c>
      <c r="T2075" s="108"/>
    </row>
    <row r="2076" spans="1:20" hidden="1" x14ac:dyDescent="0.2">
      <c r="A2076" s="16">
        <v>8224</v>
      </c>
      <c r="B2076" s="16" t="s">
        <v>1486</v>
      </c>
      <c r="D2076" s="70" t="str">
        <f>IF(C2076="","",LOOKUP(C2076,Bases!A:A,Bases!B:B))</f>
        <v/>
      </c>
      <c r="E2076" s="70" t="str">
        <f>IF(C2076="","",LOOKUP(C2076,Bases!A:A,Bases!C:C))</f>
        <v/>
      </c>
      <c r="G2076" s="68" t="str">
        <f t="shared" si="128"/>
        <v>Baja</v>
      </c>
      <c r="H2076" s="16" t="s">
        <v>3162</v>
      </c>
      <c r="J2076" s="16" t="s">
        <v>2272</v>
      </c>
      <c r="K2076" s="16">
        <v>98706</v>
      </c>
      <c r="L2076" s="16" t="s">
        <v>2265</v>
      </c>
      <c r="M2076" s="17">
        <v>42759</v>
      </c>
      <c r="N2076" s="15">
        <v>2179145616</v>
      </c>
      <c r="P2076" s="16">
        <v>0</v>
      </c>
      <c r="Q2076" s="16" t="str">
        <f t="shared" si="129"/>
        <v>//</v>
      </c>
      <c r="R2076" s="16"/>
      <c r="S2076" s="108" t="e">
        <v>#N/A</v>
      </c>
      <c r="T2076" s="108"/>
    </row>
    <row r="2077" spans="1:20" hidden="1" x14ac:dyDescent="0.2">
      <c r="A2077" s="16">
        <v>8079</v>
      </c>
      <c r="B2077" s="16" t="s">
        <v>1487</v>
      </c>
      <c r="D2077" s="70" t="str">
        <f>IF(C2077="","",LOOKUP(C2077,Bases!A:A,Bases!B:B))</f>
        <v/>
      </c>
      <c r="E2077" s="70" t="str">
        <f>IF(C2077="","",LOOKUP(C2077,Bases!A:A,Bases!C:C))</f>
        <v/>
      </c>
      <c r="G2077" s="68" t="str">
        <f t="shared" si="128"/>
        <v>Baja</v>
      </c>
      <c r="J2077" s="16" t="s">
        <v>3163</v>
      </c>
      <c r="K2077" s="16">
        <v>98730</v>
      </c>
      <c r="L2077" s="16" t="s">
        <v>2265</v>
      </c>
      <c r="M2077" s="17">
        <v>42017</v>
      </c>
      <c r="N2077" s="15">
        <v>43139814511</v>
      </c>
      <c r="P2077" s="16">
        <v>0</v>
      </c>
      <c r="Q2077" s="16" t="str">
        <f t="shared" si="129"/>
        <v>//</v>
      </c>
      <c r="R2077" s="16"/>
      <c r="S2077" s="108" t="e">
        <v>#N/A</v>
      </c>
      <c r="T2077" s="108"/>
    </row>
    <row r="2078" spans="1:20" hidden="1" x14ac:dyDescent="0.2">
      <c r="A2078" s="23">
        <v>2592</v>
      </c>
      <c r="B2078" s="31" t="s">
        <v>5284</v>
      </c>
      <c r="C2078" s="16" t="s">
        <v>7704</v>
      </c>
      <c r="D2078" s="70" t="str">
        <f>IF(C2078="","",LOOKUP(C2078,Bases!A:A,Bases!B:B))</f>
        <v>Invernaderos</v>
      </c>
      <c r="E2078" s="70" t="str">
        <f>IF(C2078="","",LOOKUP(C2078,Bases!A:A,Bases!C:C))</f>
        <v>Acarreador</v>
      </c>
      <c r="F2078" s="18" t="s">
        <v>7083</v>
      </c>
      <c r="G2078" s="68" t="str">
        <f t="shared" si="128"/>
        <v>Baja</v>
      </c>
      <c r="H2078" s="16" t="s">
        <v>5285</v>
      </c>
      <c r="I2078" s="16" t="s">
        <v>5537</v>
      </c>
      <c r="J2078" s="16" t="s">
        <v>2285</v>
      </c>
      <c r="K2078" s="16">
        <v>98740</v>
      </c>
      <c r="L2078" s="16" t="s">
        <v>2265</v>
      </c>
      <c r="M2078" s="17">
        <v>43683</v>
      </c>
      <c r="N2078" s="15">
        <v>48169785259</v>
      </c>
      <c r="O2078" s="16" t="s">
        <v>5286</v>
      </c>
      <c r="P2078" s="16" t="s">
        <v>6396</v>
      </c>
      <c r="Q2078" s="16" t="str">
        <f t="shared" si="129"/>
        <v>22/01/97</v>
      </c>
      <c r="R2078" s="27" t="s">
        <v>3904</v>
      </c>
      <c r="S2078" s="108" t="s">
        <v>5537</v>
      </c>
      <c r="T2078" s="108"/>
    </row>
    <row r="2079" spans="1:20" hidden="1" x14ac:dyDescent="0.2">
      <c r="A2079" s="16">
        <v>1941</v>
      </c>
      <c r="B2079" s="16" t="s">
        <v>1489</v>
      </c>
      <c r="D2079" s="70" t="str">
        <f>IF(C2079="","",LOOKUP(C2079,Bases!A:A,Bases!B:B))</f>
        <v/>
      </c>
      <c r="E2079" s="70" t="str">
        <f>IF(C2079="","",LOOKUP(C2079,Bases!A:A,Bases!C:C))</f>
        <v/>
      </c>
      <c r="G2079" s="68" t="str">
        <f t="shared" si="128"/>
        <v>Baja</v>
      </c>
      <c r="H2079" s="16" t="s">
        <v>3165</v>
      </c>
      <c r="J2079" s="16" t="s">
        <v>2283</v>
      </c>
      <c r="K2079" s="16">
        <v>98640</v>
      </c>
      <c r="L2079" s="16" t="s">
        <v>2265</v>
      </c>
      <c r="M2079" s="17">
        <v>42971</v>
      </c>
      <c r="N2079" s="15">
        <v>34119408754</v>
      </c>
      <c r="P2079" s="16">
        <v>0</v>
      </c>
      <c r="Q2079" s="16" t="str">
        <f t="shared" si="129"/>
        <v>//</v>
      </c>
      <c r="R2079" s="16"/>
      <c r="S2079" s="108" t="e">
        <v>#N/A</v>
      </c>
      <c r="T2079" s="108"/>
    </row>
    <row r="2080" spans="1:20" hidden="1" x14ac:dyDescent="0.2">
      <c r="A2080" s="16">
        <v>2099</v>
      </c>
      <c r="B2080" s="16" t="s">
        <v>1490</v>
      </c>
      <c r="D2080" s="70" t="str">
        <f>IF(C2080="","",LOOKUP(C2080,Bases!A:A,Bases!B:B))</f>
        <v/>
      </c>
      <c r="E2080" s="70" t="str">
        <f>IF(C2080="","",LOOKUP(C2080,Bases!A:A,Bases!C:C))</f>
        <v/>
      </c>
      <c r="F2080" s="18" t="s">
        <v>3643</v>
      </c>
      <c r="G2080" s="68" t="str">
        <f t="shared" si="128"/>
        <v>Baja</v>
      </c>
      <c r="H2080" s="16" t="s">
        <v>4616</v>
      </c>
      <c r="J2080" s="16" t="s">
        <v>2285</v>
      </c>
      <c r="K2080" s="16">
        <v>98760</v>
      </c>
      <c r="L2080" s="16" t="s">
        <v>2265</v>
      </c>
      <c r="M2080" s="17">
        <v>43215</v>
      </c>
      <c r="N2080" s="15">
        <v>34977101491</v>
      </c>
      <c r="O2080" s="16" t="s">
        <v>4230</v>
      </c>
      <c r="P2080" s="16">
        <v>0</v>
      </c>
      <c r="Q2080" s="16" t="str">
        <f t="shared" si="129"/>
        <v>06/05/73</v>
      </c>
      <c r="R2080" s="27" t="s">
        <v>3904</v>
      </c>
      <c r="S2080" s="108" t="e">
        <v>#N/A</v>
      </c>
      <c r="T2080" s="108"/>
    </row>
    <row r="2081" spans="1:20" hidden="1" x14ac:dyDescent="0.2">
      <c r="A2081" s="16">
        <v>2100</v>
      </c>
      <c r="B2081" s="16" t="s">
        <v>1491</v>
      </c>
      <c r="D2081" s="70" t="str">
        <f>IF(C2081="","",LOOKUP(C2081,Bases!A:A,Bases!B:B))</f>
        <v/>
      </c>
      <c r="E2081" s="70" t="str">
        <f>IF(C2081="","",LOOKUP(C2081,Bases!A:A,Bases!C:C))</f>
        <v/>
      </c>
      <c r="G2081" s="68" t="str">
        <f t="shared" si="128"/>
        <v>Baja</v>
      </c>
      <c r="H2081" s="16" t="s">
        <v>3064</v>
      </c>
      <c r="J2081" s="16" t="s">
        <v>2268</v>
      </c>
      <c r="K2081" s="16">
        <v>98760</v>
      </c>
      <c r="L2081" s="16" t="s">
        <v>2265</v>
      </c>
      <c r="M2081" s="17">
        <v>43215</v>
      </c>
      <c r="N2081" s="15">
        <v>34947070917</v>
      </c>
      <c r="P2081" s="16">
        <v>0</v>
      </c>
      <c r="Q2081" s="16" t="str">
        <f t="shared" si="129"/>
        <v>//</v>
      </c>
      <c r="R2081" s="16"/>
      <c r="S2081" s="108" t="e">
        <v>#N/A</v>
      </c>
      <c r="T2081" s="108"/>
    </row>
    <row r="2082" spans="1:20" hidden="1" x14ac:dyDescent="0.2">
      <c r="A2082" s="16">
        <v>2831</v>
      </c>
      <c r="B2082" s="16" t="s">
        <v>6092</v>
      </c>
      <c r="C2082" s="16" t="s">
        <v>6884</v>
      </c>
      <c r="D2082" s="70" t="str">
        <f>IF(C2082="","",LOOKUP(C2082,Bases!A:A,Bases!B:B))</f>
        <v>Invernaderos</v>
      </c>
      <c r="E2082" s="70" t="str">
        <f>IF(C2082="","",LOOKUP(C2082,Bases!A:A,Bases!C:C))</f>
        <v>Extra/entrenamiento</v>
      </c>
      <c r="F2082" s="18" t="s">
        <v>7209</v>
      </c>
      <c r="G2082" s="68" t="str">
        <f t="shared" si="128"/>
        <v>Baja</v>
      </c>
      <c r="H2082" s="16" t="s">
        <v>6093</v>
      </c>
      <c r="I2082" s="16" t="s">
        <v>2283</v>
      </c>
      <c r="J2082" s="16" t="s">
        <v>2283</v>
      </c>
      <c r="K2082" s="16">
        <v>98640</v>
      </c>
      <c r="L2082" s="16" t="s">
        <v>2265</v>
      </c>
      <c r="M2082" s="17">
        <v>43913</v>
      </c>
      <c r="N2082" s="15">
        <v>14130170625</v>
      </c>
      <c r="O2082" s="16" t="s">
        <v>6094</v>
      </c>
      <c r="P2082" s="16" t="s">
        <v>6397</v>
      </c>
      <c r="Q2082" s="16" t="str">
        <f t="shared" si="129"/>
        <v>05/08/01</v>
      </c>
      <c r="R2082" s="27" t="s">
        <v>3904</v>
      </c>
      <c r="S2082" s="108" t="s">
        <v>6214</v>
      </c>
      <c r="T2082" s="108"/>
    </row>
    <row r="2083" spans="1:20" hidden="1" x14ac:dyDescent="0.2">
      <c r="A2083" s="23">
        <v>2499</v>
      </c>
      <c r="B2083" s="31" t="s">
        <v>4984</v>
      </c>
      <c r="D2083" s="70" t="str">
        <f>IF(C2083="","",LOOKUP(C2083,Bases!A:A,Bases!B:B))</f>
        <v/>
      </c>
      <c r="E2083" s="70" t="str">
        <f>IF(C2083="","",LOOKUP(C2083,Bases!A:A,Bases!C:C))</f>
        <v/>
      </c>
      <c r="F2083" s="18" t="s">
        <v>3660</v>
      </c>
      <c r="G2083" s="68" t="str">
        <f t="shared" si="128"/>
        <v>Baja</v>
      </c>
      <c r="H2083" s="16" t="s">
        <v>4985</v>
      </c>
      <c r="I2083" s="16" t="s">
        <v>3676</v>
      </c>
      <c r="J2083" s="16" t="s">
        <v>2285</v>
      </c>
      <c r="K2083" s="16">
        <v>98730</v>
      </c>
      <c r="L2083" s="16" t="s">
        <v>2265</v>
      </c>
      <c r="M2083" s="17">
        <v>43570</v>
      </c>
      <c r="N2083" s="15">
        <v>10180155821</v>
      </c>
      <c r="O2083" s="16" t="s">
        <v>4986</v>
      </c>
      <c r="P2083" s="16" t="s">
        <v>6418</v>
      </c>
      <c r="Q2083" s="16" t="str">
        <f t="shared" si="129"/>
        <v>12/04/01</v>
      </c>
      <c r="R2083" s="27" t="s">
        <v>3904</v>
      </c>
      <c r="S2083" s="108" t="s">
        <v>3185</v>
      </c>
      <c r="T2083" s="108"/>
    </row>
    <row r="2084" spans="1:20" x14ac:dyDescent="0.2">
      <c r="A2084" s="16">
        <v>2756</v>
      </c>
      <c r="B2084" s="31" t="s">
        <v>5846</v>
      </c>
      <c r="C2084" s="16" t="s">
        <v>7106</v>
      </c>
      <c r="D2084" s="70" t="str">
        <f>IF(C2084="","",LOOKUP(C2084,Bases!A:A,Bases!B:B))</f>
        <v>Invernaderos</v>
      </c>
      <c r="E2084" s="70" t="str">
        <f>IF(C2084="","",LOOKUP(C2084,Bases!A:A,Bases!C:C))</f>
        <v>Soporte de racimo (Escalera Manual)</v>
      </c>
      <c r="F2084" s="18" t="s">
        <v>7083</v>
      </c>
      <c r="G2084" s="68" t="str">
        <f t="shared" si="128"/>
        <v>Activo</v>
      </c>
      <c r="H2084" s="16" t="s">
        <v>5847</v>
      </c>
      <c r="I2084" s="16" t="s">
        <v>5531</v>
      </c>
      <c r="J2084" s="16" t="s">
        <v>2285</v>
      </c>
      <c r="K2084" s="16">
        <v>98740</v>
      </c>
      <c r="L2084" s="16" t="s">
        <v>144</v>
      </c>
      <c r="M2084" s="17">
        <v>43854</v>
      </c>
      <c r="N2084" s="15">
        <v>34058001883</v>
      </c>
      <c r="O2084" s="16" t="s">
        <v>5848</v>
      </c>
      <c r="P2084" s="16" t="s">
        <v>6380</v>
      </c>
      <c r="Q2084" s="16" t="str">
        <f t="shared" si="129"/>
        <v>02/08/80</v>
      </c>
      <c r="R2084" s="27" t="s">
        <v>3904</v>
      </c>
      <c r="S2084" s="12" t="s">
        <v>6213</v>
      </c>
    </row>
    <row r="2085" spans="1:20" hidden="1" x14ac:dyDescent="0.2">
      <c r="A2085" s="16">
        <v>1772</v>
      </c>
      <c r="B2085" s="16" t="s">
        <v>1494</v>
      </c>
      <c r="D2085" s="70" t="str">
        <f>IF(C2085="","",LOOKUP(C2085,Bases!A:A,Bases!B:B))</f>
        <v/>
      </c>
      <c r="E2085" s="70" t="str">
        <f>IF(C2085="","",LOOKUP(C2085,Bases!A:A,Bases!C:C))</f>
        <v/>
      </c>
      <c r="G2085" s="68" t="str">
        <f t="shared" si="128"/>
        <v>Baja</v>
      </c>
      <c r="H2085" s="16" t="s">
        <v>3168</v>
      </c>
      <c r="J2085" s="16" t="s">
        <v>2297</v>
      </c>
      <c r="K2085" s="16">
        <v>98750</v>
      </c>
      <c r="L2085" s="16" t="s">
        <v>2265</v>
      </c>
      <c r="M2085" s="17">
        <v>42640</v>
      </c>
      <c r="N2085" s="15">
        <v>5168612801</v>
      </c>
      <c r="P2085" s="16">
        <v>0</v>
      </c>
      <c r="Q2085" s="16" t="str">
        <f t="shared" si="129"/>
        <v>//</v>
      </c>
      <c r="R2085" s="16"/>
      <c r="S2085" s="108" t="e">
        <v>#N/A</v>
      </c>
      <c r="T2085" s="108"/>
    </row>
    <row r="2086" spans="1:20" hidden="1" x14ac:dyDescent="0.2">
      <c r="A2086" s="16">
        <v>658</v>
      </c>
      <c r="B2086" s="16" t="s">
        <v>1495</v>
      </c>
      <c r="D2086" s="70" t="str">
        <f>IF(C2086="","",LOOKUP(C2086,Bases!A:A,Bases!B:B))</f>
        <v/>
      </c>
      <c r="E2086" s="70" t="str">
        <f>IF(C2086="","",LOOKUP(C2086,Bases!A:A,Bases!C:C))</f>
        <v/>
      </c>
      <c r="G2086" s="68" t="str">
        <f t="shared" si="128"/>
        <v>Baja</v>
      </c>
      <c r="K2086" s="16">
        <v>0</v>
      </c>
      <c r="L2086" s="16" t="s">
        <v>2265</v>
      </c>
      <c r="M2086" s="17">
        <v>38439</v>
      </c>
      <c r="N2086" s="15">
        <v>34936700359</v>
      </c>
      <c r="P2086" s="16">
        <v>0</v>
      </c>
      <c r="Q2086" s="16" t="str">
        <f t="shared" si="129"/>
        <v>//</v>
      </c>
      <c r="R2086" s="16"/>
      <c r="S2086" s="108" t="e">
        <v>#N/A</v>
      </c>
      <c r="T2086" s="108"/>
    </row>
    <row r="2087" spans="1:20" hidden="1" x14ac:dyDescent="0.2">
      <c r="A2087" s="16">
        <v>1368</v>
      </c>
      <c r="B2087" s="16" t="s">
        <v>1496</v>
      </c>
      <c r="D2087" s="70" t="str">
        <f>IF(C2087="","",LOOKUP(C2087,Bases!A:A,Bases!B:B))</f>
        <v/>
      </c>
      <c r="E2087" s="70" t="str">
        <f>IF(C2087="","",LOOKUP(C2087,Bases!A:A,Bases!C:C))</f>
        <v/>
      </c>
      <c r="G2087" s="68" t="str">
        <f t="shared" si="128"/>
        <v>Baja</v>
      </c>
      <c r="H2087" s="16" t="s">
        <v>3169</v>
      </c>
      <c r="J2087" s="16" t="s">
        <v>2283</v>
      </c>
      <c r="K2087" s="16">
        <v>98640</v>
      </c>
      <c r="L2087" s="16" t="s">
        <v>2265</v>
      </c>
      <c r="M2087" s="17">
        <v>41909</v>
      </c>
      <c r="N2087" s="15">
        <v>3146757640</v>
      </c>
      <c r="P2087" s="16">
        <v>0</v>
      </c>
      <c r="Q2087" s="16" t="str">
        <f t="shared" si="129"/>
        <v>//</v>
      </c>
      <c r="R2087" s="16"/>
      <c r="S2087" s="108" t="e">
        <v>#N/A</v>
      </c>
      <c r="T2087" s="108"/>
    </row>
    <row r="2088" spans="1:20" x14ac:dyDescent="0.2">
      <c r="A2088" s="16">
        <v>2691</v>
      </c>
      <c r="B2088" s="31" t="s">
        <v>5616</v>
      </c>
      <c r="C2088" s="16" t="s">
        <v>7442</v>
      </c>
      <c r="D2088" s="70" t="str">
        <f>IF(C2088="","",LOOKUP(C2088,Bases!A:A,Bases!B:B))</f>
        <v>Fitosanidad</v>
      </c>
      <c r="E2088" s="70" t="s">
        <v>3680</v>
      </c>
      <c r="F2088" s="24" t="s">
        <v>9</v>
      </c>
      <c r="G2088" s="68" t="str">
        <f t="shared" si="128"/>
        <v>Activo</v>
      </c>
      <c r="H2088" s="16" t="s">
        <v>5279</v>
      </c>
      <c r="I2088" s="16" t="s">
        <v>2283</v>
      </c>
      <c r="J2088" s="16" t="s">
        <v>2283</v>
      </c>
      <c r="K2088" s="16">
        <v>98640</v>
      </c>
      <c r="L2088" s="16" t="s">
        <v>144</v>
      </c>
      <c r="M2088" s="17">
        <v>43759</v>
      </c>
      <c r="N2088" s="15">
        <v>3198585378</v>
      </c>
      <c r="O2088" s="16" t="s">
        <v>5617</v>
      </c>
      <c r="P2088" s="16" t="s">
        <v>6381</v>
      </c>
      <c r="Q2088" s="16" t="str">
        <f t="shared" si="129"/>
        <v>16/03/85</v>
      </c>
      <c r="R2088" s="27" t="s">
        <v>3904</v>
      </c>
      <c r="S2088" s="12" t="s">
        <v>2283</v>
      </c>
    </row>
    <row r="2089" spans="1:20" hidden="1" x14ac:dyDescent="0.2">
      <c r="A2089" s="16">
        <v>2856</v>
      </c>
      <c r="B2089" s="16" t="s">
        <v>6184</v>
      </c>
      <c r="C2089" s="19"/>
      <c r="D2089" s="70" t="str">
        <f>IF(C2089="","",LOOKUP(C2089,Bases!A:A,Bases!B:B))</f>
        <v/>
      </c>
      <c r="E2089" s="70" t="str">
        <f>IF(C2089="","",LOOKUP(C2089,Bases!A:A,Bases!C:C))</f>
        <v/>
      </c>
      <c r="F2089" s="12" t="s">
        <v>6043</v>
      </c>
      <c r="G2089" s="68" t="str">
        <f t="shared" si="128"/>
        <v>Baja</v>
      </c>
      <c r="H2089" s="16" t="s">
        <v>6185</v>
      </c>
      <c r="I2089" s="16" t="s">
        <v>5531</v>
      </c>
      <c r="J2089" s="16" t="s">
        <v>2285</v>
      </c>
      <c r="K2089" s="16">
        <v>98740</v>
      </c>
      <c r="L2089" s="16" t="s">
        <v>2265</v>
      </c>
      <c r="M2089" s="17">
        <v>43955</v>
      </c>
      <c r="N2089" s="15">
        <v>51088919173</v>
      </c>
      <c r="O2089" s="16" t="s">
        <v>6186</v>
      </c>
      <c r="P2089" s="16" t="s">
        <v>6420</v>
      </c>
      <c r="Q2089" s="16" t="str">
        <f t="shared" si="129"/>
        <v>05/03/89</v>
      </c>
      <c r="R2089" s="16" t="s">
        <v>3904</v>
      </c>
      <c r="S2089" s="108" t="s">
        <v>6213</v>
      </c>
      <c r="T2089" s="108"/>
    </row>
    <row r="2090" spans="1:20" hidden="1" x14ac:dyDescent="0.2">
      <c r="A2090" s="16">
        <v>753</v>
      </c>
      <c r="B2090" s="16" t="s">
        <v>1497</v>
      </c>
      <c r="D2090" s="70" t="str">
        <f>IF(C2090="","",LOOKUP(C2090,Bases!A:A,Bases!B:B))</f>
        <v/>
      </c>
      <c r="E2090" s="70" t="str">
        <f>IF(C2090="","",LOOKUP(C2090,Bases!A:A,Bases!C:C))</f>
        <v/>
      </c>
      <c r="G2090" s="68" t="str">
        <f t="shared" si="128"/>
        <v>Baja</v>
      </c>
      <c r="K2090" s="16">
        <v>0</v>
      </c>
      <c r="L2090" s="16" t="s">
        <v>2265</v>
      </c>
      <c r="M2090" s="17">
        <v>38636</v>
      </c>
      <c r="N2090" s="15">
        <v>34056600744</v>
      </c>
      <c r="P2090" s="16">
        <v>0</v>
      </c>
      <c r="Q2090" s="16" t="str">
        <f t="shared" si="129"/>
        <v>//</v>
      </c>
      <c r="R2090" s="16"/>
      <c r="S2090" s="108" t="e">
        <v>#N/A</v>
      </c>
      <c r="T2090" s="108"/>
    </row>
    <row r="2091" spans="1:20" hidden="1" x14ac:dyDescent="0.2">
      <c r="A2091" s="16">
        <v>2101</v>
      </c>
      <c r="B2091" s="16" t="s">
        <v>1498</v>
      </c>
      <c r="D2091" s="70" t="str">
        <f>IF(C2091="","",LOOKUP(C2091,Bases!A:A,Bases!B:B))</f>
        <v/>
      </c>
      <c r="E2091" s="70" t="str">
        <f>IF(C2091="","",LOOKUP(C2091,Bases!A:A,Bases!C:C))</f>
        <v/>
      </c>
      <c r="F2091" s="18" t="s">
        <v>24</v>
      </c>
      <c r="G2091" s="68" t="str">
        <f t="shared" ref="G2091:G2122" si="130">IF(L2091="B","Baja","Activo")</f>
        <v>Baja</v>
      </c>
      <c r="H2091" s="16" t="s">
        <v>4769</v>
      </c>
      <c r="J2091" s="16" t="s">
        <v>2268</v>
      </c>
      <c r="K2091" s="16">
        <v>98760</v>
      </c>
      <c r="L2091" s="16" t="s">
        <v>2265</v>
      </c>
      <c r="M2091" s="17">
        <v>43514</v>
      </c>
      <c r="N2091" s="15">
        <v>34139420128</v>
      </c>
      <c r="O2091" s="16" t="s">
        <v>4770</v>
      </c>
      <c r="P2091" s="16">
        <v>0</v>
      </c>
      <c r="Q2091" s="16" t="str">
        <f t="shared" si="129"/>
        <v>12/10/94</v>
      </c>
      <c r="R2091" s="16" t="s">
        <v>3904</v>
      </c>
      <c r="S2091" s="108" t="e">
        <v>#N/A</v>
      </c>
      <c r="T2091" s="108"/>
    </row>
    <row r="2092" spans="1:20" hidden="1" x14ac:dyDescent="0.2">
      <c r="A2092" s="28">
        <v>50101</v>
      </c>
      <c r="B2092" s="16" t="s">
        <v>3893</v>
      </c>
      <c r="D2092" s="70" t="str">
        <f>IF(C2092="","",LOOKUP(C2092,Bases!A:A,Bases!B:B))</f>
        <v/>
      </c>
      <c r="E2092" s="70" t="str">
        <f>IF(C2092="","",LOOKUP(C2092,Bases!A:A,Bases!C:C))</f>
        <v/>
      </c>
      <c r="F2092" s="24" t="s">
        <v>3639</v>
      </c>
      <c r="G2092" s="68" t="str">
        <f t="shared" si="130"/>
        <v>Baja</v>
      </c>
      <c r="H2092" s="35" t="s">
        <v>3170</v>
      </c>
      <c r="I2092" s="35"/>
      <c r="J2092" s="16" t="s">
        <v>2268</v>
      </c>
      <c r="K2092" s="16">
        <v>98760</v>
      </c>
      <c r="L2092" s="16" t="s">
        <v>2265</v>
      </c>
      <c r="M2092" s="17">
        <v>43180</v>
      </c>
      <c r="O2092" s="35"/>
      <c r="P2092" s="16">
        <v>0</v>
      </c>
      <c r="Q2092" s="16" t="str">
        <f t="shared" si="129"/>
        <v>//</v>
      </c>
      <c r="R2092" s="16" t="s">
        <v>3910</v>
      </c>
      <c r="S2092" s="108" t="e">
        <v>#N/A</v>
      </c>
      <c r="T2092" s="108"/>
    </row>
    <row r="2093" spans="1:20" hidden="1" x14ac:dyDescent="0.2">
      <c r="A2093" s="16">
        <v>1417</v>
      </c>
      <c r="B2093" s="16" t="s">
        <v>1499</v>
      </c>
      <c r="D2093" s="70" t="str">
        <f>IF(C2093="","",LOOKUP(C2093,Bases!A:A,Bases!B:B))</f>
        <v/>
      </c>
      <c r="E2093" s="70" t="str">
        <f>IF(C2093="","",LOOKUP(C2093,Bases!A:A,Bases!C:C))</f>
        <v/>
      </c>
      <c r="G2093" s="68" t="str">
        <f t="shared" si="130"/>
        <v>Baja</v>
      </c>
      <c r="J2093" s="16" t="s">
        <v>2381</v>
      </c>
      <c r="K2093" s="16">
        <v>98640</v>
      </c>
      <c r="L2093" s="16" t="s">
        <v>2265</v>
      </c>
      <c r="M2093" s="17">
        <v>42041</v>
      </c>
      <c r="N2093" s="15">
        <v>2158328159</v>
      </c>
      <c r="P2093" s="16">
        <v>0</v>
      </c>
      <c r="Q2093" s="16" t="str">
        <f t="shared" si="129"/>
        <v>//</v>
      </c>
      <c r="R2093" s="16"/>
      <c r="S2093" s="108" t="e">
        <v>#N/A</v>
      </c>
      <c r="T2093" s="108"/>
    </row>
    <row r="2094" spans="1:20" hidden="1" x14ac:dyDescent="0.2">
      <c r="A2094" s="16">
        <v>1416</v>
      </c>
      <c r="B2094" s="16" t="s">
        <v>1500</v>
      </c>
      <c r="D2094" s="70" t="str">
        <f>IF(C2094="","",LOOKUP(C2094,Bases!A:A,Bases!B:B))</f>
        <v/>
      </c>
      <c r="E2094" s="70" t="str">
        <f>IF(C2094="","",LOOKUP(C2094,Bases!A:A,Bases!C:C))</f>
        <v/>
      </c>
      <c r="G2094" s="68" t="str">
        <f t="shared" si="130"/>
        <v>Baja</v>
      </c>
      <c r="J2094" s="16" t="s">
        <v>2283</v>
      </c>
      <c r="K2094" s="16">
        <v>98640</v>
      </c>
      <c r="L2094" s="16" t="s">
        <v>2265</v>
      </c>
      <c r="M2094" s="17">
        <v>42041</v>
      </c>
      <c r="N2094" s="15">
        <v>19148654809</v>
      </c>
      <c r="P2094" s="16">
        <v>0</v>
      </c>
      <c r="Q2094" s="16" t="str">
        <f t="shared" si="129"/>
        <v>//</v>
      </c>
      <c r="R2094" s="16"/>
      <c r="S2094" s="108" t="e">
        <v>#N/A</v>
      </c>
      <c r="T2094" s="108"/>
    </row>
    <row r="2095" spans="1:20" hidden="1" x14ac:dyDescent="0.2">
      <c r="A2095" s="16">
        <v>50056</v>
      </c>
      <c r="B2095" s="19" t="s">
        <v>3805</v>
      </c>
      <c r="C2095" s="19"/>
      <c r="D2095" s="70" t="str">
        <f>IF(C2095="","",LOOKUP(C2095,Bases!A:A,Bases!B:B))</f>
        <v/>
      </c>
      <c r="E2095" s="70" t="str">
        <f>IF(C2095="","",LOOKUP(C2095,Bases!A:A,Bases!C:C))</f>
        <v/>
      </c>
      <c r="F2095" s="19"/>
      <c r="G2095" s="68" t="str">
        <f t="shared" si="130"/>
        <v>Baja</v>
      </c>
      <c r="H2095" s="19" t="s">
        <v>3806</v>
      </c>
      <c r="I2095" s="19"/>
      <c r="J2095" s="19" t="s">
        <v>2268</v>
      </c>
      <c r="K2095" s="19">
        <v>98740</v>
      </c>
      <c r="L2095" s="19" t="s">
        <v>2265</v>
      </c>
      <c r="M2095" s="25">
        <v>43332</v>
      </c>
      <c r="N2095" s="16">
        <v>68149529171</v>
      </c>
      <c r="P2095" s="16">
        <v>0</v>
      </c>
      <c r="Q2095" s="16" t="str">
        <f t="shared" si="129"/>
        <v>//</v>
      </c>
      <c r="R2095" s="16"/>
      <c r="S2095" s="108" t="s">
        <v>5537</v>
      </c>
      <c r="T2095" s="108"/>
    </row>
    <row r="2096" spans="1:20" hidden="1" x14ac:dyDescent="0.2">
      <c r="A2096" s="16">
        <v>50057</v>
      </c>
      <c r="B2096" s="19" t="s">
        <v>3807</v>
      </c>
      <c r="C2096" s="19"/>
      <c r="D2096" s="70" t="str">
        <f>IF(C2096="","",LOOKUP(C2096,Bases!A:A,Bases!B:B))</f>
        <v/>
      </c>
      <c r="E2096" s="70" t="str">
        <f>IF(C2096="","",LOOKUP(C2096,Bases!A:A,Bases!C:C))</f>
        <v/>
      </c>
      <c r="F2096" s="19"/>
      <c r="G2096" s="68" t="str">
        <f t="shared" si="130"/>
        <v>Baja</v>
      </c>
      <c r="H2096" s="19" t="s">
        <v>3806</v>
      </c>
      <c r="I2096" s="19"/>
      <c r="J2096" s="19" t="s">
        <v>2268</v>
      </c>
      <c r="K2096" s="19">
        <v>98740</v>
      </c>
      <c r="L2096" s="19" t="s">
        <v>2265</v>
      </c>
      <c r="M2096" s="25">
        <v>43332</v>
      </c>
      <c r="N2096" s="19"/>
      <c r="P2096" s="16">
        <v>0</v>
      </c>
      <c r="Q2096" s="16" t="str">
        <f t="shared" si="129"/>
        <v>//</v>
      </c>
      <c r="R2096" s="16"/>
      <c r="S2096" s="108" t="s">
        <v>5537</v>
      </c>
      <c r="T2096" s="108"/>
    </row>
    <row r="2097" spans="1:20" x14ac:dyDescent="0.2">
      <c r="A2097" s="16">
        <v>2853</v>
      </c>
      <c r="B2097" s="16" t="s">
        <v>6174</v>
      </c>
      <c r="C2097" s="16" t="s">
        <v>6828</v>
      </c>
      <c r="D2097" s="70" t="str">
        <f>IF(C2097="","",LOOKUP(C2097,Bases!A:A,Bases!B:B))</f>
        <v>Mantenimiento</v>
      </c>
      <c r="E2097" s="70" t="str">
        <f>IF(C2097="","",LOOKUP(C2097,Bases!A:A,Bases!C:C))</f>
        <v>Apoyo de Mantenimiento</v>
      </c>
      <c r="F2097" s="18" t="s">
        <v>3</v>
      </c>
      <c r="G2097" s="68" t="str">
        <f t="shared" si="130"/>
        <v>Activo</v>
      </c>
      <c r="H2097" s="16" t="s">
        <v>6175</v>
      </c>
      <c r="I2097" s="16" t="s">
        <v>2283</v>
      </c>
      <c r="J2097" s="16" t="s">
        <v>2283</v>
      </c>
      <c r="K2097" s="16">
        <v>98640</v>
      </c>
      <c r="L2097" s="16" t="s">
        <v>144</v>
      </c>
      <c r="M2097" s="17">
        <v>43950</v>
      </c>
      <c r="N2097" s="15">
        <v>34129200522</v>
      </c>
      <c r="O2097" s="16" t="s">
        <v>6176</v>
      </c>
      <c r="P2097" s="16" t="s">
        <v>6382</v>
      </c>
      <c r="Q2097" s="16" t="str">
        <f t="shared" si="129"/>
        <v>14/01/92</v>
      </c>
      <c r="R2097" s="16" t="s">
        <v>3904</v>
      </c>
      <c r="S2097" s="12" t="s">
        <v>2283</v>
      </c>
    </row>
    <row r="2098" spans="1:20" hidden="1" x14ac:dyDescent="0.2">
      <c r="A2098" s="16">
        <v>1450</v>
      </c>
      <c r="B2098" s="16" t="s">
        <v>1502</v>
      </c>
      <c r="D2098" s="70" t="str">
        <f>IF(C2098="","",LOOKUP(C2098,Bases!A:A,Bases!B:B))</f>
        <v/>
      </c>
      <c r="E2098" s="70" t="str">
        <f>IF(C2098="","",LOOKUP(C2098,Bases!A:A,Bases!C:C))</f>
        <v/>
      </c>
      <c r="G2098" s="68" t="str">
        <f t="shared" si="130"/>
        <v>Baja</v>
      </c>
      <c r="H2098" s="16" t="s">
        <v>3172</v>
      </c>
      <c r="J2098" s="16" t="s">
        <v>2268</v>
      </c>
      <c r="K2098" s="16">
        <v>98730</v>
      </c>
      <c r="L2098" s="16" t="s">
        <v>2265</v>
      </c>
      <c r="M2098" s="17">
        <v>42165</v>
      </c>
      <c r="N2098" s="15">
        <v>2158079554</v>
      </c>
      <c r="P2098" s="16">
        <v>0</v>
      </c>
      <c r="Q2098" s="16" t="str">
        <f t="shared" si="129"/>
        <v>//</v>
      </c>
      <c r="R2098" s="16"/>
      <c r="S2098" s="108" t="e">
        <v>#N/A</v>
      </c>
      <c r="T2098" s="108"/>
    </row>
    <row r="2099" spans="1:20" x14ac:dyDescent="0.2">
      <c r="A2099" s="16">
        <v>2984</v>
      </c>
      <c r="B2099" s="16" t="s">
        <v>6715</v>
      </c>
      <c r="C2099" s="19" t="s">
        <v>6870</v>
      </c>
      <c r="D2099" s="70" t="str">
        <f>IF(C2099="","",LOOKUP(C2099,Bases!A:A,Bases!B:B))</f>
        <v>Fitosanidad</v>
      </c>
      <c r="E2099" s="70" t="str">
        <f>IF(C2099="","",LOOKUP(C2099,Bases!A:A,Bases!C:C))</f>
        <v>Desinfección nivel 2B</v>
      </c>
      <c r="F2099" s="18" t="s">
        <v>9</v>
      </c>
      <c r="G2099" s="68" t="str">
        <f t="shared" si="130"/>
        <v>Activo</v>
      </c>
      <c r="H2099" s="16" t="s">
        <v>6716</v>
      </c>
      <c r="I2099" s="16" t="s">
        <v>5531</v>
      </c>
      <c r="J2099" s="16" t="s">
        <v>2285</v>
      </c>
      <c r="K2099" s="16">
        <v>98740</v>
      </c>
      <c r="L2099" s="16" t="s">
        <v>144</v>
      </c>
      <c r="M2099" s="17">
        <v>44078</v>
      </c>
      <c r="N2099" s="15">
        <v>13169736645</v>
      </c>
      <c r="O2099" s="16" t="s">
        <v>6717</v>
      </c>
      <c r="Q2099" s="16" t="str">
        <f t="shared" si="129"/>
        <v>10/07/97</v>
      </c>
      <c r="R2099" s="27" t="s">
        <v>3904</v>
      </c>
      <c r="S2099" s="12" t="s">
        <v>6213</v>
      </c>
    </row>
    <row r="2100" spans="1:20" hidden="1" x14ac:dyDescent="0.2">
      <c r="A2100" s="16">
        <v>400</v>
      </c>
      <c r="B2100" s="16" t="s">
        <v>1503</v>
      </c>
      <c r="D2100" s="70" t="str">
        <f>IF(C2100="","",LOOKUP(C2100,Bases!A:A,Bases!B:B))</f>
        <v/>
      </c>
      <c r="E2100" s="70" t="str">
        <f>IF(C2100="","",LOOKUP(C2100,Bases!A:A,Bases!C:C))</f>
        <v/>
      </c>
      <c r="G2100" s="68" t="str">
        <f t="shared" si="130"/>
        <v>Baja</v>
      </c>
      <c r="K2100" s="16">
        <v>0</v>
      </c>
      <c r="L2100" s="16" t="s">
        <v>2265</v>
      </c>
      <c r="M2100" s="17">
        <v>37742</v>
      </c>
      <c r="N2100" s="15">
        <v>34038605373</v>
      </c>
      <c r="P2100" s="16">
        <v>0</v>
      </c>
      <c r="Q2100" s="16" t="str">
        <f t="shared" si="129"/>
        <v>//</v>
      </c>
      <c r="R2100" s="16"/>
      <c r="S2100" s="108" t="e">
        <v>#N/A</v>
      </c>
      <c r="T2100" s="108"/>
    </row>
    <row r="2101" spans="1:20" hidden="1" x14ac:dyDescent="0.2">
      <c r="A2101" s="16">
        <v>2111</v>
      </c>
      <c r="B2101" s="16" t="s">
        <v>1504</v>
      </c>
      <c r="D2101" s="70" t="str">
        <f>IF(C2101="","",LOOKUP(C2101,Bases!A:A,Bases!B:B))</f>
        <v/>
      </c>
      <c r="E2101" s="70" t="str">
        <f>IF(C2101="","",LOOKUP(C2101,Bases!A:A,Bases!C:C))</f>
        <v/>
      </c>
      <c r="G2101" s="68" t="str">
        <f t="shared" si="130"/>
        <v>Baja</v>
      </c>
      <c r="H2101" s="16" t="s">
        <v>3173</v>
      </c>
      <c r="J2101" s="16" t="s">
        <v>2268</v>
      </c>
      <c r="K2101" s="16">
        <v>98760</v>
      </c>
      <c r="L2101" s="16" t="s">
        <v>2265</v>
      </c>
      <c r="M2101" s="17">
        <v>43222</v>
      </c>
      <c r="N2101" s="15">
        <v>34119310117</v>
      </c>
      <c r="P2101" s="16">
        <v>0</v>
      </c>
      <c r="Q2101" s="16" t="str">
        <f t="shared" si="129"/>
        <v>//</v>
      </c>
      <c r="R2101" s="16"/>
      <c r="S2101" s="108" t="e">
        <v>#N/A</v>
      </c>
      <c r="T2101" s="108"/>
    </row>
    <row r="2102" spans="1:20" ht="15" hidden="1" customHeight="1" x14ac:dyDescent="0.2">
      <c r="A2102" s="16">
        <v>8039</v>
      </c>
      <c r="B2102" s="16" t="s">
        <v>1505</v>
      </c>
      <c r="D2102" s="70" t="str">
        <f>IF(C2102="","",LOOKUP(C2102,Bases!A:A,Bases!B:B))</f>
        <v/>
      </c>
      <c r="E2102" s="70" t="str">
        <f>IF(C2102="","",LOOKUP(C2102,Bases!A:A,Bases!C:C))</f>
        <v/>
      </c>
      <c r="G2102" s="68" t="str">
        <f t="shared" si="130"/>
        <v>Baja</v>
      </c>
      <c r="H2102" s="16" t="s">
        <v>3174</v>
      </c>
      <c r="J2102" s="16" t="s">
        <v>2634</v>
      </c>
      <c r="K2102" s="16">
        <v>98730</v>
      </c>
      <c r="L2102" s="16" t="s">
        <v>2265</v>
      </c>
      <c r="M2102" s="17">
        <v>41981</v>
      </c>
      <c r="N2102" s="15">
        <v>34007807018</v>
      </c>
      <c r="P2102" s="16">
        <v>0</v>
      </c>
      <c r="Q2102" s="16" t="str">
        <f t="shared" si="129"/>
        <v>//</v>
      </c>
      <c r="R2102" s="16"/>
      <c r="S2102" s="108" t="e">
        <v>#N/A</v>
      </c>
      <c r="T2102" s="108"/>
    </row>
    <row r="2103" spans="1:20" hidden="1" x14ac:dyDescent="0.2">
      <c r="A2103" s="16">
        <v>8041</v>
      </c>
      <c r="B2103" s="16" t="s">
        <v>1506</v>
      </c>
      <c r="D2103" s="70" t="str">
        <f>IF(C2103="","",LOOKUP(C2103,Bases!A:A,Bases!B:B))</f>
        <v/>
      </c>
      <c r="E2103" s="70" t="str">
        <f>IF(C2103="","",LOOKUP(C2103,Bases!A:A,Bases!C:C))</f>
        <v/>
      </c>
      <c r="G2103" s="68" t="str">
        <f t="shared" si="130"/>
        <v>Baja</v>
      </c>
      <c r="H2103" s="16" t="s">
        <v>3175</v>
      </c>
      <c r="J2103" s="16" t="s">
        <v>2634</v>
      </c>
      <c r="K2103" s="16">
        <v>98730</v>
      </c>
      <c r="L2103" s="16" t="s">
        <v>2265</v>
      </c>
      <c r="M2103" s="17">
        <v>41981</v>
      </c>
      <c r="N2103" s="15">
        <v>10149777525</v>
      </c>
      <c r="P2103" s="16">
        <v>0</v>
      </c>
      <c r="Q2103" s="16" t="str">
        <f t="shared" ref="Q2103:Q2134" si="131">CONCATENATE(MID(O2103,9,2),"/",MID(O2103,7,2),"/",MID(O2103,5,2))</f>
        <v>//</v>
      </c>
      <c r="R2103" s="16"/>
      <c r="S2103" s="108" t="e">
        <v>#N/A</v>
      </c>
      <c r="T2103" s="108"/>
    </row>
    <row r="2104" spans="1:20" hidden="1" x14ac:dyDescent="0.2">
      <c r="A2104" s="16">
        <v>8045</v>
      </c>
      <c r="B2104" s="16" t="s">
        <v>1507</v>
      </c>
      <c r="D2104" s="70" t="str">
        <f>IF(C2104="","",LOOKUP(C2104,Bases!A:A,Bases!B:B))</f>
        <v/>
      </c>
      <c r="E2104" s="70" t="str">
        <f>IF(C2104="","",LOOKUP(C2104,Bases!A:A,Bases!C:C))</f>
        <v/>
      </c>
      <c r="G2104" s="68" t="str">
        <f t="shared" si="130"/>
        <v>Baja</v>
      </c>
      <c r="H2104" s="16" t="s">
        <v>3175</v>
      </c>
      <c r="J2104" s="16" t="s">
        <v>2634</v>
      </c>
      <c r="K2104" s="16">
        <v>98730</v>
      </c>
      <c r="L2104" s="16" t="s">
        <v>2265</v>
      </c>
      <c r="M2104" s="17">
        <v>41982</v>
      </c>
      <c r="N2104" s="15">
        <v>33957252282</v>
      </c>
      <c r="P2104" s="16">
        <v>0</v>
      </c>
      <c r="Q2104" s="16" t="str">
        <f t="shared" si="131"/>
        <v>//</v>
      </c>
      <c r="R2104" s="16"/>
      <c r="S2104" s="108" t="e">
        <v>#N/A</v>
      </c>
      <c r="T2104" s="108"/>
    </row>
    <row r="2105" spans="1:20" hidden="1" x14ac:dyDescent="0.2">
      <c r="A2105" s="16">
        <v>1413</v>
      </c>
      <c r="B2105" s="16" t="s">
        <v>1508</v>
      </c>
      <c r="D2105" s="70" t="str">
        <f>IF(C2105="","",LOOKUP(C2105,Bases!A:A,Bases!B:B))</f>
        <v/>
      </c>
      <c r="E2105" s="70" t="str">
        <f>IF(C2105="","",LOOKUP(C2105,Bases!A:A,Bases!C:C))</f>
        <v/>
      </c>
      <c r="G2105" s="68" t="str">
        <f t="shared" si="130"/>
        <v>Baja</v>
      </c>
      <c r="H2105" s="16" t="s">
        <v>3176</v>
      </c>
      <c r="J2105" s="16" t="s">
        <v>2328</v>
      </c>
      <c r="K2105" s="16">
        <v>98730</v>
      </c>
      <c r="L2105" s="16" t="s">
        <v>2265</v>
      </c>
      <c r="M2105" s="17">
        <v>42039</v>
      </c>
      <c r="N2105" s="15">
        <v>64149602043</v>
      </c>
      <c r="P2105" s="16">
        <v>0</v>
      </c>
      <c r="Q2105" s="16" t="str">
        <f t="shared" si="131"/>
        <v>//</v>
      </c>
      <c r="R2105" s="16"/>
      <c r="S2105" s="108" t="e">
        <v>#N/A</v>
      </c>
      <c r="T2105" s="108"/>
    </row>
    <row r="2106" spans="1:20" hidden="1" x14ac:dyDescent="0.2">
      <c r="A2106" s="16">
        <v>1436</v>
      </c>
      <c r="B2106" s="16" t="s">
        <v>1509</v>
      </c>
      <c r="D2106" s="70" t="str">
        <f>IF(C2106="","",LOOKUP(C2106,Bases!A:A,Bases!B:B))</f>
        <v/>
      </c>
      <c r="E2106" s="70" t="str">
        <f>IF(C2106="","",LOOKUP(C2106,Bases!A:A,Bases!C:C))</f>
        <v/>
      </c>
      <c r="G2106" s="68" t="str">
        <f t="shared" si="130"/>
        <v>Baja</v>
      </c>
      <c r="H2106" s="16" t="s">
        <v>3177</v>
      </c>
      <c r="J2106" s="16" t="s">
        <v>2285</v>
      </c>
      <c r="K2106" s="16">
        <v>98730</v>
      </c>
      <c r="L2106" s="16" t="s">
        <v>2265</v>
      </c>
      <c r="M2106" s="17">
        <v>42111</v>
      </c>
      <c r="N2106" s="15">
        <v>34048003999</v>
      </c>
      <c r="P2106" s="16">
        <v>0</v>
      </c>
      <c r="Q2106" s="16" t="str">
        <f t="shared" si="131"/>
        <v>//</v>
      </c>
      <c r="R2106" s="16"/>
      <c r="S2106" s="108" t="e">
        <v>#N/A</v>
      </c>
      <c r="T2106" s="108"/>
    </row>
    <row r="2107" spans="1:20" hidden="1" x14ac:dyDescent="0.2">
      <c r="A2107" s="16">
        <v>8127</v>
      </c>
      <c r="B2107" s="16" t="s">
        <v>1510</v>
      </c>
      <c r="D2107" s="70" t="str">
        <f>IF(C2107="","",LOOKUP(C2107,Bases!A:A,Bases!B:B))</f>
        <v/>
      </c>
      <c r="E2107" s="70" t="str">
        <f>IF(C2107="","",LOOKUP(C2107,Bases!A:A,Bases!C:C))</f>
        <v/>
      </c>
      <c r="G2107" s="68" t="str">
        <f t="shared" si="130"/>
        <v>Baja</v>
      </c>
      <c r="H2107" s="16" t="s">
        <v>3178</v>
      </c>
      <c r="J2107" s="16" t="s">
        <v>2285</v>
      </c>
      <c r="K2107" s="16">
        <v>98730</v>
      </c>
      <c r="L2107" s="16" t="s">
        <v>2265</v>
      </c>
      <c r="M2107" s="17">
        <v>42100</v>
      </c>
      <c r="N2107" s="15">
        <v>34937512522</v>
      </c>
      <c r="P2107" s="16">
        <v>0</v>
      </c>
      <c r="Q2107" s="16" t="str">
        <f t="shared" si="131"/>
        <v>//</v>
      </c>
      <c r="R2107" s="16"/>
      <c r="S2107" s="108" t="e">
        <v>#N/A</v>
      </c>
      <c r="T2107" s="108"/>
    </row>
    <row r="2108" spans="1:20" hidden="1" x14ac:dyDescent="0.2">
      <c r="A2108" s="16">
        <v>2731</v>
      </c>
      <c r="B2108" s="16" t="s">
        <v>5755</v>
      </c>
      <c r="D2108" s="70" t="str">
        <f>IF(C2108="","",LOOKUP(C2108,Bases!A:A,Bases!B:B))</f>
        <v/>
      </c>
      <c r="E2108" s="70" t="str">
        <f>IF(C2108="","",LOOKUP(C2108,Bases!A:A,Bases!C:C))</f>
        <v/>
      </c>
      <c r="F2108" s="18" t="s">
        <v>5599</v>
      </c>
      <c r="G2108" s="68" t="str">
        <f t="shared" si="130"/>
        <v>Baja</v>
      </c>
      <c r="H2108" s="16" t="s">
        <v>5756</v>
      </c>
      <c r="I2108" s="16" t="s">
        <v>5531</v>
      </c>
      <c r="J2108" s="16" t="s">
        <v>2285</v>
      </c>
      <c r="K2108" s="16">
        <v>98740</v>
      </c>
      <c r="L2108" s="16" t="s">
        <v>2265</v>
      </c>
      <c r="M2108" s="17">
        <v>43836</v>
      </c>
      <c r="N2108" s="15">
        <v>2170127043</v>
      </c>
      <c r="O2108" s="16" t="s">
        <v>5757</v>
      </c>
      <c r="P2108" s="16">
        <v>0</v>
      </c>
      <c r="Q2108" s="16" t="str">
        <f t="shared" si="131"/>
        <v>01/09/01</v>
      </c>
      <c r="R2108" s="27" t="s">
        <v>3904</v>
      </c>
      <c r="S2108" s="108" t="e">
        <v>#N/A</v>
      </c>
      <c r="T2108" s="108"/>
    </row>
    <row r="2109" spans="1:20" hidden="1" x14ac:dyDescent="0.2">
      <c r="A2109" s="16">
        <v>2695</v>
      </c>
      <c r="B2109" s="16" t="s">
        <v>5626</v>
      </c>
      <c r="C2109" s="23"/>
      <c r="D2109" s="70" t="str">
        <f>IF(C2109="","",LOOKUP(C2109,Bases!A:A,Bases!B:B))</f>
        <v/>
      </c>
      <c r="E2109" s="70" t="str">
        <f>IF(C2109="","",LOOKUP(C2109,Bases!A:A,Bases!C:C))</f>
        <v/>
      </c>
      <c r="F2109" s="19" t="s">
        <v>3639</v>
      </c>
      <c r="G2109" s="68" t="str">
        <f t="shared" si="130"/>
        <v>Baja</v>
      </c>
      <c r="H2109" s="16" t="s">
        <v>5627</v>
      </c>
      <c r="I2109" s="16" t="s">
        <v>5531</v>
      </c>
      <c r="J2109" s="16" t="s">
        <v>5628</v>
      </c>
      <c r="K2109" s="16">
        <v>98740</v>
      </c>
      <c r="L2109" s="16" t="s">
        <v>2265</v>
      </c>
      <c r="M2109" s="17">
        <v>43760</v>
      </c>
      <c r="N2109" s="15">
        <v>57149524951</v>
      </c>
      <c r="O2109" s="16" t="s">
        <v>5629</v>
      </c>
      <c r="P2109" s="16">
        <v>0</v>
      </c>
      <c r="Q2109" s="16" t="str">
        <f t="shared" si="131"/>
        <v>07/10/95</v>
      </c>
      <c r="R2109" s="27" t="s">
        <v>3904</v>
      </c>
      <c r="S2109" s="108" t="e">
        <v>#N/A</v>
      </c>
      <c r="T2109" s="108"/>
    </row>
    <row r="2110" spans="1:20" hidden="1" x14ac:dyDescent="0.2">
      <c r="A2110" s="16">
        <v>86</v>
      </c>
      <c r="B2110" s="16" t="s">
        <v>1511</v>
      </c>
      <c r="D2110" s="70" t="str">
        <f>IF(C2110="","",LOOKUP(C2110,Bases!A:A,Bases!B:B))</f>
        <v/>
      </c>
      <c r="E2110" s="70" t="str">
        <f>IF(C2110="","",LOOKUP(C2110,Bases!A:A,Bases!C:C))</f>
        <v/>
      </c>
      <c r="G2110" s="68" t="str">
        <f t="shared" si="130"/>
        <v>Baja</v>
      </c>
      <c r="K2110" s="16">
        <v>0</v>
      </c>
      <c r="L2110" s="16" t="s">
        <v>2265</v>
      </c>
      <c r="M2110" s="17">
        <v>37074</v>
      </c>
      <c r="N2110" s="15">
        <v>34018004720</v>
      </c>
      <c r="P2110" s="16">
        <v>0</v>
      </c>
      <c r="Q2110" s="16" t="str">
        <f t="shared" si="131"/>
        <v>//</v>
      </c>
      <c r="R2110" s="16"/>
      <c r="S2110" s="108" t="e">
        <v>#N/A</v>
      </c>
      <c r="T2110" s="108"/>
    </row>
    <row r="2111" spans="1:20" hidden="1" x14ac:dyDescent="0.2">
      <c r="A2111" s="16">
        <v>2098</v>
      </c>
      <c r="B2111" s="16" t="s">
        <v>1512</v>
      </c>
      <c r="D2111" s="70" t="str">
        <f>IF(C2111="","",LOOKUP(C2111,Bases!A:A,Bases!B:B))</f>
        <v/>
      </c>
      <c r="E2111" s="70" t="str">
        <f>IF(C2111="","",LOOKUP(C2111,Bases!A:A,Bases!C:C))</f>
        <v/>
      </c>
      <c r="G2111" s="68" t="str">
        <f t="shared" si="130"/>
        <v>Baja</v>
      </c>
      <c r="H2111" s="16" t="s">
        <v>3179</v>
      </c>
      <c r="J2111" s="16" t="s">
        <v>2268</v>
      </c>
      <c r="K2111" s="16">
        <v>98760</v>
      </c>
      <c r="L2111" s="16" t="s">
        <v>2265</v>
      </c>
      <c r="M2111" s="17">
        <v>43215</v>
      </c>
      <c r="N2111" s="15">
        <v>5189554529</v>
      </c>
      <c r="P2111" s="16">
        <v>0</v>
      </c>
      <c r="Q2111" s="16" t="str">
        <f t="shared" si="131"/>
        <v>//</v>
      </c>
      <c r="R2111" s="16"/>
      <c r="S2111" s="108" t="e">
        <v>#N/A</v>
      </c>
      <c r="T2111" s="108"/>
    </row>
    <row r="2112" spans="1:20" hidden="1" x14ac:dyDescent="0.2">
      <c r="A2112" s="23">
        <v>2448</v>
      </c>
      <c r="B2112" s="16" t="s">
        <v>4794</v>
      </c>
      <c r="D2112" s="70" t="str">
        <f>IF(C2112="","",LOOKUP(C2112,Bases!A:A,Bases!B:B))</f>
        <v/>
      </c>
      <c r="E2112" s="70" t="str">
        <f>IF(C2112="","",LOOKUP(C2112,Bases!A:A,Bases!C:C))</f>
        <v/>
      </c>
      <c r="F2112" s="18" t="s">
        <v>3659</v>
      </c>
      <c r="G2112" s="68" t="str">
        <f t="shared" si="130"/>
        <v>Baja</v>
      </c>
      <c r="H2112" s="16" t="s">
        <v>4795</v>
      </c>
      <c r="J2112" s="16" t="s">
        <v>2285</v>
      </c>
      <c r="K2112" s="16">
        <v>98730</v>
      </c>
      <c r="L2112" s="16" t="s">
        <v>2265</v>
      </c>
      <c r="M2112" s="17">
        <v>43517</v>
      </c>
      <c r="N2112" s="15">
        <v>34118903029</v>
      </c>
      <c r="O2112" s="16" t="s">
        <v>4796</v>
      </c>
      <c r="P2112" s="16">
        <v>0</v>
      </c>
      <c r="Q2112" s="16" t="str">
        <f t="shared" si="131"/>
        <v>01/10/89</v>
      </c>
      <c r="R2112" s="27" t="s">
        <v>3904</v>
      </c>
      <c r="S2112" s="108" t="e">
        <v>#N/A</v>
      </c>
      <c r="T2112" s="108"/>
    </row>
    <row r="2113" spans="1:20" hidden="1" x14ac:dyDescent="0.2">
      <c r="A2113" s="16">
        <v>2240</v>
      </c>
      <c r="B2113" s="16" t="s">
        <v>3885</v>
      </c>
      <c r="D2113" s="70" t="str">
        <f>IF(C2113="","",LOOKUP(C2113,Bases!A:A,Bases!B:B))</f>
        <v/>
      </c>
      <c r="E2113" s="70" t="str">
        <f>IF(C2113="","",LOOKUP(C2113,Bases!A:A,Bases!C:C))</f>
        <v/>
      </c>
      <c r="F2113" s="24" t="s">
        <v>3639</v>
      </c>
      <c r="G2113" s="68" t="str">
        <f t="shared" si="130"/>
        <v>Baja</v>
      </c>
      <c r="H2113" s="16" t="s">
        <v>3064</v>
      </c>
      <c r="J2113" s="16" t="s">
        <v>2268</v>
      </c>
      <c r="K2113" s="16">
        <v>98760</v>
      </c>
      <c r="L2113" s="16" t="s">
        <v>2265</v>
      </c>
      <c r="M2113" s="17">
        <v>43333</v>
      </c>
      <c r="O2113" s="16" t="s">
        <v>4233</v>
      </c>
      <c r="P2113" s="16">
        <v>0</v>
      </c>
      <c r="Q2113" s="16" t="str">
        <f t="shared" si="131"/>
        <v>15/03/98</v>
      </c>
      <c r="R2113" s="27" t="s">
        <v>3910</v>
      </c>
      <c r="S2113" s="108" t="e">
        <v>#N/A</v>
      </c>
      <c r="T2113" s="108"/>
    </row>
    <row r="2114" spans="1:20" hidden="1" x14ac:dyDescent="0.2">
      <c r="A2114" s="16">
        <v>1399</v>
      </c>
      <c r="B2114" s="16" t="s">
        <v>1513</v>
      </c>
      <c r="D2114" s="70" t="str">
        <f>IF(C2114="","",LOOKUP(C2114,Bases!A:A,Bases!B:B))</f>
        <v/>
      </c>
      <c r="E2114" s="70" t="str">
        <f>IF(C2114="","",LOOKUP(C2114,Bases!A:A,Bases!C:C))</f>
        <v/>
      </c>
      <c r="G2114" s="68" t="str">
        <f t="shared" si="130"/>
        <v>Baja</v>
      </c>
      <c r="K2114" s="16">
        <v>0</v>
      </c>
      <c r="L2114" s="16" t="s">
        <v>2265</v>
      </c>
      <c r="M2114" s="17">
        <v>42004</v>
      </c>
      <c r="N2114" s="15">
        <v>8147849791</v>
      </c>
      <c r="P2114" s="16">
        <v>0</v>
      </c>
      <c r="Q2114" s="16" t="str">
        <f t="shared" si="131"/>
        <v>//</v>
      </c>
      <c r="R2114" s="16"/>
      <c r="S2114" s="108" t="e">
        <v>#N/A</v>
      </c>
      <c r="T2114" s="108"/>
    </row>
    <row r="2115" spans="1:20" hidden="1" x14ac:dyDescent="0.2">
      <c r="A2115" s="16">
        <v>2747</v>
      </c>
      <c r="B2115" s="16" t="s">
        <v>1513</v>
      </c>
      <c r="D2115" s="70" t="str">
        <f>IF(C2115="","",LOOKUP(C2115,Bases!A:A,Bases!B:B))</f>
        <v/>
      </c>
      <c r="E2115" s="70" t="str">
        <f>IF(C2115="","",LOOKUP(C2115,Bases!A:A,Bases!C:C))</f>
        <v/>
      </c>
      <c r="F2115" s="24" t="s">
        <v>3639</v>
      </c>
      <c r="G2115" s="68" t="str">
        <f t="shared" si="130"/>
        <v>Baja</v>
      </c>
      <c r="H2115" s="16" t="s">
        <v>5817</v>
      </c>
      <c r="I2115" s="16" t="s">
        <v>5531</v>
      </c>
      <c r="J2115" s="16" t="s">
        <v>2285</v>
      </c>
      <c r="K2115" s="16">
        <v>98740</v>
      </c>
      <c r="L2115" s="16" t="s">
        <v>2265</v>
      </c>
      <c r="M2115" s="17">
        <v>43850</v>
      </c>
      <c r="N2115" s="15">
        <v>42169912278</v>
      </c>
      <c r="O2115" s="16" t="s">
        <v>5818</v>
      </c>
      <c r="P2115" s="16">
        <v>0</v>
      </c>
      <c r="Q2115" s="16" t="str">
        <f t="shared" si="131"/>
        <v>24/08/99</v>
      </c>
      <c r="R2115" s="27" t="s">
        <v>3910</v>
      </c>
      <c r="S2115" s="108" t="e">
        <v>#N/A</v>
      </c>
      <c r="T2115" s="108"/>
    </row>
    <row r="2116" spans="1:20" hidden="1" x14ac:dyDescent="0.2">
      <c r="A2116" s="16">
        <v>1950</v>
      </c>
      <c r="B2116" s="16" t="s">
        <v>1514</v>
      </c>
      <c r="D2116" s="70" t="str">
        <f>IF(C2116="","",LOOKUP(C2116,Bases!A:A,Bases!B:B))</f>
        <v/>
      </c>
      <c r="E2116" s="70" t="str">
        <f>IF(C2116="","",LOOKUP(C2116,Bases!A:A,Bases!C:C))</f>
        <v/>
      </c>
      <c r="G2116" s="68" t="str">
        <f t="shared" si="130"/>
        <v>Baja</v>
      </c>
      <c r="H2116" s="16" t="s">
        <v>3180</v>
      </c>
      <c r="J2116" s="16" t="s">
        <v>2268</v>
      </c>
      <c r="K2116" s="16">
        <v>98730</v>
      </c>
      <c r="L2116" s="16" t="s">
        <v>2265</v>
      </c>
      <c r="M2116" s="17">
        <v>42975</v>
      </c>
      <c r="N2116" s="15">
        <v>10179227045</v>
      </c>
      <c r="P2116" s="16">
        <v>0</v>
      </c>
      <c r="Q2116" s="16" t="str">
        <f t="shared" si="131"/>
        <v>//</v>
      </c>
      <c r="R2116" s="16"/>
      <c r="S2116" s="108" t="e">
        <v>#N/A</v>
      </c>
      <c r="T2116" s="108"/>
    </row>
    <row r="2117" spans="1:20" hidden="1" x14ac:dyDescent="0.2">
      <c r="A2117" s="16">
        <v>50083</v>
      </c>
      <c r="B2117" s="16" t="s">
        <v>3853</v>
      </c>
      <c r="D2117" s="70" t="str">
        <f>IF(C2117="","",LOOKUP(C2117,Bases!A:A,Bases!B:B))</f>
        <v/>
      </c>
      <c r="E2117" s="70" t="str">
        <f>IF(C2117="","",LOOKUP(C2117,Bases!A:A,Bases!C:C))</f>
        <v/>
      </c>
      <c r="G2117" s="68" t="str">
        <f t="shared" si="130"/>
        <v>Baja</v>
      </c>
      <c r="H2117" s="16" t="s">
        <v>3854</v>
      </c>
      <c r="J2117" s="16" t="s">
        <v>2283</v>
      </c>
      <c r="K2117" s="16">
        <v>98640</v>
      </c>
      <c r="L2117" s="16" t="s">
        <v>2265</v>
      </c>
      <c r="M2117" s="17">
        <v>43334</v>
      </c>
      <c r="P2117" s="16">
        <v>0</v>
      </c>
      <c r="Q2117" s="16" t="str">
        <f t="shared" si="131"/>
        <v>//</v>
      </c>
      <c r="R2117" s="16"/>
      <c r="S2117" s="108" t="e">
        <v>#N/A</v>
      </c>
      <c r="T2117" s="108"/>
    </row>
    <row r="2118" spans="1:20" hidden="1" x14ac:dyDescent="0.2">
      <c r="A2118" s="16">
        <v>2159</v>
      </c>
      <c r="B2118" s="23" t="s">
        <v>3738</v>
      </c>
      <c r="D2118" s="70" t="str">
        <f>IF(C2118="","",LOOKUP(C2118,Bases!A:A,Bases!B:B))</f>
        <v/>
      </c>
      <c r="E2118" s="70" t="str">
        <f>IF(C2118="","",LOOKUP(C2118,Bases!A:A,Bases!C:C))</f>
        <v/>
      </c>
      <c r="F2118" s="18" t="s">
        <v>24</v>
      </c>
      <c r="G2118" s="68" t="str">
        <f t="shared" si="130"/>
        <v>Baja</v>
      </c>
      <c r="H2118" s="16" t="s">
        <v>3739</v>
      </c>
      <c r="J2118" s="16" t="s">
        <v>2272</v>
      </c>
      <c r="K2118" s="16">
        <v>98760</v>
      </c>
      <c r="L2118" s="16" t="s">
        <v>2265</v>
      </c>
      <c r="M2118" s="17">
        <v>43599</v>
      </c>
      <c r="O2118" s="16" t="s">
        <v>5021</v>
      </c>
      <c r="P2118" s="16">
        <v>0</v>
      </c>
      <c r="Q2118" s="16" t="str">
        <f t="shared" si="131"/>
        <v>28/05/00</v>
      </c>
      <c r="R2118" s="27" t="s">
        <v>3904</v>
      </c>
      <c r="S2118" s="108" t="e">
        <v>#N/A</v>
      </c>
      <c r="T2118" s="108"/>
    </row>
    <row r="2119" spans="1:20" hidden="1" x14ac:dyDescent="0.2">
      <c r="A2119" s="16">
        <v>1458</v>
      </c>
      <c r="B2119" s="16" t="s">
        <v>1515</v>
      </c>
      <c r="D2119" s="70" t="str">
        <f>IF(C2119="","",LOOKUP(C2119,Bases!A:A,Bases!B:B))</f>
        <v/>
      </c>
      <c r="E2119" s="70" t="str">
        <f>IF(C2119="","",LOOKUP(C2119,Bases!A:A,Bases!C:C))</f>
        <v/>
      </c>
      <c r="G2119" s="68" t="str">
        <f t="shared" si="130"/>
        <v>Baja</v>
      </c>
      <c r="H2119" s="16" t="s">
        <v>2991</v>
      </c>
      <c r="J2119" s="16" t="s">
        <v>2272</v>
      </c>
      <c r="K2119" s="16">
        <v>98705</v>
      </c>
      <c r="L2119" s="16" t="s">
        <v>2265</v>
      </c>
      <c r="M2119" s="17">
        <v>42207</v>
      </c>
      <c r="N2119" s="15">
        <v>34149817933</v>
      </c>
      <c r="P2119" s="16">
        <v>0</v>
      </c>
      <c r="Q2119" s="16" t="str">
        <f t="shared" si="131"/>
        <v>//</v>
      </c>
      <c r="R2119" s="16"/>
      <c r="S2119" s="108" t="e">
        <v>#N/A</v>
      </c>
      <c r="T2119" s="108"/>
    </row>
    <row r="2120" spans="1:20" hidden="1" x14ac:dyDescent="0.2">
      <c r="A2120" s="16">
        <v>171</v>
      </c>
      <c r="B2120" s="16" t="s">
        <v>1516</v>
      </c>
      <c r="D2120" s="70" t="str">
        <f>IF(C2120="","",LOOKUP(C2120,Bases!A:A,Bases!B:B))</f>
        <v/>
      </c>
      <c r="E2120" s="70" t="str">
        <f>IF(C2120="","",LOOKUP(C2120,Bases!A:A,Bases!C:C))</f>
        <v/>
      </c>
      <c r="G2120" s="68" t="str">
        <f t="shared" si="130"/>
        <v>Baja</v>
      </c>
      <c r="K2120" s="16">
        <v>0</v>
      </c>
      <c r="L2120" s="16" t="s">
        <v>2265</v>
      </c>
      <c r="M2120" s="17">
        <v>37208</v>
      </c>
      <c r="N2120" s="15">
        <v>54846390870</v>
      </c>
      <c r="P2120" s="16">
        <v>0</v>
      </c>
      <c r="Q2120" s="16" t="str">
        <f t="shared" si="131"/>
        <v>//</v>
      </c>
      <c r="R2120" s="16"/>
      <c r="S2120" s="108" t="e">
        <v>#N/A</v>
      </c>
      <c r="T2120" s="108"/>
    </row>
    <row r="2121" spans="1:20" hidden="1" x14ac:dyDescent="0.2">
      <c r="A2121" s="16">
        <v>120</v>
      </c>
      <c r="B2121" s="16" t="s">
        <v>1517</v>
      </c>
      <c r="D2121" s="70" t="str">
        <f>IF(C2121="","",LOOKUP(C2121,Bases!A:A,Bases!B:B))</f>
        <v/>
      </c>
      <c r="E2121" s="70" t="str">
        <f>IF(C2121="","",LOOKUP(C2121,Bases!A:A,Bases!C:C))</f>
        <v/>
      </c>
      <c r="G2121" s="68" t="str">
        <f t="shared" si="130"/>
        <v>Baja</v>
      </c>
      <c r="K2121" s="16">
        <v>0</v>
      </c>
      <c r="L2121" s="16" t="s">
        <v>2265</v>
      </c>
      <c r="M2121" s="17">
        <v>37158</v>
      </c>
      <c r="N2121" s="15">
        <v>33836522202</v>
      </c>
      <c r="P2121" s="16">
        <v>0</v>
      </c>
      <c r="Q2121" s="16" t="str">
        <f t="shared" si="131"/>
        <v>//</v>
      </c>
      <c r="R2121" s="16"/>
      <c r="S2121" s="108" t="e">
        <v>#N/A</v>
      </c>
      <c r="T2121" s="108"/>
    </row>
    <row r="2122" spans="1:20" hidden="1" x14ac:dyDescent="0.2">
      <c r="A2122" s="16">
        <v>1988</v>
      </c>
      <c r="B2122" s="16" t="s">
        <v>1518</v>
      </c>
      <c r="D2122" s="70" t="str">
        <f>IF(C2122="","",LOOKUP(C2122,Bases!A:A,Bases!B:B))</f>
        <v/>
      </c>
      <c r="E2122" s="70" t="str">
        <f>IF(C2122="","",LOOKUP(C2122,Bases!A:A,Bases!C:C))</f>
        <v/>
      </c>
      <c r="G2122" s="68" t="str">
        <f t="shared" si="130"/>
        <v>Baja</v>
      </c>
      <c r="H2122" s="16" t="s">
        <v>3181</v>
      </c>
      <c r="J2122" s="16" t="s">
        <v>2272</v>
      </c>
      <c r="K2122" s="16">
        <v>98710</v>
      </c>
      <c r="L2122" s="16" t="s">
        <v>2265</v>
      </c>
      <c r="M2122" s="17">
        <v>43017</v>
      </c>
      <c r="N2122" s="15">
        <v>41169977042</v>
      </c>
      <c r="P2122" s="16">
        <v>0</v>
      </c>
      <c r="Q2122" s="16" t="str">
        <f t="shared" si="131"/>
        <v>//</v>
      </c>
      <c r="R2122" s="16"/>
      <c r="S2122" s="108" t="e">
        <v>#N/A</v>
      </c>
      <c r="T2122" s="108"/>
    </row>
    <row r="2123" spans="1:20" hidden="1" x14ac:dyDescent="0.2">
      <c r="A2123" s="16">
        <v>8158</v>
      </c>
      <c r="B2123" s="16" t="s">
        <v>1519</v>
      </c>
      <c r="D2123" s="70" t="str">
        <f>IF(C2123="","",LOOKUP(C2123,Bases!A:A,Bases!B:B))</f>
        <v/>
      </c>
      <c r="E2123" s="70" t="str">
        <f>IF(C2123="","",LOOKUP(C2123,Bases!A:A,Bases!C:C))</f>
        <v/>
      </c>
      <c r="G2123" s="68" t="str">
        <f t="shared" ref="G2123:G2136" si="132">IF(L2123="B","Baja","Activo")</f>
        <v>Baja</v>
      </c>
      <c r="H2123" s="16" t="s">
        <v>3182</v>
      </c>
      <c r="J2123" s="16" t="s">
        <v>2389</v>
      </c>
      <c r="K2123" s="16">
        <v>98840</v>
      </c>
      <c r="L2123" s="16" t="s">
        <v>2265</v>
      </c>
      <c r="M2123" s="17">
        <v>42142</v>
      </c>
      <c r="N2123" s="15">
        <v>34128808929</v>
      </c>
      <c r="P2123" s="16">
        <v>0</v>
      </c>
      <c r="Q2123" s="16" t="str">
        <f t="shared" si="131"/>
        <v>//</v>
      </c>
      <c r="R2123" s="16"/>
      <c r="S2123" s="108" t="e">
        <v>#N/A</v>
      </c>
      <c r="T2123" s="108"/>
    </row>
    <row r="2124" spans="1:20" hidden="1" x14ac:dyDescent="0.2">
      <c r="A2124" s="16">
        <v>1349</v>
      </c>
      <c r="B2124" s="16" t="s">
        <v>1520</v>
      </c>
      <c r="D2124" s="70" t="str">
        <f>IF(C2124="","",LOOKUP(C2124,Bases!A:A,Bases!B:B))</f>
        <v/>
      </c>
      <c r="E2124" s="70" t="str">
        <f>IF(C2124="","",LOOKUP(C2124,Bases!A:A,Bases!C:C))</f>
        <v/>
      </c>
      <c r="G2124" s="68" t="str">
        <f t="shared" si="132"/>
        <v>Baja</v>
      </c>
      <c r="H2124" s="16" t="s">
        <v>3183</v>
      </c>
      <c r="J2124" s="16" t="s">
        <v>2283</v>
      </c>
      <c r="K2124" s="16">
        <v>98640</v>
      </c>
      <c r="L2124" s="16" t="s">
        <v>2265</v>
      </c>
      <c r="M2124" s="17">
        <v>41893</v>
      </c>
      <c r="N2124" s="15">
        <v>34149500307</v>
      </c>
      <c r="P2124" s="16">
        <v>0</v>
      </c>
      <c r="Q2124" s="16" t="str">
        <f t="shared" si="131"/>
        <v>//</v>
      </c>
      <c r="R2124" s="16"/>
      <c r="S2124" s="108" t="e">
        <v>#N/A</v>
      </c>
      <c r="T2124" s="108"/>
    </row>
    <row r="2125" spans="1:20" hidden="1" x14ac:dyDescent="0.2">
      <c r="A2125" s="16">
        <v>8247</v>
      </c>
      <c r="B2125" s="16" t="s">
        <v>1521</v>
      </c>
      <c r="D2125" s="70" t="str">
        <f>IF(C2125="","",LOOKUP(C2125,Bases!A:A,Bases!B:B))</f>
        <v/>
      </c>
      <c r="E2125" s="70" t="str">
        <f>IF(C2125="","",LOOKUP(C2125,Bases!A:A,Bases!C:C))</f>
        <v/>
      </c>
      <c r="G2125" s="68" t="str">
        <f t="shared" si="132"/>
        <v>Baja</v>
      </c>
      <c r="H2125" s="16" t="s">
        <v>3184</v>
      </c>
      <c r="J2125" s="16" t="s">
        <v>3185</v>
      </c>
      <c r="K2125" s="16">
        <v>98760</v>
      </c>
      <c r="L2125" s="16" t="s">
        <v>2265</v>
      </c>
      <c r="M2125" s="17">
        <v>42907</v>
      </c>
      <c r="N2125" s="15">
        <v>2179154790</v>
      </c>
      <c r="P2125" s="16">
        <v>0</v>
      </c>
      <c r="Q2125" s="16" t="str">
        <f t="shared" si="131"/>
        <v>//</v>
      </c>
      <c r="R2125" s="16"/>
      <c r="S2125" s="108" t="e">
        <v>#N/A</v>
      </c>
      <c r="T2125" s="108"/>
    </row>
    <row r="2126" spans="1:20" hidden="1" x14ac:dyDescent="0.2">
      <c r="A2126" s="16">
        <v>1876</v>
      </c>
      <c r="B2126" s="16" t="s">
        <v>1522</v>
      </c>
      <c r="D2126" s="70" t="str">
        <f>IF(C2126="","",LOOKUP(C2126,Bases!A:A,Bases!B:B))</f>
        <v/>
      </c>
      <c r="E2126" s="70" t="str">
        <f>IF(C2126="","",LOOKUP(C2126,Bases!A:A,Bases!C:C))</f>
        <v/>
      </c>
      <c r="G2126" s="68" t="str">
        <f t="shared" si="132"/>
        <v>Baja</v>
      </c>
      <c r="H2126" s="16" t="s">
        <v>3186</v>
      </c>
      <c r="J2126" s="16" t="s">
        <v>2268</v>
      </c>
      <c r="K2126" s="16">
        <v>98730</v>
      </c>
      <c r="L2126" s="16" t="s">
        <v>2265</v>
      </c>
      <c r="M2126" s="17">
        <v>42888</v>
      </c>
      <c r="N2126" s="15">
        <v>34139307374</v>
      </c>
      <c r="P2126" s="16">
        <v>0</v>
      </c>
      <c r="Q2126" s="16" t="str">
        <f t="shared" si="131"/>
        <v>//</v>
      </c>
      <c r="R2126" s="16"/>
      <c r="S2126" s="108" t="e">
        <v>#N/A</v>
      </c>
      <c r="T2126" s="108"/>
    </row>
    <row r="2127" spans="1:20" hidden="1" x14ac:dyDescent="0.2">
      <c r="A2127" s="16">
        <v>1444</v>
      </c>
      <c r="B2127" s="16" t="s">
        <v>1523</v>
      </c>
      <c r="D2127" s="70" t="str">
        <f>IF(C2127="","",LOOKUP(C2127,Bases!A:A,Bases!B:B))</f>
        <v/>
      </c>
      <c r="E2127" s="70" t="str">
        <f>IF(C2127="","",LOOKUP(C2127,Bases!A:A,Bases!C:C))</f>
        <v/>
      </c>
      <c r="G2127" s="68" t="str">
        <f t="shared" si="132"/>
        <v>Baja</v>
      </c>
      <c r="H2127" s="16" t="s">
        <v>3187</v>
      </c>
      <c r="J2127" s="16" t="s">
        <v>2288</v>
      </c>
      <c r="K2127" s="16">
        <v>98760</v>
      </c>
      <c r="L2127" s="16" t="s">
        <v>2265</v>
      </c>
      <c r="M2127" s="17">
        <v>42138</v>
      </c>
      <c r="N2127" s="15">
        <v>34138402044</v>
      </c>
      <c r="P2127" s="16">
        <v>0</v>
      </c>
      <c r="Q2127" s="16" t="str">
        <f t="shared" si="131"/>
        <v>//</v>
      </c>
      <c r="R2127" s="16"/>
      <c r="S2127" s="108" t="e">
        <v>#N/A</v>
      </c>
      <c r="T2127" s="108"/>
    </row>
    <row r="2128" spans="1:20" hidden="1" x14ac:dyDescent="0.2">
      <c r="A2128" s="16">
        <v>8154</v>
      </c>
      <c r="B2128" s="16" t="s">
        <v>1524</v>
      </c>
      <c r="D2128" s="70" t="str">
        <f>IF(C2128="","",LOOKUP(C2128,Bases!A:A,Bases!B:B))</f>
        <v/>
      </c>
      <c r="E2128" s="70" t="str">
        <f>IF(C2128="","",LOOKUP(C2128,Bases!A:A,Bases!C:C))</f>
        <v/>
      </c>
      <c r="G2128" s="68" t="str">
        <f t="shared" si="132"/>
        <v>Baja</v>
      </c>
      <c r="H2128" s="16" t="s">
        <v>3187</v>
      </c>
      <c r="J2128" s="16" t="s">
        <v>2288</v>
      </c>
      <c r="K2128" s="16">
        <v>98760</v>
      </c>
      <c r="L2128" s="16" t="s">
        <v>2265</v>
      </c>
      <c r="M2128" s="17">
        <v>42137</v>
      </c>
      <c r="N2128" s="15">
        <v>51987710541</v>
      </c>
      <c r="P2128" s="16">
        <v>0</v>
      </c>
      <c r="Q2128" s="16" t="str">
        <f t="shared" si="131"/>
        <v>//</v>
      </c>
      <c r="R2128" s="16"/>
      <c r="S2128" s="108" t="e">
        <v>#N/A</v>
      </c>
      <c r="T2128" s="108"/>
    </row>
    <row r="2129" spans="1:20" hidden="1" x14ac:dyDescent="0.2">
      <c r="A2129" s="16">
        <v>1879</v>
      </c>
      <c r="B2129" s="16" t="s">
        <v>1525</v>
      </c>
      <c r="D2129" s="70" t="str">
        <f>IF(C2129="","",LOOKUP(C2129,Bases!A:A,Bases!B:B))</f>
        <v/>
      </c>
      <c r="E2129" s="70" t="str">
        <f>IF(C2129="","",LOOKUP(C2129,Bases!A:A,Bases!C:C))</f>
        <v/>
      </c>
      <c r="G2129" s="68" t="str">
        <f t="shared" si="132"/>
        <v>Baja</v>
      </c>
      <c r="H2129" s="16" t="s">
        <v>3188</v>
      </c>
      <c r="J2129" s="16" t="s">
        <v>2268</v>
      </c>
      <c r="K2129" s="16">
        <v>98730</v>
      </c>
      <c r="L2129" s="16" t="s">
        <v>2265</v>
      </c>
      <c r="M2129" s="17">
        <v>42892</v>
      </c>
      <c r="N2129" s="15">
        <v>19149339509</v>
      </c>
      <c r="P2129" s="16">
        <v>0</v>
      </c>
      <c r="Q2129" s="16" t="str">
        <f t="shared" si="131"/>
        <v>//</v>
      </c>
      <c r="R2129" s="16"/>
      <c r="S2129" s="108" t="e">
        <v>#N/A</v>
      </c>
      <c r="T2129" s="108"/>
    </row>
    <row r="2130" spans="1:20" hidden="1" x14ac:dyDescent="0.2">
      <c r="A2130" s="16">
        <v>1128</v>
      </c>
      <c r="B2130" s="16" t="s">
        <v>1526</v>
      </c>
      <c r="D2130" s="70" t="str">
        <f>IF(C2130="","",LOOKUP(C2130,Bases!A:A,Bases!B:B))</f>
        <v/>
      </c>
      <c r="E2130" s="70" t="str">
        <f>IF(C2130="","",LOOKUP(C2130,Bases!A:A,Bases!C:C))</f>
        <v/>
      </c>
      <c r="G2130" s="68" t="str">
        <f t="shared" si="132"/>
        <v>Baja</v>
      </c>
      <c r="H2130" s="16" t="s">
        <v>3189</v>
      </c>
      <c r="J2130" s="16" t="s">
        <v>2272</v>
      </c>
      <c r="K2130" s="16">
        <v>98700</v>
      </c>
      <c r="L2130" s="16" t="s">
        <v>2265</v>
      </c>
      <c r="M2130" s="17">
        <v>41425</v>
      </c>
      <c r="N2130" s="15">
        <v>34139602840</v>
      </c>
      <c r="P2130" s="16">
        <v>0</v>
      </c>
      <c r="Q2130" s="16" t="str">
        <f t="shared" si="131"/>
        <v>//</v>
      </c>
      <c r="R2130" s="16"/>
      <c r="S2130" s="108" t="e">
        <v>#N/A</v>
      </c>
      <c r="T2130" s="108"/>
    </row>
    <row r="2131" spans="1:20" hidden="1" x14ac:dyDescent="0.2">
      <c r="A2131" s="16">
        <v>279</v>
      </c>
      <c r="B2131" s="16" t="s">
        <v>1527</v>
      </c>
      <c r="D2131" s="70" t="str">
        <f>IF(C2131="","",LOOKUP(C2131,Bases!A:A,Bases!B:B))</f>
        <v/>
      </c>
      <c r="E2131" s="70" t="str">
        <f>IF(C2131="","",LOOKUP(C2131,Bases!A:A,Bases!C:C))</f>
        <v/>
      </c>
      <c r="G2131" s="68" t="str">
        <f t="shared" si="132"/>
        <v>Baja</v>
      </c>
      <c r="K2131" s="16">
        <v>0</v>
      </c>
      <c r="L2131" s="16" t="s">
        <v>2265</v>
      </c>
      <c r="M2131" s="17">
        <v>37529</v>
      </c>
      <c r="N2131" s="15">
        <v>34977906345</v>
      </c>
      <c r="P2131" s="16">
        <v>0</v>
      </c>
      <c r="Q2131" s="16" t="str">
        <f t="shared" si="131"/>
        <v>//</v>
      </c>
      <c r="R2131" s="16"/>
      <c r="S2131" s="108" t="e">
        <v>#N/A</v>
      </c>
      <c r="T2131" s="108"/>
    </row>
    <row r="2132" spans="1:20" hidden="1" x14ac:dyDescent="0.2">
      <c r="A2132" s="16">
        <v>8159</v>
      </c>
      <c r="B2132" s="16" t="s">
        <v>1528</v>
      </c>
      <c r="D2132" s="70" t="str">
        <f>IF(C2132="","",LOOKUP(C2132,Bases!A:A,Bases!B:B))</f>
        <v/>
      </c>
      <c r="E2132" s="70" t="str">
        <f>IF(C2132="","",LOOKUP(C2132,Bases!A:A,Bases!C:C))</f>
        <v/>
      </c>
      <c r="G2132" s="68" t="str">
        <f t="shared" si="132"/>
        <v>Baja</v>
      </c>
      <c r="H2132" s="16" t="s">
        <v>3190</v>
      </c>
      <c r="J2132" s="16" t="s">
        <v>2389</v>
      </c>
      <c r="K2132" s="16">
        <v>98840</v>
      </c>
      <c r="L2132" s="16" t="s">
        <v>2265</v>
      </c>
      <c r="M2132" s="17">
        <v>42142</v>
      </c>
      <c r="N2132" s="15">
        <v>75139308110</v>
      </c>
      <c r="P2132" s="16">
        <v>0</v>
      </c>
      <c r="Q2132" s="16" t="str">
        <f t="shared" si="131"/>
        <v>//</v>
      </c>
      <c r="R2132" s="16"/>
      <c r="S2132" s="108" t="e">
        <v>#N/A</v>
      </c>
      <c r="T2132" s="108"/>
    </row>
    <row r="2133" spans="1:20" hidden="1" x14ac:dyDescent="0.2">
      <c r="A2133" s="29">
        <v>50215</v>
      </c>
      <c r="B2133" s="16" t="s">
        <v>4298</v>
      </c>
      <c r="D2133" s="70" t="str">
        <f>IF(C2133="","",LOOKUP(C2133,Bases!A:A,Bases!B:B))</f>
        <v/>
      </c>
      <c r="E2133" s="70" t="str">
        <f>IF(C2133="","",LOOKUP(C2133,Bases!A:A,Bases!C:C))</f>
        <v/>
      </c>
      <c r="F2133" s="24" t="s">
        <v>3639</v>
      </c>
      <c r="G2133" s="68" t="str">
        <f t="shared" si="132"/>
        <v>Baja</v>
      </c>
      <c r="H2133" s="16" t="s">
        <v>4299</v>
      </c>
      <c r="J2133" s="16" t="s">
        <v>2283</v>
      </c>
      <c r="K2133" s="16">
        <v>98640</v>
      </c>
      <c r="L2133" s="16" t="s">
        <v>2265</v>
      </c>
      <c r="M2133" s="17">
        <v>43388</v>
      </c>
      <c r="O2133" s="16" t="s">
        <v>4300</v>
      </c>
      <c r="P2133" s="16">
        <v>0</v>
      </c>
      <c r="Q2133" s="16" t="str">
        <f t="shared" si="131"/>
        <v>19/06/83</v>
      </c>
      <c r="R2133" s="27" t="s">
        <v>3910</v>
      </c>
      <c r="S2133" s="108" t="e">
        <v>#N/A</v>
      </c>
      <c r="T2133" s="108"/>
    </row>
    <row r="2134" spans="1:20" hidden="1" x14ac:dyDescent="0.2">
      <c r="A2134" s="16">
        <v>1903</v>
      </c>
      <c r="B2134" s="16" t="s">
        <v>1529</v>
      </c>
      <c r="D2134" s="70" t="str">
        <f>IF(C2134="","",LOOKUP(C2134,Bases!A:A,Bases!B:B))</f>
        <v/>
      </c>
      <c r="E2134" s="70" t="str">
        <f>IF(C2134="","",LOOKUP(C2134,Bases!A:A,Bases!C:C))</f>
        <v/>
      </c>
      <c r="G2134" s="68" t="str">
        <f t="shared" si="132"/>
        <v>Baja</v>
      </c>
      <c r="H2134" s="16" t="s">
        <v>3191</v>
      </c>
      <c r="J2134" s="16" t="s">
        <v>2268</v>
      </c>
      <c r="K2134" s="16">
        <v>98760</v>
      </c>
      <c r="L2134" s="16" t="s">
        <v>2265</v>
      </c>
      <c r="M2134" s="17">
        <v>42930</v>
      </c>
      <c r="N2134" s="15">
        <v>2177990534</v>
      </c>
      <c r="P2134" s="16">
        <v>0</v>
      </c>
      <c r="Q2134" s="16" t="str">
        <f t="shared" si="131"/>
        <v>//</v>
      </c>
      <c r="R2134" s="16"/>
      <c r="S2134" s="108" t="e">
        <v>#N/A</v>
      </c>
      <c r="T2134" s="108"/>
    </row>
    <row r="2135" spans="1:20" hidden="1" x14ac:dyDescent="0.2">
      <c r="A2135" s="16">
        <v>8145</v>
      </c>
      <c r="B2135" s="16" t="s">
        <v>1530</v>
      </c>
      <c r="D2135" s="70" t="str">
        <f>IF(C2135="","",LOOKUP(C2135,Bases!A:A,Bases!B:B))</f>
        <v/>
      </c>
      <c r="E2135" s="70" t="str">
        <f>IF(C2135="","",LOOKUP(C2135,Bases!A:A,Bases!C:C))</f>
        <v/>
      </c>
      <c r="G2135" s="68" t="str">
        <f t="shared" si="132"/>
        <v>Baja</v>
      </c>
      <c r="H2135" s="16" t="s">
        <v>3192</v>
      </c>
      <c r="J2135" s="16" t="s">
        <v>2268</v>
      </c>
      <c r="K2135" s="16">
        <v>98760</v>
      </c>
      <c r="L2135" s="16" t="s">
        <v>2265</v>
      </c>
      <c r="M2135" s="17">
        <v>42136</v>
      </c>
      <c r="N2135" s="15">
        <v>51088808368</v>
      </c>
      <c r="P2135" s="16">
        <v>0</v>
      </c>
      <c r="Q2135" s="16" t="str">
        <f t="shared" ref="Q2135:Q2166" si="133">CONCATENATE(MID(O2135,9,2),"/",MID(O2135,7,2),"/",MID(O2135,5,2))</f>
        <v>//</v>
      </c>
      <c r="R2135" s="16"/>
      <c r="S2135" s="108" t="e">
        <v>#N/A</v>
      </c>
      <c r="T2135" s="108"/>
    </row>
    <row r="2136" spans="1:20" hidden="1" x14ac:dyDescent="0.2">
      <c r="A2136" s="16">
        <v>8156</v>
      </c>
      <c r="B2136" s="16" t="s">
        <v>1531</v>
      </c>
      <c r="D2136" s="70" t="str">
        <f>IF(C2136="","",LOOKUP(C2136,Bases!A:A,Bases!B:B))</f>
        <v/>
      </c>
      <c r="E2136" s="70" t="str">
        <f>IF(C2136="","",LOOKUP(C2136,Bases!A:A,Bases!C:C))</f>
        <v/>
      </c>
      <c r="G2136" s="68" t="str">
        <f t="shared" si="132"/>
        <v>Baja</v>
      </c>
      <c r="H2136" s="16" t="s">
        <v>3192</v>
      </c>
      <c r="J2136" s="16" t="s">
        <v>2288</v>
      </c>
      <c r="K2136" s="16">
        <v>98760</v>
      </c>
      <c r="L2136" s="16" t="s">
        <v>2265</v>
      </c>
      <c r="M2136" s="17">
        <v>42136</v>
      </c>
      <c r="N2136" s="15">
        <v>34038616206</v>
      </c>
      <c r="P2136" s="16">
        <v>0</v>
      </c>
      <c r="Q2136" s="16" t="str">
        <f t="shared" si="133"/>
        <v>//</v>
      </c>
      <c r="R2136" s="16"/>
      <c r="S2136" s="108" t="e">
        <v>#N/A</v>
      </c>
      <c r="T2136" s="108"/>
    </row>
    <row r="2137" spans="1:20" hidden="1" x14ac:dyDescent="0.2">
      <c r="A2137" s="16">
        <v>8334</v>
      </c>
      <c r="B2137" s="16" t="s">
        <v>7329</v>
      </c>
      <c r="C2137" s="19" t="s">
        <v>7194</v>
      </c>
      <c r="D2137" s="70" t="str">
        <f>IF(C2137="","",LOOKUP(C2137,Bases!A:A,Bases!B:B))</f>
        <v>Invernaderos</v>
      </c>
      <c r="E2137" s="70" t="str">
        <f>IF(C2137="","",LOOKUP(C2137,Bases!A:A,Bases!C:C))</f>
        <v>Extra/entrenamiento</v>
      </c>
      <c r="F2137" s="18" t="s">
        <v>7209</v>
      </c>
      <c r="G2137" s="68" t="str">
        <f>IF(L2137="B","Baja",IF(L2137="A","Activo",IF(L2137="R","Activo","")))</f>
        <v>Baja</v>
      </c>
      <c r="H2137" s="16" t="s">
        <v>7335</v>
      </c>
      <c r="I2137" s="16" t="s">
        <v>7258</v>
      </c>
      <c r="J2137" s="16" t="s">
        <v>2270</v>
      </c>
      <c r="K2137" s="16">
        <v>98630</v>
      </c>
      <c r="L2137" s="16" t="s">
        <v>2265</v>
      </c>
      <c r="M2137" s="17">
        <v>44117</v>
      </c>
      <c r="N2137" s="15">
        <v>3208101463</v>
      </c>
      <c r="O2137" s="16" t="s">
        <v>7337</v>
      </c>
      <c r="P2137" s="16" t="s">
        <v>7336</v>
      </c>
      <c r="Q2137" s="16" t="str">
        <f t="shared" si="133"/>
        <v>22/01/81</v>
      </c>
      <c r="R2137" s="27" t="s">
        <v>3910</v>
      </c>
      <c r="S2137" s="29" t="s">
        <v>7258</v>
      </c>
      <c r="T2137" s="29"/>
    </row>
    <row r="2138" spans="1:20" hidden="1" x14ac:dyDescent="0.2">
      <c r="A2138" s="16">
        <v>1799</v>
      </c>
      <c r="B2138" s="16" t="s">
        <v>1458</v>
      </c>
      <c r="D2138" s="70" t="str">
        <f>IF(C2138="","",LOOKUP(C2138,Bases!A:A,Bases!B:B))</f>
        <v/>
      </c>
      <c r="E2138" s="70" t="str">
        <f>IF(C2138="","",LOOKUP(C2138,Bases!A:A,Bases!C:C))</f>
        <v/>
      </c>
      <c r="G2138" s="68" t="str">
        <f t="shared" ref="G2138:G2169" si="134">IF(L2138="B","Baja","Activo")</f>
        <v>Baja</v>
      </c>
      <c r="H2138" s="16" t="s">
        <v>3144</v>
      </c>
      <c r="J2138" s="16" t="s">
        <v>2283</v>
      </c>
      <c r="K2138" s="16">
        <v>98640</v>
      </c>
      <c r="L2138" s="16" t="s">
        <v>2265</v>
      </c>
      <c r="M2138" s="17">
        <v>42662</v>
      </c>
      <c r="N2138" s="15">
        <v>5159744597</v>
      </c>
      <c r="P2138" s="16">
        <v>0</v>
      </c>
      <c r="Q2138" s="16" t="str">
        <f t="shared" si="133"/>
        <v>//</v>
      </c>
      <c r="R2138" s="16"/>
      <c r="S2138" s="108" t="e">
        <v>#N/A</v>
      </c>
      <c r="T2138" s="108"/>
    </row>
    <row r="2139" spans="1:20" hidden="1" x14ac:dyDescent="0.2">
      <c r="A2139" s="16">
        <v>890</v>
      </c>
      <c r="B2139" s="16" t="s">
        <v>1533</v>
      </c>
      <c r="D2139" s="70" t="str">
        <f>IF(C2139="","",LOOKUP(C2139,Bases!A:A,Bases!B:B))</f>
        <v/>
      </c>
      <c r="E2139" s="70" t="str">
        <f>IF(C2139="","",LOOKUP(C2139,Bases!A:A,Bases!C:C))</f>
        <v/>
      </c>
      <c r="G2139" s="68" t="str">
        <f t="shared" si="134"/>
        <v>Baja</v>
      </c>
      <c r="K2139" s="16">
        <v>0</v>
      </c>
      <c r="L2139" s="16" t="s">
        <v>2265</v>
      </c>
      <c r="M2139" s="17">
        <v>38796</v>
      </c>
      <c r="N2139" s="15">
        <v>34926600742</v>
      </c>
      <c r="P2139" s="16">
        <v>0</v>
      </c>
      <c r="Q2139" s="16" t="str">
        <f t="shared" si="133"/>
        <v>//</v>
      </c>
      <c r="R2139" s="16"/>
      <c r="S2139" s="108" t="e">
        <v>#N/A</v>
      </c>
      <c r="T2139" s="108"/>
    </row>
    <row r="2140" spans="1:20" hidden="1" x14ac:dyDescent="0.2">
      <c r="A2140" s="23">
        <v>2254</v>
      </c>
      <c r="B2140" s="16" t="s">
        <v>3961</v>
      </c>
      <c r="D2140" s="70" t="str">
        <f>IF(C2140="","",LOOKUP(C2140,Bases!A:A,Bases!B:B))</f>
        <v/>
      </c>
      <c r="E2140" s="70" t="str">
        <f>IF(C2140="","",LOOKUP(C2140,Bases!A:A,Bases!C:C))</f>
        <v/>
      </c>
      <c r="F2140" s="18" t="s">
        <v>11</v>
      </c>
      <c r="G2140" s="68" t="str">
        <f t="shared" si="134"/>
        <v>Baja</v>
      </c>
      <c r="H2140" s="16" t="s">
        <v>3127</v>
      </c>
      <c r="I2140" s="16" t="s">
        <v>2472</v>
      </c>
      <c r="J2140" s="16" t="s">
        <v>2283</v>
      </c>
      <c r="K2140" s="16">
        <v>98640</v>
      </c>
      <c r="L2140" s="16" t="s">
        <v>2265</v>
      </c>
      <c r="M2140" s="17">
        <v>43344</v>
      </c>
      <c r="O2140" s="16" t="s">
        <v>3962</v>
      </c>
      <c r="P2140" s="16">
        <v>0</v>
      </c>
      <c r="Q2140" s="16" t="str">
        <f t="shared" si="133"/>
        <v>21/04/99</v>
      </c>
      <c r="R2140" s="16" t="s">
        <v>3910</v>
      </c>
      <c r="S2140" s="108" t="e">
        <v>#N/A</v>
      </c>
      <c r="T2140" s="108"/>
    </row>
    <row r="2141" spans="1:20" hidden="1" x14ac:dyDescent="0.2">
      <c r="A2141" s="16">
        <v>8067</v>
      </c>
      <c r="B2141" s="16" t="s">
        <v>1534</v>
      </c>
      <c r="D2141" s="70" t="str">
        <f>IF(C2141="","",LOOKUP(C2141,Bases!A:A,Bases!B:B))</f>
        <v/>
      </c>
      <c r="E2141" s="70" t="str">
        <f>IF(C2141="","",LOOKUP(C2141,Bases!A:A,Bases!C:C))</f>
        <v/>
      </c>
      <c r="G2141" s="68" t="str">
        <f t="shared" si="134"/>
        <v>Baja</v>
      </c>
      <c r="H2141" s="16" t="s">
        <v>3194</v>
      </c>
      <c r="J2141" s="16" t="s">
        <v>2328</v>
      </c>
      <c r="K2141" s="16">
        <v>98730</v>
      </c>
      <c r="L2141" s="16" t="s">
        <v>2265</v>
      </c>
      <c r="M2141" s="17">
        <v>42010</v>
      </c>
      <c r="N2141" s="15">
        <v>34037800678</v>
      </c>
      <c r="P2141" s="16">
        <v>0</v>
      </c>
      <c r="Q2141" s="16" t="str">
        <f t="shared" si="133"/>
        <v>//</v>
      </c>
      <c r="R2141" s="16"/>
      <c r="S2141" s="108" t="e">
        <v>#N/A</v>
      </c>
      <c r="T2141" s="108"/>
    </row>
    <row r="2142" spans="1:20" hidden="1" x14ac:dyDescent="0.2">
      <c r="A2142" s="16">
        <v>8017</v>
      </c>
      <c r="B2142" s="16" t="s">
        <v>1535</v>
      </c>
      <c r="D2142" s="70" t="str">
        <f>IF(C2142="","",LOOKUP(C2142,Bases!A:A,Bases!B:B))</f>
        <v/>
      </c>
      <c r="E2142" s="70" t="str">
        <f>IF(C2142="","",LOOKUP(C2142,Bases!A:A,Bases!C:C))</f>
        <v/>
      </c>
      <c r="F2142" s="18" t="s">
        <v>3643</v>
      </c>
      <c r="G2142" s="68" t="str">
        <f t="shared" si="134"/>
        <v>Baja</v>
      </c>
      <c r="H2142" s="16" t="s">
        <v>3194</v>
      </c>
      <c r="J2142" s="16" t="s">
        <v>2285</v>
      </c>
      <c r="K2142" s="16">
        <v>98730</v>
      </c>
      <c r="L2142" s="16" t="s">
        <v>2265</v>
      </c>
      <c r="M2142" s="17">
        <v>42100</v>
      </c>
      <c r="N2142" s="15">
        <v>89856008118</v>
      </c>
      <c r="O2142" s="16" t="s">
        <v>4238</v>
      </c>
      <c r="P2142" s="16">
        <v>0</v>
      </c>
      <c r="Q2142" s="16" t="str">
        <f t="shared" si="133"/>
        <v>24/01/61</v>
      </c>
      <c r="R2142" s="27" t="s">
        <v>3904</v>
      </c>
      <c r="S2142" s="108" t="e">
        <v>#N/A</v>
      </c>
      <c r="T2142" s="108"/>
    </row>
    <row r="2143" spans="1:20" hidden="1" x14ac:dyDescent="0.2">
      <c r="A2143" s="16">
        <v>1483</v>
      </c>
      <c r="B2143" s="16" t="s">
        <v>1536</v>
      </c>
      <c r="D2143" s="70" t="str">
        <f>IF(C2143="","",LOOKUP(C2143,Bases!A:A,Bases!B:B))</f>
        <v/>
      </c>
      <c r="E2143" s="70" t="str">
        <f>IF(C2143="","",LOOKUP(C2143,Bases!A:A,Bases!C:C))</f>
        <v/>
      </c>
      <c r="G2143" s="68" t="str">
        <f t="shared" si="134"/>
        <v>Baja</v>
      </c>
      <c r="K2143" s="16">
        <v>0</v>
      </c>
      <c r="L2143" s="16" t="s">
        <v>2265</v>
      </c>
      <c r="M2143" s="17">
        <v>42226</v>
      </c>
      <c r="N2143" s="15">
        <v>17159278484</v>
      </c>
      <c r="P2143" s="16">
        <v>0</v>
      </c>
      <c r="Q2143" s="16" t="str">
        <f t="shared" si="133"/>
        <v>//</v>
      </c>
      <c r="R2143" s="16"/>
      <c r="S2143" s="108" t="e">
        <v>#N/A</v>
      </c>
      <c r="T2143" s="108"/>
    </row>
    <row r="2144" spans="1:20" hidden="1" x14ac:dyDescent="0.2">
      <c r="A2144" s="16">
        <v>2082</v>
      </c>
      <c r="B2144" s="16" t="s">
        <v>1537</v>
      </c>
      <c r="D2144" s="70" t="str">
        <f>IF(C2144="","",LOOKUP(C2144,Bases!A:A,Bases!B:B))</f>
        <v/>
      </c>
      <c r="E2144" s="70" t="str">
        <f>IF(C2144="","",LOOKUP(C2144,Bases!A:A,Bases!C:C))</f>
        <v/>
      </c>
      <c r="G2144" s="68" t="str">
        <f t="shared" si="134"/>
        <v>Baja</v>
      </c>
      <c r="H2144" s="16" t="s">
        <v>3195</v>
      </c>
      <c r="J2144" s="16" t="s">
        <v>2268</v>
      </c>
      <c r="K2144" s="16">
        <v>98730</v>
      </c>
      <c r="L2144" s="16" t="s">
        <v>2265</v>
      </c>
      <c r="M2144" s="17">
        <v>43200</v>
      </c>
      <c r="N2144" s="15">
        <v>8189818092</v>
      </c>
      <c r="P2144" s="16">
        <v>0</v>
      </c>
      <c r="Q2144" s="16" t="str">
        <f t="shared" si="133"/>
        <v>//</v>
      </c>
      <c r="R2144" s="16"/>
      <c r="S2144" s="108" t="e">
        <v>#N/A</v>
      </c>
      <c r="T2144" s="108"/>
    </row>
    <row r="2145" spans="1:20" hidden="1" x14ac:dyDescent="0.2">
      <c r="A2145" s="16">
        <v>1490</v>
      </c>
      <c r="B2145" s="16" t="s">
        <v>1538</v>
      </c>
      <c r="D2145" s="70" t="str">
        <f>IF(C2145="","",LOOKUP(C2145,Bases!A:A,Bases!B:B))</f>
        <v/>
      </c>
      <c r="E2145" s="70" t="str">
        <f>IF(C2145="","",LOOKUP(C2145,Bases!A:A,Bases!C:C))</f>
        <v/>
      </c>
      <c r="G2145" s="68" t="str">
        <f t="shared" si="134"/>
        <v>Baja</v>
      </c>
      <c r="K2145" s="16">
        <v>0</v>
      </c>
      <c r="L2145" s="16" t="s">
        <v>2265</v>
      </c>
      <c r="M2145" s="17">
        <v>42226</v>
      </c>
      <c r="N2145" s="15">
        <v>34116900670</v>
      </c>
      <c r="P2145" s="16">
        <v>0</v>
      </c>
      <c r="Q2145" s="16" t="str">
        <f t="shared" si="133"/>
        <v>//</v>
      </c>
      <c r="R2145" s="16"/>
      <c r="S2145" s="108" t="e">
        <v>#N/A</v>
      </c>
      <c r="T2145" s="108"/>
    </row>
    <row r="2146" spans="1:20" hidden="1" x14ac:dyDescent="0.2">
      <c r="A2146" s="16">
        <v>8242</v>
      </c>
      <c r="B2146" s="16" t="s">
        <v>1539</v>
      </c>
      <c r="D2146" s="70" t="str">
        <f>IF(C2146="","",LOOKUP(C2146,Bases!A:A,Bases!B:B))</f>
        <v/>
      </c>
      <c r="E2146" s="70" t="str">
        <f>IF(C2146="","",LOOKUP(C2146,Bases!A:A,Bases!C:C))</f>
        <v/>
      </c>
      <c r="G2146" s="68" t="str">
        <f t="shared" si="134"/>
        <v>Baja</v>
      </c>
      <c r="H2146" s="16" t="s">
        <v>3196</v>
      </c>
      <c r="J2146" s="16" t="s">
        <v>2285</v>
      </c>
      <c r="K2146" s="16">
        <v>98730</v>
      </c>
      <c r="L2146" s="16" t="s">
        <v>2265</v>
      </c>
      <c r="M2146" s="17">
        <v>42789</v>
      </c>
      <c r="N2146" s="15">
        <v>33139829502</v>
      </c>
      <c r="P2146" s="16">
        <v>0</v>
      </c>
      <c r="Q2146" s="16" t="str">
        <f t="shared" si="133"/>
        <v>//</v>
      </c>
      <c r="R2146" s="16"/>
      <c r="S2146" s="108" t="e">
        <v>#N/A</v>
      </c>
      <c r="T2146" s="108"/>
    </row>
    <row r="2147" spans="1:20" hidden="1" x14ac:dyDescent="0.2">
      <c r="A2147" s="16">
        <v>8118</v>
      </c>
      <c r="B2147" s="16" t="s">
        <v>1540</v>
      </c>
      <c r="D2147" s="70" t="str">
        <f>IF(C2147="","",LOOKUP(C2147,Bases!A:A,Bases!B:B))</f>
        <v/>
      </c>
      <c r="E2147" s="70" t="str">
        <f>IF(C2147="","",LOOKUP(C2147,Bases!A:A,Bases!C:C))</f>
        <v/>
      </c>
      <c r="G2147" s="68" t="str">
        <f t="shared" si="134"/>
        <v>Baja</v>
      </c>
      <c r="H2147" s="16" t="s">
        <v>3194</v>
      </c>
      <c r="J2147" s="16" t="s">
        <v>2328</v>
      </c>
      <c r="K2147" s="16">
        <v>98730</v>
      </c>
      <c r="L2147" s="16" t="s">
        <v>2265</v>
      </c>
      <c r="M2147" s="17">
        <v>42072</v>
      </c>
      <c r="N2147" s="15">
        <v>92907304106</v>
      </c>
      <c r="P2147" s="16">
        <v>0</v>
      </c>
      <c r="Q2147" s="16" t="str">
        <f t="shared" si="133"/>
        <v>//</v>
      </c>
      <c r="R2147" s="16"/>
      <c r="S2147" s="108" t="e">
        <v>#N/A</v>
      </c>
      <c r="T2147" s="108"/>
    </row>
    <row r="2148" spans="1:20" hidden="1" x14ac:dyDescent="0.2">
      <c r="A2148" s="16">
        <v>8037</v>
      </c>
      <c r="B2148" s="16" t="s">
        <v>1541</v>
      </c>
      <c r="D2148" s="70" t="str">
        <f>IF(C2148="","",LOOKUP(C2148,Bases!A:A,Bases!B:B))</f>
        <v/>
      </c>
      <c r="E2148" s="70" t="str">
        <f>IF(C2148="","",LOOKUP(C2148,Bases!A:A,Bases!C:C))</f>
        <v/>
      </c>
      <c r="G2148" s="68" t="str">
        <f t="shared" si="134"/>
        <v>Baja</v>
      </c>
      <c r="H2148" s="16" t="s">
        <v>3197</v>
      </c>
      <c r="J2148" s="16" t="s">
        <v>3096</v>
      </c>
      <c r="K2148" s="16">
        <v>98730</v>
      </c>
      <c r="L2148" s="16" t="s">
        <v>2265</v>
      </c>
      <c r="M2148" s="17">
        <v>41981</v>
      </c>
      <c r="N2148" s="15">
        <v>43795932441</v>
      </c>
      <c r="P2148" s="16">
        <v>0</v>
      </c>
      <c r="Q2148" s="16" t="str">
        <f t="shared" si="133"/>
        <v>//</v>
      </c>
      <c r="R2148" s="16"/>
      <c r="S2148" s="108" t="e">
        <v>#N/A</v>
      </c>
      <c r="T2148" s="108"/>
    </row>
    <row r="2149" spans="1:20" hidden="1" x14ac:dyDescent="0.2">
      <c r="A2149" s="16">
        <v>8073</v>
      </c>
      <c r="B2149" s="16" t="s">
        <v>1542</v>
      </c>
      <c r="D2149" s="70" t="str">
        <f>IF(C2149="","",LOOKUP(C2149,Bases!A:A,Bases!B:B))</f>
        <v/>
      </c>
      <c r="E2149" s="70" t="str">
        <f>IF(C2149="","",LOOKUP(C2149,Bases!A:A,Bases!C:C))</f>
        <v/>
      </c>
      <c r="G2149" s="68" t="str">
        <f t="shared" si="134"/>
        <v>Baja</v>
      </c>
      <c r="J2149" s="16" t="s">
        <v>2328</v>
      </c>
      <c r="K2149" s="16">
        <v>98730</v>
      </c>
      <c r="L2149" s="16" t="s">
        <v>2265</v>
      </c>
      <c r="M2149" s="17">
        <v>42013</v>
      </c>
      <c r="N2149" s="15">
        <v>2157803616</v>
      </c>
      <c r="P2149" s="16">
        <v>0</v>
      </c>
      <c r="Q2149" s="16" t="str">
        <f t="shared" si="133"/>
        <v>//</v>
      </c>
      <c r="R2149" s="16"/>
      <c r="S2149" s="108" t="e">
        <v>#N/A</v>
      </c>
      <c r="T2149" s="108"/>
    </row>
    <row r="2150" spans="1:20" hidden="1" x14ac:dyDescent="0.2">
      <c r="A2150" s="16">
        <v>8080</v>
      </c>
      <c r="B2150" s="16" t="s">
        <v>1543</v>
      </c>
      <c r="D2150" s="70" t="str">
        <f>IF(C2150="","",LOOKUP(C2150,Bases!A:A,Bases!B:B))</f>
        <v/>
      </c>
      <c r="E2150" s="70" t="str">
        <f>IF(C2150="","",LOOKUP(C2150,Bases!A:A,Bases!C:C))</f>
        <v/>
      </c>
      <c r="G2150" s="68" t="str">
        <f t="shared" si="134"/>
        <v>Baja</v>
      </c>
      <c r="J2150" s="16" t="s">
        <v>2328</v>
      </c>
      <c r="K2150" s="16">
        <v>98730</v>
      </c>
      <c r="L2150" s="16" t="s">
        <v>2265</v>
      </c>
      <c r="M2150" s="17">
        <v>42017</v>
      </c>
      <c r="N2150" s="15">
        <v>2157204179</v>
      </c>
      <c r="P2150" s="16">
        <v>0</v>
      </c>
      <c r="Q2150" s="16" t="str">
        <f t="shared" si="133"/>
        <v>//</v>
      </c>
      <c r="R2150" s="16"/>
      <c r="S2150" s="108" t="e">
        <v>#N/A</v>
      </c>
      <c r="T2150" s="108"/>
    </row>
    <row r="2151" spans="1:20" hidden="1" x14ac:dyDescent="0.2">
      <c r="A2151" s="23">
        <v>2664</v>
      </c>
      <c r="B2151" s="16" t="s">
        <v>5509</v>
      </c>
      <c r="D2151" s="70" t="str">
        <f>IF(C2151="","",LOOKUP(C2151,Bases!A:A,Bases!B:B))</f>
        <v/>
      </c>
      <c r="E2151" s="70" t="str">
        <f>IF(C2151="","",LOOKUP(C2151,Bases!A:A,Bases!C:C))</f>
        <v/>
      </c>
      <c r="F2151" s="24" t="s">
        <v>3662</v>
      </c>
      <c r="G2151" s="68" t="str">
        <f t="shared" si="134"/>
        <v>Baja</v>
      </c>
      <c r="H2151" s="16" t="s">
        <v>5529</v>
      </c>
      <c r="I2151" s="16" t="s">
        <v>3676</v>
      </c>
      <c r="J2151" s="16" t="s">
        <v>2285</v>
      </c>
      <c r="K2151" s="16">
        <v>98730</v>
      </c>
      <c r="L2151" s="16" t="s">
        <v>2265</v>
      </c>
      <c r="M2151" s="17">
        <v>43733</v>
      </c>
      <c r="N2151" s="15">
        <v>34129011069</v>
      </c>
      <c r="O2151" s="16" t="s">
        <v>5510</v>
      </c>
      <c r="P2151" s="16">
        <v>0</v>
      </c>
      <c r="Q2151" s="16" t="str">
        <f t="shared" si="133"/>
        <v>02/02/90</v>
      </c>
      <c r="R2151" s="27" t="s">
        <v>3904</v>
      </c>
      <c r="S2151" s="108" t="e">
        <v>#N/A</v>
      </c>
      <c r="T2151" s="108"/>
    </row>
    <row r="2152" spans="1:20" hidden="1" x14ac:dyDescent="0.2">
      <c r="A2152" s="16">
        <v>2839</v>
      </c>
      <c r="B2152" s="16" t="s">
        <v>6127</v>
      </c>
      <c r="C2152" s="19" t="s">
        <v>6951</v>
      </c>
      <c r="D2152" s="70" t="str">
        <f>IF(C2152="","",LOOKUP(C2152,Bases!A:A,Bases!B:B))</f>
        <v>Periféricos</v>
      </c>
      <c r="E2152" s="70" t="str">
        <f>IF(C2152="","",LOOKUP(C2152,Bases!A:A,Bases!C:C))</f>
        <v>Apoyo de intendencia</v>
      </c>
      <c r="F2152" s="12" t="s">
        <v>11</v>
      </c>
      <c r="G2152" s="68" t="str">
        <f t="shared" si="134"/>
        <v>Baja</v>
      </c>
      <c r="H2152" s="16" t="s">
        <v>6128</v>
      </c>
      <c r="I2152" s="16" t="s">
        <v>5531</v>
      </c>
      <c r="J2152" s="16" t="s">
        <v>2285</v>
      </c>
      <c r="K2152" s="16">
        <v>98740</v>
      </c>
      <c r="L2152" s="16" t="s">
        <v>2265</v>
      </c>
      <c r="M2152" s="17">
        <v>44018</v>
      </c>
      <c r="N2152" s="15">
        <v>51028518457</v>
      </c>
      <c r="O2152" s="16" t="s">
        <v>6129</v>
      </c>
      <c r="Q2152" s="16" t="str">
        <f t="shared" si="133"/>
        <v>28/06/85</v>
      </c>
      <c r="R2152" s="27" t="s">
        <v>3910</v>
      </c>
      <c r="S2152" s="108"/>
      <c r="T2152" s="108"/>
    </row>
    <row r="2153" spans="1:20" hidden="1" x14ac:dyDescent="0.2">
      <c r="A2153" s="23">
        <v>2684</v>
      </c>
      <c r="B2153" s="16" t="s">
        <v>5591</v>
      </c>
      <c r="D2153" s="70" t="str">
        <f>IF(C2153="","",LOOKUP(C2153,Bases!A:A,Bases!B:B))</f>
        <v/>
      </c>
      <c r="E2153" s="70" t="str">
        <f>IF(C2153="","",LOOKUP(C2153,Bases!A:A,Bases!C:C))</f>
        <v/>
      </c>
      <c r="F2153" s="18" t="s">
        <v>3662</v>
      </c>
      <c r="G2153" s="68" t="str">
        <f t="shared" si="134"/>
        <v>Baja</v>
      </c>
      <c r="H2153" s="16" t="s">
        <v>5592</v>
      </c>
      <c r="I2153" s="16" t="s">
        <v>3676</v>
      </c>
      <c r="J2153" s="16" t="s">
        <v>2285</v>
      </c>
      <c r="K2153" s="16">
        <v>98730</v>
      </c>
      <c r="L2153" s="16" t="s">
        <v>2265</v>
      </c>
      <c r="M2153" s="17">
        <v>43747</v>
      </c>
      <c r="N2153" s="15">
        <v>54190181757</v>
      </c>
      <c r="O2153" s="16" t="s">
        <v>5593</v>
      </c>
      <c r="P2153" s="16">
        <v>0</v>
      </c>
      <c r="Q2153" s="16" t="str">
        <f t="shared" si="133"/>
        <v>05/03/01</v>
      </c>
      <c r="R2153" s="27" t="s">
        <v>3904</v>
      </c>
      <c r="S2153" s="108" t="e">
        <v>#N/A</v>
      </c>
      <c r="T2153" s="108"/>
    </row>
    <row r="2154" spans="1:20" hidden="1" x14ac:dyDescent="0.2">
      <c r="A2154" s="23">
        <v>2304</v>
      </c>
      <c r="B2154" s="16" t="s">
        <v>4100</v>
      </c>
      <c r="D2154" s="70" t="str">
        <f>IF(C2154="","",LOOKUP(C2154,Bases!A:A,Bases!B:B))</f>
        <v/>
      </c>
      <c r="E2154" s="70" t="str">
        <f>IF(C2154="","",LOOKUP(C2154,Bases!A:A,Bases!C:C))</f>
        <v/>
      </c>
      <c r="F2154" s="18" t="s">
        <v>3662</v>
      </c>
      <c r="G2154" s="68" t="str">
        <f t="shared" si="134"/>
        <v>Baja</v>
      </c>
      <c r="H2154" s="16" t="s">
        <v>4043</v>
      </c>
      <c r="J2154" s="16" t="s">
        <v>2285</v>
      </c>
      <c r="K2154" s="16">
        <v>98730</v>
      </c>
      <c r="L2154" s="16" t="s">
        <v>2265</v>
      </c>
      <c r="M2154" s="17">
        <v>43360</v>
      </c>
      <c r="O2154" s="16" t="s">
        <v>4101</v>
      </c>
      <c r="P2154" s="16">
        <v>0</v>
      </c>
      <c r="Q2154" s="16" t="str">
        <f t="shared" si="133"/>
        <v>26/12/72</v>
      </c>
      <c r="R2154" s="27" t="s">
        <v>3904</v>
      </c>
      <c r="S2154" s="108" t="e">
        <v>#N/A</v>
      </c>
      <c r="T2154" s="108"/>
    </row>
    <row r="2155" spans="1:20" hidden="1" x14ac:dyDescent="0.2">
      <c r="A2155" s="16">
        <v>1394</v>
      </c>
      <c r="B2155" s="16" t="s">
        <v>1544</v>
      </c>
      <c r="D2155" s="70" t="str">
        <f>IF(C2155="","",LOOKUP(C2155,Bases!A:A,Bases!B:B))</f>
        <v/>
      </c>
      <c r="E2155" s="70" t="str">
        <f>IF(C2155="","",LOOKUP(C2155,Bases!A:A,Bases!C:C))</f>
        <v/>
      </c>
      <c r="G2155" s="68" t="str">
        <f t="shared" si="134"/>
        <v>Baja</v>
      </c>
      <c r="K2155" s="16">
        <v>0</v>
      </c>
      <c r="L2155" s="16" t="s">
        <v>2265</v>
      </c>
      <c r="M2155" s="17">
        <v>42003</v>
      </c>
      <c r="N2155" s="15">
        <v>34007501272</v>
      </c>
      <c r="P2155" s="16">
        <v>0</v>
      </c>
      <c r="Q2155" s="16" t="str">
        <f t="shared" si="133"/>
        <v>//</v>
      </c>
      <c r="R2155" s="16"/>
      <c r="S2155" s="108" t="e">
        <v>#N/A</v>
      </c>
      <c r="T2155" s="108"/>
    </row>
    <row r="2156" spans="1:20" hidden="1" x14ac:dyDescent="0.2">
      <c r="A2156" s="23">
        <v>2284</v>
      </c>
      <c r="B2156" s="16" t="s">
        <v>4042</v>
      </c>
      <c r="D2156" s="70" t="str">
        <f>IF(C2156="","",LOOKUP(C2156,Bases!A:A,Bases!B:B))</f>
        <v/>
      </c>
      <c r="E2156" s="70" t="str">
        <f>IF(C2156="","",LOOKUP(C2156,Bases!A:A,Bases!C:C))</f>
        <v/>
      </c>
      <c r="F2156" s="18" t="s">
        <v>3778</v>
      </c>
      <c r="G2156" s="68" t="str">
        <f t="shared" si="134"/>
        <v>Baja</v>
      </c>
      <c r="H2156" s="16" t="s">
        <v>4043</v>
      </c>
      <c r="J2156" s="16" t="s">
        <v>2285</v>
      </c>
      <c r="K2156" s="16">
        <v>98730</v>
      </c>
      <c r="L2156" s="16" t="s">
        <v>2265</v>
      </c>
      <c r="M2156" s="17">
        <v>43351</v>
      </c>
      <c r="O2156" s="16" t="s">
        <v>4044</v>
      </c>
      <c r="P2156" s="16">
        <v>0</v>
      </c>
      <c r="Q2156" s="16" t="str">
        <f t="shared" si="133"/>
        <v>08/11/95</v>
      </c>
      <c r="R2156" s="16" t="s">
        <v>3904</v>
      </c>
      <c r="S2156" s="108" t="e">
        <v>#N/A</v>
      </c>
      <c r="T2156" s="108"/>
    </row>
    <row r="2157" spans="1:20" hidden="1" x14ac:dyDescent="0.2">
      <c r="A2157" s="29">
        <v>50302</v>
      </c>
      <c r="B2157" s="16" t="s">
        <v>5133</v>
      </c>
      <c r="D2157" s="70" t="str">
        <f>IF(C2157="","",LOOKUP(C2157,Bases!A:A,Bases!B:B))</f>
        <v/>
      </c>
      <c r="E2157" s="70" t="str">
        <f>IF(C2157="","",LOOKUP(C2157,Bases!A:A,Bases!C:C))</f>
        <v/>
      </c>
      <c r="F2157" s="24" t="s">
        <v>3639</v>
      </c>
      <c r="G2157" s="68" t="str">
        <f t="shared" si="134"/>
        <v>Baja</v>
      </c>
      <c r="H2157" s="53" t="s">
        <v>5134</v>
      </c>
      <c r="I2157" s="53"/>
      <c r="J2157" s="16" t="s">
        <v>2285</v>
      </c>
      <c r="K2157" s="16">
        <v>98730</v>
      </c>
      <c r="L2157" s="16" t="s">
        <v>2265</v>
      </c>
      <c r="M2157" s="17">
        <v>43636</v>
      </c>
      <c r="O2157" s="57" t="s">
        <v>5137</v>
      </c>
      <c r="P2157" s="16">
        <v>0</v>
      </c>
      <c r="Q2157" s="16" t="str">
        <f t="shared" si="133"/>
        <v>06/02/95</v>
      </c>
      <c r="R2157" s="27" t="s">
        <v>3904</v>
      </c>
      <c r="S2157" s="108" t="e">
        <v>#N/A</v>
      </c>
      <c r="T2157" s="108"/>
    </row>
    <row r="2158" spans="1:20" hidden="1" x14ac:dyDescent="0.2">
      <c r="A2158" s="16">
        <v>1515</v>
      </c>
      <c r="B2158" s="16" t="s">
        <v>1545</v>
      </c>
      <c r="D2158" s="70" t="str">
        <f>IF(C2158="","",LOOKUP(C2158,Bases!A:A,Bases!B:B))</f>
        <v/>
      </c>
      <c r="E2158" s="70" t="str">
        <f>IF(C2158="","",LOOKUP(C2158,Bases!A:A,Bases!C:C))</f>
        <v/>
      </c>
      <c r="G2158" s="68" t="str">
        <f t="shared" si="134"/>
        <v>Baja</v>
      </c>
      <c r="K2158" s="16">
        <v>0</v>
      </c>
      <c r="L2158" s="16" t="s">
        <v>2265</v>
      </c>
      <c r="M2158" s="17">
        <v>42240</v>
      </c>
      <c r="N2158" s="15">
        <v>10159937753</v>
      </c>
      <c r="P2158" s="16">
        <v>0</v>
      </c>
      <c r="Q2158" s="16" t="str">
        <f t="shared" si="133"/>
        <v>//</v>
      </c>
      <c r="R2158" s="16"/>
      <c r="S2158" s="108" t="e">
        <v>#N/A</v>
      </c>
      <c r="T2158" s="108"/>
    </row>
    <row r="2159" spans="1:20" hidden="1" x14ac:dyDescent="0.2">
      <c r="A2159" s="16">
        <v>1435</v>
      </c>
      <c r="B2159" s="16" t="s">
        <v>1546</v>
      </c>
      <c r="D2159" s="70" t="str">
        <f>IF(C2159="","",LOOKUP(C2159,Bases!A:A,Bases!B:B))</f>
        <v/>
      </c>
      <c r="E2159" s="70" t="str">
        <f>IF(C2159="","",LOOKUP(C2159,Bases!A:A,Bases!C:C))</f>
        <v/>
      </c>
      <c r="G2159" s="68" t="str">
        <f t="shared" si="134"/>
        <v>Baja</v>
      </c>
      <c r="H2159" s="16" t="s">
        <v>3198</v>
      </c>
      <c r="J2159" s="16" t="s">
        <v>2328</v>
      </c>
      <c r="K2159" s="16">
        <v>98730</v>
      </c>
      <c r="L2159" s="16" t="s">
        <v>2265</v>
      </c>
      <c r="M2159" s="17">
        <v>42083</v>
      </c>
      <c r="N2159" s="15">
        <v>34018414846</v>
      </c>
      <c r="P2159" s="16">
        <v>0</v>
      </c>
      <c r="Q2159" s="16" t="str">
        <f t="shared" si="133"/>
        <v>//</v>
      </c>
      <c r="R2159" s="16"/>
      <c r="S2159" s="108" t="e">
        <v>#N/A</v>
      </c>
      <c r="T2159" s="108"/>
    </row>
    <row r="2160" spans="1:20" hidden="1" x14ac:dyDescent="0.2">
      <c r="A2160" s="16">
        <v>8015</v>
      </c>
      <c r="B2160" s="16" t="s">
        <v>1547</v>
      </c>
      <c r="D2160" s="70" t="str">
        <f>IF(C2160="","",LOOKUP(C2160,Bases!A:A,Bases!B:B))</f>
        <v/>
      </c>
      <c r="E2160" s="70" t="str">
        <f>IF(C2160="","",LOOKUP(C2160,Bases!A:A,Bases!C:C))</f>
        <v/>
      </c>
      <c r="G2160" s="68" t="str">
        <f t="shared" si="134"/>
        <v>Baja</v>
      </c>
      <c r="H2160" s="16" t="s">
        <v>3199</v>
      </c>
      <c r="J2160" s="16" t="s">
        <v>2285</v>
      </c>
      <c r="K2160" s="16">
        <v>98730</v>
      </c>
      <c r="L2160" s="16" t="s">
        <v>2265</v>
      </c>
      <c r="M2160" s="17">
        <v>41936</v>
      </c>
      <c r="N2160" s="15">
        <v>34117500149</v>
      </c>
      <c r="P2160" s="16">
        <v>0</v>
      </c>
      <c r="Q2160" s="16" t="str">
        <f t="shared" si="133"/>
        <v>//</v>
      </c>
      <c r="R2160" s="16"/>
      <c r="S2160" s="108" t="e">
        <v>#N/A</v>
      </c>
      <c r="T2160" s="108"/>
    </row>
    <row r="2161" spans="1:20" hidden="1" x14ac:dyDescent="0.2">
      <c r="A2161" s="16">
        <v>8014</v>
      </c>
      <c r="B2161" s="16" t="s">
        <v>1548</v>
      </c>
      <c r="D2161" s="70" t="str">
        <f>IF(C2161="","",LOOKUP(C2161,Bases!A:A,Bases!B:B))</f>
        <v/>
      </c>
      <c r="E2161" s="70" t="str">
        <f>IF(C2161="","",LOOKUP(C2161,Bases!A:A,Bases!C:C))</f>
        <v/>
      </c>
      <c r="G2161" s="68" t="str">
        <f t="shared" si="134"/>
        <v>Baja</v>
      </c>
      <c r="H2161" s="16" t="s">
        <v>3200</v>
      </c>
      <c r="J2161" s="16" t="s">
        <v>2285</v>
      </c>
      <c r="K2161" s="16">
        <v>98730</v>
      </c>
      <c r="L2161" s="16" t="s">
        <v>2265</v>
      </c>
      <c r="M2161" s="17">
        <v>41939</v>
      </c>
      <c r="N2161" s="15">
        <v>34057801499</v>
      </c>
      <c r="P2161" s="16">
        <v>0</v>
      </c>
      <c r="Q2161" s="16" t="str">
        <f t="shared" si="133"/>
        <v>//</v>
      </c>
      <c r="R2161" s="16"/>
      <c r="S2161" s="108" t="e">
        <v>#N/A</v>
      </c>
      <c r="T2161" s="108"/>
    </row>
    <row r="2162" spans="1:20" hidden="1" x14ac:dyDescent="0.2">
      <c r="A2162" s="16">
        <v>1366</v>
      </c>
      <c r="B2162" s="16" t="s">
        <v>1549</v>
      </c>
      <c r="D2162" s="70" t="str">
        <f>IF(C2162="","",LOOKUP(C2162,Bases!A:A,Bases!B:B))</f>
        <v/>
      </c>
      <c r="E2162" s="70" t="str">
        <f>IF(C2162="","",LOOKUP(C2162,Bases!A:A,Bases!C:C))</f>
        <v/>
      </c>
      <c r="G2162" s="68" t="str">
        <f t="shared" si="134"/>
        <v>Baja</v>
      </c>
      <c r="H2162" s="16" t="s">
        <v>3201</v>
      </c>
      <c r="J2162" s="16" t="s">
        <v>2285</v>
      </c>
      <c r="K2162" s="16">
        <v>98730</v>
      </c>
      <c r="L2162" s="16" t="s">
        <v>2265</v>
      </c>
      <c r="M2162" s="17">
        <v>41907</v>
      </c>
      <c r="N2162" s="15">
        <v>34058002287</v>
      </c>
      <c r="P2162" s="16">
        <v>0</v>
      </c>
      <c r="Q2162" s="16" t="str">
        <f t="shared" si="133"/>
        <v>//</v>
      </c>
      <c r="R2162" s="16"/>
      <c r="S2162" s="108" t="e">
        <v>#N/A</v>
      </c>
      <c r="T2162" s="108"/>
    </row>
    <row r="2163" spans="1:20" hidden="1" x14ac:dyDescent="0.2">
      <c r="A2163" s="16">
        <v>8008</v>
      </c>
      <c r="B2163" s="16" t="s">
        <v>1550</v>
      </c>
      <c r="D2163" s="70" t="str">
        <f>IF(C2163="","",LOOKUP(C2163,Bases!A:A,Bases!B:B))</f>
        <v/>
      </c>
      <c r="E2163" s="70" t="str">
        <f>IF(C2163="","",LOOKUP(C2163,Bases!A:A,Bases!C:C))</f>
        <v/>
      </c>
      <c r="G2163" s="68" t="str">
        <f t="shared" si="134"/>
        <v>Baja</v>
      </c>
      <c r="K2163" s="16">
        <v>0</v>
      </c>
      <c r="L2163" s="16" t="s">
        <v>2265</v>
      </c>
      <c r="M2163" s="17">
        <v>41922</v>
      </c>
      <c r="N2163" s="15">
        <v>5149663667</v>
      </c>
      <c r="P2163" s="16">
        <v>0</v>
      </c>
      <c r="Q2163" s="16" t="str">
        <f t="shared" si="133"/>
        <v>//</v>
      </c>
      <c r="R2163" s="16"/>
      <c r="S2163" s="108" t="e">
        <v>#N/A</v>
      </c>
      <c r="T2163" s="108"/>
    </row>
    <row r="2164" spans="1:20" hidden="1" x14ac:dyDescent="0.2">
      <c r="A2164" s="16">
        <v>1679</v>
      </c>
      <c r="B2164" s="16" t="s">
        <v>1551</v>
      </c>
      <c r="D2164" s="70" t="str">
        <f>IF(C2164="","",LOOKUP(C2164,Bases!A:A,Bases!B:B))</f>
        <v/>
      </c>
      <c r="E2164" s="70" t="str">
        <f>IF(C2164="","",LOOKUP(C2164,Bases!A:A,Bases!C:C))</f>
        <v/>
      </c>
      <c r="G2164" s="68" t="str">
        <f t="shared" si="134"/>
        <v>Baja</v>
      </c>
      <c r="H2164" s="16" t="s">
        <v>3202</v>
      </c>
      <c r="J2164" s="16" t="s">
        <v>2268</v>
      </c>
      <c r="K2164" s="16">
        <v>98730</v>
      </c>
      <c r="L2164" s="16" t="s">
        <v>2265</v>
      </c>
      <c r="M2164" s="17">
        <v>42563</v>
      </c>
      <c r="N2164" s="15">
        <v>34109211556</v>
      </c>
      <c r="P2164" s="16">
        <v>0</v>
      </c>
      <c r="Q2164" s="16" t="str">
        <f t="shared" si="133"/>
        <v>//</v>
      </c>
      <c r="R2164" s="16"/>
      <c r="S2164" s="108" t="e">
        <v>#N/A</v>
      </c>
      <c r="T2164" s="108"/>
    </row>
    <row r="2165" spans="1:20" hidden="1" x14ac:dyDescent="0.2">
      <c r="A2165" s="16">
        <v>442</v>
      </c>
      <c r="B2165" s="16" t="s">
        <v>1552</v>
      </c>
      <c r="D2165" s="70" t="str">
        <f>IF(C2165="","",LOOKUP(C2165,Bases!A:A,Bases!B:B))</f>
        <v/>
      </c>
      <c r="E2165" s="70" t="str">
        <f>IF(C2165="","",LOOKUP(C2165,Bases!A:A,Bases!C:C))</f>
        <v/>
      </c>
      <c r="G2165" s="68" t="str">
        <f t="shared" si="134"/>
        <v>Baja</v>
      </c>
      <c r="K2165" s="16">
        <v>0</v>
      </c>
      <c r="L2165" s="16" t="s">
        <v>2265</v>
      </c>
      <c r="M2165" s="17">
        <v>38019</v>
      </c>
      <c r="N2165" s="15">
        <v>34038601026</v>
      </c>
      <c r="P2165" s="16">
        <v>0</v>
      </c>
      <c r="Q2165" s="16" t="str">
        <f t="shared" si="133"/>
        <v>//</v>
      </c>
      <c r="R2165" s="16"/>
      <c r="S2165" s="108" t="e">
        <v>#N/A</v>
      </c>
      <c r="T2165" s="108"/>
    </row>
    <row r="2166" spans="1:20" hidden="1" x14ac:dyDescent="0.2">
      <c r="A2166" s="16">
        <v>1999</v>
      </c>
      <c r="B2166" s="16" t="s">
        <v>1553</v>
      </c>
      <c r="D2166" s="70" t="str">
        <f>IF(C2166="","",LOOKUP(C2166,Bases!A:A,Bases!B:B))</f>
        <v/>
      </c>
      <c r="E2166" s="70" t="str">
        <f>IF(C2166="","",LOOKUP(C2166,Bases!A:A,Bases!C:C))</f>
        <v/>
      </c>
      <c r="G2166" s="68" t="str">
        <f t="shared" si="134"/>
        <v>Baja</v>
      </c>
      <c r="H2166" s="16" t="s">
        <v>3091</v>
      </c>
      <c r="J2166" s="16" t="s">
        <v>2272</v>
      </c>
      <c r="K2166" s="16">
        <v>98710</v>
      </c>
      <c r="L2166" s="16" t="s">
        <v>2265</v>
      </c>
      <c r="M2166" s="17">
        <v>43038</v>
      </c>
      <c r="N2166" s="15">
        <v>51169779850</v>
      </c>
      <c r="P2166" s="16">
        <v>0</v>
      </c>
      <c r="Q2166" s="16" t="str">
        <f t="shared" si="133"/>
        <v>//</v>
      </c>
      <c r="R2166" s="16"/>
      <c r="S2166" s="108" t="e">
        <v>#N/A</v>
      </c>
      <c r="T2166" s="108"/>
    </row>
    <row r="2167" spans="1:20" hidden="1" x14ac:dyDescent="0.2">
      <c r="A2167" s="16">
        <v>2083</v>
      </c>
      <c r="B2167" s="16" t="s">
        <v>1554</v>
      </c>
      <c r="D2167" s="70" t="str">
        <f>IF(C2167="","",LOOKUP(C2167,Bases!A:A,Bases!B:B))</f>
        <v/>
      </c>
      <c r="E2167" s="70" t="str">
        <f>IF(C2167="","",LOOKUP(C2167,Bases!A:A,Bases!C:C))</f>
        <v/>
      </c>
      <c r="G2167" s="68" t="str">
        <f t="shared" si="134"/>
        <v>Baja</v>
      </c>
      <c r="H2167" s="16" t="s">
        <v>3203</v>
      </c>
      <c r="J2167" s="16" t="s">
        <v>2283</v>
      </c>
      <c r="K2167" s="16">
        <v>98640</v>
      </c>
      <c r="L2167" s="16" t="s">
        <v>2265</v>
      </c>
      <c r="M2167" s="17">
        <v>43204</v>
      </c>
      <c r="N2167" s="15">
        <v>34119110699</v>
      </c>
      <c r="P2167" s="16">
        <v>0</v>
      </c>
      <c r="Q2167" s="16" t="str">
        <f t="shared" ref="Q2167:Q2189" si="135">CONCATENATE(MID(O2167,9,2),"/",MID(O2167,7,2),"/",MID(O2167,5,2))</f>
        <v>//</v>
      </c>
      <c r="R2167" s="16"/>
      <c r="S2167" s="108" t="e">
        <v>#N/A</v>
      </c>
      <c r="T2167" s="108"/>
    </row>
    <row r="2168" spans="1:20" hidden="1" x14ac:dyDescent="0.2">
      <c r="A2168" s="16">
        <v>1306</v>
      </c>
      <c r="B2168" s="16" t="s">
        <v>1555</v>
      </c>
      <c r="D2168" s="70" t="str">
        <f>IF(C2168="","",LOOKUP(C2168,Bases!A:A,Bases!B:B))</f>
        <v/>
      </c>
      <c r="E2168" s="70" t="str">
        <f>IF(C2168="","",LOOKUP(C2168,Bases!A:A,Bases!C:C))</f>
        <v/>
      </c>
      <c r="G2168" s="68" t="str">
        <f t="shared" si="134"/>
        <v>Baja</v>
      </c>
      <c r="H2168" s="16" t="s">
        <v>3204</v>
      </c>
      <c r="J2168" s="16" t="s">
        <v>2283</v>
      </c>
      <c r="K2168" s="16">
        <v>98800</v>
      </c>
      <c r="L2168" s="16" t="s">
        <v>2265</v>
      </c>
      <c r="M2168" s="17">
        <v>41862</v>
      </c>
      <c r="N2168" s="15">
        <v>25149372101</v>
      </c>
      <c r="P2168" s="16">
        <v>0</v>
      </c>
      <c r="Q2168" s="16" t="str">
        <f t="shared" si="135"/>
        <v>//</v>
      </c>
      <c r="R2168" s="16"/>
      <c r="S2168" s="108" t="e">
        <v>#N/A</v>
      </c>
      <c r="T2168" s="108"/>
    </row>
    <row r="2169" spans="1:20" hidden="1" x14ac:dyDescent="0.2">
      <c r="A2169" s="16">
        <v>533</v>
      </c>
      <c r="B2169" s="16" t="s">
        <v>1532</v>
      </c>
      <c r="D2169" s="70" t="str">
        <f>IF(C2169="","",LOOKUP(C2169,Bases!A:A,Bases!B:B))</f>
        <v/>
      </c>
      <c r="E2169" s="70" t="str">
        <f>IF(C2169="","",LOOKUP(C2169,Bases!A:A,Bases!C:C))</f>
        <v/>
      </c>
      <c r="G2169" s="68" t="str">
        <f t="shared" si="134"/>
        <v>Baja</v>
      </c>
      <c r="H2169" s="16" t="s">
        <v>3193</v>
      </c>
      <c r="J2169" s="16" t="s">
        <v>2283</v>
      </c>
      <c r="K2169" s="16">
        <v>0</v>
      </c>
      <c r="L2169" s="16" t="s">
        <v>2265</v>
      </c>
      <c r="M2169" s="17">
        <v>38285</v>
      </c>
      <c r="N2169" s="15">
        <v>34027000388</v>
      </c>
      <c r="P2169" s="16">
        <v>0</v>
      </c>
      <c r="Q2169" s="16" t="str">
        <f t="shared" si="135"/>
        <v>//</v>
      </c>
      <c r="R2169" s="16"/>
      <c r="S2169" s="108" t="e">
        <v>#N/A</v>
      </c>
      <c r="T2169" s="108"/>
    </row>
    <row r="2170" spans="1:20" hidden="1" x14ac:dyDescent="0.2">
      <c r="A2170" s="16">
        <v>952</v>
      </c>
      <c r="B2170" s="16" t="s">
        <v>1557</v>
      </c>
      <c r="D2170" s="70" t="str">
        <f>IF(C2170="","",LOOKUP(C2170,Bases!A:A,Bases!B:B))</f>
        <v/>
      </c>
      <c r="E2170" s="70" t="str">
        <f>IF(C2170="","",LOOKUP(C2170,Bases!A:A,Bases!C:C))</f>
        <v/>
      </c>
      <c r="G2170" s="68" t="str">
        <f t="shared" ref="G2170:G2201" si="136">IF(L2170="B","Baja","Activo")</f>
        <v>Baja</v>
      </c>
      <c r="H2170" s="16" t="s">
        <v>3205</v>
      </c>
      <c r="J2170" s="16" t="s">
        <v>2283</v>
      </c>
      <c r="K2170" s="16">
        <v>98640</v>
      </c>
      <c r="L2170" s="16" t="s">
        <v>2265</v>
      </c>
      <c r="M2170" s="17">
        <v>40529</v>
      </c>
      <c r="N2170" s="15">
        <v>34079107263</v>
      </c>
      <c r="P2170" s="16">
        <v>0</v>
      </c>
      <c r="Q2170" s="16" t="str">
        <f t="shared" si="135"/>
        <v>//</v>
      </c>
      <c r="R2170" s="16"/>
      <c r="S2170" s="108" t="s">
        <v>3951</v>
      </c>
      <c r="T2170" s="108"/>
    </row>
    <row r="2171" spans="1:20" x14ac:dyDescent="0.2">
      <c r="A2171" s="16">
        <v>584</v>
      </c>
      <c r="B2171" s="16" t="s">
        <v>1236</v>
      </c>
      <c r="C2171" s="16" t="s">
        <v>6829</v>
      </c>
      <c r="D2171" s="70" t="str">
        <f>IF(C2171="","",LOOKUP(C2171,Bases!A:A,Bases!B:B))</f>
        <v>Periféricos</v>
      </c>
      <c r="E2171" s="70" t="str">
        <f>IF(C2171="","",LOOKUP(C2171,Bases!A:A,Bases!C:C))</f>
        <v>Jefe de intendencia</v>
      </c>
      <c r="F2171" s="18" t="s">
        <v>11</v>
      </c>
      <c r="G2171" s="68" t="str">
        <f t="shared" si="136"/>
        <v>Activo</v>
      </c>
      <c r="H2171" s="16" t="s">
        <v>3004</v>
      </c>
      <c r="I2171" s="16" t="s">
        <v>2472</v>
      </c>
      <c r="J2171" s="16" t="s">
        <v>2283</v>
      </c>
      <c r="K2171" s="16">
        <v>98640</v>
      </c>
      <c r="L2171" s="16" t="s">
        <v>2266</v>
      </c>
      <c r="M2171" s="17">
        <v>40529</v>
      </c>
      <c r="N2171" s="15">
        <v>31876904777</v>
      </c>
      <c r="O2171" s="16" t="s">
        <v>4215</v>
      </c>
      <c r="P2171" s="16" t="s">
        <v>6386</v>
      </c>
      <c r="Q2171" s="16" t="str">
        <f t="shared" si="135"/>
        <v>27/12/70</v>
      </c>
      <c r="R2171" s="27" t="s">
        <v>3910</v>
      </c>
      <c r="S2171" s="12" t="s">
        <v>3951</v>
      </c>
    </row>
    <row r="2172" spans="1:20" hidden="1" x14ac:dyDescent="0.2">
      <c r="A2172" s="16">
        <v>2761</v>
      </c>
      <c r="B2172" s="16" t="s">
        <v>5861</v>
      </c>
      <c r="C2172" s="23"/>
      <c r="D2172" s="70" t="str">
        <f>IF(C2172="","",LOOKUP(C2172,Bases!A:A,Bases!B:B))</f>
        <v/>
      </c>
      <c r="E2172" s="70" t="str">
        <f>IF(C2172="","",LOOKUP(C2172,Bases!A:A,Bases!C:C))</f>
        <v/>
      </c>
      <c r="F2172" s="19" t="s">
        <v>3639</v>
      </c>
      <c r="G2172" s="68" t="str">
        <f t="shared" si="136"/>
        <v>Baja</v>
      </c>
      <c r="H2172" s="16" t="s">
        <v>5862</v>
      </c>
      <c r="I2172" s="16" t="s">
        <v>2283</v>
      </c>
      <c r="J2172" s="16" t="s">
        <v>2283</v>
      </c>
      <c r="K2172" s="16">
        <v>98640</v>
      </c>
      <c r="L2172" s="16" t="s">
        <v>2265</v>
      </c>
      <c r="M2172" s="17">
        <v>43864</v>
      </c>
      <c r="N2172" s="15">
        <v>34038514393</v>
      </c>
      <c r="O2172" s="16" t="s">
        <v>5863</v>
      </c>
      <c r="P2172" s="16">
        <v>0</v>
      </c>
      <c r="Q2172" s="16" t="str">
        <f t="shared" si="135"/>
        <v>25/12/85</v>
      </c>
      <c r="R2172" s="27" t="s">
        <v>3910</v>
      </c>
      <c r="S2172" s="108" t="e">
        <v>#N/A</v>
      </c>
      <c r="T2172" s="108"/>
    </row>
    <row r="2173" spans="1:20" hidden="1" x14ac:dyDescent="0.2">
      <c r="A2173" s="16">
        <v>1278</v>
      </c>
      <c r="B2173" s="16" t="s">
        <v>1558</v>
      </c>
      <c r="D2173" s="70" t="str">
        <f>IF(C2173="","",LOOKUP(C2173,Bases!A:A,Bases!B:B))</f>
        <v/>
      </c>
      <c r="E2173" s="70" t="str">
        <f>IF(C2173="","",LOOKUP(C2173,Bases!A:A,Bases!C:C))</f>
        <v/>
      </c>
      <c r="G2173" s="68" t="str">
        <f t="shared" si="136"/>
        <v>Baja</v>
      </c>
      <c r="H2173" s="16" t="s">
        <v>3206</v>
      </c>
      <c r="J2173" s="16" t="s">
        <v>2283</v>
      </c>
      <c r="K2173" s="16">
        <v>98640</v>
      </c>
      <c r="L2173" s="16" t="s">
        <v>2265</v>
      </c>
      <c r="M2173" s="17">
        <v>41758</v>
      </c>
      <c r="N2173" s="15">
        <v>34008200494</v>
      </c>
      <c r="P2173" s="16">
        <v>0</v>
      </c>
      <c r="Q2173" s="16" t="str">
        <f t="shared" si="135"/>
        <v>//</v>
      </c>
      <c r="R2173" s="16"/>
      <c r="S2173" s="108" t="e">
        <v>#N/A</v>
      </c>
      <c r="T2173" s="108"/>
    </row>
    <row r="2174" spans="1:20" hidden="1" x14ac:dyDescent="0.2">
      <c r="A2174" s="16">
        <v>1012</v>
      </c>
      <c r="B2174" s="16" t="s">
        <v>1559</v>
      </c>
      <c r="D2174" s="70" t="str">
        <f>IF(C2174="","",LOOKUP(C2174,Bases!A:A,Bases!B:B))</f>
        <v/>
      </c>
      <c r="E2174" s="70" t="str">
        <f>IF(C2174="","",LOOKUP(C2174,Bases!A:A,Bases!C:C))</f>
        <v/>
      </c>
      <c r="G2174" s="68" t="str">
        <f t="shared" si="136"/>
        <v>Baja</v>
      </c>
      <c r="H2174" s="16" t="s">
        <v>3207</v>
      </c>
      <c r="J2174" s="16" t="s">
        <v>2283</v>
      </c>
      <c r="K2174" s="16">
        <v>98640</v>
      </c>
      <c r="L2174" s="16" t="s">
        <v>2265</v>
      </c>
      <c r="M2174" s="17">
        <v>40606</v>
      </c>
      <c r="N2174" s="15">
        <v>34119402435</v>
      </c>
      <c r="P2174" s="16">
        <v>0</v>
      </c>
      <c r="Q2174" s="16" t="str">
        <f t="shared" si="135"/>
        <v>//</v>
      </c>
      <c r="R2174" s="16"/>
      <c r="S2174" s="108" t="e">
        <v>#N/A</v>
      </c>
      <c r="T2174" s="108"/>
    </row>
    <row r="2175" spans="1:20" hidden="1" x14ac:dyDescent="0.2">
      <c r="A2175" s="16">
        <v>981</v>
      </c>
      <c r="B2175" s="16" t="s">
        <v>1560</v>
      </c>
      <c r="D2175" s="70" t="str">
        <f>IF(C2175="","",LOOKUP(C2175,Bases!A:A,Bases!B:B))</f>
        <v/>
      </c>
      <c r="E2175" s="70" t="str">
        <f>IF(C2175="","",LOOKUP(C2175,Bases!A:A,Bases!C:C))</f>
        <v/>
      </c>
      <c r="G2175" s="68" t="str">
        <f t="shared" si="136"/>
        <v>Baja</v>
      </c>
      <c r="K2175" s="16">
        <v>0</v>
      </c>
      <c r="L2175" s="16" t="s">
        <v>2265</v>
      </c>
      <c r="M2175" s="17">
        <v>40564</v>
      </c>
      <c r="N2175" s="15">
        <v>34119400892</v>
      </c>
      <c r="P2175" s="16">
        <v>0</v>
      </c>
      <c r="Q2175" s="16" t="str">
        <f t="shared" si="135"/>
        <v>//</v>
      </c>
      <c r="R2175" s="16"/>
      <c r="S2175" s="108" t="e">
        <v>#N/A</v>
      </c>
      <c r="T2175" s="108"/>
    </row>
    <row r="2176" spans="1:20" hidden="1" x14ac:dyDescent="0.2">
      <c r="A2176" s="16">
        <v>710</v>
      </c>
      <c r="B2176" s="16" t="s">
        <v>1561</v>
      </c>
      <c r="D2176" s="70" t="str">
        <f>IF(C2176="","",LOOKUP(C2176,Bases!A:A,Bases!B:B))</f>
        <v/>
      </c>
      <c r="E2176" s="70" t="str">
        <f>IF(C2176="","",LOOKUP(C2176,Bases!A:A,Bases!C:C))</f>
        <v/>
      </c>
      <c r="G2176" s="68" t="str">
        <f t="shared" si="136"/>
        <v>Baja</v>
      </c>
      <c r="K2176" s="16">
        <v>0</v>
      </c>
      <c r="L2176" s="16" t="s">
        <v>2265</v>
      </c>
      <c r="M2176" s="17">
        <v>38474</v>
      </c>
      <c r="N2176" s="15">
        <v>34058804534</v>
      </c>
      <c r="P2176" s="16">
        <v>0</v>
      </c>
      <c r="Q2176" s="16" t="str">
        <f t="shared" si="135"/>
        <v>//</v>
      </c>
      <c r="R2176" s="16"/>
      <c r="S2176" s="108" t="e">
        <v>#N/A</v>
      </c>
      <c r="T2176" s="108"/>
    </row>
    <row r="2177" spans="1:20" hidden="1" x14ac:dyDescent="0.2">
      <c r="A2177" s="16">
        <v>549</v>
      </c>
      <c r="B2177" s="16" t="s">
        <v>1562</v>
      </c>
      <c r="D2177" s="70" t="str">
        <f>IF(C2177="","",LOOKUP(C2177,Bases!A:A,Bases!B:B))</f>
        <v/>
      </c>
      <c r="E2177" s="70" t="str">
        <f>IF(C2177="","",LOOKUP(C2177,Bases!A:A,Bases!C:C))</f>
        <v/>
      </c>
      <c r="G2177" s="68" t="str">
        <f t="shared" si="136"/>
        <v>Baja</v>
      </c>
      <c r="H2177" s="16" t="s">
        <v>3208</v>
      </c>
      <c r="J2177" s="16" t="s">
        <v>2272</v>
      </c>
      <c r="K2177" s="16">
        <v>98705</v>
      </c>
      <c r="L2177" s="16" t="s">
        <v>2265</v>
      </c>
      <c r="M2177" s="17">
        <v>38293</v>
      </c>
      <c r="N2177" s="15">
        <v>34028403417</v>
      </c>
      <c r="P2177" s="16">
        <v>0</v>
      </c>
      <c r="Q2177" s="16" t="str">
        <f t="shared" si="135"/>
        <v>//</v>
      </c>
      <c r="R2177" s="16"/>
      <c r="S2177" s="108" t="e">
        <v>#N/A</v>
      </c>
      <c r="T2177" s="108"/>
    </row>
    <row r="2178" spans="1:20" hidden="1" x14ac:dyDescent="0.2">
      <c r="A2178" s="16">
        <v>532</v>
      </c>
      <c r="B2178" s="16" t="s">
        <v>1563</v>
      </c>
      <c r="D2178" s="70" t="str">
        <f>IF(C2178="","",LOOKUP(C2178,Bases!A:A,Bases!B:B))</f>
        <v/>
      </c>
      <c r="E2178" s="70" t="str">
        <f>IF(C2178="","",LOOKUP(C2178,Bases!A:A,Bases!C:C))</f>
        <v/>
      </c>
      <c r="G2178" s="68" t="str">
        <f t="shared" si="136"/>
        <v>Baja</v>
      </c>
      <c r="H2178" s="16" t="s">
        <v>3209</v>
      </c>
      <c r="J2178" s="16" t="s">
        <v>2283</v>
      </c>
      <c r="K2178" s="16">
        <v>0</v>
      </c>
      <c r="L2178" s="16" t="s">
        <v>2265</v>
      </c>
      <c r="M2178" s="17">
        <v>38285</v>
      </c>
      <c r="N2178" s="15">
        <v>33957633739</v>
      </c>
      <c r="P2178" s="16">
        <v>0</v>
      </c>
      <c r="Q2178" s="16" t="str">
        <f t="shared" si="135"/>
        <v>//</v>
      </c>
      <c r="R2178" s="16"/>
      <c r="S2178" s="108" t="e">
        <v>#N/A</v>
      </c>
      <c r="T2178" s="108"/>
    </row>
    <row r="2179" spans="1:20" hidden="1" x14ac:dyDescent="0.2">
      <c r="A2179" s="16">
        <v>538</v>
      </c>
      <c r="B2179" s="16" t="s">
        <v>1564</v>
      </c>
      <c r="D2179" s="70" t="str">
        <f>IF(C2179="","",LOOKUP(C2179,Bases!A:A,Bases!B:B))</f>
        <v/>
      </c>
      <c r="E2179" s="70" t="str">
        <f>IF(C2179="","",LOOKUP(C2179,Bases!A:A,Bases!C:C))</f>
        <v/>
      </c>
      <c r="G2179" s="68" t="str">
        <f t="shared" si="136"/>
        <v>Baja</v>
      </c>
      <c r="H2179" s="16" t="s">
        <v>3210</v>
      </c>
      <c r="J2179" s="16" t="s">
        <v>2283</v>
      </c>
      <c r="K2179" s="16">
        <v>98640</v>
      </c>
      <c r="L2179" s="16" t="s">
        <v>2265</v>
      </c>
      <c r="M2179" s="17">
        <v>38285</v>
      </c>
      <c r="N2179" s="15">
        <v>34007400228</v>
      </c>
      <c r="P2179" s="16">
        <v>0</v>
      </c>
      <c r="Q2179" s="16" t="str">
        <f t="shared" si="135"/>
        <v>//</v>
      </c>
      <c r="R2179" s="16"/>
      <c r="S2179" s="108" t="e">
        <v>#N/A</v>
      </c>
      <c r="T2179" s="108"/>
    </row>
    <row r="2180" spans="1:20" hidden="1" x14ac:dyDescent="0.2">
      <c r="A2180" s="16">
        <v>539</v>
      </c>
      <c r="B2180" s="16" t="s">
        <v>1565</v>
      </c>
      <c r="D2180" s="70" t="str">
        <f>IF(C2180="","",LOOKUP(C2180,Bases!A:A,Bases!B:B))</f>
        <v/>
      </c>
      <c r="E2180" s="70" t="str">
        <f>IF(C2180="","",LOOKUP(C2180,Bases!A:A,Bases!C:C))</f>
        <v/>
      </c>
      <c r="G2180" s="68" t="str">
        <f t="shared" si="136"/>
        <v>Baja</v>
      </c>
      <c r="H2180" s="16" t="s">
        <v>3056</v>
      </c>
      <c r="J2180" s="16" t="s">
        <v>2283</v>
      </c>
      <c r="K2180" s="16">
        <v>0</v>
      </c>
      <c r="L2180" s="16" t="s">
        <v>2265</v>
      </c>
      <c r="M2180" s="17">
        <v>38285</v>
      </c>
      <c r="N2180" s="15">
        <v>34008221748</v>
      </c>
      <c r="P2180" s="16">
        <v>0</v>
      </c>
      <c r="Q2180" s="16" t="str">
        <f t="shared" si="135"/>
        <v>//</v>
      </c>
      <c r="R2180" s="16"/>
      <c r="S2180" s="108" t="e">
        <v>#N/A</v>
      </c>
      <c r="T2180" s="108"/>
    </row>
    <row r="2181" spans="1:20" hidden="1" x14ac:dyDescent="0.2">
      <c r="A2181" s="16">
        <v>953</v>
      </c>
      <c r="B2181" s="16" t="s">
        <v>1566</v>
      </c>
      <c r="D2181" s="70" t="str">
        <f>IF(C2181="","",LOOKUP(C2181,Bases!A:A,Bases!B:B))</f>
        <v/>
      </c>
      <c r="E2181" s="70" t="str">
        <f>IF(C2181="","",LOOKUP(C2181,Bases!A:A,Bases!C:C))</f>
        <v/>
      </c>
      <c r="G2181" s="68" t="str">
        <f t="shared" si="136"/>
        <v>Baja</v>
      </c>
      <c r="H2181" s="16" t="s">
        <v>3211</v>
      </c>
      <c r="J2181" s="16" t="s">
        <v>2283</v>
      </c>
      <c r="K2181" s="16">
        <v>98640</v>
      </c>
      <c r="L2181" s="16" t="s">
        <v>2265</v>
      </c>
      <c r="M2181" s="17">
        <v>40529</v>
      </c>
      <c r="N2181" s="15">
        <v>34109600196</v>
      </c>
      <c r="P2181" s="16">
        <v>0</v>
      </c>
      <c r="Q2181" s="16" t="str">
        <f t="shared" si="135"/>
        <v>//</v>
      </c>
      <c r="R2181" s="16"/>
      <c r="S2181" s="108" t="e">
        <v>#N/A</v>
      </c>
      <c r="T2181" s="108"/>
    </row>
    <row r="2182" spans="1:20" hidden="1" x14ac:dyDescent="0.2">
      <c r="A2182" s="16">
        <v>954</v>
      </c>
      <c r="B2182" s="16" t="s">
        <v>1567</v>
      </c>
      <c r="D2182" s="70" t="str">
        <f>IF(C2182="","",LOOKUP(C2182,Bases!A:A,Bases!B:B))</f>
        <v/>
      </c>
      <c r="E2182" s="70" t="str">
        <f>IF(C2182="","",LOOKUP(C2182,Bases!A:A,Bases!C:C))</f>
        <v/>
      </c>
      <c r="G2182" s="68" t="str">
        <f t="shared" si="136"/>
        <v>Baja</v>
      </c>
      <c r="H2182" s="16" t="s">
        <v>3212</v>
      </c>
      <c r="J2182" s="16" t="s">
        <v>2283</v>
      </c>
      <c r="K2182" s="16">
        <v>98640</v>
      </c>
      <c r="L2182" s="16" t="s">
        <v>2265</v>
      </c>
      <c r="M2182" s="17">
        <v>40529</v>
      </c>
      <c r="N2182" s="15">
        <v>34109306570</v>
      </c>
      <c r="P2182" s="16">
        <v>0</v>
      </c>
      <c r="Q2182" s="16" t="str">
        <f t="shared" si="135"/>
        <v>//</v>
      </c>
      <c r="R2182" s="16"/>
      <c r="S2182" s="108" t="e">
        <v>#N/A</v>
      </c>
      <c r="T2182" s="108"/>
    </row>
    <row r="2183" spans="1:20" hidden="1" x14ac:dyDescent="0.2">
      <c r="A2183" s="16">
        <v>955</v>
      </c>
      <c r="B2183" s="16" t="s">
        <v>1568</v>
      </c>
      <c r="D2183" s="70" t="str">
        <f>IF(C2183="","",LOOKUP(C2183,Bases!A:A,Bases!B:B))</f>
        <v/>
      </c>
      <c r="E2183" s="70" t="str">
        <f>IF(C2183="","",LOOKUP(C2183,Bases!A:A,Bases!C:C))</f>
        <v/>
      </c>
      <c r="G2183" s="68" t="str">
        <f t="shared" si="136"/>
        <v>Baja</v>
      </c>
      <c r="H2183" s="16" t="s">
        <v>3212</v>
      </c>
      <c r="J2183" s="16" t="s">
        <v>2283</v>
      </c>
      <c r="K2183" s="16">
        <v>98640</v>
      </c>
      <c r="L2183" s="16" t="s">
        <v>2265</v>
      </c>
      <c r="M2183" s="17">
        <v>40529</v>
      </c>
      <c r="N2183" s="15">
        <v>34109403567</v>
      </c>
      <c r="P2183" s="16">
        <v>0</v>
      </c>
      <c r="Q2183" s="16" t="str">
        <f t="shared" si="135"/>
        <v>//</v>
      </c>
      <c r="R2183" s="16"/>
      <c r="S2183" s="108" t="e">
        <v>#N/A</v>
      </c>
      <c r="T2183" s="108"/>
    </row>
    <row r="2184" spans="1:20" hidden="1" x14ac:dyDescent="0.2">
      <c r="A2184" s="16">
        <v>1329</v>
      </c>
      <c r="B2184" s="16" t="s">
        <v>1569</v>
      </c>
      <c r="D2184" s="70" t="str">
        <f>IF(C2184="","",LOOKUP(C2184,Bases!A:A,Bases!B:B))</f>
        <v/>
      </c>
      <c r="E2184" s="70" t="str">
        <f>IF(C2184="","",LOOKUP(C2184,Bases!A:A,Bases!C:C))</f>
        <v/>
      </c>
      <c r="G2184" s="68" t="str">
        <f t="shared" si="136"/>
        <v>Baja</v>
      </c>
      <c r="H2184" s="16" t="s">
        <v>3211</v>
      </c>
      <c r="J2184" s="16" t="s">
        <v>2381</v>
      </c>
      <c r="K2184" s="16">
        <v>0</v>
      </c>
      <c r="L2184" s="16" t="s">
        <v>2265</v>
      </c>
      <c r="M2184" s="17">
        <v>41879</v>
      </c>
      <c r="N2184" s="15">
        <v>18149800163</v>
      </c>
      <c r="P2184" s="16">
        <v>0</v>
      </c>
      <c r="Q2184" s="16" t="str">
        <f t="shared" si="135"/>
        <v>//</v>
      </c>
      <c r="R2184" s="16"/>
      <c r="S2184" s="108" t="e">
        <v>#N/A</v>
      </c>
      <c r="T2184" s="108"/>
    </row>
    <row r="2185" spans="1:20" hidden="1" x14ac:dyDescent="0.2">
      <c r="A2185" s="16">
        <v>7059</v>
      </c>
      <c r="B2185" s="16" t="s">
        <v>1570</v>
      </c>
      <c r="D2185" s="70" t="str">
        <f>IF(C2185="","",LOOKUP(C2185,Bases!A:A,Bases!B:B))</f>
        <v/>
      </c>
      <c r="E2185" s="70" t="str">
        <f>IF(C2185="","",LOOKUP(C2185,Bases!A:A,Bases!C:C))</f>
        <v/>
      </c>
      <c r="G2185" s="68" t="str">
        <f t="shared" si="136"/>
        <v>Baja</v>
      </c>
      <c r="H2185" s="16" t="s">
        <v>3213</v>
      </c>
      <c r="J2185" s="16" t="s">
        <v>2720</v>
      </c>
      <c r="K2185" s="16">
        <v>98740</v>
      </c>
      <c r="L2185" s="16" t="s">
        <v>2265</v>
      </c>
      <c r="M2185" s="17">
        <v>41344</v>
      </c>
      <c r="N2185" s="15">
        <v>34119303427</v>
      </c>
      <c r="P2185" s="16">
        <v>0</v>
      </c>
      <c r="Q2185" s="16" t="str">
        <f t="shared" si="135"/>
        <v>//</v>
      </c>
      <c r="R2185" s="16"/>
      <c r="S2185" s="108" t="e">
        <v>#N/A</v>
      </c>
      <c r="T2185" s="108"/>
    </row>
    <row r="2186" spans="1:20" hidden="1" x14ac:dyDescent="0.2">
      <c r="A2186" s="16">
        <v>1711</v>
      </c>
      <c r="B2186" s="16" t="s">
        <v>1571</v>
      </c>
      <c r="D2186" s="70" t="str">
        <f>IF(C2186="","",LOOKUP(C2186,Bases!A:A,Bases!B:B))</f>
        <v/>
      </c>
      <c r="E2186" s="70" t="str">
        <f>IF(C2186="","",LOOKUP(C2186,Bases!A:A,Bases!C:C))</f>
        <v/>
      </c>
      <c r="G2186" s="68" t="str">
        <f t="shared" si="136"/>
        <v>Baja</v>
      </c>
      <c r="H2186" s="16" t="s">
        <v>3214</v>
      </c>
      <c r="J2186" s="16" t="s">
        <v>2268</v>
      </c>
      <c r="K2186" s="16">
        <v>98730</v>
      </c>
      <c r="L2186" s="16" t="s">
        <v>2265</v>
      </c>
      <c r="M2186" s="17">
        <v>42590</v>
      </c>
      <c r="N2186" s="15">
        <v>51098808739</v>
      </c>
      <c r="P2186" s="16">
        <v>0</v>
      </c>
      <c r="Q2186" s="16" t="str">
        <f t="shared" si="135"/>
        <v>//</v>
      </c>
      <c r="R2186" s="16"/>
      <c r="S2186" s="108" t="e">
        <v>#N/A</v>
      </c>
      <c r="T2186" s="108"/>
    </row>
    <row r="2187" spans="1:20" hidden="1" x14ac:dyDescent="0.2">
      <c r="A2187" s="16">
        <v>1344</v>
      </c>
      <c r="B2187" s="16" t="s">
        <v>1572</v>
      </c>
      <c r="D2187" s="70" t="str">
        <f>IF(C2187="","",LOOKUP(C2187,Bases!A:A,Bases!B:B))</f>
        <v/>
      </c>
      <c r="E2187" s="70" t="str">
        <f>IF(C2187="","",LOOKUP(C2187,Bases!A:A,Bases!C:C))</f>
        <v/>
      </c>
      <c r="G2187" s="68" t="str">
        <f t="shared" si="136"/>
        <v>Baja</v>
      </c>
      <c r="H2187" s="16" t="s">
        <v>3215</v>
      </c>
      <c r="J2187" s="16" t="s">
        <v>2274</v>
      </c>
      <c r="K2187" s="16">
        <v>98705</v>
      </c>
      <c r="L2187" s="16" t="s">
        <v>2265</v>
      </c>
      <c r="M2187" s="17">
        <v>41891</v>
      </c>
      <c r="N2187" s="15">
        <v>60149410908</v>
      </c>
      <c r="P2187" s="16">
        <v>0</v>
      </c>
      <c r="Q2187" s="16" t="str">
        <f t="shared" si="135"/>
        <v>//</v>
      </c>
      <c r="R2187" s="16"/>
      <c r="S2187" s="108" t="e">
        <v>#N/A</v>
      </c>
      <c r="T2187" s="108"/>
    </row>
    <row r="2188" spans="1:20" hidden="1" x14ac:dyDescent="0.2">
      <c r="A2188" s="16">
        <v>2024</v>
      </c>
      <c r="B2188" s="16" t="s">
        <v>1573</v>
      </c>
      <c r="D2188" s="70" t="str">
        <f>IF(C2188="","",LOOKUP(C2188,Bases!A:A,Bases!B:B))</f>
        <v/>
      </c>
      <c r="E2188" s="70" t="str">
        <f>IF(C2188="","",LOOKUP(C2188,Bases!A:A,Bases!C:C))</f>
        <v/>
      </c>
      <c r="G2188" s="68" t="str">
        <f t="shared" si="136"/>
        <v>Baja</v>
      </c>
      <c r="H2188" s="16" t="s">
        <v>3216</v>
      </c>
      <c r="J2188" s="16" t="s">
        <v>2268</v>
      </c>
      <c r="K2188" s="16">
        <v>98730</v>
      </c>
      <c r="L2188" s="16" t="s">
        <v>2265</v>
      </c>
      <c r="M2188" s="17">
        <v>43071</v>
      </c>
      <c r="N2188" s="15">
        <v>17169501727</v>
      </c>
      <c r="P2188" s="16">
        <v>0</v>
      </c>
      <c r="Q2188" s="16" t="str">
        <f t="shared" si="135"/>
        <v>//</v>
      </c>
      <c r="R2188" s="16"/>
      <c r="S2188" s="108" t="e">
        <v>#N/A</v>
      </c>
      <c r="T2188" s="108"/>
    </row>
    <row r="2189" spans="1:20" hidden="1" x14ac:dyDescent="0.2">
      <c r="A2189" s="16">
        <v>1565</v>
      </c>
      <c r="B2189" s="16" t="s">
        <v>1556</v>
      </c>
      <c r="D2189" s="70" t="str">
        <f>IF(C2189="","",LOOKUP(C2189,Bases!A:A,Bases!B:B))</f>
        <v/>
      </c>
      <c r="E2189" s="70" t="str">
        <f>IF(C2189="","",LOOKUP(C2189,Bases!A:A,Bases!C:C))</f>
        <v/>
      </c>
      <c r="G2189" s="68" t="str">
        <f t="shared" si="136"/>
        <v>Baja</v>
      </c>
      <c r="H2189" s="16" t="s">
        <v>2926</v>
      </c>
      <c r="J2189" s="16" t="s">
        <v>2283</v>
      </c>
      <c r="K2189" s="16">
        <v>98640</v>
      </c>
      <c r="L2189" s="16" t="s">
        <v>2265</v>
      </c>
      <c r="M2189" s="17">
        <v>42311</v>
      </c>
      <c r="N2189" s="15">
        <v>34097400203</v>
      </c>
      <c r="P2189" s="16">
        <v>0</v>
      </c>
      <c r="Q2189" s="16" t="str">
        <f t="shared" si="135"/>
        <v>//</v>
      </c>
      <c r="R2189" s="16"/>
      <c r="S2189" s="108" t="e">
        <v>#N/A</v>
      </c>
      <c r="T2189" s="108"/>
    </row>
    <row r="2190" spans="1:20" hidden="1" x14ac:dyDescent="0.2">
      <c r="A2190" s="16">
        <v>2912</v>
      </c>
      <c r="B2190" s="16" t="s">
        <v>6609</v>
      </c>
      <c r="C2190" s="19"/>
      <c r="D2190" s="70" t="str">
        <f>IF(C2190="","",LOOKUP(C2190,Bases!A:A,Bases!B:B))</f>
        <v/>
      </c>
      <c r="E2190" s="70" t="str">
        <f>IF(C2190="","",LOOKUP(C2190,Bases!A:A,Bases!C:C))</f>
        <v/>
      </c>
      <c r="F2190" s="18" t="s">
        <v>3639</v>
      </c>
      <c r="G2190" s="68" t="str">
        <f t="shared" si="136"/>
        <v>Baja</v>
      </c>
      <c r="H2190" s="16" t="s">
        <v>5886</v>
      </c>
      <c r="I2190" s="16" t="s">
        <v>5531</v>
      </c>
      <c r="J2190" s="16" t="s">
        <v>2285</v>
      </c>
      <c r="K2190" s="16">
        <v>98740</v>
      </c>
      <c r="L2190" s="16" t="s">
        <v>2265</v>
      </c>
      <c r="M2190" s="17">
        <v>44039</v>
      </c>
      <c r="N2190" s="15">
        <v>2170024109</v>
      </c>
      <c r="O2190" s="16" t="s">
        <v>6610</v>
      </c>
      <c r="R2190" s="27" t="s">
        <v>3904</v>
      </c>
      <c r="S2190" s="108"/>
      <c r="T2190" s="108"/>
    </row>
    <row r="2191" spans="1:20" hidden="1" x14ac:dyDescent="0.2">
      <c r="A2191" s="23">
        <v>2305</v>
      </c>
      <c r="B2191" s="16" t="s">
        <v>4102</v>
      </c>
      <c r="D2191" s="70" t="str">
        <f>IF(C2191="","",LOOKUP(C2191,Bases!A:A,Bases!B:B))</f>
        <v/>
      </c>
      <c r="E2191" s="70" t="str">
        <f>IF(C2191="","",LOOKUP(C2191,Bases!A:A,Bases!C:C))</f>
        <v/>
      </c>
      <c r="F2191" s="18" t="s">
        <v>3662</v>
      </c>
      <c r="G2191" s="68" t="str">
        <f t="shared" si="136"/>
        <v>Baja</v>
      </c>
      <c r="H2191" s="16" t="s">
        <v>4103</v>
      </c>
      <c r="J2191" s="16" t="s">
        <v>2268</v>
      </c>
      <c r="K2191" s="16">
        <v>98740</v>
      </c>
      <c r="L2191" s="16" t="s">
        <v>2265</v>
      </c>
      <c r="M2191" s="17">
        <v>43360</v>
      </c>
      <c r="O2191" s="16" t="s">
        <v>4104</v>
      </c>
      <c r="P2191" s="16">
        <v>0</v>
      </c>
      <c r="Q2191" s="16" t="str">
        <f t="shared" ref="Q2191:Q2204" si="137">CONCATENATE(MID(O2191,9,2),"/",MID(O2191,7,2),"/",MID(O2191,5,2))</f>
        <v>11/08/78</v>
      </c>
      <c r="R2191" s="27" t="s">
        <v>3904</v>
      </c>
      <c r="S2191" s="108" t="e">
        <v>#N/A</v>
      </c>
      <c r="T2191" s="108"/>
    </row>
    <row r="2192" spans="1:20" hidden="1" x14ac:dyDescent="0.2">
      <c r="A2192" s="23">
        <v>2603</v>
      </c>
      <c r="B2192" s="16" t="s">
        <v>5329</v>
      </c>
      <c r="D2192" s="70" t="str">
        <f>IF(C2192="","",LOOKUP(C2192,Bases!A:A,Bases!B:B))</f>
        <v/>
      </c>
      <c r="E2192" s="70" t="str">
        <f>IF(C2192="","",LOOKUP(C2192,Bases!A:A,Bases!C:C))</f>
        <v/>
      </c>
      <c r="F2192" s="18" t="s">
        <v>3639</v>
      </c>
      <c r="G2192" s="68" t="str">
        <f t="shared" si="136"/>
        <v>Baja</v>
      </c>
      <c r="H2192" s="16" t="s">
        <v>5330</v>
      </c>
      <c r="J2192" s="16" t="s">
        <v>2285</v>
      </c>
      <c r="K2192" s="16">
        <v>98730</v>
      </c>
      <c r="L2192" s="16" t="s">
        <v>2265</v>
      </c>
      <c r="M2192" s="17">
        <v>43689</v>
      </c>
      <c r="O2192" s="16" t="s">
        <v>5331</v>
      </c>
      <c r="P2192" s="16">
        <v>0</v>
      </c>
      <c r="Q2192" s="16" t="str">
        <f t="shared" si="137"/>
        <v>01/11/00</v>
      </c>
      <c r="R2192" s="27" t="s">
        <v>3904</v>
      </c>
      <c r="S2192" s="108" t="e">
        <v>#N/A</v>
      </c>
      <c r="T2192" s="108"/>
    </row>
    <row r="2193" spans="1:20" hidden="1" x14ac:dyDescent="0.2">
      <c r="A2193" s="23">
        <v>2503</v>
      </c>
      <c r="B2193" s="16" t="s">
        <v>4998</v>
      </c>
      <c r="D2193" s="70" t="str">
        <f>IF(C2193="","",LOOKUP(C2193,Bases!A:A,Bases!B:B))</f>
        <v/>
      </c>
      <c r="E2193" s="70" t="str">
        <f>IF(C2193="","",LOOKUP(C2193,Bases!A:A,Bases!C:C))</f>
        <v/>
      </c>
      <c r="F2193" s="18" t="s">
        <v>3659</v>
      </c>
      <c r="G2193" s="68" t="str">
        <f t="shared" si="136"/>
        <v>Baja</v>
      </c>
      <c r="H2193" s="16" t="s">
        <v>4999</v>
      </c>
      <c r="J2193" s="16" t="s">
        <v>2285</v>
      </c>
      <c r="K2193" s="16">
        <v>98740</v>
      </c>
      <c r="L2193" s="16" t="s">
        <v>2265</v>
      </c>
      <c r="M2193" s="17">
        <v>43571</v>
      </c>
      <c r="N2193" s="15">
        <v>34068808210</v>
      </c>
      <c r="O2193" s="16" t="s">
        <v>5000</v>
      </c>
      <c r="P2193" s="16">
        <v>0</v>
      </c>
      <c r="Q2193" s="16" t="str">
        <f t="shared" si="137"/>
        <v>19/02/88</v>
      </c>
      <c r="R2193" s="27" t="s">
        <v>3904</v>
      </c>
      <c r="S2193" s="108" t="e">
        <v>#N/A</v>
      </c>
      <c r="T2193" s="108"/>
    </row>
    <row r="2194" spans="1:20" hidden="1" x14ac:dyDescent="0.2">
      <c r="A2194" s="16">
        <v>2767</v>
      </c>
      <c r="B2194" s="16" t="s">
        <v>5885</v>
      </c>
      <c r="D2194" s="70" t="str">
        <f>IF(C2194="","",LOOKUP(C2194,Bases!A:A,Bases!B:B))</f>
        <v/>
      </c>
      <c r="E2194" s="70" t="str">
        <f>IF(C2194="","",LOOKUP(C2194,Bases!A:A,Bases!C:C))</f>
        <v/>
      </c>
      <c r="F2194" s="24" t="s">
        <v>5470</v>
      </c>
      <c r="G2194" s="68" t="str">
        <f t="shared" si="136"/>
        <v>Baja</v>
      </c>
      <c r="H2194" s="16" t="s">
        <v>5886</v>
      </c>
      <c r="I2194" s="16" t="s">
        <v>5531</v>
      </c>
      <c r="J2194" s="16" t="s">
        <v>2285</v>
      </c>
      <c r="K2194" s="16">
        <v>98740</v>
      </c>
      <c r="L2194" s="16" t="s">
        <v>2265</v>
      </c>
      <c r="M2194" s="17">
        <v>43871</v>
      </c>
      <c r="N2194" s="15">
        <v>66159758813</v>
      </c>
      <c r="O2194" s="16" t="s">
        <v>5887</v>
      </c>
      <c r="P2194" s="16" t="s">
        <v>6425</v>
      </c>
      <c r="Q2194" s="16" t="str">
        <f t="shared" si="137"/>
        <v>23/09/97</v>
      </c>
      <c r="R2194" s="27" t="s">
        <v>3910</v>
      </c>
      <c r="S2194" s="108" t="s">
        <v>6213</v>
      </c>
      <c r="T2194" s="108"/>
    </row>
    <row r="2195" spans="1:20" x14ac:dyDescent="0.2">
      <c r="A2195" s="16">
        <v>500</v>
      </c>
      <c r="B2195" s="16" t="s">
        <v>1239</v>
      </c>
      <c r="C2195" s="16" t="s">
        <v>6830</v>
      </c>
      <c r="D2195" s="70" t="str">
        <f>IF(C2195="","",LOOKUP(C2195,Bases!A:A,Bases!B:B))</f>
        <v>Mantenimiento</v>
      </c>
      <c r="E2195" s="70" t="str">
        <f>IF(C2195="","",LOOKUP(C2195,Bases!A:A,Bases!C:C))</f>
        <v>Supervisor de Mantenimiento</v>
      </c>
      <c r="F2195" s="18" t="s">
        <v>3</v>
      </c>
      <c r="G2195" s="68" t="str">
        <f t="shared" si="136"/>
        <v>Activo</v>
      </c>
      <c r="H2195" s="16" t="s">
        <v>4492</v>
      </c>
      <c r="I2195" s="16" t="s">
        <v>2472</v>
      </c>
      <c r="J2195" s="16" t="s">
        <v>2283</v>
      </c>
      <c r="K2195" s="16">
        <v>98640</v>
      </c>
      <c r="L2195" s="16" t="s">
        <v>2266</v>
      </c>
      <c r="M2195" s="17">
        <v>40529</v>
      </c>
      <c r="N2195" s="15">
        <v>34048512163</v>
      </c>
      <c r="O2195" s="16" t="s">
        <v>4218</v>
      </c>
      <c r="P2195" s="16" t="s">
        <v>6387</v>
      </c>
      <c r="Q2195" s="16" t="str">
        <f t="shared" si="137"/>
        <v>13/12/85</v>
      </c>
      <c r="R2195" s="27" t="s">
        <v>3904</v>
      </c>
      <c r="S2195" s="12" t="s">
        <v>3951</v>
      </c>
    </row>
    <row r="2196" spans="1:20" hidden="1" x14ac:dyDescent="0.2">
      <c r="A2196" s="16">
        <v>2773</v>
      </c>
      <c r="B2196" s="16" t="s">
        <v>5899</v>
      </c>
      <c r="C2196" s="16" t="s">
        <v>6833</v>
      </c>
      <c r="D2196" s="70" t="str">
        <f>IF(C2196="","",LOOKUP(C2196,Bases!A:A,Bases!B:B))</f>
        <v>Invernaderos</v>
      </c>
      <c r="E2196" s="70" t="str">
        <f>IF(C2196="","",LOOKUP(C2196,Bases!A:A,Bases!C:C))</f>
        <v>Tiempo de limpieza sin experiencia</v>
      </c>
      <c r="F2196" s="18" t="s">
        <v>24</v>
      </c>
      <c r="G2196" s="68" t="str">
        <f t="shared" si="136"/>
        <v>Baja</v>
      </c>
      <c r="H2196" s="16" t="s">
        <v>5900</v>
      </c>
      <c r="I2196" s="16" t="s">
        <v>5531</v>
      </c>
      <c r="J2196" s="16" t="s">
        <v>2285</v>
      </c>
      <c r="K2196" s="16">
        <v>98740</v>
      </c>
      <c r="L2196" s="16" t="s">
        <v>2265</v>
      </c>
      <c r="M2196" s="17">
        <v>43878</v>
      </c>
      <c r="N2196" s="15">
        <v>2199921244</v>
      </c>
      <c r="O2196" s="16" t="s">
        <v>5901</v>
      </c>
      <c r="P2196" s="16" t="s">
        <v>6427</v>
      </c>
      <c r="Q2196" s="16" t="str">
        <f t="shared" si="137"/>
        <v>06/04/99</v>
      </c>
      <c r="R2196" s="27" t="s">
        <v>3904</v>
      </c>
      <c r="S2196" s="108" t="s">
        <v>5537</v>
      </c>
      <c r="T2196" s="108"/>
    </row>
    <row r="2197" spans="1:20" hidden="1" x14ac:dyDescent="0.2">
      <c r="A2197" s="29">
        <v>50209</v>
      </c>
      <c r="B2197" s="16" t="s">
        <v>4196</v>
      </c>
      <c r="D2197" s="70" t="str">
        <f>IF(C2197="","",LOOKUP(C2197,Bases!A:A,Bases!B:B))</f>
        <v/>
      </c>
      <c r="E2197" s="70" t="str">
        <f>IF(C2197="","",LOOKUP(C2197,Bases!A:A,Bases!C:C))</f>
        <v/>
      </c>
      <c r="F2197" s="24" t="s">
        <v>3639</v>
      </c>
      <c r="G2197" s="68" t="str">
        <f t="shared" si="136"/>
        <v>Baja</v>
      </c>
      <c r="H2197" s="16" t="s">
        <v>4197</v>
      </c>
      <c r="J2197" s="16" t="s">
        <v>2272</v>
      </c>
      <c r="K2197" s="16">
        <v>98717</v>
      </c>
      <c r="L2197" s="16" t="s">
        <v>2265</v>
      </c>
      <c r="M2197" s="17">
        <v>43377</v>
      </c>
      <c r="O2197" s="16" t="s">
        <v>4198</v>
      </c>
      <c r="P2197" s="16">
        <v>0</v>
      </c>
      <c r="Q2197" s="16" t="str">
        <f t="shared" si="137"/>
        <v>19/12/84</v>
      </c>
      <c r="R2197" s="27" t="s">
        <v>3904</v>
      </c>
      <c r="S2197" s="108" t="e">
        <v>#N/A</v>
      </c>
      <c r="T2197" s="108"/>
    </row>
    <row r="2198" spans="1:20" hidden="1" x14ac:dyDescent="0.2">
      <c r="A2198" s="16">
        <v>2799</v>
      </c>
      <c r="B2198" s="16" t="s">
        <v>5985</v>
      </c>
      <c r="D2198" s="70" t="str">
        <f>IF(C2198="","",LOOKUP(C2198,Bases!A:A,Bases!B:B))</f>
        <v/>
      </c>
      <c r="E2198" s="70" t="str">
        <f>IF(C2198="","",LOOKUP(C2198,Bases!A:A,Bases!C:C))</f>
        <v/>
      </c>
      <c r="F2198" s="18" t="s">
        <v>5102</v>
      </c>
      <c r="G2198" s="68" t="str">
        <f t="shared" si="136"/>
        <v>Baja</v>
      </c>
      <c r="H2198" s="16" t="s">
        <v>5986</v>
      </c>
      <c r="I2198" s="16" t="s">
        <v>5531</v>
      </c>
      <c r="J2198" s="16" t="s">
        <v>2285</v>
      </c>
      <c r="K2198" s="16">
        <v>98740</v>
      </c>
      <c r="L2198" s="16" t="s">
        <v>2265</v>
      </c>
      <c r="M2198" s="17">
        <v>43886</v>
      </c>
      <c r="N2198" s="15">
        <v>2150063929</v>
      </c>
      <c r="O2198" s="16" t="s">
        <v>5987</v>
      </c>
      <c r="P2198" s="16">
        <v>0</v>
      </c>
      <c r="Q2198" s="16" t="str">
        <f t="shared" si="137"/>
        <v>01/01/00</v>
      </c>
      <c r="R2198" s="27" t="s">
        <v>3904</v>
      </c>
      <c r="S2198" s="108" t="s">
        <v>6213</v>
      </c>
      <c r="T2198" s="108"/>
    </row>
    <row r="2199" spans="1:20" hidden="1" x14ac:dyDescent="0.2">
      <c r="A2199" s="23">
        <v>2468</v>
      </c>
      <c r="B2199" s="16" t="s">
        <v>4869</v>
      </c>
      <c r="D2199" s="70" t="str">
        <f>IF(C2199="","",LOOKUP(C2199,Bases!A:A,Bases!B:B))</f>
        <v/>
      </c>
      <c r="E2199" s="70" t="str">
        <f>IF(C2199="","",LOOKUP(C2199,Bases!A:A,Bases!C:C))</f>
        <v/>
      </c>
      <c r="F2199" s="18" t="s">
        <v>3639</v>
      </c>
      <c r="G2199" s="68" t="str">
        <f t="shared" si="136"/>
        <v>Baja</v>
      </c>
      <c r="H2199" s="16" t="s">
        <v>4344</v>
      </c>
      <c r="J2199" s="16" t="s">
        <v>2285</v>
      </c>
      <c r="K2199" s="16">
        <v>98740</v>
      </c>
      <c r="L2199" s="16" t="s">
        <v>2265</v>
      </c>
      <c r="M2199" s="17">
        <v>43536</v>
      </c>
      <c r="N2199" s="15">
        <v>74907290824</v>
      </c>
      <c r="O2199" s="16" t="s">
        <v>4870</v>
      </c>
      <c r="P2199" s="16">
        <v>0</v>
      </c>
      <c r="Q2199" s="16" t="str">
        <f t="shared" si="137"/>
        <v>27/12/72</v>
      </c>
      <c r="R2199" s="27" t="s">
        <v>3910</v>
      </c>
      <c r="S2199" s="108" t="s">
        <v>6213</v>
      </c>
      <c r="T2199" s="108"/>
    </row>
    <row r="2200" spans="1:20" hidden="1" x14ac:dyDescent="0.2">
      <c r="A2200" s="16">
        <v>2745</v>
      </c>
      <c r="B2200" s="16" t="s">
        <v>5811</v>
      </c>
      <c r="D2200" s="70" t="str">
        <f>IF(C2200="","",LOOKUP(C2200,Bases!A:A,Bases!B:B))</f>
        <v/>
      </c>
      <c r="E2200" s="70" t="str">
        <f>IF(C2200="","",LOOKUP(C2200,Bases!A:A,Bases!C:C))</f>
        <v/>
      </c>
      <c r="F2200" s="24" t="s">
        <v>3639</v>
      </c>
      <c r="G2200" s="68" t="str">
        <f t="shared" si="136"/>
        <v>Baja</v>
      </c>
      <c r="H2200" s="16" t="s">
        <v>5745</v>
      </c>
      <c r="I2200" s="16" t="s">
        <v>5812</v>
      </c>
      <c r="J2200" s="16" t="s">
        <v>2285</v>
      </c>
      <c r="K2200" s="16">
        <v>98740</v>
      </c>
      <c r="L2200" s="16" t="s">
        <v>2265</v>
      </c>
      <c r="M2200" s="17">
        <v>43850</v>
      </c>
      <c r="O2200" s="16" t="s">
        <v>5813</v>
      </c>
      <c r="P2200" s="16">
        <v>0</v>
      </c>
      <c r="Q2200" s="16" t="str">
        <f t="shared" si="137"/>
        <v>02/10/97</v>
      </c>
      <c r="R2200" s="27" t="s">
        <v>3910</v>
      </c>
      <c r="S2200" s="108" t="e">
        <v>#N/A</v>
      </c>
      <c r="T2200" s="108"/>
    </row>
    <row r="2201" spans="1:20" hidden="1" x14ac:dyDescent="0.2">
      <c r="A2201" s="23">
        <v>2504</v>
      </c>
      <c r="B2201" s="16" t="s">
        <v>4995</v>
      </c>
      <c r="D2201" s="70" t="str">
        <f>IF(C2201="","",LOOKUP(C2201,Bases!A:A,Bases!B:B))</f>
        <v/>
      </c>
      <c r="E2201" s="70" t="str">
        <f>IF(C2201="","",LOOKUP(C2201,Bases!A:A,Bases!C:C))</f>
        <v/>
      </c>
      <c r="F2201" s="18" t="s">
        <v>3660</v>
      </c>
      <c r="G2201" s="68" t="str">
        <f t="shared" si="136"/>
        <v>Baja</v>
      </c>
      <c r="H2201" s="16" t="s">
        <v>4996</v>
      </c>
      <c r="I2201" s="16" t="s">
        <v>5531</v>
      </c>
      <c r="J2201" s="16" t="s">
        <v>2285</v>
      </c>
      <c r="K2201" s="16">
        <v>98740</v>
      </c>
      <c r="L2201" s="16" t="s">
        <v>2265</v>
      </c>
      <c r="M2201" s="17">
        <v>43829</v>
      </c>
      <c r="N2201" s="15">
        <v>5199992610</v>
      </c>
      <c r="O2201" s="16" t="s">
        <v>4997</v>
      </c>
      <c r="P2201" s="16">
        <v>0</v>
      </c>
      <c r="Q2201" s="16" t="str">
        <f t="shared" si="137"/>
        <v>04/06/99</v>
      </c>
      <c r="R2201" s="27" t="s">
        <v>3910</v>
      </c>
      <c r="S2201" s="108" t="e">
        <v>#N/A</v>
      </c>
      <c r="T2201" s="108"/>
    </row>
    <row r="2202" spans="1:20" x14ac:dyDescent="0.2">
      <c r="A2202" s="16">
        <v>686</v>
      </c>
      <c r="B2202" s="31" t="s">
        <v>1241</v>
      </c>
      <c r="C2202" s="16" t="s">
        <v>6821</v>
      </c>
      <c r="D2202" s="70" t="str">
        <f>IF(C2202="","",LOOKUP(C2202,Bases!A:A,Bases!B:B))</f>
        <v>Invernaderos</v>
      </c>
      <c r="E2202" s="70" t="str">
        <f>IF(C2202="","",LOOKUP(C2202,Bases!A:A,Bases!C:C))</f>
        <v>Operativo Arriba</v>
      </c>
      <c r="F2202" s="18" t="s">
        <v>3661</v>
      </c>
      <c r="G2202" s="68" t="str">
        <f t="shared" ref="G2202:G2233" si="138">IF(L2202="B","Baja","Activo")</f>
        <v>Activo</v>
      </c>
      <c r="H2202" s="16" t="s">
        <v>3008</v>
      </c>
      <c r="I2202" s="16" t="s">
        <v>2472</v>
      </c>
      <c r="J2202" s="16" t="s">
        <v>2283</v>
      </c>
      <c r="K2202" s="16">
        <v>98640</v>
      </c>
      <c r="L2202" s="16" t="s">
        <v>2266</v>
      </c>
      <c r="M2202" s="17">
        <v>41939</v>
      </c>
      <c r="N2202" s="15">
        <v>34058803684</v>
      </c>
      <c r="O2202" s="16" t="s">
        <v>4217</v>
      </c>
      <c r="P2202" s="16" t="s">
        <v>6388</v>
      </c>
      <c r="Q2202" s="16" t="str">
        <f t="shared" si="137"/>
        <v>12/06/88</v>
      </c>
      <c r="R2202" s="27" t="s">
        <v>3904</v>
      </c>
      <c r="S2202" s="12" t="s">
        <v>3951</v>
      </c>
    </row>
    <row r="2203" spans="1:20" hidden="1" x14ac:dyDescent="0.2">
      <c r="A2203" s="16">
        <v>2146</v>
      </c>
      <c r="B2203" s="16" t="s">
        <v>3720</v>
      </c>
      <c r="D2203" s="70" t="str">
        <f>IF(C2203="","",LOOKUP(C2203,Bases!A:A,Bases!B:B))</f>
        <v/>
      </c>
      <c r="E2203" s="70" t="str">
        <f>IF(C2203="","",LOOKUP(C2203,Bases!A:A,Bases!C:C))</f>
        <v/>
      </c>
      <c r="F2203" s="18" t="s">
        <v>3778</v>
      </c>
      <c r="G2203" s="68" t="str">
        <f t="shared" si="138"/>
        <v>Baja</v>
      </c>
      <c r="H2203" s="16" t="s">
        <v>3721</v>
      </c>
      <c r="J2203" s="16" t="s">
        <v>3722</v>
      </c>
      <c r="K2203" s="16">
        <v>98160</v>
      </c>
      <c r="L2203" s="16" t="s">
        <v>2265</v>
      </c>
      <c r="M2203" s="17">
        <v>43305</v>
      </c>
      <c r="N2203" s="15">
        <v>2159799796</v>
      </c>
      <c r="O2203" s="16" t="s">
        <v>4237</v>
      </c>
      <c r="P2203" s="16">
        <v>0</v>
      </c>
      <c r="Q2203" s="16" t="str">
        <f t="shared" si="137"/>
        <v>29/05/97</v>
      </c>
      <c r="R2203" s="27" t="s">
        <v>3910</v>
      </c>
      <c r="S2203" s="108" t="e">
        <v>#N/A</v>
      </c>
      <c r="T2203" s="108"/>
    </row>
    <row r="2204" spans="1:20" x14ac:dyDescent="0.2">
      <c r="A2204" s="23">
        <v>2733</v>
      </c>
      <c r="B2204" s="16" t="s">
        <v>5762</v>
      </c>
      <c r="C2204" s="16" t="s">
        <v>6751</v>
      </c>
      <c r="D2204" s="70" t="str">
        <f>IF(C2204="","",LOOKUP(C2204,Bases!A:A,Bases!B:B))</f>
        <v>Fitosanidad</v>
      </c>
      <c r="E2204" s="70" t="str">
        <f>IF(C2204="","",LOOKUP(C2204,Bases!A:A,Bases!C:C))</f>
        <v>Desinfección nivel 2B</v>
      </c>
      <c r="F2204" s="18" t="s">
        <v>9</v>
      </c>
      <c r="G2204" s="68" t="str">
        <f t="shared" si="138"/>
        <v>Activo</v>
      </c>
      <c r="H2204" s="16" t="s">
        <v>5763</v>
      </c>
      <c r="I2204" s="16" t="s">
        <v>2336</v>
      </c>
      <c r="J2204" s="16" t="s">
        <v>2272</v>
      </c>
      <c r="K2204" s="16">
        <v>98705</v>
      </c>
      <c r="L2204" s="16" t="s">
        <v>144</v>
      </c>
      <c r="M2204" s="17">
        <v>43837</v>
      </c>
      <c r="N2204" s="15">
        <v>10169774550</v>
      </c>
      <c r="O2204" s="16" t="s">
        <v>5764</v>
      </c>
      <c r="P2204" s="16" t="s">
        <v>6389</v>
      </c>
      <c r="Q2204" s="16" t="str">
        <f t="shared" si="137"/>
        <v>30/11/97</v>
      </c>
      <c r="R2204" s="27" t="s">
        <v>3904</v>
      </c>
      <c r="S2204" s="12" t="s">
        <v>2336</v>
      </c>
    </row>
    <row r="2205" spans="1:20" hidden="1" x14ac:dyDescent="0.2">
      <c r="A2205" s="16">
        <v>2889</v>
      </c>
      <c r="B2205" s="16" t="s">
        <v>6585</v>
      </c>
      <c r="D2205" s="70" t="str">
        <f>IF(C2205="","",LOOKUP(C2205,Bases!A:A,Bases!B:B))</f>
        <v/>
      </c>
      <c r="E2205" s="70" t="str">
        <f>IF(C2205="","",LOOKUP(C2205,Bases!A:A,Bases!C:C))</f>
        <v/>
      </c>
      <c r="F2205" s="12" t="s">
        <v>3639</v>
      </c>
      <c r="G2205" s="68" t="str">
        <f t="shared" si="138"/>
        <v>Baja</v>
      </c>
      <c r="H2205" s="16" t="s">
        <v>6586</v>
      </c>
      <c r="I2205" s="16" t="s">
        <v>5537</v>
      </c>
      <c r="J2205" s="16" t="s">
        <v>2285</v>
      </c>
      <c r="K2205" s="16">
        <v>98740</v>
      </c>
      <c r="L2205" s="16" t="s">
        <v>2265</v>
      </c>
      <c r="M2205" s="17">
        <v>44029</v>
      </c>
      <c r="O2205" s="16" t="s">
        <v>6587</v>
      </c>
      <c r="P2205" s="16" t="s">
        <v>6588</v>
      </c>
      <c r="R2205" s="27" t="s">
        <v>3910</v>
      </c>
      <c r="S2205" s="108"/>
      <c r="T2205" s="108"/>
    </row>
    <row r="2206" spans="1:20" hidden="1" x14ac:dyDescent="0.2">
      <c r="A2206" s="16">
        <v>7049</v>
      </c>
      <c r="B2206" s="16" t="s">
        <v>1574</v>
      </c>
      <c r="D2206" s="70" t="str">
        <f>IF(C2206="","",LOOKUP(C2206,Bases!A:A,Bases!B:B))</f>
        <v/>
      </c>
      <c r="E2206" s="70" t="str">
        <f>IF(C2206="","",LOOKUP(C2206,Bases!A:A,Bases!C:C))</f>
        <v/>
      </c>
      <c r="G2206" s="68" t="str">
        <f t="shared" si="138"/>
        <v>Baja</v>
      </c>
      <c r="H2206" s="16" t="s">
        <v>3217</v>
      </c>
      <c r="J2206" s="16" t="s">
        <v>2294</v>
      </c>
      <c r="K2206" s="16">
        <v>98070</v>
      </c>
      <c r="L2206" s="16" t="s">
        <v>2265</v>
      </c>
      <c r="M2206" s="17">
        <v>41344</v>
      </c>
      <c r="N2206" s="15">
        <v>34049000531</v>
      </c>
      <c r="P2206" s="16">
        <v>0</v>
      </c>
      <c r="Q2206" s="16" t="str">
        <f t="shared" ref="Q2206:Q2236" si="139">CONCATENATE(MID(O2206,9,2),"/",MID(O2206,7,2),"/",MID(O2206,5,2))</f>
        <v>//</v>
      </c>
      <c r="R2206" s="16"/>
      <c r="S2206" s="108" t="e">
        <v>#N/A</v>
      </c>
      <c r="T2206" s="108"/>
    </row>
    <row r="2207" spans="1:20" hidden="1" x14ac:dyDescent="0.2">
      <c r="A2207" s="16">
        <v>50051</v>
      </c>
      <c r="B2207" s="16" t="s">
        <v>3787</v>
      </c>
      <c r="D2207" s="70" t="str">
        <f>IF(C2207="","",LOOKUP(C2207,Bases!A:A,Bases!B:B))</f>
        <v/>
      </c>
      <c r="E2207" s="70" t="str">
        <f>IF(C2207="","",LOOKUP(C2207,Bases!A:A,Bases!C:C))</f>
        <v/>
      </c>
      <c r="G2207" s="68" t="str">
        <f t="shared" si="138"/>
        <v>Baja</v>
      </c>
      <c r="L2207" s="16" t="s">
        <v>2265</v>
      </c>
      <c r="M2207" s="17">
        <v>43329</v>
      </c>
      <c r="P2207" s="16">
        <v>0</v>
      </c>
      <c r="Q2207" s="16" t="str">
        <f t="shared" si="139"/>
        <v>//</v>
      </c>
      <c r="R2207" s="16"/>
      <c r="S2207" s="108" t="e">
        <v>#N/A</v>
      </c>
      <c r="T2207" s="108"/>
    </row>
    <row r="2208" spans="1:20" hidden="1" x14ac:dyDescent="0.2">
      <c r="A2208" s="31">
        <v>2242</v>
      </c>
      <c r="B2208" s="23" t="s">
        <v>3903</v>
      </c>
      <c r="D2208" s="70" t="str">
        <f>IF(C2208="","",LOOKUP(C2208,Bases!A:A,Bases!B:B))</f>
        <v/>
      </c>
      <c r="E2208" s="70" t="str">
        <f>IF(C2208="","",LOOKUP(C2208,Bases!A:A,Bases!C:C))</f>
        <v/>
      </c>
      <c r="F2208" s="18" t="s">
        <v>3663</v>
      </c>
      <c r="G2208" s="68" t="str">
        <f t="shared" si="138"/>
        <v>Baja</v>
      </c>
      <c r="H2208" s="16" t="s">
        <v>3898</v>
      </c>
      <c r="J2208" s="16" t="s">
        <v>2268</v>
      </c>
      <c r="K2208" s="16">
        <v>98740</v>
      </c>
      <c r="L2208" s="16" t="s">
        <v>2265</v>
      </c>
      <c r="M2208" s="17">
        <v>43336</v>
      </c>
      <c r="P2208" s="16">
        <v>0</v>
      </c>
      <c r="Q2208" s="16" t="str">
        <f t="shared" si="139"/>
        <v>//</v>
      </c>
      <c r="R2208" s="16" t="s">
        <v>3850</v>
      </c>
      <c r="S2208" s="108" t="e">
        <v>#N/A</v>
      </c>
      <c r="T2208" s="108"/>
    </row>
    <row r="2209" spans="1:20" hidden="1" x14ac:dyDescent="0.2">
      <c r="A2209" s="16">
        <v>50117</v>
      </c>
      <c r="B2209" s="16" t="s">
        <v>3933</v>
      </c>
      <c r="D2209" s="70" t="str">
        <f>IF(C2209="","",LOOKUP(C2209,Bases!A:A,Bases!B:B))</f>
        <v/>
      </c>
      <c r="E2209" s="70" t="str">
        <f>IF(C2209="","",LOOKUP(C2209,Bases!A:A,Bases!C:C))</f>
        <v/>
      </c>
      <c r="G2209" s="68" t="str">
        <f t="shared" si="138"/>
        <v>Baja</v>
      </c>
      <c r="H2209" s="16" t="s">
        <v>3934</v>
      </c>
      <c r="J2209" s="16" t="s">
        <v>2268</v>
      </c>
      <c r="K2209" s="16">
        <v>98740</v>
      </c>
      <c r="L2209" s="16" t="s">
        <v>2265</v>
      </c>
      <c r="M2209" s="17">
        <v>43341</v>
      </c>
      <c r="O2209" s="16" t="s">
        <v>3935</v>
      </c>
      <c r="P2209" s="16">
        <v>0</v>
      </c>
      <c r="Q2209" s="16" t="str">
        <f t="shared" si="139"/>
        <v>26/12/83</v>
      </c>
      <c r="R2209" s="16">
        <v>34998401185</v>
      </c>
      <c r="S2209" s="108" t="e">
        <v>#N/A</v>
      </c>
      <c r="T2209" s="108"/>
    </row>
    <row r="2210" spans="1:20" x14ac:dyDescent="0.2">
      <c r="A2210" s="16">
        <v>8533</v>
      </c>
      <c r="B2210" s="16" t="s">
        <v>7859</v>
      </c>
      <c r="C2210" s="19" t="s">
        <v>6918</v>
      </c>
      <c r="D2210" s="70" t="str">
        <f>IF(C2210="","",LOOKUP(C2210,Bases!A:A,Bases!B:B))</f>
        <v>Invernaderos</v>
      </c>
      <c r="E2210" s="70" t="str">
        <f>IF(C2210="","",LOOKUP(C2210,Bases!A:A,Bases!C:C))</f>
        <v>Extra/entrenamiento</v>
      </c>
      <c r="F2210" s="18" t="s">
        <v>7209</v>
      </c>
      <c r="G2210" s="68" t="str">
        <f t="shared" si="138"/>
        <v>Activo</v>
      </c>
      <c r="H2210" s="16" t="s">
        <v>6662</v>
      </c>
      <c r="I2210" s="16" t="s">
        <v>2923</v>
      </c>
      <c r="J2210" s="16" t="s">
        <v>2272</v>
      </c>
      <c r="K2210" s="16">
        <v>98700</v>
      </c>
      <c r="L2210" s="16" t="s">
        <v>144</v>
      </c>
      <c r="M2210" s="17">
        <v>44225</v>
      </c>
      <c r="O2210" s="16" t="s">
        <v>7860</v>
      </c>
      <c r="Q2210" s="16" t="str">
        <f t="shared" si="139"/>
        <v>26/01/98</v>
      </c>
      <c r="R2210" s="27" t="s">
        <v>3904</v>
      </c>
      <c r="S2210" s="12" t="s">
        <v>2923</v>
      </c>
    </row>
    <row r="2211" spans="1:20" hidden="1" x14ac:dyDescent="0.2">
      <c r="A2211" s="16">
        <v>50112</v>
      </c>
      <c r="B2211" s="16" t="s">
        <v>3921</v>
      </c>
      <c r="D2211" s="70" t="str">
        <f>IF(C2211="","",LOOKUP(C2211,Bases!A:A,Bases!B:B))</f>
        <v/>
      </c>
      <c r="E2211" s="70" t="str">
        <f>IF(C2211="","",LOOKUP(C2211,Bases!A:A,Bases!C:C))</f>
        <v/>
      </c>
      <c r="G2211" s="68" t="str">
        <f t="shared" si="138"/>
        <v>Baja</v>
      </c>
      <c r="H2211" s="16" t="s">
        <v>3922</v>
      </c>
      <c r="J2211" s="16" t="s">
        <v>2268</v>
      </c>
      <c r="K2211" s="16">
        <v>98740</v>
      </c>
      <c r="L2211" s="16" t="s">
        <v>2265</v>
      </c>
      <c r="M2211" s="17">
        <v>43340</v>
      </c>
      <c r="P2211" s="16">
        <v>0</v>
      </c>
      <c r="Q2211" s="16" t="str">
        <f t="shared" si="139"/>
        <v>//</v>
      </c>
      <c r="R2211" s="16"/>
      <c r="S2211" s="108" t="e">
        <v>#N/A</v>
      </c>
      <c r="T2211" s="108"/>
    </row>
    <row r="2212" spans="1:20" hidden="1" x14ac:dyDescent="0.2">
      <c r="A2212" s="29">
        <v>50365</v>
      </c>
      <c r="B2212" s="16" t="s">
        <v>5418</v>
      </c>
      <c r="D2212" s="70" t="str">
        <f>IF(C2212="","",LOOKUP(C2212,Bases!A:A,Bases!B:B))</f>
        <v/>
      </c>
      <c r="E2212" s="70" t="str">
        <f>IF(C2212="","",LOOKUP(C2212,Bases!A:A,Bases!C:C))</f>
        <v/>
      </c>
      <c r="F2212" s="24" t="s">
        <v>3639</v>
      </c>
      <c r="G2212" s="68" t="str">
        <f t="shared" si="138"/>
        <v>Baja</v>
      </c>
      <c r="H2212" s="16" t="s">
        <v>5385</v>
      </c>
      <c r="J2212" s="16" t="s">
        <v>2285</v>
      </c>
      <c r="K2212" s="16">
        <v>98740</v>
      </c>
      <c r="L2212" s="16" t="s">
        <v>2265</v>
      </c>
      <c r="M2212" s="17">
        <v>43703</v>
      </c>
      <c r="N2212" s="15">
        <v>14169771012</v>
      </c>
      <c r="O2212" s="16" t="s">
        <v>5419</v>
      </c>
      <c r="P2212" s="16">
        <v>0</v>
      </c>
      <c r="Q2212" s="16" t="str">
        <f t="shared" si="139"/>
        <v>29/11/97</v>
      </c>
      <c r="R2212" s="27" t="s">
        <v>3910</v>
      </c>
      <c r="S2212" s="108" t="e">
        <v>#N/A</v>
      </c>
      <c r="T2212" s="108"/>
    </row>
    <row r="2213" spans="1:20" hidden="1" x14ac:dyDescent="0.2">
      <c r="A2213" s="16">
        <v>2119</v>
      </c>
      <c r="B2213" s="16" t="s">
        <v>3671</v>
      </c>
      <c r="D2213" s="70" t="str">
        <f>IF(C2213="","",LOOKUP(C2213,Bases!A:A,Bases!B:B))</f>
        <v/>
      </c>
      <c r="E2213" s="70" t="str">
        <f>IF(C2213="","",LOOKUP(C2213,Bases!A:A,Bases!C:C))</f>
        <v/>
      </c>
      <c r="G2213" s="68" t="str">
        <f t="shared" si="138"/>
        <v>Baja</v>
      </c>
      <c r="L2213" s="16" t="s">
        <v>2265</v>
      </c>
      <c r="M2213" s="17"/>
      <c r="P2213" s="16">
        <v>0</v>
      </c>
      <c r="Q2213" s="16" t="str">
        <f t="shared" si="139"/>
        <v>//</v>
      </c>
      <c r="R2213" s="16"/>
      <c r="S2213" s="108" t="e">
        <v>#N/A</v>
      </c>
      <c r="T2213" s="108"/>
    </row>
    <row r="2214" spans="1:20" hidden="1" x14ac:dyDescent="0.2">
      <c r="A2214" s="29">
        <v>50234</v>
      </c>
      <c r="B2214" s="16" t="s">
        <v>4940</v>
      </c>
      <c r="D2214" s="70" t="str">
        <f>IF(C2214="","",LOOKUP(C2214,Bases!A:A,Bases!B:B))</f>
        <v/>
      </c>
      <c r="E2214" s="70" t="str">
        <f>IF(C2214="","",LOOKUP(C2214,Bases!A:A,Bases!C:C))</f>
        <v/>
      </c>
      <c r="F2214" s="18" t="s">
        <v>3659</v>
      </c>
      <c r="G2214" s="68" t="str">
        <f t="shared" si="138"/>
        <v>Baja</v>
      </c>
      <c r="H2214" s="16" t="s">
        <v>4941</v>
      </c>
      <c r="J2214" s="16" t="s">
        <v>2285</v>
      </c>
      <c r="K2214" s="16">
        <v>98740</v>
      </c>
      <c r="L2214" s="16" t="s">
        <v>2265</v>
      </c>
      <c r="M2214" s="17">
        <v>43558</v>
      </c>
      <c r="N2214" s="15">
        <v>34117100635</v>
      </c>
      <c r="O2214" s="16" t="s">
        <v>4942</v>
      </c>
      <c r="P2214" s="16">
        <v>0</v>
      </c>
      <c r="Q2214" s="16" t="str">
        <f t="shared" si="139"/>
        <v>20/09/71</v>
      </c>
      <c r="R2214" s="27" t="s">
        <v>3904</v>
      </c>
      <c r="S2214" s="108" t="e">
        <v>#N/A</v>
      </c>
      <c r="T2214" s="108"/>
    </row>
    <row r="2215" spans="1:20" hidden="1" x14ac:dyDescent="0.2">
      <c r="A2215" s="16">
        <v>2120</v>
      </c>
      <c r="B2215" s="16" t="s">
        <v>3672</v>
      </c>
      <c r="D2215" s="70" t="str">
        <f>IF(C2215="","",LOOKUP(C2215,Bases!A:A,Bases!B:B))</f>
        <v/>
      </c>
      <c r="E2215" s="70" t="str">
        <f>IF(C2215="","",LOOKUP(C2215,Bases!A:A,Bases!C:C))</f>
        <v/>
      </c>
      <c r="G2215" s="68" t="str">
        <f t="shared" si="138"/>
        <v>Baja</v>
      </c>
      <c r="L2215" s="16" t="s">
        <v>2265</v>
      </c>
      <c r="M2215" s="17"/>
      <c r="P2215" s="16">
        <v>0</v>
      </c>
      <c r="Q2215" s="16" t="str">
        <f t="shared" si="139"/>
        <v>//</v>
      </c>
      <c r="R2215" s="16"/>
      <c r="S2215" s="108" t="e">
        <v>#N/A</v>
      </c>
      <c r="T2215" s="108"/>
    </row>
    <row r="2216" spans="1:20" hidden="1" x14ac:dyDescent="0.2">
      <c r="A2216" s="16">
        <v>8280</v>
      </c>
      <c r="B2216" s="16" t="s">
        <v>7042</v>
      </c>
      <c r="C2216" s="16" t="s">
        <v>7096</v>
      </c>
      <c r="D2216" s="70" t="str">
        <f>IF(C2216="","",LOOKUP(C2216,Bases!A:A,Bases!B:B))</f>
        <v>Fitosanidad</v>
      </c>
      <c r="E2216" s="70" t="str">
        <f>IF(C2216="","",LOOKUP(C2216,Bases!A:A,Bases!C:C))</f>
        <v>Monitoreo nivel 1B</v>
      </c>
      <c r="F2216" s="18" t="s">
        <v>9</v>
      </c>
      <c r="G2216" s="68" t="str">
        <f t="shared" si="138"/>
        <v>Baja</v>
      </c>
      <c r="H2216" s="16" t="s">
        <v>7047</v>
      </c>
      <c r="I2216" s="16" t="s">
        <v>3676</v>
      </c>
      <c r="J2216" s="16" t="s">
        <v>2285</v>
      </c>
      <c r="K2216" s="16">
        <v>98730</v>
      </c>
      <c r="L2216" s="16" t="s">
        <v>2265</v>
      </c>
      <c r="M2216" s="17">
        <v>44088</v>
      </c>
      <c r="O2216" s="16" t="s">
        <v>7043</v>
      </c>
      <c r="Q2216" s="16" t="str">
        <f t="shared" si="139"/>
        <v>11/06/95</v>
      </c>
      <c r="R2216" s="27" t="s">
        <v>3910</v>
      </c>
      <c r="S2216" s="108" t="s">
        <v>3185</v>
      </c>
      <c r="T2216" s="108"/>
    </row>
    <row r="2217" spans="1:20" hidden="1" x14ac:dyDescent="0.2">
      <c r="A2217" s="16">
        <v>2788</v>
      </c>
      <c r="B2217" s="31" t="s">
        <v>5942</v>
      </c>
      <c r="D2217" s="70" t="str">
        <f>IF(C2217="","",LOOKUP(C2217,Bases!A:A,Bases!B:B))</f>
        <v/>
      </c>
      <c r="E2217" s="70" t="str">
        <f>IF(C2217="","",LOOKUP(C2217,Bases!A:A,Bases!C:C))</f>
        <v/>
      </c>
      <c r="F2217" s="18" t="s">
        <v>3659</v>
      </c>
      <c r="G2217" s="68" t="str">
        <f t="shared" si="138"/>
        <v>Baja</v>
      </c>
      <c r="H2217" s="16" t="s">
        <v>5943</v>
      </c>
      <c r="I2217" s="16" t="s">
        <v>5531</v>
      </c>
      <c r="J2217" s="16" t="s">
        <v>2285</v>
      </c>
      <c r="K2217" s="16">
        <v>98740</v>
      </c>
      <c r="L2217" s="16" t="s">
        <v>2265</v>
      </c>
      <c r="M2217" s="17">
        <v>43879</v>
      </c>
      <c r="N2217" s="15">
        <v>2158072328</v>
      </c>
      <c r="O2217" s="16" t="s">
        <v>5944</v>
      </c>
      <c r="P2217" s="16">
        <v>0</v>
      </c>
      <c r="Q2217" s="16" t="str">
        <f t="shared" si="139"/>
        <v>25/04/80</v>
      </c>
      <c r="R2217" s="27" t="s">
        <v>3904</v>
      </c>
      <c r="S2217" s="108" t="s">
        <v>6213</v>
      </c>
      <c r="T2217" s="108"/>
    </row>
    <row r="2218" spans="1:20" hidden="1" x14ac:dyDescent="0.2">
      <c r="A2218" s="16">
        <v>2771</v>
      </c>
      <c r="B2218" s="31" t="s">
        <v>5897</v>
      </c>
      <c r="D2218" s="70" t="str">
        <f>IF(C2218="","",LOOKUP(C2218,Bases!A:A,Bases!B:B))</f>
        <v/>
      </c>
      <c r="E2218" s="70" t="str">
        <f>IF(C2218="","",LOOKUP(C2218,Bases!A:A,Bases!C:C))</f>
        <v/>
      </c>
      <c r="F2218" s="18" t="s">
        <v>3661</v>
      </c>
      <c r="G2218" s="68" t="str">
        <f t="shared" si="138"/>
        <v>Baja</v>
      </c>
      <c r="H2218" s="16" t="s">
        <v>5745</v>
      </c>
      <c r="I2218" s="16" t="s">
        <v>5531</v>
      </c>
      <c r="J2218" s="16" t="s">
        <v>2285</v>
      </c>
      <c r="K2218" s="16">
        <v>98740</v>
      </c>
      <c r="L2218" s="16" t="s">
        <v>2265</v>
      </c>
      <c r="M2218" s="17">
        <v>43873</v>
      </c>
      <c r="N2218" s="15">
        <v>41997707546</v>
      </c>
      <c r="O2218" s="16" t="s">
        <v>5898</v>
      </c>
      <c r="P2218" s="16" t="s">
        <v>6428</v>
      </c>
      <c r="Q2218" s="16" t="str">
        <f t="shared" si="139"/>
        <v>20/08/77</v>
      </c>
      <c r="R2218" s="27" t="s">
        <v>3904</v>
      </c>
      <c r="S2218" s="108" t="s">
        <v>5535</v>
      </c>
      <c r="T2218" s="108"/>
    </row>
    <row r="2219" spans="1:20" hidden="1" x14ac:dyDescent="0.2">
      <c r="A2219" s="16">
        <v>2836</v>
      </c>
      <c r="B2219" s="16" t="s">
        <v>6099</v>
      </c>
      <c r="D2219" s="70" t="str">
        <f>IF(C2219="","",LOOKUP(C2219,Bases!A:A,Bases!B:B))</f>
        <v/>
      </c>
      <c r="E2219" s="70" t="str">
        <f>IF(C2219="","",LOOKUP(C2219,Bases!A:A,Bases!C:C))</f>
        <v/>
      </c>
      <c r="F2219" s="18" t="s">
        <v>5599</v>
      </c>
      <c r="G2219" s="68" t="str">
        <f t="shared" si="138"/>
        <v>Baja</v>
      </c>
      <c r="H2219" s="16" t="s">
        <v>6100</v>
      </c>
      <c r="I2219" s="16" t="s">
        <v>5531</v>
      </c>
      <c r="J2219" s="16" t="s">
        <v>2285</v>
      </c>
      <c r="K2219" s="16">
        <v>98740</v>
      </c>
      <c r="L2219" s="16" t="s">
        <v>2265</v>
      </c>
      <c r="M2219" s="17">
        <v>43914</v>
      </c>
      <c r="O2219" s="16" t="s">
        <v>6101</v>
      </c>
      <c r="P2219" s="16">
        <v>0</v>
      </c>
      <c r="Q2219" s="16" t="str">
        <f t="shared" si="139"/>
        <v>12/11/98</v>
      </c>
      <c r="R2219" s="27" t="s">
        <v>3904</v>
      </c>
      <c r="S2219" s="108" t="e">
        <v>#N/A</v>
      </c>
      <c r="T2219" s="108"/>
    </row>
    <row r="2220" spans="1:20" hidden="1" x14ac:dyDescent="0.2">
      <c r="A2220" s="16">
        <v>50067</v>
      </c>
      <c r="B2220" s="16" t="s">
        <v>3825</v>
      </c>
      <c r="C2220" s="19"/>
      <c r="D2220" s="70" t="str">
        <f>IF(C2220="","",LOOKUP(C2220,Bases!A:A,Bases!B:B))</f>
        <v/>
      </c>
      <c r="E2220" s="70" t="str">
        <f>IF(C2220="","",LOOKUP(C2220,Bases!A:A,Bases!C:C))</f>
        <v/>
      </c>
      <c r="G2220" s="68" t="str">
        <f t="shared" si="138"/>
        <v>Baja</v>
      </c>
      <c r="H2220" s="16" t="s">
        <v>3826</v>
      </c>
      <c r="J2220" s="16" t="s">
        <v>2268</v>
      </c>
      <c r="K2220" s="16">
        <v>98740</v>
      </c>
      <c r="L2220" s="16" t="s">
        <v>2265</v>
      </c>
      <c r="M2220" s="17">
        <v>43332</v>
      </c>
      <c r="P2220" s="16">
        <v>0</v>
      </c>
      <c r="Q2220" s="16" t="str">
        <f t="shared" si="139"/>
        <v>//</v>
      </c>
      <c r="R2220" s="16"/>
      <c r="S2220" s="108" t="e">
        <v>#N/A</v>
      </c>
      <c r="T2220" s="108"/>
    </row>
    <row r="2221" spans="1:20" hidden="1" x14ac:dyDescent="0.2">
      <c r="A2221" s="16">
        <v>2706</v>
      </c>
      <c r="B2221" s="16" t="s">
        <v>5664</v>
      </c>
      <c r="D2221" s="70" t="str">
        <f>IF(C2221="","",LOOKUP(C2221,Bases!A:A,Bases!B:B))</f>
        <v/>
      </c>
      <c r="E2221" s="70" t="str">
        <f>IF(C2221="","",LOOKUP(C2221,Bases!A:A,Bases!C:C))</f>
        <v/>
      </c>
      <c r="F2221" s="18" t="s">
        <v>5599</v>
      </c>
      <c r="G2221" s="68" t="str">
        <f t="shared" si="138"/>
        <v>Baja</v>
      </c>
      <c r="H2221" s="16" t="s">
        <v>3811</v>
      </c>
      <c r="I2221" s="16" t="s">
        <v>5665</v>
      </c>
      <c r="J2221" s="16" t="s">
        <v>2285</v>
      </c>
      <c r="K2221" s="16">
        <v>98740</v>
      </c>
      <c r="L2221" s="16" t="s">
        <v>2265</v>
      </c>
      <c r="M2221" s="17">
        <v>43775</v>
      </c>
      <c r="N2221" s="15">
        <v>2179715384</v>
      </c>
      <c r="O2221" s="16" t="s">
        <v>5666</v>
      </c>
      <c r="P2221" s="16">
        <v>0</v>
      </c>
      <c r="Q2221" s="16" t="str">
        <f t="shared" si="139"/>
        <v>08/02/97</v>
      </c>
      <c r="R2221" s="27" t="s">
        <v>3910</v>
      </c>
      <c r="S2221" s="108" t="e">
        <v>#N/A</v>
      </c>
      <c r="T2221" s="108"/>
    </row>
    <row r="2222" spans="1:20" x14ac:dyDescent="0.2">
      <c r="A2222" s="16">
        <v>697</v>
      </c>
      <c r="B2222" s="16" t="s">
        <v>1249</v>
      </c>
      <c r="C2222" s="19" t="s">
        <v>7626</v>
      </c>
      <c r="D2222" s="70" t="str">
        <f>IF(C2222="","",LOOKUP(C2222,Bases!A:A,Bases!B:B))</f>
        <v>Periféricos</v>
      </c>
      <c r="E2222" s="70" t="s">
        <v>7627</v>
      </c>
      <c r="F2222" s="12" t="s">
        <v>11</v>
      </c>
      <c r="G2222" s="68" t="str">
        <f t="shared" si="138"/>
        <v>Activo</v>
      </c>
      <c r="H2222" s="16" t="s">
        <v>3012</v>
      </c>
      <c r="I2222" s="16" t="s">
        <v>2472</v>
      </c>
      <c r="J2222" s="16" t="s">
        <v>2283</v>
      </c>
      <c r="K2222" s="16">
        <v>98640</v>
      </c>
      <c r="L2222" s="16" t="s">
        <v>2266</v>
      </c>
      <c r="M2222" s="17">
        <v>44146</v>
      </c>
      <c r="N2222" s="15">
        <v>34056400319</v>
      </c>
      <c r="O2222" s="16" t="s">
        <v>4561</v>
      </c>
      <c r="Q2222" s="16" t="str">
        <f t="shared" si="139"/>
        <v>15/09/64</v>
      </c>
      <c r="R2222" s="27" t="s">
        <v>3904</v>
      </c>
      <c r="S2222" s="12" t="s">
        <v>3951</v>
      </c>
    </row>
    <row r="2223" spans="1:20" hidden="1" x14ac:dyDescent="0.2">
      <c r="A2223" s="23">
        <v>2362</v>
      </c>
      <c r="B2223" s="16" t="s">
        <v>4366</v>
      </c>
      <c r="D2223" s="70" t="str">
        <f>IF(C2223="","",LOOKUP(C2223,Bases!A:A,Bases!B:B))</f>
        <v/>
      </c>
      <c r="E2223" s="70" t="str">
        <f>IF(C2223="","",LOOKUP(C2223,Bases!A:A,Bases!C:C))</f>
        <v/>
      </c>
      <c r="F2223" s="18" t="s">
        <v>3662</v>
      </c>
      <c r="G2223" s="68" t="str">
        <f t="shared" si="138"/>
        <v>Baja</v>
      </c>
      <c r="H2223" s="16" t="s">
        <v>4367</v>
      </c>
      <c r="J2223" s="16" t="s">
        <v>2272</v>
      </c>
      <c r="K2223" s="16">
        <v>98700</v>
      </c>
      <c r="L2223" s="16" t="s">
        <v>2265</v>
      </c>
      <c r="M2223" s="17">
        <v>43469</v>
      </c>
      <c r="N2223" s="15">
        <v>10149438102</v>
      </c>
      <c r="O2223" s="16" t="s">
        <v>4368</v>
      </c>
      <c r="P2223" s="16">
        <v>0</v>
      </c>
      <c r="Q2223" s="16" t="str">
        <f t="shared" si="139"/>
        <v>16/05/94</v>
      </c>
      <c r="R2223" s="27" t="s">
        <v>3910</v>
      </c>
      <c r="S2223" s="108" t="e">
        <v>#N/A</v>
      </c>
      <c r="T2223" s="108"/>
    </row>
    <row r="2224" spans="1:20" hidden="1" x14ac:dyDescent="0.2">
      <c r="A2224" s="23">
        <v>2434</v>
      </c>
      <c r="B2224" s="16" t="s">
        <v>4720</v>
      </c>
      <c r="D2224" s="70" t="str">
        <f>IF(C2224="","",LOOKUP(C2224,Bases!A:A,Bases!B:B))</f>
        <v/>
      </c>
      <c r="E2224" s="70" t="str">
        <f>IF(C2224="","",LOOKUP(C2224,Bases!A:A,Bases!C:C))</f>
        <v/>
      </c>
      <c r="F2224" s="18" t="s">
        <v>3662</v>
      </c>
      <c r="G2224" s="68" t="str">
        <f t="shared" si="138"/>
        <v>Baja</v>
      </c>
      <c r="H2224" s="16" t="s">
        <v>4367</v>
      </c>
      <c r="J2224" s="16" t="s">
        <v>2272</v>
      </c>
      <c r="K2224" s="16">
        <v>98700</v>
      </c>
      <c r="L2224" s="16" t="s">
        <v>2265</v>
      </c>
      <c r="M2224" s="17">
        <v>43486</v>
      </c>
      <c r="N2224" s="15">
        <v>38159660570</v>
      </c>
      <c r="O2224" s="16" t="s">
        <v>4721</v>
      </c>
      <c r="P2224" s="16">
        <v>0</v>
      </c>
      <c r="Q2224" s="16" t="str">
        <f t="shared" si="139"/>
        <v>08/01/96</v>
      </c>
      <c r="R2224" s="27" t="s">
        <v>3910</v>
      </c>
      <c r="S2224" s="108" t="e">
        <v>#N/A</v>
      </c>
      <c r="T2224" s="108"/>
    </row>
    <row r="2225" spans="1:20" hidden="1" x14ac:dyDescent="0.2">
      <c r="A2225" s="16">
        <v>388</v>
      </c>
      <c r="B2225" s="16" t="s">
        <v>1575</v>
      </c>
      <c r="D2225" s="70" t="str">
        <f>IF(C2225="","",LOOKUP(C2225,Bases!A:A,Bases!B:B))</f>
        <v/>
      </c>
      <c r="E2225" s="70" t="str">
        <f>IF(C2225="","",LOOKUP(C2225,Bases!A:A,Bases!C:C))</f>
        <v/>
      </c>
      <c r="G2225" s="68" t="str">
        <f t="shared" si="138"/>
        <v>Baja</v>
      </c>
      <c r="K2225" s="16">
        <v>0</v>
      </c>
      <c r="L2225" s="16" t="s">
        <v>2265</v>
      </c>
      <c r="M2225" s="17">
        <v>37648</v>
      </c>
      <c r="N2225" s="15">
        <v>34038401179</v>
      </c>
      <c r="P2225" s="16">
        <v>0</v>
      </c>
      <c r="Q2225" s="16" t="str">
        <f t="shared" si="139"/>
        <v>//</v>
      </c>
      <c r="R2225" s="16"/>
      <c r="S2225" s="108" t="e">
        <v>#N/A</v>
      </c>
      <c r="T2225" s="108"/>
    </row>
    <row r="2226" spans="1:20" x14ac:dyDescent="0.2">
      <c r="A2226" s="16">
        <v>8437</v>
      </c>
      <c r="B2226" s="16" t="s">
        <v>7664</v>
      </c>
      <c r="C2226" s="19" t="s">
        <v>6806</v>
      </c>
      <c r="D2226" s="70" t="str">
        <f>IF(C2226="","",LOOKUP(C2226,Bases!A:A,Bases!B:B))</f>
        <v>Invernaderos</v>
      </c>
      <c r="E2226" s="70" t="str">
        <f>IF(C2226="","",LOOKUP(C2226,Bases!A:A,Bases!C:C))</f>
        <v>Operativo Abajo</v>
      </c>
      <c r="F2226" s="18" t="s">
        <v>3659</v>
      </c>
      <c r="G2226" s="68" t="str">
        <f t="shared" si="138"/>
        <v>Activo</v>
      </c>
      <c r="H2226" s="16" t="s">
        <v>7665</v>
      </c>
      <c r="I2226" s="16" t="s">
        <v>2923</v>
      </c>
      <c r="J2226" s="16" t="s">
        <v>2272</v>
      </c>
      <c r="K2226" s="16">
        <v>98705</v>
      </c>
      <c r="L2226" s="16" t="s">
        <v>144</v>
      </c>
      <c r="M2226" s="17">
        <v>44172</v>
      </c>
      <c r="O2226" s="16" t="s">
        <v>7666</v>
      </c>
      <c r="Q2226" s="16" t="str">
        <f t="shared" si="139"/>
        <v>25/12/00</v>
      </c>
      <c r="R2226" s="27" t="s">
        <v>3904</v>
      </c>
      <c r="S2226" s="12" t="s">
        <v>2923</v>
      </c>
    </row>
    <row r="2227" spans="1:20" x14ac:dyDescent="0.2">
      <c r="A2227" s="16">
        <v>1457</v>
      </c>
      <c r="B2227" s="31" t="s">
        <v>6600</v>
      </c>
      <c r="C2227" s="16" t="s">
        <v>6848</v>
      </c>
      <c r="D2227" s="70" t="str">
        <f>IF(C2227="","",LOOKUP(C2227,Bases!A:A,Bases!B:B))</f>
        <v>Riego</v>
      </c>
      <c r="E2227" s="70" t="str">
        <f>IF(C2227="","",LOOKUP(C2227,Bases!A:A,Bases!C:C))</f>
        <v>Riego nivel D</v>
      </c>
      <c r="F2227" s="18" t="s">
        <v>7545</v>
      </c>
      <c r="G2227" s="68" t="str">
        <f t="shared" si="138"/>
        <v>Activo</v>
      </c>
      <c r="H2227" s="16" t="s">
        <v>2991</v>
      </c>
      <c r="I2227" s="16" t="s">
        <v>2923</v>
      </c>
      <c r="J2227" s="16" t="s">
        <v>2272</v>
      </c>
      <c r="K2227" s="16">
        <v>98700</v>
      </c>
      <c r="L2227" s="16" t="s">
        <v>2266</v>
      </c>
      <c r="M2227" s="17">
        <v>44012</v>
      </c>
      <c r="N2227" s="15">
        <v>34159611945</v>
      </c>
      <c r="O2227" s="16" t="s">
        <v>4604</v>
      </c>
      <c r="P2227" s="16" t="s">
        <v>6494</v>
      </c>
      <c r="Q2227" s="16" t="str">
        <f t="shared" si="139"/>
        <v>04/07/96</v>
      </c>
      <c r="R2227" s="16" t="s">
        <v>3904</v>
      </c>
      <c r="S2227" s="12" t="s">
        <v>2923</v>
      </c>
    </row>
    <row r="2228" spans="1:20" x14ac:dyDescent="0.2">
      <c r="A2228" s="16">
        <v>8495</v>
      </c>
      <c r="B2228" s="16" t="s">
        <v>7811</v>
      </c>
      <c r="C2228" s="19" t="s">
        <v>7004</v>
      </c>
      <c r="D2228" s="70" t="str">
        <f>IF(C2228="","",LOOKUP(C2228,Bases!A:A,Bases!B:B))</f>
        <v>Invernaderos</v>
      </c>
      <c r="E2228" s="70" t="str">
        <f>IF(C2228="","",LOOKUP(C2228,Bases!A:A,Bases!C:C))</f>
        <v>Extra/entrenamiento</v>
      </c>
      <c r="F2228" s="18" t="s">
        <v>7209</v>
      </c>
      <c r="G2228" s="68" t="str">
        <f t="shared" si="138"/>
        <v>Activo</v>
      </c>
      <c r="H2228" s="16" t="s">
        <v>7812</v>
      </c>
      <c r="I2228" s="16" t="s">
        <v>2923</v>
      </c>
      <c r="J2228" s="16" t="s">
        <v>2272</v>
      </c>
      <c r="K2228" s="16">
        <v>98700</v>
      </c>
      <c r="L2228" s="16" t="s">
        <v>144</v>
      </c>
      <c r="M2228" s="17">
        <v>44214</v>
      </c>
      <c r="O2228" s="16" t="s">
        <v>7813</v>
      </c>
      <c r="Q2228" s="16" t="str">
        <f t="shared" si="139"/>
        <v>24/12/98</v>
      </c>
      <c r="R2228" s="27" t="s">
        <v>3904</v>
      </c>
      <c r="S2228" s="12" t="s">
        <v>2923</v>
      </c>
    </row>
    <row r="2229" spans="1:20" hidden="1" x14ac:dyDescent="0.2">
      <c r="A2229" s="16">
        <v>1637</v>
      </c>
      <c r="B2229" s="16" t="s">
        <v>1577</v>
      </c>
      <c r="D2229" s="70" t="str">
        <f>IF(C2229="","",LOOKUP(C2229,Bases!A:A,Bases!B:B))</f>
        <v/>
      </c>
      <c r="E2229" s="70" t="str">
        <f>IF(C2229="","",LOOKUP(C2229,Bases!A:A,Bases!C:C))</f>
        <v/>
      </c>
      <c r="G2229" s="68" t="str">
        <f t="shared" si="138"/>
        <v>Baja</v>
      </c>
      <c r="H2229" s="16" t="s">
        <v>2619</v>
      </c>
      <c r="J2229" s="16" t="s">
        <v>2272</v>
      </c>
      <c r="K2229" s="16">
        <v>98700</v>
      </c>
      <c r="L2229" s="16" t="s">
        <v>2265</v>
      </c>
      <c r="M2229" s="17">
        <v>42485</v>
      </c>
      <c r="N2229" s="15">
        <v>34109015569</v>
      </c>
      <c r="P2229" s="16">
        <v>0</v>
      </c>
      <c r="Q2229" s="16" t="str">
        <f t="shared" si="139"/>
        <v>//</v>
      </c>
      <c r="R2229" s="16"/>
      <c r="S2229" s="108" t="e">
        <v>#N/A</v>
      </c>
      <c r="T2229" s="108"/>
    </row>
    <row r="2230" spans="1:20" hidden="1" x14ac:dyDescent="0.2">
      <c r="A2230" s="16">
        <v>1626</v>
      </c>
      <c r="B2230" s="16" t="s">
        <v>1578</v>
      </c>
      <c r="D2230" s="70" t="str">
        <f>IF(C2230="","",LOOKUP(C2230,Bases!A:A,Bases!B:B))</f>
        <v/>
      </c>
      <c r="E2230" s="70" t="str">
        <f>IF(C2230="","",LOOKUP(C2230,Bases!A:A,Bases!C:C))</f>
        <v/>
      </c>
      <c r="G2230" s="68" t="str">
        <f t="shared" si="138"/>
        <v>Baja</v>
      </c>
      <c r="H2230" s="16" t="s">
        <v>3218</v>
      </c>
      <c r="J2230" s="16" t="s">
        <v>2272</v>
      </c>
      <c r="K2230" s="16">
        <v>98700</v>
      </c>
      <c r="L2230" s="16" t="s">
        <v>2265</v>
      </c>
      <c r="M2230" s="17">
        <v>42485</v>
      </c>
      <c r="N2230" s="15">
        <v>3146978964</v>
      </c>
      <c r="P2230" s="16">
        <v>0</v>
      </c>
      <c r="Q2230" s="16" t="str">
        <f t="shared" si="139"/>
        <v>//</v>
      </c>
      <c r="R2230" s="16"/>
      <c r="S2230" s="108" t="e">
        <v>#N/A</v>
      </c>
      <c r="T2230" s="108"/>
    </row>
    <row r="2231" spans="1:20" hidden="1" x14ac:dyDescent="0.2">
      <c r="A2231" s="23">
        <v>2632</v>
      </c>
      <c r="B2231" s="16" t="s">
        <v>5409</v>
      </c>
      <c r="D2231" s="70" t="str">
        <f>IF(C2231="","",LOOKUP(C2231,Bases!A:A,Bases!B:B))</f>
        <v/>
      </c>
      <c r="E2231" s="70" t="str">
        <f>IF(C2231="","",LOOKUP(C2231,Bases!A:A,Bases!C:C))</f>
        <v/>
      </c>
      <c r="F2231" s="18" t="s">
        <v>24</v>
      </c>
      <c r="G2231" s="68" t="str">
        <f t="shared" si="138"/>
        <v>Baja</v>
      </c>
      <c r="H2231" s="16" t="s">
        <v>5410</v>
      </c>
      <c r="J2231" s="16" t="s">
        <v>2272</v>
      </c>
      <c r="K2231" s="16">
        <v>98700</v>
      </c>
      <c r="L2231" s="16" t="s">
        <v>2265</v>
      </c>
      <c r="M2231" s="17">
        <v>43703</v>
      </c>
      <c r="O2231" s="16" t="s">
        <v>5411</v>
      </c>
      <c r="P2231" s="16">
        <v>0</v>
      </c>
      <c r="Q2231" s="16" t="str">
        <f t="shared" si="139"/>
        <v>07/01/99</v>
      </c>
      <c r="R2231" s="27" t="s">
        <v>3904</v>
      </c>
      <c r="S2231" s="108" t="e">
        <v>#N/A</v>
      </c>
      <c r="T2231" s="108"/>
    </row>
    <row r="2232" spans="1:20" hidden="1" x14ac:dyDescent="0.2">
      <c r="A2232" s="16">
        <v>8405</v>
      </c>
      <c r="B2232" s="16" t="s">
        <v>7574</v>
      </c>
      <c r="C2232" s="19" t="s">
        <v>6863</v>
      </c>
      <c r="D2232" s="70" t="str">
        <f>IF(C2232="","",LOOKUP(C2232,[1]Bases!A:A,[1]Bases!B:B))</f>
        <v>Invernaderos</v>
      </c>
      <c r="E2232" s="70" t="str">
        <f>IF(C2232="","",LOOKUP(C2232,[1]Bases!A:A,[1]Bases!C:C))</f>
        <v>Operativo Abajo</v>
      </c>
      <c r="F2232" s="18" t="s">
        <v>3778</v>
      </c>
      <c r="G2232" s="68" t="str">
        <f t="shared" si="138"/>
        <v>Baja</v>
      </c>
      <c r="H2232" s="16" t="s">
        <v>7575</v>
      </c>
      <c r="I2232" s="16" t="s">
        <v>7258</v>
      </c>
      <c r="J2232" s="16" t="s">
        <v>2270</v>
      </c>
      <c r="K2232" s="16">
        <v>98630</v>
      </c>
      <c r="L2232" s="16" t="s">
        <v>2265</v>
      </c>
      <c r="M2232" s="17">
        <v>44151</v>
      </c>
      <c r="N2232" s="15">
        <v>6199310183</v>
      </c>
      <c r="O2232" s="16" t="s">
        <v>7576</v>
      </c>
      <c r="Q2232" s="16" t="str">
        <f t="shared" si="139"/>
        <v>08/02/93</v>
      </c>
      <c r="R2232" s="27" t="s">
        <v>3910</v>
      </c>
      <c r="S2232" s="12" t="s">
        <v>7258</v>
      </c>
    </row>
    <row r="2233" spans="1:20" hidden="1" x14ac:dyDescent="0.2">
      <c r="A2233" s="16">
        <v>7042</v>
      </c>
      <c r="B2233" s="16" t="s">
        <v>1579</v>
      </c>
      <c r="D2233" s="70" t="str">
        <f>IF(C2233="","",LOOKUP(C2233,Bases!A:A,Bases!B:B))</f>
        <v/>
      </c>
      <c r="E2233" s="70" t="str">
        <f>IF(C2233="","",LOOKUP(C2233,Bases!A:A,Bases!C:C))</f>
        <v/>
      </c>
      <c r="G2233" s="68" t="str">
        <f t="shared" si="138"/>
        <v>Baja</v>
      </c>
      <c r="H2233" s="16" t="s">
        <v>3219</v>
      </c>
      <c r="J2233" s="16" t="s">
        <v>2272</v>
      </c>
      <c r="K2233" s="16">
        <v>98705</v>
      </c>
      <c r="L2233" s="16" t="s">
        <v>2265</v>
      </c>
      <c r="M2233" s="17">
        <v>41316</v>
      </c>
      <c r="N2233" s="15">
        <v>34133930254</v>
      </c>
      <c r="P2233" s="16">
        <v>0</v>
      </c>
      <c r="Q2233" s="16" t="str">
        <f t="shared" si="139"/>
        <v>//</v>
      </c>
      <c r="R2233" s="16"/>
      <c r="S2233" s="108" t="e">
        <v>#N/A</v>
      </c>
      <c r="T2233" s="108"/>
    </row>
    <row r="2234" spans="1:20" hidden="1" x14ac:dyDescent="0.2">
      <c r="A2234" s="16">
        <v>8209</v>
      </c>
      <c r="B2234" s="16" t="s">
        <v>1580</v>
      </c>
      <c r="D2234" s="70" t="str">
        <f>IF(C2234="","",LOOKUP(C2234,Bases!A:A,Bases!B:B))</f>
        <v/>
      </c>
      <c r="E2234" s="70" t="str">
        <f>IF(C2234="","",LOOKUP(C2234,Bases!A:A,Bases!C:C))</f>
        <v/>
      </c>
      <c r="G2234" s="68" t="str">
        <f t="shared" ref="G2234:G2265" si="140">IF(L2234="B","Baja","Activo")</f>
        <v>Baja</v>
      </c>
      <c r="H2234" s="35" t="s">
        <v>3220</v>
      </c>
      <c r="J2234" s="16" t="s">
        <v>2395</v>
      </c>
      <c r="K2234" s="16">
        <v>36932</v>
      </c>
      <c r="L2234" s="16" t="s">
        <v>2265</v>
      </c>
      <c r="M2234" s="17">
        <v>42748</v>
      </c>
      <c r="N2234" s="15">
        <v>53967554188</v>
      </c>
      <c r="O2234" s="35"/>
      <c r="P2234" s="16">
        <v>0</v>
      </c>
      <c r="Q2234" s="16" t="str">
        <f t="shared" si="139"/>
        <v>//</v>
      </c>
      <c r="R2234" s="16"/>
      <c r="S2234" s="108" t="e">
        <v>#N/A</v>
      </c>
      <c r="T2234" s="108"/>
    </row>
    <row r="2235" spans="1:20" hidden="1" x14ac:dyDescent="0.2">
      <c r="A2235" s="16">
        <v>1700</v>
      </c>
      <c r="B2235" s="16" t="s">
        <v>1581</v>
      </c>
      <c r="D2235" s="70" t="str">
        <f>IF(C2235="","",LOOKUP(C2235,Bases!A:A,Bases!B:B))</f>
        <v/>
      </c>
      <c r="E2235" s="70" t="str">
        <f>IF(C2235="","",LOOKUP(C2235,Bases!A:A,Bases!C:C))</f>
        <v/>
      </c>
      <c r="G2235" s="68" t="str">
        <f t="shared" si="140"/>
        <v>Baja</v>
      </c>
      <c r="H2235" s="16" t="s">
        <v>3221</v>
      </c>
      <c r="J2235" s="16" t="s">
        <v>2288</v>
      </c>
      <c r="K2235" s="16">
        <v>98740</v>
      </c>
      <c r="L2235" s="16" t="s">
        <v>2265</v>
      </c>
      <c r="M2235" s="17">
        <v>42583</v>
      </c>
      <c r="N2235" s="15">
        <v>51927552623</v>
      </c>
      <c r="P2235" s="16">
        <v>0</v>
      </c>
      <c r="Q2235" s="16" t="str">
        <f t="shared" si="139"/>
        <v>//</v>
      </c>
      <c r="R2235" s="16"/>
      <c r="S2235" s="108" t="e">
        <v>#N/A</v>
      </c>
      <c r="T2235" s="108"/>
    </row>
    <row r="2236" spans="1:20" hidden="1" x14ac:dyDescent="0.2">
      <c r="A2236" s="16">
        <v>2217</v>
      </c>
      <c r="B2236" s="16" t="s">
        <v>3863</v>
      </c>
      <c r="D2236" s="70" t="str">
        <f>IF(C2236="","",LOOKUP(C2236,Bases!A:A,Bases!B:B))</f>
        <v/>
      </c>
      <c r="E2236" s="70" t="str">
        <f>IF(C2236="","",LOOKUP(C2236,Bases!A:A,Bases!C:C))</f>
        <v/>
      </c>
      <c r="G2236" s="68" t="str">
        <f t="shared" si="140"/>
        <v>Baja</v>
      </c>
      <c r="H2236" s="16" t="s">
        <v>3860</v>
      </c>
      <c r="J2236" s="16" t="s">
        <v>2268</v>
      </c>
      <c r="K2236" s="16">
        <v>98740</v>
      </c>
      <c r="L2236" s="16" t="s">
        <v>2265</v>
      </c>
      <c r="M2236" s="17">
        <v>43333</v>
      </c>
      <c r="N2236" s="15">
        <v>2177366222</v>
      </c>
      <c r="P2236" s="16">
        <v>0</v>
      </c>
      <c r="Q2236" s="16" t="str">
        <f t="shared" si="139"/>
        <v>//</v>
      </c>
      <c r="R2236" s="27" t="s">
        <v>3904</v>
      </c>
      <c r="S2236" s="108" t="e">
        <v>#N/A</v>
      </c>
      <c r="T2236" s="108"/>
    </row>
    <row r="2237" spans="1:20" hidden="1" x14ac:dyDescent="0.2">
      <c r="A2237" s="31">
        <v>2624</v>
      </c>
      <c r="B2237" s="16" t="s">
        <v>6555</v>
      </c>
      <c r="D2237" s="70" t="str">
        <f>IF(C2237="","",LOOKUP(C2237,Bases!A:A,Bases!B:B))</f>
        <v/>
      </c>
      <c r="E2237" s="70" t="str">
        <f>IF(C2237="","",LOOKUP(C2237,Bases!A:A,Bases!C:C))</f>
        <v/>
      </c>
      <c r="F2237" s="18" t="s">
        <v>6043</v>
      </c>
      <c r="G2237" s="68" t="str">
        <f t="shared" si="140"/>
        <v>Baja</v>
      </c>
      <c r="H2237" s="16" t="s">
        <v>5382</v>
      </c>
      <c r="I2237" s="16" t="s">
        <v>5537</v>
      </c>
      <c r="J2237" s="16" t="s">
        <v>2285</v>
      </c>
      <c r="K2237" s="16">
        <v>98740</v>
      </c>
      <c r="L2237" s="16" t="s">
        <v>2265</v>
      </c>
      <c r="M2237" s="17">
        <v>44022</v>
      </c>
      <c r="N2237" s="15">
        <v>7139063056</v>
      </c>
      <c r="O2237" s="16" t="s">
        <v>5383</v>
      </c>
      <c r="R2237" s="27" t="s">
        <v>3910</v>
      </c>
      <c r="S2237" s="108"/>
      <c r="T2237" s="108"/>
    </row>
    <row r="2238" spans="1:20" hidden="1" x14ac:dyDescent="0.2">
      <c r="A2238" s="16">
        <v>1908</v>
      </c>
      <c r="B2238" s="16" t="s">
        <v>1582</v>
      </c>
      <c r="D2238" s="70" t="str">
        <f>IF(C2238="","",LOOKUP(C2238,Bases!A:A,Bases!B:B))</f>
        <v/>
      </c>
      <c r="E2238" s="70" t="str">
        <f>IF(C2238="","",LOOKUP(C2238,Bases!A:A,Bases!C:C))</f>
        <v/>
      </c>
      <c r="G2238" s="68" t="str">
        <f t="shared" si="140"/>
        <v>Baja</v>
      </c>
      <c r="H2238" s="16" t="s">
        <v>3222</v>
      </c>
      <c r="J2238" s="16" t="s">
        <v>2268</v>
      </c>
      <c r="K2238" s="16">
        <v>98730</v>
      </c>
      <c r="L2238" s="16" t="s">
        <v>2265</v>
      </c>
      <c r="M2238" s="17">
        <v>42940</v>
      </c>
      <c r="N2238" s="15">
        <v>18139954715</v>
      </c>
      <c r="P2238" s="16">
        <v>0</v>
      </c>
      <c r="Q2238" s="16" t="str">
        <f t="shared" ref="Q2238:Q2269" si="141">CONCATENATE(MID(O2238,9,2),"/",MID(O2238,7,2),"/",MID(O2238,5,2))</f>
        <v>//</v>
      </c>
      <c r="R2238" s="16"/>
      <c r="S2238" s="108" t="e">
        <v>#N/A</v>
      </c>
      <c r="T2238" s="108"/>
    </row>
    <row r="2239" spans="1:20" hidden="1" x14ac:dyDescent="0.2">
      <c r="A2239" s="23">
        <v>2285</v>
      </c>
      <c r="B2239" s="16" t="s">
        <v>4029</v>
      </c>
      <c r="D2239" s="70" t="str">
        <f>IF(C2239="","",LOOKUP(C2239,Bases!A:A,Bases!B:B))</f>
        <v/>
      </c>
      <c r="E2239" s="70" t="str">
        <f>IF(C2239="","",LOOKUP(C2239,Bases!A:A,Bases!C:C))</f>
        <v/>
      </c>
      <c r="F2239" s="18" t="s">
        <v>3659</v>
      </c>
      <c r="G2239" s="68" t="str">
        <f t="shared" si="140"/>
        <v>Baja</v>
      </c>
      <c r="H2239" s="16" t="s">
        <v>4030</v>
      </c>
      <c r="J2239" s="16" t="s">
        <v>2272</v>
      </c>
      <c r="K2239" s="16">
        <v>98700</v>
      </c>
      <c r="L2239" s="16" t="s">
        <v>2265</v>
      </c>
      <c r="M2239" s="17">
        <v>43353</v>
      </c>
      <c r="N2239" s="15">
        <v>9129107133</v>
      </c>
      <c r="O2239" s="16" t="s">
        <v>4031</v>
      </c>
      <c r="P2239" s="16">
        <v>0</v>
      </c>
      <c r="Q2239" s="16" t="str">
        <f t="shared" si="141"/>
        <v>24/04/91</v>
      </c>
      <c r="R2239" s="16" t="s">
        <v>3904</v>
      </c>
      <c r="S2239" s="108" t="e">
        <v>#N/A</v>
      </c>
      <c r="T2239" s="108"/>
    </row>
    <row r="2240" spans="1:20" hidden="1" x14ac:dyDescent="0.2">
      <c r="A2240" s="16">
        <v>1109</v>
      </c>
      <c r="B2240" s="16" t="s">
        <v>1583</v>
      </c>
      <c r="D2240" s="70" t="str">
        <f>IF(C2240="","",LOOKUP(C2240,Bases!A:A,Bases!B:B))</f>
        <v/>
      </c>
      <c r="E2240" s="70" t="str">
        <f>IF(C2240="","",LOOKUP(C2240,Bases!A:A,Bases!C:C))</f>
        <v/>
      </c>
      <c r="G2240" s="68" t="str">
        <f t="shared" si="140"/>
        <v>Baja</v>
      </c>
      <c r="H2240" s="16" t="s">
        <v>3223</v>
      </c>
      <c r="J2240" s="16" t="s">
        <v>2272</v>
      </c>
      <c r="K2240" s="16">
        <v>98705</v>
      </c>
      <c r="L2240" s="16" t="s">
        <v>2265</v>
      </c>
      <c r="M2240" s="17">
        <v>41201</v>
      </c>
      <c r="N2240" s="15">
        <v>34098400152</v>
      </c>
      <c r="P2240" s="16">
        <v>0</v>
      </c>
      <c r="Q2240" s="16" t="str">
        <f t="shared" si="141"/>
        <v>//</v>
      </c>
      <c r="R2240" s="16"/>
      <c r="S2240" s="108" t="e">
        <v>#N/A</v>
      </c>
      <c r="T2240" s="108"/>
    </row>
    <row r="2241" spans="1:20" hidden="1" x14ac:dyDescent="0.2">
      <c r="A2241" s="16">
        <v>1345</v>
      </c>
      <c r="B2241" s="16" t="s">
        <v>1584</v>
      </c>
      <c r="D2241" s="70" t="str">
        <f>IF(C2241="","",LOOKUP(C2241,Bases!A:A,Bases!B:B))</f>
        <v/>
      </c>
      <c r="E2241" s="70" t="str">
        <f>IF(C2241="","",LOOKUP(C2241,Bases!A:A,Bases!C:C))</f>
        <v/>
      </c>
      <c r="G2241" s="68" t="str">
        <f t="shared" si="140"/>
        <v>Baja</v>
      </c>
      <c r="H2241" s="16" t="s">
        <v>3224</v>
      </c>
      <c r="J2241" s="16" t="s">
        <v>2272</v>
      </c>
      <c r="K2241" s="16">
        <v>98700</v>
      </c>
      <c r="L2241" s="16" t="s">
        <v>2265</v>
      </c>
      <c r="M2241" s="17">
        <v>41891</v>
      </c>
      <c r="N2241" s="15">
        <v>34937601770</v>
      </c>
      <c r="P2241" s="16">
        <v>0</v>
      </c>
      <c r="Q2241" s="16" t="str">
        <f t="shared" si="141"/>
        <v>//</v>
      </c>
      <c r="R2241" s="16"/>
      <c r="S2241" s="108" t="e">
        <v>#N/A</v>
      </c>
      <c r="T2241" s="108"/>
    </row>
    <row r="2242" spans="1:20" hidden="1" x14ac:dyDescent="0.2">
      <c r="A2242" s="16">
        <v>2005</v>
      </c>
      <c r="B2242" s="16" t="s">
        <v>1585</v>
      </c>
      <c r="D2242" s="70" t="str">
        <f>IF(C2242="","",LOOKUP(C2242,Bases!A:A,Bases!B:B))</f>
        <v/>
      </c>
      <c r="E2242" s="70" t="str">
        <f>IF(C2242="","",LOOKUP(C2242,Bases!A:A,Bases!C:C))</f>
        <v/>
      </c>
      <c r="G2242" s="68" t="str">
        <f t="shared" si="140"/>
        <v>Baja</v>
      </c>
      <c r="H2242" s="16" t="s">
        <v>3225</v>
      </c>
      <c r="J2242" s="16" t="s">
        <v>2294</v>
      </c>
      <c r="K2242" s="16">
        <v>98080</v>
      </c>
      <c r="L2242" s="16" t="s">
        <v>2265</v>
      </c>
      <c r="M2242" s="17">
        <v>40644</v>
      </c>
      <c r="N2242" s="15">
        <v>34765801567</v>
      </c>
      <c r="P2242" s="16">
        <v>0</v>
      </c>
      <c r="Q2242" s="16" t="str">
        <f t="shared" si="141"/>
        <v>//</v>
      </c>
      <c r="R2242" s="16"/>
      <c r="S2242" s="108" t="e">
        <v>#N/A</v>
      </c>
      <c r="T2242" s="108"/>
    </row>
    <row r="2243" spans="1:20" hidden="1" x14ac:dyDescent="0.2">
      <c r="A2243" s="16">
        <v>716</v>
      </c>
      <c r="B2243" s="16" t="s">
        <v>1586</v>
      </c>
      <c r="D2243" s="70" t="str">
        <f>IF(C2243="","",LOOKUP(C2243,Bases!A:A,Bases!B:B))</f>
        <v/>
      </c>
      <c r="E2243" s="70" t="str">
        <f>IF(C2243="","",LOOKUP(C2243,Bases!A:A,Bases!C:C))</f>
        <v/>
      </c>
      <c r="G2243" s="68" t="str">
        <f t="shared" si="140"/>
        <v>Baja</v>
      </c>
      <c r="K2243" s="16">
        <v>0</v>
      </c>
      <c r="L2243" s="16" t="s">
        <v>2265</v>
      </c>
      <c r="M2243" s="17">
        <v>38474</v>
      </c>
      <c r="N2243" s="15">
        <v>34048804651</v>
      </c>
      <c r="P2243" s="16">
        <v>0</v>
      </c>
      <c r="Q2243" s="16" t="str">
        <f t="shared" si="141"/>
        <v>//</v>
      </c>
      <c r="R2243" s="16"/>
      <c r="S2243" s="108" t="e">
        <v>#N/A</v>
      </c>
      <c r="T2243" s="108"/>
    </row>
    <row r="2244" spans="1:20" hidden="1" x14ac:dyDescent="0.2">
      <c r="A2244" s="16">
        <v>1301</v>
      </c>
      <c r="B2244" s="16" t="s">
        <v>1587</v>
      </c>
      <c r="D2244" s="70" t="str">
        <f>IF(C2244="","",LOOKUP(C2244,Bases!A:A,Bases!B:B))</f>
        <v/>
      </c>
      <c r="E2244" s="70" t="str">
        <f>IF(C2244="","",LOOKUP(C2244,Bases!A:A,Bases!C:C))</f>
        <v/>
      </c>
      <c r="G2244" s="68" t="str">
        <f t="shared" si="140"/>
        <v>Baja</v>
      </c>
      <c r="H2244" s="16" t="s">
        <v>3226</v>
      </c>
      <c r="J2244" s="16" t="s">
        <v>2285</v>
      </c>
      <c r="K2244" s="16">
        <v>98730</v>
      </c>
      <c r="L2244" s="16" t="s">
        <v>2265</v>
      </c>
      <c r="M2244" s="17">
        <v>41862</v>
      </c>
      <c r="N2244" s="15">
        <v>34139012115</v>
      </c>
      <c r="P2244" s="16">
        <v>0</v>
      </c>
      <c r="Q2244" s="16" t="str">
        <f t="shared" si="141"/>
        <v>//</v>
      </c>
      <c r="R2244" s="16"/>
      <c r="S2244" s="108" t="e">
        <v>#N/A</v>
      </c>
      <c r="T2244" s="108"/>
    </row>
    <row r="2245" spans="1:20" hidden="1" x14ac:dyDescent="0.2">
      <c r="A2245" s="16">
        <v>255</v>
      </c>
      <c r="B2245" s="16" t="s">
        <v>1588</v>
      </c>
      <c r="D2245" s="70" t="str">
        <f>IF(C2245="","",LOOKUP(C2245,Bases!A:A,Bases!B:B))</f>
        <v/>
      </c>
      <c r="E2245" s="70" t="str">
        <f>IF(C2245="","",LOOKUP(C2245,Bases!A:A,Bases!C:C))</f>
        <v/>
      </c>
      <c r="G2245" s="68" t="str">
        <f t="shared" si="140"/>
        <v>Baja</v>
      </c>
      <c r="K2245" s="16">
        <v>0</v>
      </c>
      <c r="L2245" s="16" t="s">
        <v>2265</v>
      </c>
      <c r="M2245" s="17">
        <v>37389</v>
      </c>
      <c r="N2245" s="15">
        <v>34866401499</v>
      </c>
      <c r="P2245" s="16">
        <v>0</v>
      </c>
      <c r="Q2245" s="16" t="str">
        <f t="shared" si="141"/>
        <v>//</v>
      </c>
      <c r="R2245" s="16"/>
      <c r="S2245" s="108" t="e">
        <v>#N/A</v>
      </c>
      <c r="T2245" s="108"/>
    </row>
    <row r="2246" spans="1:20" hidden="1" x14ac:dyDescent="0.2">
      <c r="A2246" s="16">
        <v>8239</v>
      </c>
      <c r="B2246" s="16" t="s">
        <v>1589</v>
      </c>
      <c r="D2246" s="70" t="str">
        <f>IF(C2246="","",LOOKUP(C2246,Bases!A:A,Bases!B:B))</f>
        <v/>
      </c>
      <c r="E2246" s="70" t="str">
        <f>IF(C2246="","",LOOKUP(C2246,Bases!A:A,Bases!C:C))</f>
        <v/>
      </c>
      <c r="G2246" s="68" t="str">
        <f t="shared" si="140"/>
        <v>Baja</v>
      </c>
      <c r="H2246" s="16" t="s">
        <v>3227</v>
      </c>
      <c r="J2246" s="16" t="s">
        <v>2285</v>
      </c>
      <c r="K2246" s="16">
        <v>98730</v>
      </c>
      <c r="L2246" s="16" t="s">
        <v>2265</v>
      </c>
      <c r="M2246" s="17">
        <v>42779</v>
      </c>
      <c r="N2246" s="15">
        <v>2158562278</v>
      </c>
      <c r="P2246" s="16">
        <v>0</v>
      </c>
      <c r="Q2246" s="16" t="str">
        <f t="shared" si="141"/>
        <v>//</v>
      </c>
      <c r="R2246" s="16"/>
      <c r="S2246" s="108" t="e">
        <v>#N/A</v>
      </c>
      <c r="T2246" s="108"/>
    </row>
    <row r="2247" spans="1:20" hidden="1" x14ac:dyDescent="0.2">
      <c r="A2247" s="23">
        <v>2306</v>
      </c>
      <c r="B2247" s="16" t="s">
        <v>4134</v>
      </c>
      <c r="D2247" s="70" t="str">
        <f>IF(C2247="","",LOOKUP(C2247,Bases!A:A,Bases!B:B))</f>
        <v/>
      </c>
      <c r="E2247" s="70" t="str">
        <f>IF(C2247="","",LOOKUP(C2247,Bases!A:A,Bases!C:C))</f>
        <v/>
      </c>
      <c r="F2247" s="18" t="s">
        <v>3659</v>
      </c>
      <c r="G2247" s="68" t="str">
        <f t="shared" si="140"/>
        <v>Baja</v>
      </c>
      <c r="H2247" s="36" t="s">
        <v>4135</v>
      </c>
      <c r="I2247" s="36"/>
      <c r="J2247" s="16" t="s">
        <v>2285</v>
      </c>
      <c r="K2247" s="16">
        <v>98730</v>
      </c>
      <c r="L2247" s="16" t="s">
        <v>2265</v>
      </c>
      <c r="M2247" s="17">
        <v>43517</v>
      </c>
      <c r="O2247" s="37" t="s">
        <v>4136</v>
      </c>
      <c r="P2247" s="16">
        <v>0</v>
      </c>
      <c r="Q2247" s="16" t="str">
        <f t="shared" si="141"/>
        <v>10/09/99</v>
      </c>
      <c r="R2247" s="27" t="s">
        <v>3904</v>
      </c>
      <c r="S2247" s="108" t="e">
        <v>#N/A</v>
      </c>
      <c r="T2247" s="108"/>
    </row>
    <row r="2248" spans="1:20" hidden="1" x14ac:dyDescent="0.2">
      <c r="A2248" s="16">
        <v>470</v>
      </c>
      <c r="B2248" s="16" t="s">
        <v>1590</v>
      </c>
      <c r="D2248" s="70" t="str">
        <f>IF(C2248="","",LOOKUP(C2248,Bases!A:A,Bases!B:B))</f>
        <v/>
      </c>
      <c r="E2248" s="70" t="str">
        <f>IF(C2248="","",LOOKUP(C2248,Bases!A:A,Bases!C:C))</f>
        <v/>
      </c>
      <c r="G2248" s="68" t="str">
        <f t="shared" si="140"/>
        <v>Baja</v>
      </c>
      <c r="K2248" s="16">
        <v>0</v>
      </c>
      <c r="L2248" s="16" t="s">
        <v>2265</v>
      </c>
      <c r="M2248" s="17">
        <v>38201</v>
      </c>
      <c r="N2248" s="15">
        <v>34048511504</v>
      </c>
      <c r="P2248" s="16">
        <v>0</v>
      </c>
      <c r="Q2248" s="16" t="str">
        <f t="shared" si="141"/>
        <v>//</v>
      </c>
      <c r="R2248" s="16"/>
      <c r="S2248" s="108" t="e">
        <v>#N/A</v>
      </c>
      <c r="T2248" s="108"/>
    </row>
    <row r="2249" spans="1:20" hidden="1" x14ac:dyDescent="0.2">
      <c r="A2249" s="23">
        <v>2365</v>
      </c>
      <c r="B2249" s="56" t="s">
        <v>4363</v>
      </c>
      <c r="D2249" s="70" t="str">
        <f>IF(C2249="","",LOOKUP(C2249,Bases!A:A,Bases!B:B))</f>
        <v/>
      </c>
      <c r="E2249" s="70" t="str">
        <f>IF(C2249="","",LOOKUP(C2249,Bases!A:A,Bases!C:C))</f>
        <v/>
      </c>
      <c r="F2249" s="24" t="s">
        <v>3659</v>
      </c>
      <c r="G2249" s="68" t="str">
        <f t="shared" si="140"/>
        <v>Baja</v>
      </c>
      <c r="H2249" s="16" t="s">
        <v>4364</v>
      </c>
      <c r="J2249" s="16" t="s">
        <v>2272</v>
      </c>
      <c r="K2249" s="16">
        <v>98713</v>
      </c>
      <c r="L2249" s="16" t="s">
        <v>2265</v>
      </c>
      <c r="M2249" s="17">
        <v>43399</v>
      </c>
      <c r="O2249" s="16" t="s">
        <v>4365</v>
      </c>
      <c r="P2249" s="16">
        <v>0</v>
      </c>
      <c r="Q2249" s="16" t="str">
        <f t="shared" si="141"/>
        <v>24/01/00</v>
      </c>
      <c r="R2249" s="27" t="s">
        <v>3904</v>
      </c>
      <c r="S2249" s="108" t="e">
        <v>#N/A</v>
      </c>
      <c r="T2249" s="108"/>
    </row>
    <row r="2250" spans="1:20" hidden="1" x14ac:dyDescent="0.2">
      <c r="A2250" s="16">
        <v>8267</v>
      </c>
      <c r="B2250" s="16" t="s">
        <v>7017</v>
      </c>
      <c r="C2250" s="16" t="s">
        <v>7002</v>
      </c>
      <c r="D2250" s="70" t="str">
        <f>IF(C2250="","",LOOKUP(C2250,Bases!A:A,Bases!B:B))</f>
        <v>Invernaderos</v>
      </c>
      <c r="E2250" s="70" t="str">
        <f>IF(C2250="","",LOOKUP(C2250,Bases!A:A,Bases!C:C))</f>
        <v>Extra/entrenamiento</v>
      </c>
      <c r="F2250" s="18" t="s">
        <v>5102</v>
      </c>
      <c r="G2250" s="68" t="str">
        <f t="shared" si="140"/>
        <v>Baja</v>
      </c>
      <c r="H2250" s="16" t="s">
        <v>7018</v>
      </c>
      <c r="I2250" s="16" t="s">
        <v>3593</v>
      </c>
      <c r="J2250" s="16" t="s">
        <v>2272</v>
      </c>
      <c r="K2250" s="16">
        <v>98700</v>
      </c>
      <c r="L2250" s="16" t="s">
        <v>2265</v>
      </c>
      <c r="M2250" s="17">
        <v>44085</v>
      </c>
      <c r="O2250" s="16" t="s">
        <v>7019</v>
      </c>
      <c r="Q2250" s="16" t="str">
        <f t="shared" si="141"/>
        <v>10/07/99</v>
      </c>
      <c r="R2250" s="27" t="s">
        <v>3904</v>
      </c>
      <c r="S2250" s="108" t="s">
        <v>3593</v>
      </c>
      <c r="T2250" s="108"/>
    </row>
    <row r="2251" spans="1:20" hidden="1" x14ac:dyDescent="0.2">
      <c r="A2251" s="16">
        <v>8240</v>
      </c>
      <c r="B2251" s="16" t="s">
        <v>1591</v>
      </c>
      <c r="D2251" s="70" t="str">
        <f>IF(C2251="","",LOOKUP(C2251,Bases!A:A,Bases!B:B))</f>
        <v/>
      </c>
      <c r="E2251" s="70" t="str">
        <f>IF(C2251="","",LOOKUP(C2251,Bases!A:A,Bases!C:C))</f>
        <v/>
      </c>
      <c r="G2251" s="68" t="str">
        <f t="shared" si="140"/>
        <v>Baja</v>
      </c>
      <c r="H2251" s="16" t="s">
        <v>3228</v>
      </c>
      <c r="J2251" s="16" t="s">
        <v>2283</v>
      </c>
      <c r="K2251" s="16">
        <v>98640</v>
      </c>
      <c r="L2251" s="16" t="s">
        <v>2265</v>
      </c>
      <c r="M2251" s="17">
        <v>42787</v>
      </c>
      <c r="N2251" s="15">
        <v>34088908172</v>
      </c>
      <c r="P2251" s="16">
        <v>0</v>
      </c>
      <c r="Q2251" s="16" t="str">
        <f t="shared" si="141"/>
        <v>//</v>
      </c>
      <c r="R2251" s="16"/>
      <c r="S2251" s="108" t="e">
        <v>#N/A</v>
      </c>
      <c r="T2251" s="108"/>
    </row>
    <row r="2252" spans="1:20" hidden="1" x14ac:dyDescent="0.2">
      <c r="A2252" s="16">
        <v>2872</v>
      </c>
      <c r="B2252" s="16" t="s">
        <v>6509</v>
      </c>
      <c r="C2252" s="16" t="s">
        <v>6993</v>
      </c>
      <c r="D2252" s="70" t="str">
        <f>IF(C2252="","",LOOKUP(C2252,Bases!A:A,Bases!B:B))</f>
        <v>Invernaderos</v>
      </c>
      <c r="E2252" s="70" t="s">
        <v>24</v>
      </c>
      <c r="F2252" s="12" t="s">
        <v>24</v>
      </c>
      <c r="G2252" s="68" t="str">
        <f t="shared" si="140"/>
        <v>Baja</v>
      </c>
      <c r="H2252" s="16" t="s">
        <v>6510</v>
      </c>
      <c r="I2252" s="16" t="s">
        <v>2923</v>
      </c>
      <c r="J2252" s="16" t="s">
        <v>2272</v>
      </c>
      <c r="K2252" s="16">
        <v>98705</v>
      </c>
      <c r="L2252" s="16" t="s">
        <v>2265</v>
      </c>
      <c r="M2252" s="17">
        <v>44014</v>
      </c>
      <c r="N2252" s="15">
        <v>42169996289</v>
      </c>
      <c r="O2252" s="16" t="s">
        <v>6512</v>
      </c>
      <c r="P2252" s="16" t="s">
        <v>6511</v>
      </c>
      <c r="Q2252" s="16" t="str">
        <f t="shared" si="141"/>
        <v>26/05/99</v>
      </c>
      <c r="R2252" s="16" t="s">
        <v>3904</v>
      </c>
      <c r="S2252" s="29" t="s">
        <v>2336</v>
      </c>
      <c r="T2252" s="29"/>
    </row>
    <row r="2253" spans="1:20" hidden="1" x14ac:dyDescent="0.2">
      <c r="A2253" s="16">
        <v>2845</v>
      </c>
      <c r="B2253" s="16" t="s">
        <v>6122</v>
      </c>
      <c r="C2253" s="19" t="s">
        <v>6949</v>
      </c>
      <c r="D2253" s="70" t="str">
        <f>IF(C2253="","",LOOKUP(C2253,Bases!A:A,Bases!B:B))</f>
        <v>Periféricos</v>
      </c>
      <c r="E2253" s="70" t="str">
        <f>IF(C2253="","",LOOKUP(C2253,Bases!A:A,Bases!C:C))</f>
        <v>Técnico nocturno</v>
      </c>
      <c r="F2253" s="18" t="s">
        <v>6962</v>
      </c>
      <c r="G2253" s="68" t="str">
        <f t="shared" si="140"/>
        <v>Baja</v>
      </c>
      <c r="H2253" s="16" t="s">
        <v>6123</v>
      </c>
      <c r="I2253" s="16" t="s">
        <v>5855</v>
      </c>
      <c r="J2253" s="16" t="s">
        <v>2272</v>
      </c>
      <c r="K2253" s="16">
        <v>98700</v>
      </c>
      <c r="L2253" s="16" t="s">
        <v>2265</v>
      </c>
      <c r="M2253" s="17">
        <v>43917</v>
      </c>
      <c r="N2253" s="15">
        <v>62149686875</v>
      </c>
      <c r="O2253" s="16" t="s">
        <v>6124</v>
      </c>
      <c r="P2253" s="16" t="s">
        <v>6430</v>
      </c>
      <c r="Q2253" s="16" t="str">
        <f t="shared" si="141"/>
        <v>28/08/96</v>
      </c>
      <c r="R2253" s="27" t="s">
        <v>3904</v>
      </c>
      <c r="S2253" s="108" t="s">
        <v>6213</v>
      </c>
      <c r="T2253" s="108"/>
    </row>
    <row r="2254" spans="1:20" x14ac:dyDescent="0.2">
      <c r="A2254" s="16">
        <v>8475</v>
      </c>
      <c r="B2254" s="16" t="s">
        <v>7746</v>
      </c>
      <c r="C2254" s="19" t="s">
        <v>7107</v>
      </c>
      <c r="D2254" s="70" t="str">
        <f>IF(C2254="","",LOOKUP(C2254,Bases!A:A,Bases!B:B))</f>
        <v>Invernaderos</v>
      </c>
      <c r="E2254" s="70" t="str">
        <f>IF(C2254="","",LOOKUP(C2254,Bases!A:A,Bases!C:C))</f>
        <v>Soporte de racimo (Escalera Manual)</v>
      </c>
      <c r="F2254" s="19" t="s">
        <v>7083</v>
      </c>
      <c r="G2254" s="68" t="str">
        <f t="shared" si="140"/>
        <v>Activo</v>
      </c>
      <c r="H2254" s="16" t="s">
        <v>7766</v>
      </c>
      <c r="I2254" s="16" t="s">
        <v>2336</v>
      </c>
      <c r="J2254" s="16" t="s">
        <v>2272</v>
      </c>
      <c r="K2254" s="16">
        <v>98705</v>
      </c>
      <c r="L2254" s="16" t="s">
        <v>144</v>
      </c>
      <c r="M2254" s="17">
        <v>44200</v>
      </c>
      <c r="O2254" s="16" t="s">
        <v>7747</v>
      </c>
      <c r="Q2254" s="16" t="str">
        <f t="shared" si="141"/>
        <v>09/09/02</v>
      </c>
      <c r="R2254" s="27" t="s">
        <v>3904</v>
      </c>
      <c r="S2254" s="12" t="s">
        <v>2336</v>
      </c>
    </row>
    <row r="2255" spans="1:20" hidden="1" x14ac:dyDescent="0.2">
      <c r="A2255" s="16">
        <v>508</v>
      </c>
      <c r="B2255" s="16" t="s">
        <v>1592</v>
      </c>
      <c r="D2255" s="70" t="str">
        <f>IF(C2255="","",LOOKUP(C2255,Bases!A:A,Bases!B:B))</f>
        <v/>
      </c>
      <c r="E2255" s="70" t="str">
        <f>IF(C2255="","",LOOKUP(C2255,Bases!A:A,Bases!C:C))</f>
        <v/>
      </c>
      <c r="G2255" s="68" t="str">
        <f t="shared" si="140"/>
        <v>Baja</v>
      </c>
      <c r="H2255" s="16" t="s">
        <v>3229</v>
      </c>
      <c r="J2255" s="16" t="s">
        <v>2283</v>
      </c>
      <c r="K2255" s="16">
        <v>0</v>
      </c>
      <c r="L2255" s="16" t="s">
        <v>2265</v>
      </c>
      <c r="M2255" s="17">
        <v>38285</v>
      </c>
      <c r="N2255" s="15">
        <v>34048508393</v>
      </c>
      <c r="P2255" s="16">
        <v>0</v>
      </c>
      <c r="Q2255" s="16" t="str">
        <f t="shared" si="141"/>
        <v>//</v>
      </c>
      <c r="R2255" s="16"/>
      <c r="S2255" s="108" t="e">
        <v>#N/A</v>
      </c>
      <c r="T2255" s="108"/>
    </row>
    <row r="2256" spans="1:20" hidden="1" x14ac:dyDescent="0.2">
      <c r="A2256" s="16">
        <v>1279</v>
      </c>
      <c r="B2256" s="16" t="s">
        <v>1593</v>
      </c>
      <c r="D2256" s="70" t="str">
        <f>IF(C2256="","",LOOKUP(C2256,Bases!A:A,Bases!B:B))</f>
        <v/>
      </c>
      <c r="E2256" s="70" t="str">
        <f>IF(C2256="","",LOOKUP(C2256,Bases!A:A,Bases!C:C))</f>
        <v/>
      </c>
      <c r="G2256" s="68" t="str">
        <f t="shared" si="140"/>
        <v>Baja</v>
      </c>
      <c r="H2256" s="16" t="s">
        <v>3230</v>
      </c>
      <c r="J2256" s="16" t="s">
        <v>2283</v>
      </c>
      <c r="K2256" s="16">
        <v>98640</v>
      </c>
      <c r="L2256" s="16" t="s">
        <v>2265</v>
      </c>
      <c r="M2256" s="17">
        <v>41758</v>
      </c>
      <c r="N2256" s="15">
        <v>38149647893</v>
      </c>
      <c r="P2256" s="16">
        <v>0</v>
      </c>
      <c r="Q2256" s="16" t="str">
        <f t="shared" si="141"/>
        <v>//</v>
      </c>
      <c r="R2256" s="16"/>
      <c r="S2256" s="108" t="e">
        <v>#N/A</v>
      </c>
      <c r="T2256" s="108"/>
    </row>
    <row r="2257" spans="1:20" hidden="1" x14ac:dyDescent="0.2">
      <c r="A2257" s="16">
        <v>1284</v>
      </c>
      <c r="B2257" s="16" t="s">
        <v>1594</v>
      </c>
      <c r="D2257" s="70" t="str">
        <f>IF(C2257="","",LOOKUP(C2257,Bases!A:A,Bases!B:B))</f>
        <v/>
      </c>
      <c r="E2257" s="70" t="str">
        <f>IF(C2257="","",LOOKUP(C2257,Bases!A:A,Bases!C:C))</f>
        <v/>
      </c>
      <c r="G2257" s="68" t="str">
        <f t="shared" si="140"/>
        <v>Baja</v>
      </c>
      <c r="H2257" s="16" t="s">
        <v>3231</v>
      </c>
      <c r="J2257" s="16" t="s">
        <v>2283</v>
      </c>
      <c r="K2257" s="16">
        <v>98640</v>
      </c>
      <c r="L2257" s="16" t="s">
        <v>2265</v>
      </c>
      <c r="M2257" s="17">
        <v>41762</v>
      </c>
      <c r="N2257" s="15">
        <v>34109407352</v>
      </c>
      <c r="P2257" s="16">
        <v>0</v>
      </c>
      <c r="Q2257" s="16" t="str">
        <f t="shared" si="141"/>
        <v>//</v>
      </c>
      <c r="R2257" s="16"/>
      <c r="S2257" s="108" t="e">
        <v>#N/A</v>
      </c>
      <c r="T2257" s="108"/>
    </row>
    <row r="2258" spans="1:20" hidden="1" x14ac:dyDescent="0.2">
      <c r="A2258" s="16">
        <v>666</v>
      </c>
      <c r="B2258" s="16" t="s">
        <v>1595</v>
      </c>
      <c r="D2258" s="70" t="str">
        <f>IF(C2258="","",LOOKUP(C2258,Bases!A:A,Bases!B:B))</f>
        <v/>
      </c>
      <c r="E2258" s="70" t="str">
        <f>IF(C2258="","",LOOKUP(C2258,Bases!A:A,Bases!C:C))</f>
        <v/>
      </c>
      <c r="G2258" s="68" t="str">
        <f t="shared" si="140"/>
        <v>Baja</v>
      </c>
      <c r="K2258" s="16">
        <v>0</v>
      </c>
      <c r="L2258" s="16" t="s">
        <v>2265</v>
      </c>
      <c r="M2258" s="17">
        <v>38446</v>
      </c>
      <c r="N2258" s="15">
        <v>34058803254</v>
      </c>
      <c r="P2258" s="16">
        <v>0</v>
      </c>
      <c r="Q2258" s="16" t="str">
        <f t="shared" si="141"/>
        <v>//</v>
      </c>
      <c r="R2258" s="16"/>
      <c r="S2258" s="108" t="e">
        <v>#N/A</v>
      </c>
      <c r="T2258" s="108"/>
    </row>
    <row r="2259" spans="1:20" hidden="1" x14ac:dyDescent="0.2">
      <c r="A2259" s="16">
        <v>631</v>
      </c>
      <c r="B2259" s="16" t="s">
        <v>1596</v>
      </c>
      <c r="D2259" s="70" t="str">
        <f>IF(C2259="","",LOOKUP(C2259,Bases!A:A,Bases!B:B))</f>
        <v/>
      </c>
      <c r="E2259" s="70" t="str">
        <f>IF(C2259="","",LOOKUP(C2259,Bases!A:A,Bases!C:C))</f>
        <v/>
      </c>
      <c r="G2259" s="68" t="str">
        <f t="shared" si="140"/>
        <v>Baja</v>
      </c>
      <c r="K2259" s="16">
        <v>0</v>
      </c>
      <c r="L2259" s="16" t="s">
        <v>2265</v>
      </c>
      <c r="M2259" s="17">
        <v>38404</v>
      </c>
      <c r="N2259" s="15">
        <v>34059000223</v>
      </c>
      <c r="P2259" s="16">
        <v>0</v>
      </c>
      <c r="Q2259" s="16" t="str">
        <f t="shared" si="141"/>
        <v>//</v>
      </c>
      <c r="R2259" s="16"/>
      <c r="S2259" s="108" t="e">
        <v>#N/A</v>
      </c>
      <c r="T2259" s="108"/>
    </row>
    <row r="2260" spans="1:20" hidden="1" x14ac:dyDescent="0.2">
      <c r="A2260" s="16">
        <v>956</v>
      </c>
      <c r="B2260" s="16" t="s">
        <v>1597</v>
      </c>
      <c r="D2260" s="70" t="str">
        <f>IF(C2260="","",LOOKUP(C2260,Bases!A:A,Bases!B:B))</f>
        <v/>
      </c>
      <c r="E2260" s="70" t="str">
        <f>IF(C2260="","",LOOKUP(C2260,Bases!A:A,Bases!C:C))</f>
        <v/>
      </c>
      <c r="G2260" s="68" t="str">
        <f t="shared" si="140"/>
        <v>Baja</v>
      </c>
      <c r="H2260" s="16" t="s">
        <v>3232</v>
      </c>
      <c r="J2260" s="16" t="s">
        <v>3233</v>
      </c>
      <c r="K2260" s="16">
        <v>98640</v>
      </c>
      <c r="L2260" s="16" t="s">
        <v>2265</v>
      </c>
      <c r="M2260" s="17">
        <v>40529</v>
      </c>
      <c r="N2260" s="15">
        <v>34109405182</v>
      </c>
      <c r="P2260" s="16">
        <v>0</v>
      </c>
      <c r="Q2260" s="16" t="str">
        <f t="shared" si="141"/>
        <v>//</v>
      </c>
      <c r="R2260" s="16"/>
      <c r="S2260" s="108" t="e">
        <v>#N/A</v>
      </c>
      <c r="T2260" s="108"/>
    </row>
    <row r="2261" spans="1:20" hidden="1" x14ac:dyDescent="0.2">
      <c r="A2261" s="23">
        <v>2375</v>
      </c>
      <c r="B2261" s="16" t="s">
        <v>4466</v>
      </c>
      <c r="D2261" s="70" t="str">
        <f>IF(C2261="","",LOOKUP(C2261,Bases!A:A,Bases!B:B))</f>
        <v/>
      </c>
      <c r="E2261" s="70" t="str">
        <f>IF(C2261="","",LOOKUP(C2261,Bases!A:A,Bases!C:C))</f>
        <v/>
      </c>
      <c r="F2261" s="24" t="s">
        <v>3659</v>
      </c>
      <c r="G2261" s="68" t="str">
        <f t="shared" si="140"/>
        <v>Baja</v>
      </c>
      <c r="H2261" s="16" t="s">
        <v>3215</v>
      </c>
      <c r="J2261" s="16" t="s">
        <v>2272</v>
      </c>
      <c r="K2261" s="16">
        <v>98705</v>
      </c>
      <c r="L2261" s="16" t="s">
        <v>2265</v>
      </c>
      <c r="M2261" s="17">
        <v>43413</v>
      </c>
      <c r="N2261" s="15">
        <v>34048801012</v>
      </c>
      <c r="O2261" s="16" t="s">
        <v>4467</v>
      </c>
      <c r="P2261" s="16">
        <v>0</v>
      </c>
      <c r="Q2261" s="16" t="str">
        <f t="shared" si="141"/>
        <v>10/11/88</v>
      </c>
      <c r="R2261" s="27" t="s">
        <v>3904</v>
      </c>
      <c r="S2261" s="108" t="e">
        <v>#N/A</v>
      </c>
      <c r="T2261" s="108"/>
    </row>
    <row r="2262" spans="1:20" hidden="1" x14ac:dyDescent="0.2">
      <c r="A2262" s="16">
        <v>1714</v>
      </c>
      <c r="B2262" s="16" t="s">
        <v>1598</v>
      </c>
      <c r="D2262" s="70" t="str">
        <f>IF(C2262="","",LOOKUP(C2262,Bases!A:A,Bases!B:B))</f>
        <v/>
      </c>
      <c r="E2262" s="70" t="str">
        <f>IF(C2262="","",LOOKUP(C2262,Bases!A:A,Bases!C:C))</f>
        <v/>
      </c>
      <c r="G2262" s="68" t="str">
        <f t="shared" si="140"/>
        <v>Baja</v>
      </c>
      <c r="H2262" s="16" t="s">
        <v>2287</v>
      </c>
      <c r="J2262" s="16" t="s">
        <v>2288</v>
      </c>
      <c r="K2262" s="16">
        <v>98740</v>
      </c>
      <c r="L2262" s="16" t="s">
        <v>2265</v>
      </c>
      <c r="M2262" s="17">
        <v>42583</v>
      </c>
      <c r="N2262" s="15">
        <v>17158949655</v>
      </c>
      <c r="P2262" s="16">
        <v>0</v>
      </c>
      <c r="Q2262" s="16" t="str">
        <f t="shared" si="141"/>
        <v>//</v>
      </c>
      <c r="R2262" s="16"/>
      <c r="S2262" s="108" t="e">
        <v>#N/A</v>
      </c>
      <c r="T2262" s="108"/>
    </row>
    <row r="2263" spans="1:20" hidden="1" x14ac:dyDescent="0.2">
      <c r="A2263" s="16">
        <v>578</v>
      </c>
      <c r="B2263" s="16" t="s">
        <v>1599</v>
      </c>
      <c r="D2263" s="70" t="str">
        <f>IF(C2263="","",LOOKUP(C2263,Bases!A:A,Bases!B:B))</f>
        <v/>
      </c>
      <c r="E2263" s="70" t="str">
        <f>IF(C2263="","",LOOKUP(C2263,Bases!A:A,Bases!C:C))</f>
        <v/>
      </c>
      <c r="G2263" s="68" t="str">
        <f t="shared" si="140"/>
        <v>Baja</v>
      </c>
      <c r="H2263" s="16" t="s">
        <v>3234</v>
      </c>
      <c r="J2263" s="16" t="s">
        <v>2283</v>
      </c>
      <c r="K2263" s="16">
        <v>98640</v>
      </c>
      <c r="L2263" s="16" t="s">
        <v>2265</v>
      </c>
      <c r="M2263" s="17">
        <v>38341</v>
      </c>
      <c r="N2263" s="15">
        <v>34049000572</v>
      </c>
      <c r="P2263" s="16">
        <v>0</v>
      </c>
      <c r="Q2263" s="16" t="str">
        <f t="shared" si="141"/>
        <v>//</v>
      </c>
      <c r="R2263" s="16"/>
      <c r="S2263" s="108" t="e">
        <v>#N/A</v>
      </c>
      <c r="T2263" s="108"/>
    </row>
    <row r="2264" spans="1:20" hidden="1" x14ac:dyDescent="0.2">
      <c r="A2264" s="16">
        <v>1120</v>
      </c>
      <c r="B2264" s="16" t="s">
        <v>1600</v>
      </c>
      <c r="D2264" s="70" t="str">
        <f>IF(C2264="","",LOOKUP(C2264,Bases!A:A,Bases!B:B))</f>
        <v/>
      </c>
      <c r="E2264" s="70" t="str">
        <f>IF(C2264="","",LOOKUP(C2264,Bases!A:A,Bases!C:C))</f>
        <v/>
      </c>
      <c r="G2264" s="68" t="str">
        <f t="shared" si="140"/>
        <v>Baja</v>
      </c>
      <c r="H2264" s="16" t="s">
        <v>3234</v>
      </c>
      <c r="J2264" s="16" t="s">
        <v>2283</v>
      </c>
      <c r="K2264" s="16">
        <v>98640</v>
      </c>
      <c r="L2264" s="16" t="s">
        <v>2265</v>
      </c>
      <c r="M2264" s="17">
        <v>41342</v>
      </c>
      <c r="N2264" s="15">
        <v>34049000572</v>
      </c>
      <c r="P2264" s="16">
        <v>0</v>
      </c>
      <c r="Q2264" s="16" t="str">
        <f t="shared" si="141"/>
        <v>//</v>
      </c>
      <c r="R2264" s="16"/>
      <c r="S2264" s="108" t="e">
        <v>#N/A</v>
      </c>
      <c r="T2264" s="108"/>
    </row>
    <row r="2265" spans="1:20" hidden="1" x14ac:dyDescent="0.2">
      <c r="A2265" s="29">
        <v>50399</v>
      </c>
      <c r="B2265" s="16" t="s">
        <v>5585</v>
      </c>
      <c r="D2265" s="70" t="str">
        <f>IF(C2265="","",LOOKUP(C2265,Bases!A:A,Bases!B:B))</f>
        <v/>
      </c>
      <c r="E2265" s="70" t="str">
        <f>IF(C2265="","",LOOKUP(C2265,Bases!A:A,Bases!C:C))</f>
        <v/>
      </c>
      <c r="F2265" s="24" t="s">
        <v>3639</v>
      </c>
      <c r="G2265" s="68" t="str">
        <f t="shared" si="140"/>
        <v>Baja</v>
      </c>
      <c r="H2265" s="16" t="s">
        <v>5586</v>
      </c>
      <c r="I2265" s="16" t="s">
        <v>2472</v>
      </c>
      <c r="J2265" s="16" t="s">
        <v>2283</v>
      </c>
      <c r="K2265" s="16">
        <v>98640</v>
      </c>
      <c r="L2265" s="16" t="s">
        <v>2265</v>
      </c>
      <c r="M2265" s="17">
        <v>43746</v>
      </c>
      <c r="O2265" s="16" t="s">
        <v>5587</v>
      </c>
      <c r="P2265" s="16">
        <v>0</v>
      </c>
      <c r="Q2265" s="16" t="str">
        <f t="shared" si="141"/>
        <v>15/06/90</v>
      </c>
      <c r="R2265" s="27" t="s">
        <v>3910</v>
      </c>
      <c r="S2265" s="108" t="e">
        <v>#N/A</v>
      </c>
      <c r="T2265" s="108"/>
    </row>
    <row r="2266" spans="1:20" hidden="1" x14ac:dyDescent="0.2">
      <c r="A2266" s="16">
        <v>585</v>
      </c>
      <c r="B2266" s="16" t="s">
        <v>1601</v>
      </c>
      <c r="D2266" s="70" t="str">
        <f>IF(C2266="","",LOOKUP(C2266,Bases!A:A,Bases!B:B))</f>
        <v/>
      </c>
      <c r="E2266" s="70" t="str">
        <f>IF(C2266="","",LOOKUP(C2266,Bases!A:A,Bases!C:C))</f>
        <v/>
      </c>
      <c r="G2266" s="68" t="str">
        <f t="shared" ref="G2266:G2286" si="142">IF(L2266="B","Baja","Activo")</f>
        <v>Baja</v>
      </c>
      <c r="K2266" s="16">
        <v>0</v>
      </c>
      <c r="L2266" s="16" t="s">
        <v>2265</v>
      </c>
      <c r="M2266" s="17">
        <v>38341</v>
      </c>
      <c r="N2266" s="15">
        <v>34038704317</v>
      </c>
      <c r="P2266" s="16">
        <v>0</v>
      </c>
      <c r="Q2266" s="16" t="str">
        <f t="shared" si="141"/>
        <v>//</v>
      </c>
      <c r="R2266" s="16"/>
      <c r="S2266" s="108" t="e">
        <v>#N/A</v>
      </c>
      <c r="T2266" s="108"/>
    </row>
    <row r="2267" spans="1:20" hidden="1" x14ac:dyDescent="0.2">
      <c r="A2267" s="29">
        <v>50382</v>
      </c>
      <c r="B2267" s="16" t="s">
        <v>5489</v>
      </c>
      <c r="D2267" s="70" t="str">
        <f>IF(C2267="","",LOOKUP(C2267,Bases!A:A,Bases!B:B))</f>
        <v/>
      </c>
      <c r="E2267" s="70" t="str">
        <f>IF(C2267="","",LOOKUP(C2267,Bases!A:A,Bases!C:C))</f>
        <v/>
      </c>
      <c r="F2267" s="24" t="s">
        <v>3639</v>
      </c>
      <c r="G2267" s="68" t="str">
        <f t="shared" si="142"/>
        <v>Baja</v>
      </c>
      <c r="H2267" s="16" t="s">
        <v>5490</v>
      </c>
      <c r="J2267" s="16" t="s">
        <v>2285</v>
      </c>
      <c r="K2267" s="16">
        <v>98740</v>
      </c>
      <c r="L2267" s="16" t="s">
        <v>2265</v>
      </c>
      <c r="M2267" s="17">
        <v>43718</v>
      </c>
      <c r="N2267" s="15">
        <v>14169202372</v>
      </c>
      <c r="O2267" s="16" t="s">
        <v>5491</v>
      </c>
      <c r="P2267" s="16">
        <v>0</v>
      </c>
      <c r="Q2267" s="16" t="str">
        <f t="shared" si="141"/>
        <v>20/07/92</v>
      </c>
      <c r="R2267" s="27" t="s">
        <v>3910</v>
      </c>
      <c r="S2267" s="108" t="e">
        <v>#N/A</v>
      </c>
      <c r="T2267" s="108"/>
    </row>
    <row r="2268" spans="1:20" hidden="1" x14ac:dyDescent="0.2">
      <c r="A2268" s="16">
        <v>735</v>
      </c>
      <c r="B2268" s="16" t="s">
        <v>1602</v>
      </c>
      <c r="D2268" s="70" t="str">
        <f>IF(C2268="","",LOOKUP(C2268,Bases!A:A,Bases!B:B))</f>
        <v/>
      </c>
      <c r="E2268" s="70" t="str">
        <f>IF(C2268="","",LOOKUP(C2268,Bases!A:A,Bases!C:C))</f>
        <v/>
      </c>
      <c r="G2268" s="68" t="str">
        <f t="shared" si="142"/>
        <v>Baja</v>
      </c>
      <c r="K2268" s="16">
        <v>0</v>
      </c>
      <c r="L2268" s="16" t="s">
        <v>2265</v>
      </c>
      <c r="M2268" s="17">
        <v>38621</v>
      </c>
      <c r="N2268" s="15">
        <v>34059001411</v>
      </c>
      <c r="P2268" s="16">
        <v>0</v>
      </c>
      <c r="Q2268" s="16" t="str">
        <f t="shared" si="141"/>
        <v>//</v>
      </c>
      <c r="R2268" s="16"/>
      <c r="S2268" s="108" t="e">
        <v>#N/A</v>
      </c>
      <c r="T2268" s="108"/>
    </row>
    <row r="2269" spans="1:20" hidden="1" x14ac:dyDescent="0.2">
      <c r="A2269" s="16">
        <v>1854</v>
      </c>
      <c r="B2269" s="16" t="s">
        <v>1603</v>
      </c>
      <c r="D2269" s="70" t="str">
        <f>IF(C2269="","",LOOKUP(C2269,Bases!A:A,Bases!B:B))</f>
        <v/>
      </c>
      <c r="E2269" s="70" t="str">
        <f>IF(C2269="","",LOOKUP(C2269,Bases!A:A,Bases!C:C))</f>
        <v/>
      </c>
      <c r="G2269" s="68" t="str">
        <f t="shared" si="142"/>
        <v>Baja</v>
      </c>
      <c r="H2269" s="16" t="s">
        <v>3235</v>
      </c>
      <c r="J2269" s="16" t="s">
        <v>2283</v>
      </c>
      <c r="K2269" s="16">
        <v>98640</v>
      </c>
      <c r="L2269" s="16" t="s">
        <v>2265</v>
      </c>
      <c r="M2269" s="17">
        <v>42828</v>
      </c>
      <c r="N2269" s="15">
        <v>34038612999</v>
      </c>
      <c r="P2269" s="16">
        <v>0</v>
      </c>
      <c r="Q2269" s="16" t="str">
        <f t="shared" si="141"/>
        <v>//</v>
      </c>
      <c r="R2269" s="16"/>
      <c r="S2269" s="108" t="e">
        <v>#N/A</v>
      </c>
      <c r="T2269" s="108"/>
    </row>
    <row r="2270" spans="1:20" hidden="1" x14ac:dyDescent="0.2">
      <c r="A2270" s="16">
        <v>2071</v>
      </c>
      <c r="B2270" s="16" t="s">
        <v>1604</v>
      </c>
      <c r="D2270" s="70" t="str">
        <f>IF(C2270="","",LOOKUP(C2270,Bases!A:A,Bases!B:B))</f>
        <v/>
      </c>
      <c r="E2270" s="70" t="str">
        <f>IF(C2270="","",LOOKUP(C2270,Bases!A:A,Bases!C:C))</f>
        <v/>
      </c>
      <c r="G2270" s="68" t="str">
        <f t="shared" si="142"/>
        <v>Baja</v>
      </c>
      <c r="H2270" s="16" t="s">
        <v>3236</v>
      </c>
      <c r="J2270" s="16" t="s">
        <v>2283</v>
      </c>
      <c r="K2270" s="16">
        <v>98640</v>
      </c>
      <c r="L2270" s="16" t="s">
        <v>2265</v>
      </c>
      <c r="M2270" s="17">
        <v>43164</v>
      </c>
      <c r="N2270" s="15">
        <v>40169859259</v>
      </c>
      <c r="P2270" s="16">
        <v>0</v>
      </c>
      <c r="Q2270" s="16" t="str">
        <f t="shared" ref="Q2270:Q2289" si="143">CONCATENATE(MID(O2270,9,2),"/",MID(O2270,7,2),"/",MID(O2270,5,2))</f>
        <v>//</v>
      </c>
      <c r="R2270" s="16"/>
      <c r="S2270" s="108" t="e">
        <v>#N/A</v>
      </c>
      <c r="T2270" s="108"/>
    </row>
    <row r="2271" spans="1:20" hidden="1" x14ac:dyDescent="0.2">
      <c r="A2271" s="16">
        <v>1940</v>
      </c>
      <c r="B2271" s="16" t="s">
        <v>1605</v>
      </c>
      <c r="D2271" s="70" t="str">
        <f>IF(C2271="","",LOOKUP(C2271,Bases!A:A,Bases!B:B))</f>
        <v/>
      </c>
      <c r="E2271" s="70" t="str">
        <f>IF(C2271="","",LOOKUP(C2271,Bases!A:A,Bases!C:C))</f>
        <v/>
      </c>
      <c r="G2271" s="68" t="str">
        <f t="shared" si="142"/>
        <v>Baja</v>
      </c>
      <c r="H2271" s="16" t="s">
        <v>3237</v>
      </c>
      <c r="J2271" s="16" t="s">
        <v>2283</v>
      </c>
      <c r="K2271" s="16">
        <v>98640</v>
      </c>
      <c r="L2271" s="16" t="s">
        <v>2265</v>
      </c>
      <c r="M2271" s="17">
        <v>42968</v>
      </c>
      <c r="N2271" s="15">
        <v>34018404029</v>
      </c>
      <c r="P2271" s="16">
        <v>0</v>
      </c>
      <c r="Q2271" s="16" t="str">
        <f t="shared" si="143"/>
        <v>//</v>
      </c>
      <c r="R2271" s="16"/>
      <c r="S2271" s="108" t="e">
        <v>#N/A</v>
      </c>
      <c r="T2271" s="108"/>
    </row>
    <row r="2272" spans="1:20" hidden="1" x14ac:dyDescent="0.2">
      <c r="A2272" s="16">
        <v>1795</v>
      </c>
      <c r="B2272" s="16" t="s">
        <v>1606</v>
      </c>
      <c r="D2272" s="70" t="str">
        <f>IF(C2272="","",LOOKUP(C2272,Bases!A:A,Bases!B:B))</f>
        <v/>
      </c>
      <c r="E2272" s="70" t="str">
        <f>IF(C2272="","",LOOKUP(C2272,Bases!A:A,Bases!C:C))</f>
        <v/>
      </c>
      <c r="F2272" s="18" t="s">
        <v>9</v>
      </c>
      <c r="G2272" s="68" t="str">
        <f t="shared" si="142"/>
        <v>Baja</v>
      </c>
      <c r="H2272" s="16" t="s">
        <v>3238</v>
      </c>
      <c r="J2272" s="16" t="s">
        <v>2283</v>
      </c>
      <c r="K2272" s="16">
        <v>98640</v>
      </c>
      <c r="L2272" s="16" t="s">
        <v>2265</v>
      </c>
      <c r="M2272" s="17">
        <v>42655</v>
      </c>
      <c r="N2272" s="15">
        <v>38169502887</v>
      </c>
      <c r="O2272" s="16" t="s">
        <v>4239</v>
      </c>
      <c r="P2272" s="16">
        <v>0</v>
      </c>
      <c r="Q2272" s="16" t="str">
        <f t="shared" si="143"/>
        <v>01/09/95</v>
      </c>
      <c r="R2272" s="27" t="s">
        <v>3910</v>
      </c>
      <c r="S2272" s="108" t="e">
        <v>#N/A</v>
      </c>
      <c r="T2272" s="108"/>
    </row>
    <row r="2273" spans="1:20" hidden="1" x14ac:dyDescent="0.2">
      <c r="A2273" s="23">
        <v>2648</v>
      </c>
      <c r="B2273" s="16" t="s">
        <v>5455</v>
      </c>
      <c r="D2273" s="70" t="str">
        <f>IF(C2273="","",LOOKUP(C2273,Bases!A:A,Bases!B:B))</f>
        <v/>
      </c>
      <c r="E2273" s="70" t="str">
        <f>IF(C2273="","",LOOKUP(C2273,Bases!A:A,Bases!C:C))</f>
        <v/>
      </c>
      <c r="F2273" s="18" t="s">
        <v>24</v>
      </c>
      <c r="G2273" s="68" t="str">
        <f t="shared" si="142"/>
        <v>Baja</v>
      </c>
      <c r="H2273" s="16" t="s">
        <v>5456</v>
      </c>
      <c r="J2273" s="16" t="s">
        <v>2283</v>
      </c>
      <c r="K2273" s="16">
        <v>98640</v>
      </c>
      <c r="L2273" s="16" t="s">
        <v>2265</v>
      </c>
      <c r="M2273" s="17">
        <v>43710</v>
      </c>
      <c r="N2273" s="15">
        <v>34118704161</v>
      </c>
      <c r="O2273" s="16" t="s">
        <v>5457</v>
      </c>
      <c r="P2273" s="16">
        <v>0</v>
      </c>
      <c r="Q2273" s="16" t="str">
        <f t="shared" si="143"/>
        <v>23/08/87</v>
      </c>
      <c r="R2273" s="27" t="s">
        <v>3904</v>
      </c>
      <c r="S2273" s="108" t="e">
        <v>#N/A</v>
      </c>
      <c r="T2273" s="108"/>
    </row>
    <row r="2274" spans="1:20" hidden="1" x14ac:dyDescent="0.2">
      <c r="A2274" s="16">
        <v>1939</v>
      </c>
      <c r="B2274" s="16" t="s">
        <v>1607</v>
      </c>
      <c r="D2274" s="70" t="str">
        <f>IF(C2274="","",LOOKUP(C2274,Bases!A:A,Bases!B:B))</f>
        <v/>
      </c>
      <c r="E2274" s="70" t="str">
        <f>IF(C2274="","",LOOKUP(C2274,Bases!A:A,Bases!C:C))</f>
        <v/>
      </c>
      <c r="G2274" s="68" t="str">
        <f t="shared" si="142"/>
        <v>Baja</v>
      </c>
      <c r="H2274" s="16" t="s">
        <v>3239</v>
      </c>
      <c r="J2274" s="16" t="s">
        <v>2283</v>
      </c>
      <c r="K2274" s="16">
        <v>98640</v>
      </c>
      <c r="L2274" s="16" t="s">
        <v>2265</v>
      </c>
      <c r="M2274" s="17">
        <v>42966</v>
      </c>
      <c r="N2274" s="15">
        <v>34008114737</v>
      </c>
      <c r="P2274" s="16">
        <v>0</v>
      </c>
      <c r="Q2274" s="16" t="str">
        <f t="shared" si="143"/>
        <v>//</v>
      </c>
      <c r="R2274" s="16"/>
      <c r="S2274" s="108" t="e">
        <v>#N/A</v>
      </c>
      <c r="T2274" s="108"/>
    </row>
    <row r="2275" spans="1:20" hidden="1" x14ac:dyDescent="0.2">
      <c r="A2275" s="31">
        <v>2538</v>
      </c>
      <c r="B2275" s="56" t="s">
        <v>5105</v>
      </c>
      <c r="C2275" s="12"/>
      <c r="D2275" s="70" t="str">
        <f>IF(C2275="","",LOOKUP(C2275,Bases!A:A,Bases!B:B))</f>
        <v/>
      </c>
      <c r="E2275" s="70" t="str">
        <f>IF(C2275="","",LOOKUP(C2275,Bases!A:A,Bases!C:C))</f>
        <v/>
      </c>
      <c r="F2275" s="18" t="s">
        <v>11</v>
      </c>
      <c r="G2275" s="68" t="str">
        <f t="shared" si="142"/>
        <v>Baja</v>
      </c>
      <c r="H2275" s="16" t="s">
        <v>4838</v>
      </c>
      <c r="I2275" s="16" t="s">
        <v>2283</v>
      </c>
      <c r="J2275" s="16" t="s">
        <v>2283</v>
      </c>
      <c r="K2275" s="16">
        <v>98640</v>
      </c>
      <c r="L2275" s="16" t="s">
        <v>2265</v>
      </c>
      <c r="M2275" s="17">
        <v>43924</v>
      </c>
      <c r="N2275" s="15">
        <v>3198820601</v>
      </c>
      <c r="O2275" s="16" t="s">
        <v>5106</v>
      </c>
      <c r="P2275" s="16">
        <v>0</v>
      </c>
      <c r="Q2275" s="16" t="str">
        <f t="shared" si="143"/>
        <v>11/05/88</v>
      </c>
      <c r="R2275" s="16" t="s">
        <v>3904</v>
      </c>
      <c r="S2275" s="108" t="s">
        <v>6214</v>
      </c>
      <c r="T2275" s="108"/>
    </row>
    <row r="2276" spans="1:20" hidden="1" x14ac:dyDescent="0.2">
      <c r="A2276" s="29">
        <v>50201</v>
      </c>
      <c r="B2276" s="16" t="s">
        <v>4837</v>
      </c>
      <c r="D2276" s="70" t="str">
        <f>IF(C2276="","",LOOKUP(C2276,Bases!A:A,Bases!B:B))</f>
        <v/>
      </c>
      <c r="E2276" s="70" t="str">
        <f>IF(C2276="","",LOOKUP(C2276,Bases!A:A,Bases!C:C))</f>
        <v/>
      </c>
      <c r="F2276" s="24" t="s">
        <v>3639</v>
      </c>
      <c r="G2276" s="68" t="str">
        <f t="shared" si="142"/>
        <v>Baja</v>
      </c>
      <c r="H2276" s="16" t="s">
        <v>4838</v>
      </c>
      <c r="J2276" s="16" t="s">
        <v>2283</v>
      </c>
      <c r="K2276" s="16">
        <v>98640</v>
      </c>
      <c r="L2276" s="16" t="s">
        <v>2265</v>
      </c>
      <c r="M2276" s="17">
        <v>43525</v>
      </c>
      <c r="O2276" s="16" t="s">
        <v>4839</v>
      </c>
      <c r="P2276" s="16">
        <v>0</v>
      </c>
      <c r="Q2276" s="16" t="str">
        <f t="shared" si="143"/>
        <v>01/09/91</v>
      </c>
      <c r="R2276" s="27" t="s">
        <v>3904</v>
      </c>
      <c r="S2276" s="108" t="e">
        <v>#N/A</v>
      </c>
      <c r="T2276" s="108"/>
    </row>
    <row r="2277" spans="1:20" hidden="1" x14ac:dyDescent="0.2">
      <c r="A2277" s="31">
        <v>2575</v>
      </c>
      <c r="B2277" s="23" t="s">
        <v>5204</v>
      </c>
      <c r="C2277" s="19"/>
      <c r="D2277" s="70" t="str">
        <f>IF(C2277="","",LOOKUP(C2277,Bases!A:A,Bases!B:B))</f>
        <v/>
      </c>
      <c r="E2277" s="70" t="str">
        <f>IF(C2277="","",LOOKUP(C2277,Bases!A:A,Bases!C:C))</f>
        <v/>
      </c>
      <c r="F2277" s="12" t="s">
        <v>6043</v>
      </c>
      <c r="G2277" s="68" t="str">
        <f t="shared" si="142"/>
        <v>Baja</v>
      </c>
      <c r="H2277" s="16" t="s">
        <v>5205</v>
      </c>
      <c r="I2277" s="16" t="s">
        <v>2283</v>
      </c>
      <c r="J2277" s="16" t="s">
        <v>2283</v>
      </c>
      <c r="K2277" s="16">
        <v>98640</v>
      </c>
      <c r="L2277" s="16" t="s">
        <v>2265</v>
      </c>
      <c r="M2277" s="17">
        <v>43921</v>
      </c>
      <c r="N2277" s="15">
        <v>27190157191</v>
      </c>
      <c r="O2277" s="16" t="s">
        <v>5206</v>
      </c>
      <c r="P2277" s="16">
        <v>0</v>
      </c>
      <c r="Q2277" s="16" t="str">
        <f t="shared" si="143"/>
        <v>09/07/01</v>
      </c>
      <c r="R2277" s="27" t="s">
        <v>3904</v>
      </c>
      <c r="S2277" s="108" t="s">
        <v>6216</v>
      </c>
      <c r="T2277" s="108"/>
    </row>
    <row r="2278" spans="1:20" hidden="1" x14ac:dyDescent="0.2">
      <c r="A2278" s="16">
        <v>1371</v>
      </c>
      <c r="B2278" s="16" t="s">
        <v>1608</v>
      </c>
      <c r="D2278" s="70" t="str">
        <f>IF(C2278="","",LOOKUP(C2278,Bases!A:A,Bases!B:B))</f>
        <v/>
      </c>
      <c r="E2278" s="70" t="str">
        <f>IF(C2278="","",LOOKUP(C2278,Bases!A:A,Bases!C:C))</f>
        <v/>
      </c>
      <c r="F2278" s="18" t="s">
        <v>3639</v>
      </c>
      <c r="G2278" s="68" t="str">
        <f t="shared" si="142"/>
        <v>Baja</v>
      </c>
      <c r="H2278" s="16" t="s">
        <v>4832</v>
      </c>
      <c r="J2278" s="16" t="s">
        <v>2283</v>
      </c>
      <c r="K2278" s="16">
        <v>98640</v>
      </c>
      <c r="L2278" s="16" t="s">
        <v>2265</v>
      </c>
      <c r="M2278" s="17">
        <v>43525</v>
      </c>
      <c r="N2278" s="15">
        <v>47109359126</v>
      </c>
      <c r="O2278" s="16" t="s">
        <v>4833</v>
      </c>
      <c r="P2278" s="16">
        <v>0</v>
      </c>
      <c r="Q2278" s="16" t="str">
        <f t="shared" si="143"/>
        <v>27/04/93</v>
      </c>
      <c r="R2278" s="16" t="s">
        <v>3904</v>
      </c>
      <c r="S2278" s="108" t="e">
        <v>#N/A</v>
      </c>
      <c r="T2278" s="108"/>
    </row>
    <row r="2279" spans="1:20" x14ac:dyDescent="0.2">
      <c r="A2279" s="23">
        <v>2789</v>
      </c>
      <c r="B2279" s="16" t="s">
        <v>4882</v>
      </c>
      <c r="C2279" s="16" t="s">
        <v>6749</v>
      </c>
      <c r="D2279" s="70" t="str">
        <f>IF(C2279="","",LOOKUP(C2279,Bases!A:A,Bases!B:B))</f>
        <v>Invernaderos</v>
      </c>
      <c r="E2279" s="70" t="str">
        <f>IF(C2279="","",LOOKUP(C2279,Bases!A:A,Bases!C:C))</f>
        <v>Operativo Abajo</v>
      </c>
      <c r="F2279" s="18" t="s">
        <v>3662</v>
      </c>
      <c r="G2279" s="68" t="str">
        <f t="shared" si="142"/>
        <v>Activo</v>
      </c>
      <c r="H2279" s="16" t="s">
        <v>4883</v>
      </c>
      <c r="I2279" s="16" t="s">
        <v>2336</v>
      </c>
      <c r="J2279" s="16" t="s">
        <v>2272</v>
      </c>
      <c r="K2279" s="16">
        <v>98705</v>
      </c>
      <c r="L2279" s="16" t="s">
        <v>2266</v>
      </c>
      <c r="M2279" s="17">
        <v>44215</v>
      </c>
      <c r="N2279" s="15">
        <v>5200271673</v>
      </c>
      <c r="O2279" s="16" t="s">
        <v>4884</v>
      </c>
      <c r="P2279" s="16">
        <v>0</v>
      </c>
      <c r="Q2279" s="16" t="str">
        <f t="shared" si="143"/>
        <v>15/01/02</v>
      </c>
      <c r="R2279" s="27" t="s">
        <v>3904</v>
      </c>
      <c r="S2279" s="12" t="s">
        <v>2336</v>
      </c>
    </row>
    <row r="2280" spans="1:20" hidden="1" x14ac:dyDescent="0.2">
      <c r="A2280" s="23">
        <v>2574</v>
      </c>
      <c r="B2280" s="23" t="s">
        <v>5207</v>
      </c>
      <c r="D2280" s="70" t="str">
        <f>IF(C2280="","",LOOKUP(C2280,Bases!A:A,Bases!B:B))</f>
        <v/>
      </c>
      <c r="E2280" s="70" t="str">
        <f>IF(C2280="","",LOOKUP(C2280,Bases!A:A,Bases!C:C))</f>
        <v/>
      </c>
      <c r="F2280" s="24" t="s">
        <v>3639</v>
      </c>
      <c r="G2280" s="68" t="str">
        <f t="shared" si="142"/>
        <v>Baja</v>
      </c>
      <c r="H2280" s="16" t="s">
        <v>5208</v>
      </c>
      <c r="J2280" s="16" t="s">
        <v>2283</v>
      </c>
      <c r="K2280" s="16">
        <v>98640</v>
      </c>
      <c r="L2280" s="16" t="s">
        <v>2265</v>
      </c>
      <c r="M2280" s="17">
        <v>43668</v>
      </c>
      <c r="O2280" s="16" t="s">
        <v>5209</v>
      </c>
      <c r="P2280" s="16">
        <v>0</v>
      </c>
      <c r="Q2280" s="16" t="str">
        <f t="shared" si="143"/>
        <v>16/06/01</v>
      </c>
      <c r="R2280" s="27" t="s">
        <v>3910</v>
      </c>
      <c r="S2280" s="108" t="s">
        <v>2283</v>
      </c>
      <c r="T2280" s="108"/>
    </row>
    <row r="2281" spans="1:20" hidden="1" x14ac:dyDescent="0.2">
      <c r="A2281" s="16">
        <v>8255</v>
      </c>
      <c r="B2281" s="16" t="s">
        <v>3711</v>
      </c>
      <c r="D2281" s="70" t="str">
        <f>IF(C2281="","",LOOKUP(C2281,Bases!A:A,Bases!B:B))</f>
        <v/>
      </c>
      <c r="E2281" s="70" t="str">
        <f>IF(C2281="","",LOOKUP(C2281,Bases!A:A,Bases!C:C))</f>
        <v/>
      </c>
      <c r="G2281" s="68" t="str">
        <f t="shared" si="142"/>
        <v>Baja</v>
      </c>
      <c r="H2281" s="16" t="s">
        <v>3712</v>
      </c>
      <c r="J2281" s="16" t="s">
        <v>2283</v>
      </c>
      <c r="K2281" s="16">
        <v>98640</v>
      </c>
      <c r="L2281" s="16" t="s">
        <v>2265</v>
      </c>
      <c r="M2281" s="17">
        <v>43298</v>
      </c>
      <c r="N2281" s="15">
        <v>34987900791</v>
      </c>
      <c r="P2281" s="16">
        <v>0</v>
      </c>
      <c r="Q2281" s="16" t="str">
        <f t="shared" si="143"/>
        <v>//</v>
      </c>
      <c r="R2281" s="16"/>
      <c r="S2281" s="108" t="e">
        <v>#N/A</v>
      </c>
      <c r="T2281" s="108"/>
    </row>
    <row r="2282" spans="1:20" hidden="1" x14ac:dyDescent="0.2">
      <c r="A2282" s="16">
        <v>1426</v>
      </c>
      <c r="B2282" s="16" t="s">
        <v>1609</v>
      </c>
      <c r="D2282" s="70" t="str">
        <f>IF(C2282="","",LOOKUP(C2282,Bases!A:A,Bases!B:B))</f>
        <v/>
      </c>
      <c r="E2282" s="70" t="str">
        <f>IF(C2282="","",LOOKUP(C2282,Bases!A:A,Bases!C:C))</f>
        <v/>
      </c>
      <c r="G2282" s="68" t="str">
        <f t="shared" si="142"/>
        <v>Baja</v>
      </c>
      <c r="H2282" s="16" t="s">
        <v>3240</v>
      </c>
      <c r="J2282" s="16" t="s">
        <v>2283</v>
      </c>
      <c r="K2282" s="16">
        <v>98640</v>
      </c>
      <c r="L2282" s="16" t="s">
        <v>2265</v>
      </c>
      <c r="M2282" s="17">
        <v>42055</v>
      </c>
      <c r="N2282" s="15">
        <v>2159943741</v>
      </c>
      <c r="P2282" s="16">
        <v>0</v>
      </c>
      <c r="Q2282" s="16" t="str">
        <f t="shared" si="143"/>
        <v>//</v>
      </c>
      <c r="R2282" s="16"/>
      <c r="S2282" s="108" t="e">
        <v>#N/A</v>
      </c>
      <c r="T2282" s="108"/>
    </row>
    <row r="2283" spans="1:20" hidden="1" x14ac:dyDescent="0.2">
      <c r="A2283" s="16">
        <v>1317</v>
      </c>
      <c r="B2283" s="16" t="s">
        <v>1610</v>
      </c>
      <c r="D2283" s="70" t="str">
        <f>IF(C2283="","",LOOKUP(C2283,Bases!A:A,Bases!B:B))</f>
        <v/>
      </c>
      <c r="E2283" s="70" t="str">
        <f>IF(C2283="","",LOOKUP(C2283,Bases!A:A,Bases!C:C))</f>
        <v/>
      </c>
      <c r="G2283" s="68" t="str">
        <f t="shared" si="142"/>
        <v>Baja</v>
      </c>
      <c r="H2283" s="16" t="s">
        <v>3241</v>
      </c>
      <c r="J2283" s="16" t="s">
        <v>2283</v>
      </c>
      <c r="K2283" s="16">
        <v>98640</v>
      </c>
      <c r="L2283" s="16" t="s">
        <v>2265</v>
      </c>
      <c r="M2283" s="17">
        <v>41869</v>
      </c>
      <c r="N2283" s="15">
        <v>27149211719</v>
      </c>
      <c r="P2283" s="16">
        <v>0</v>
      </c>
      <c r="Q2283" s="16" t="str">
        <f t="shared" si="143"/>
        <v>//</v>
      </c>
      <c r="R2283" s="16"/>
      <c r="S2283" s="108" t="e">
        <v>#N/A</v>
      </c>
      <c r="T2283" s="108"/>
    </row>
    <row r="2284" spans="1:20" hidden="1" x14ac:dyDescent="0.2">
      <c r="A2284" s="16">
        <v>786</v>
      </c>
      <c r="B2284" s="16" t="s">
        <v>1611</v>
      </c>
      <c r="D2284" s="70" t="str">
        <f>IF(C2284="","",LOOKUP(C2284,Bases!A:A,Bases!B:B))</f>
        <v/>
      </c>
      <c r="E2284" s="70" t="str">
        <f>IF(C2284="","",LOOKUP(C2284,Bases!A:A,Bases!C:C))</f>
        <v/>
      </c>
      <c r="G2284" s="68" t="str">
        <f t="shared" si="142"/>
        <v>Baja</v>
      </c>
      <c r="K2284" s="16">
        <v>0</v>
      </c>
      <c r="L2284" s="16" t="s">
        <v>2265</v>
      </c>
      <c r="M2284" s="17">
        <v>38677</v>
      </c>
      <c r="N2284" s="15">
        <v>34058907196</v>
      </c>
      <c r="P2284" s="16">
        <v>0</v>
      </c>
      <c r="Q2284" s="16" t="str">
        <f t="shared" si="143"/>
        <v>//</v>
      </c>
      <c r="R2284" s="16"/>
      <c r="S2284" s="108" t="e">
        <v>#N/A</v>
      </c>
      <c r="T2284" s="108"/>
    </row>
    <row r="2285" spans="1:20" hidden="1" x14ac:dyDescent="0.2">
      <c r="A2285" s="16">
        <v>499</v>
      </c>
      <c r="B2285" s="16" t="s">
        <v>1612</v>
      </c>
      <c r="D2285" s="70" t="str">
        <f>IF(C2285="","",LOOKUP(C2285,Bases!A:A,Bases!B:B))</f>
        <v/>
      </c>
      <c r="E2285" s="70" t="str">
        <f>IF(C2285="","",LOOKUP(C2285,Bases!A:A,Bases!C:C))</f>
        <v/>
      </c>
      <c r="G2285" s="68" t="str">
        <f t="shared" si="142"/>
        <v>Baja</v>
      </c>
      <c r="H2285" s="16" t="s">
        <v>3242</v>
      </c>
      <c r="J2285" s="16" t="s">
        <v>2283</v>
      </c>
      <c r="K2285" s="16">
        <v>0</v>
      </c>
      <c r="L2285" s="16" t="s">
        <v>2265</v>
      </c>
      <c r="M2285" s="17">
        <v>38285</v>
      </c>
      <c r="N2285" s="15">
        <v>34048715402</v>
      </c>
      <c r="P2285" s="16">
        <v>0</v>
      </c>
      <c r="Q2285" s="16" t="str">
        <f t="shared" si="143"/>
        <v>//</v>
      </c>
      <c r="R2285" s="16"/>
      <c r="S2285" s="108" t="e">
        <v>#N/A</v>
      </c>
      <c r="T2285" s="108"/>
    </row>
    <row r="2286" spans="1:20" hidden="1" x14ac:dyDescent="0.2">
      <c r="A2286" s="16">
        <v>601</v>
      </c>
      <c r="B2286" s="16" t="s">
        <v>1613</v>
      </c>
      <c r="D2286" s="70" t="str">
        <f>IF(C2286="","",LOOKUP(C2286,Bases!A:A,Bases!B:B))</f>
        <v/>
      </c>
      <c r="E2286" s="70" t="str">
        <f>IF(C2286="","",LOOKUP(C2286,Bases!A:A,Bases!C:C))</f>
        <v/>
      </c>
      <c r="G2286" s="68" t="str">
        <f t="shared" si="142"/>
        <v>Baja</v>
      </c>
      <c r="K2286" s="16">
        <v>0</v>
      </c>
      <c r="L2286" s="16" t="s">
        <v>2265</v>
      </c>
      <c r="M2286" s="17">
        <v>38355</v>
      </c>
      <c r="N2286" s="15">
        <v>34058600023</v>
      </c>
      <c r="P2286" s="16">
        <v>0</v>
      </c>
      <c r="Q2286" s="16" t="str">
        <f t="shared" si="143"/>
        <v>//</v>
      </c>
      <c r="R2286" s="16"/>
      <c r="S2286" s="108" t="e">
        <v>#N/A</v>
      </c>
      <c r="T2286" s="108"/>
    </row>
    <row r="2287" spans="1:20" hidden="1" x14ac:dyDescent="0.2">
      <c r="A2287" s="16">
        <v>8315</v>
      </c>
      <c r="B2287" s="16" t="s">
        <v>7257</v>
      </c>
      <c r="C2287" s="19" t="s">
        <v>6798</v>
      </c>
      <c r="D2287" s="70" t="str">
        <f>IF(C2287="","",LOOKUP(C2287,Bases!A:A,Bases!B:B))</f>
        <v>Invernaderos</v>
      </c>
      <c r="E2287" s="70" t="str">
        <f>IF(C2287="","",LOOKUP(C2287,Bases!A:A,Bases!C:C))</f>
        <v>Operativo Abajo</v>
      </c>
      <c r="F2287" s="18" t="s">
        <v>6242</v>
      </c>
      <c r="G2287" s="68" t="str">
        <f>IF(L2287="B","Baja",IF(L2287="A","Activo",IF(L2287="R","Activo","")))</f>
        <v>Baja</v>
      </c>
      <c r="H2287" s="16" t="s">
        <v>7269</v>
      </c>
      <c r="I2287" s="16" t="s">
        <v>7258</v>
      </c>
      <c r="J2287" s="16" t="s">
        <v>2270</v>
      </c>
      <c r="K2287" s="16">
        <v>98630</v>
      </c>
      <c r="L2287" s="16" t="s">
        <v>2265</v>
      </c>
      <c r="M2287" s="17">
        <v>44117</v>
      </c>
      <c r="N2287" s="15">
        <v>34139209778</v>
      </c>
      <c r="O2287" s="16" t="s">
        <v>7259</v>
      </c>
      <c r="P2287" s="16" t="s">
        <v>7260</v>
      </c>
      <c r="Q2287" s="16" t="str">
        <f t="shared" si="143"/>
        <v>24/05/92</v>
      </c>
      <c r="R2287" s="27" t="s">
        <v>3910</v>
      </c>
      <c r="S2287" s="29" t="s">
        <v>7258</v>
      </c>
      <c r="T2287" s="29"/>
    </row>
    <row r="2288" spans="1:20" hidden="1" x14ac:dyDescent="0.2">
      <c r="A2288" s="29">
        <v>50322</v>
      </c>
      <c r="B2288" s="16" t="s">
        <v>5307</v>
      </c>
      <c r="D2288" s="70" t="str">
        <f>IF(C2288="","",LOOKUP(C2288,Bases!A:A,Bases!B:B))</f>
        <v/>
      </c>
      <c r="E2288" s="70" t="str">
        <f>IF(C2288="","",LOOKUP(C2288,Bases!A:A,Bases!C:C))</f>
        <v/>
      </c>
      <c r="F2288" s="18" t="s">
        <v>24</v>
      </c>
      <c r="G2288" s="68" t="str">
        <f t="shared" ref="G2288:G2330" si="144">IF(L2288="B","Baja","Activo")</f>
        <v>Baja</v>
      </c>
      <c r="H2288" s="16" t="s">
        <v>5308</v>
      </c>
      <c r="J2288" s="16" t="s">
        <v>2283</v>
      </c>
      <c r="K2288" s="16">
        <v>98640</v>
      </c>
      <c r="L2288" s="16" t="s">
        <v>2265</v>
      </c>
      <c r="M2288" s="17">
        <v>43685</v>
      </c>
      <c r="N2288" s="15">
        <v>34947901392</v>
      </c>
      <c r="O2288" s="16" t="s">
        <v>5309</v>
      </c>
      <c r="P2288" s="16">
        <v>0</v>
      </c>
      <c r="Q2288" s="16" t="str">
        <f t="shared" si="143"/>
        <v>07/09/79</v>
      </c>
      <c r="R2288" s="27" t="s">
        <v>3904</v>
      </c>
      <c r="S2288" s="108" t="e">
        <v>#N/A</v>
      </c>
      <c r="T2288" s="108"/>
    </row>
    <row r="2289" spans="1:20" hidden="1" x14ac:dyDescent="0.2">
      <c r="A2289" s="16">
        <v>1017</v>
      </c>
      <c r="B2289" s="16" t="s">
        <v>1614</v>
      </c>
      <c r="D2289" s="70" t="str">
        <f>IF(C2289="","",LOOKUP(C2289,Bases!A:A,Bases!B:B))</f>
        <v/>
      </c>
      <c r="E2289" s="70" t="str">
        <f>IF(C2289="","",LOOKUP(C2289,Bases!A:A,Bases!C:C))</f>
        <v/>
      </c>
      <c r="G2289" s="68" t="str">
        <f t="shared" si="144"/>
        <v>Baja</v>
      </c>
      <c r="H2289" s="16" t="s">
        <v>3243</v>
      </c>
      <c r="J2289" s="16" t="s">
        <v>2283</v>
      </c>
      <c r="K2289" s="16">
        <v>98640</v>
      </c>
      <c r="L2289" s="16" t="s">
        <v>2265</v>
      </c>
      <c r="M2289" s="17">
        <v>40613</v>
      </c>
      <c r="N2289" s="15">
        <v>34038410048</v>
      </c>
      <c r="P2289" s="16">
        <v>0</v>
      </c>
      <c r="Q2289" s="16" t="str">
        <f t="shared" si="143"/>
        <v>//</v>
      </c>
      <c r="R2289" s="16"/>
      <c r="S2289" s="108" t="e">
        <v>#N/A</v>
      </c>
      <c r="T2289" s="108"/>
    </row>
    <row r="2290" spans="1:20" hidden="1" x14ac:dyDescent="0.2">
      <c r="A2290" s="16">
        <v>2882</v>
      </c>
      <c r="B2290" s="16" t="s">
        <v>6543</v>
      </c>
      <c r="D2290" s="70" t="str">
        <f>IF(C2290="","",LOOKUP(C2290,Bases!A:A,Bases!B:B))</f>
        <v/>
      </c>
      <c r="E2290" s="70" t="str">
        <f>IF(C2290="","",LOOKUP(C2290,Bases!A:A,Bases!C:C))</f>
        <v/>
      </c>
      <c r="F2290" s="12" t="s">
        <v>6043</v>
      </c>
      <c r="G2290" s="68" t="str">
        <f t="shared" si="144"/>
        <v>Baja</v>
      </c>
      <c r="H2290" s="16" t="s">
        <v>6544</v>
      </c>
      <c r="I2290" s="16" t="s">
        <v>2283</v>
      </c>
      <c r="J2290" s="16" t="s">
        <v>2283</v>
      </c>
      <c r="K2290" s="16">
        <v>98640</v>
      </c>
      <c r="L2290" s="16" t="s">
        <v>2265</v>
      </c>
      <c r="M2290" s="17">
        <v>44019</v>
      </c>
      <c r="N2290" s="15">
        <v>34038510003</v>
      </c>
      <c r="O2290" s="16" t="s">
        <v>6545</v>
      </c>
      <c r="R2290" s="27" t="s">
        <v>3904</v>
      </c>
      <c r="S2290" s="108" t="s">
        <v>2283</v>
      </c>
      <c r="T2290" s="108"/>
    </row>
    <row r="2291" spans="1:20" hidden="1" x14ac:dyDescent="0.2">
      <c r="A2291" s="16">
        <v>1512</v>
      </c>
      <c r="B2291" s="16" t="s">
        <v>1615</v>
      </c>
      <c r="D2291" s="70" t="str">
        <f>IF(C2291="","",LOOKUP(C2291,Bases!A:A,Bases!B:B))</f>
        <v/>
      </c>
      <c r="E2291" s="70" t="str">
        <f>IF(C2291="","",LOOKUP(C2291,Bases!A:A,Bases!C:C))</f>
        <v/>
      </c>
      <c r="G2291" s="68" t="str">
        <f t="shared" si="144"/>
        <v>Baja</v>
      </c>
      <c r="H2291" s="16" t="s">
        <v>3244</v>
      </c>
      <c r="J2291" s="16" t="s">
        <v>2283</v>
      </c>
      <c r="K2291" s="16">
        <v>98640</v>
      </c>
      <c r="L2291" s="16" t="s">
        <v>2265</v>
      </c>
      <c r="M2291" s="17">
        <v>42237</v>
      </c>
      <c r="N2291" s="15">
        <v>5158502061</v>
      </c>
      <c r="P2291" s="16">
        <v>0</v>
      </c>
      <c r="Q2291" s="16" t="str">
        <f t="shared" ref="Q2291:Q2322" si="145">CONCATENATE(MID(O2291,9,2),"/",MID(O2291,7,2),"/",MID(O2291,5,2))</f>
        <v>//</v>
      </c>
      <c r="R2291" s="16"/>
      <c r="S2291" s="108" t="e">
        <v>#N/A</v>
      </c>
      <c r="T2291" s="108"/>
    </row>
    <row r="2292" spans="1:20" hidden="1" x14ac:dyDescent="0.2">
      <c r="A2292" s="16">
        <v>280</v>
      </c>
      <c r="B2292" s="16" t="s">
        <v>1616</v>
      </c>
      <c r="D2292" s="70" t="str">
        <f>IF(C2292="","",LOOKUP(C2292,Bases!A:A,Bases!B:B))</f>
        <v/>
      </c>
      <c r="E2292" s="70" t="str">
        <f>IF(C2292="","",LOOKUP(C2292,Bases!A:A,Bases!C:C))</f>
        <v/>
      </c>
      <c r="G2292" s="68" t="str">
        <f t="shared" si="144"/>
        <v>Baja</v>
      </c>
      <c r="K2292" s="16">
        <v>0</v>
      </c>
      <c r="L2292" s="16" t="s">
        <v>2265</v>
      </c>
      <c r="M2292" s="17">
        <v>37529</v>
      </c>
      <c r="N2292" s="15">
        <v>34028415445</v>
      </c>
      <c r="P2292" s="16">
        <v>0</v>
      </c>
      <c r="Q2292" s="16" t="str">
        <f t="shared" si="145"/>
        <v>//</v>
      </c>
      <c r="R2292" s="16"/>
      <c r="S2292" s="108" t="e">
        <v>#N/A</v>
      </c>
      <c r="T2292" s="108"/>
    </row>
    <row r="2293" spans="1:20" hidden="1" x14ac:dyDescent="0.2">
      <c r="A2293" s="16">
        <v>270</v>
      </c>
      <c r="B2293" s="16" t="s">
        <v>1617</v>
      </c>
      <c r="D2293" s="70" t="str">
        <f>IF(C2293="","",LOOKUP(C2293,Bases!A:A,Bases!B:B))</f>
        <v/>
      </c>
      <c r="E2293" s="70" t="str">
        <f>IF(C2293="","",LOOKUP(C2293,Bases!A:A,Bases!C:C))</f>
        <v/>
      </c>
      <c r="G2293" s="68" t="str">
        <f t="shared" si="144"/>
        <v>Baja</v>
      </c>
      <c r="K2293" s="16">
        <v>0</v>
      </c>
      <c r="L2293" s="16" t="s">
        <v>2265</v>
      </c>
      <c r="M2293" s="17">
        <v>37473</v>
      </c>
      <c r="N2293" s="15">
        <v>34028702578</v>
      </c>
      <c r="P2293" s="16">
        <v>0</v>
      </c>
      <c r="Q2293" s="16" t="str">
        <f t="shared" si="145"/>
        <v>//</v>
      </c>
      <c r="R2293" s="16"/>
      <c r="S2293" s="108" t="e">
        <v>#N/A</v>
      </c>
      <c r="T2293" s="108"/>
    </row>
    <row r="2294" spans="1:20" hidden="1" x14ac:dyDescent="0.2">
      <c r="A2294" s="16">
        <v>2864</v>
      </c>
      <c r="B2294" s="16" t="s">
        <v>6206</v>
      </c>
      <c r="D2294" s="70" t="str">
        <f>IF(C2294="","",LOOKUP(C2294,Bases!A:A,Bases!B:B))</f>
        <v/>
      </c>
      <c r="E2294" s="70" t="str">
        <f>IF(C2294="","",LOOKUP(C2294,Bases!A:A,Bases!C:C))</f>
        <v/>
      </c>
      <c r="F2294" s="18" t="s">
        <v>27</v>
      </c>
      <c r="G2294" s="68" t="str">
        <f t="shared" si="144"/>
        <v>Baja</v>
      </c>
      <c r="H2294" s="16" t="s">
        <v>6207</v>
      </c>
      <c r="I2294" s="16" t="s">
        <v>5531</v>
      </c>
      <c r="J2294" s="16" t="s">
        <v>2285</v>
      </c>
      <c r="K2294" s="16">
        <v>98740</v>
      </c>
      <c r="L2294" s="16" t="s">
        <v>2265</v>
      </c>
      <c r="M2294" s="17">
        <v>43957</v>
      </c>
      <c r="N2294" s="15">
        <v>34129207535</v>
      </c>
      <c r="O2294" s="16" t="s">
        <v>6208</v>
      </c>
      <c r="P2294" s="16" t="s">
        <v>6431</v>
      </c>
      <c r="Q2294" s="16" t="str">
        <f t="shared" si="145"/>
        <v>11/0./92</v>
      </c>
      <c r="R2294" s="16" t="s">
        <v>3904</v>
      </c>
      <c r="S2294" s="108" t="s">
        <v>6213</v>
      </c>
      <c r="T2294" s="108"/>
    </row>
    <row r="2295" spans="1:20" hidden="1" x14ac:dyDescent="0.2">
      <c r="A2295" s="16">
        <v>372</v>
      </c>
      <c r="B2295" s="16" t="s">
        <v>1618</v>
      </c>
      <c r="D2295" s="70" t="str">
        <f>IF(C2295="","",LOOKUP(C2295,Bases!A:A,Bases!B:B))</f>
        <v/>
      </c>
      <c r="E2295" s="70" t="str">
        <f>IF(C2295="","",LOOKUP(C2295,Bases!A:A,Bases!C:C))</f>
        <v/>
      </c>
      <c r="G2295" s="68" t="str">
        <f t="shared" si="144"/>
        <v>Baja</v>
      </c>
      <c r="K2295" s="16">
        <v>0</v>
      </c>
      <c r="L2295" s="16" t="s">
        <v>2265</v>
      </c>
      <c r="M2295" s="17">
        <v>37578</v>
      </c>
      <c r="N2295" s="15">
        <v>34008003237</v>
      </c>
      <c r="P2295" s="16">
        <v>0</v>
      </c>
      <c r="Q2295" s="16" t="str">
        <f t="shared" si="145"/>
        <v>//</v>
      </c>
      <c r="R2295" s="16"/>
      <c r="S2295" s="108" t="e">
        <v>#N/A</v>
      </c>
      <c r="T2295" s="108"/>
    </row>
    <row r="2296" spans="1:20" hidden="1" x14ac:dyDescent="0.2">
      <c r="A2296" s="16">
        <v>1857</v>
      </c>
      <c r="B2296" s="16" t="s">
        <v>1619</v>
      </c>
      <c r="D2296" s="70" t="str">
        <f>IF(C2296="","",LOOKUP(C2296,Bases!A:A,Bases!B:B))</f>
        <v/>
      </c>
      <c r="E2296" s="70" t="str">
        <f>IF(C2296="","",LOOKUP(C2296,Bases!A:A,Bases!C:C))</f>
        <v/>
      </c>
      <c r="G2296" s="68" t="str">
        <f t="shared" si="144"/>
        <v>Baja</v>
      </c>
      <c r="H2296" s="16" t="s">
        <v>3245</v>
      </c>
      <c r="J2296" s="16" t="s">
        <v>2283</v>
      </c>
      <c r="K2296" s="16">
        <v>98640</v>
      </c>
      <c r="L2296" s="16" t="s">
        <v>2265</v>
      </c>
      <c r="M2296" s="17">
        <v>42852</v>
      </c>
      <c r="N2296" s="15">
        <v>38169570843</v>
      </c>
      <c r="P2296" s="16">
        <v>0</v>
      </c>
      <c r="Q2296" s="16" t="str">
        <f t="shared" si="145"/>
        <v>//</v>
      </c>
      <c r="R2296" s="16"/>
      <c r="S2296" s="108" t="e">
        <v>#N/A</v>
      </c>
      <c r="T2296" s="108"/>
    </row>
    <row r="2297" spans="1:20" hidden="1" x14ac:dyDescent="0.2">
      <c r="A2297" s="16">
        <v>2009</v>
      </c>
      <c r="B2297" s="16" t="s">
        <v>1620</v>
      </c>
      <c r="D2297" s="70" t="str">
        <f>IF(C2297="","",LOOKUP(C2297,Bases!A:A,Bases!B:B))</f>
        <v/>
      </c>
      <c r="E2297" s="70" t="str">
        <f>IF(C2297="","",LOOKUP(C2297,Bases!A:A,Bases!C:C))</f>
        <v/>
      </c>
      <c r="G2297" s="68" t="str">
        <f t="shared" si="144"/>
        <v>Baja</v>
      </c>
      <c r="H2297" s="16" t="s">
        <v>3246</v>
      </c>
      <c r="J2297" s="16" t="s">
        <v>2272</v>
      </c>
      <c r="K2297" s="16">
        <v>98712</v>
      </c>
      <c r="L2297" s="16" t="s">
        <v>2265</v>
      </c>
      <c r="M2297" s="17">
        <v>43042</v>
      </c>
      <c r="N2297" s="15">
        <v>56169773670</v>
      </c>
      <c r="P2297" s="16">
        <v>0</v>
      </c>
      <c r="Q2297" s="16" t="str">
        <f t="shared" si="145"/>
        <v>//</v>
      </c>
      <c r="R2297" s="16"/>
      <c r="S2297" s="108" t="e">
        <v>#N/A</v>
      </c>
      <c r="T2297" s="108"/>
    </row>
    <row r="2298" spans="1:20" hidden="1" x14ac:dyDescent="0.2">
      <c r="A2298" s="16">
        <v>7044</v>
      </c>
      <c r="B2298" s="16" t="s">
        <v>1621</v>
      </c>
      <c r="D2298" s="70" t="str">
        <f>IF(C2298="","",LOOKUP(C2298,Bases!A:A,Bases!B:B))</f>
        <v/>
      </c>
      <c r="E2298" s="70" t="str">
        <f>IF(C2298="","",LOOKUP(C2298,Bases!A:A,Bases!C:C))</f>
        <v/>
      </c>
      <c r="G2298" s="68" t="str">
        <f t="shared" si="144"/>
        <v>Baja</v>
      </c>
      <c r="H2298" s="16" t="s">
        <v>3247</v>
      </c>
      <c r="J2298" s="16" t="s">
        <v>2472</v>
      </c>
      <c r="K2298" s="16">
        <v>0</v>
      </c>
      <c r="L2298" s="16" t="s">
        <v>2265</v>
      </c>
      <c r="M2298" s="17">
        <v>41316</v>
      </c>
      <c r="N2298" s="15">
        <v>34139101660</v>
      </c>
      <c r="P2298" s="16">
        <v>0</v>
      </c>
      <c r="Q2298" s="16" t="str">
        <f t="shared" si="145"/>
        <v>//</v>
      </c>
      <c r="R2298" s="16"/>
      <c r="S2298" s="108" t="e">
        <v>#N/A</v>
      </c>
      <c r="T2298" s="108"/>
    </row>
    <row r="2299" spans="1:20" hidden="1" x14ac:dyDescent="0.2">
      <c r="A2299" s="16">
        <v>1354</v>
      </c>
      <c r="B2299" s="16" t="s">
        <v>1622</v>
      </c>
      <c r="D2299" s="70" t="str">
        <f>IF(C2299="","",LOOKUP(C2299,Bases!A:A,Bases!B:B))</f>
        <v/>
      </c>
      <c r="E2299" s="70" t="str">
        <f>IF(C2299="","",LOOKUP(C2299,Bases!A:A,Bases!C:C))</f>
        <v/>
      </c>
      <c r="G2299" s="68" t="str">
        <f t="shared" si="144"/>
        <v>Baja</v>
      </c>
      <c r="H2299" s="16" t="s">
        <v>3248</v>
      </c>
      <c r="J2299" s="16" t="s">
        <v>2283</v>
      </c>
      <c r="K2299" s="16">
        <v>98640</v>
      </c>
      <c r="L2299" s="16" t="s">
        <v>2265</v>
      </c>
      <c r="M2299" s="17">
        <v>41904</v>
      </c>
      <c r="N2299" s="15">
        <v>33017712952</v>
      </c>
      <c r="P2299" s="16">
        <v>0</v>
      </c>
      <c r="Q2299" s="16" t="str">
        <f t="shared" si="145"/>
        <v>//</v>
      </c>
      <c r="R2299" s="16"/>
      <c r="S2299" s="108" t="e">
        <v>#N/A</v>
      </c>
      <c r="T2299" s="108"/>
    </row>
    <row r="2300" spans="1:20" hidden="1" x14ac:dyDescent="0.2">
      <c r="A2300" s="16">
        <v>1254</v>
      </c>
      <c r="B2300" s="16" t="s">
        <v>1623</v>
      </c>
      <c r="D2300" s="70" t="str">
        <f>IF(C2300="","",LOOKUP(C2300,Bases!A:A,Bases!B:B))</f>
        <v/>
      </c>
      <c r="E2300" s="70" t="str">
        <f>IF(C2300="","",LOOKUP(C2300,Bases!A:A,Bases!C:C))</f>
        <v/>
      </c>
      <c r="G2300" s="68" t="str">
        <f t="shared" si="144"/>
        <v>Baja</v>
      </c>
      <c r="H2300" s="16" t="s">
        <v>3249</v>
      </c>
      <c r="J2300" s="16" t="s">
        <v>2381</v>
      </c>
      <c r="K2300" s="16">
        <v>98640</v>
      </c>
      <c r="L2300" s="16" t="s">
        <v>2265</v>
      </c>
      <c r="M2300" s="17">
        <v>41758</v>
      </c>
      <c r="N2300" s="15">
        <v>64149551810</v>
      </c>
      <c r="P2300" s="16">
        <v>0</v>
      </c>
      <c r="Q2300" s="16" t="str">
        <f t="shared" si="145"/>
        <v>//</v>
      </c>
      <c r="R2300" s="16"/>
      <c r="S2300" s="108" t="e">
        <v>#N/A</v>
      </c>
      <c r="T2300" s="108"/>
    </row>
    <row r="2301" spans="1:20" hidden="1" x14ac:dyDescent="0.2">
      <c r="A2301" s="16">
        <v>1927</v>
      </c>
      <c r="B2301" s="16" t="s">
        <v>1624</v>
      </c>
      <c r="D2301" s="70" t="str">
        <f>IF(C2301="","",LOOKUP(C2301,Bases!A:A,Bases!B:B))</f>
        <v/>
      </c>
      <c r="E2301" s="70" t="str">
        <f>IF(C2301="","",LOOKUP(C2301,Bases!A:A,Bases!C:C))</f>
        <v/>
      </c>
      <c r="G2301" s="68" t="str">
        <f t="shared" si="144"/>
        <v>Baja</v>
      </c>
      <c r="H2301" s="16" t="s">
        <v>3250</v>
      </c>
      <c r="J2301" s="16" t="s">
        <v>2283</v>
      </c>
      <c r="K2301" s="16">
        <v>98640</v>
      </c>
      <c r="L2301" s="16" t="s">
        <v>2265</v>
      </c>
      <c r="M2301" s="17">
        <v>42955</v>
      </c>
      <c r="N2301" s="15">
        <v>3159980998</v>
      </c>
      <c r="P2301" s="16">
        <v>0</v>
      </c>
      <c r="Q2301" s="16" t="str">
        <f t="shared" si="145"/>
        <v>//</v>
      </c>
      <c r="R2301" s="16"/>
      <c r="S2301" s="108" t="e">
        <v>#N/A</v>
      </c>
      <c r="T2301" s="108"/>
    </row>
    <row r="2302" spans="1:20" hidden="1" x14ac:dyDescent="0.2">
      <c r="A2302" s="16">
        <v>699</v>
      </c>
      <c r="B2302" s="16" t="s">
        <v>1625</v>
      </c>
      <c r="D2302" s="70" t="str">
        <f>IF(C2302="","",LOOKUP(C2302,Bases!A:A,Bases!B:B))</f>
        <v/>
      </c>
      <c r="E2302" s="70" t="str">
        <f>IF(C2302="","",LOOKUP(C2302,Bases!A:A,Bases!C:C))</f>
        <v/>
      </c>
      <c r="G2302" s="68" t="str">
        <f t="shared" si="144"/>
        <v>Baja</v>
      </c>
      <c r="K2302" s="16">
        <v>0</v>
      </c>
      <c r="L2302" s="16" t="s">
        <v>2265</v>
      </c>
      <c r="M2302" s="17">
        <v>38474</v>
      </c>
      <c r="N2302" s="15">
        <v>34058804393</v>
      </c>
      <c r="P2302" s="16">
        <v>0</v>
      </c>
      <c r="Q2302" s="16" t="str">
        <f t="shared" si="145"/>
        <v>//</v>
      </c>
      <c r="R2302" s="16"/>
      <c r="S2302" s="108" t="e">
        <v>#N/A</v>
      </c>
      <c r="T2302" s="108"/>
    </row>
    <row r="2303" spans="1:20" hidden="1" x14ac:dyDescent="0.2">
      <c r="A2303" s="16">
        <v>669</v>
      </c>
      <c r="B2303" s="16" t="s">
        <v>1626</v>
      </c>
      <c r="D2303" s="70" t="str">
        <f>IF(C2303="","",LOOKUP(C2303,Bases!A:A,Bases!B:B))</f>
        <v/>
      </c>
      <c r="E2303" s="70" t="str">
        <f>IF(C2303="","",LOOKUP(C2303,Bases!A:A,Bases!C:C))</f>
        <v/>
      </c>
      <c r="G2303" s="68" t="str">
        <f t="shared" si="144"/>
        <v>Baja</v>
      </c>
      <c r="H2303" s="16" t="s">
        <v>3251</v>
      </c>
      <c r="J2303" s="16" t="s">
        <v>2272</v>
      </c>
      <c r="K2303" s="16">
        <v>98700</v>
      </c>
      <c r="L2303" s="16" t="s">
        <v>2265</v>
      </c>
      <c r="M2303" s="17">
        <v>38446</v>
      </c>
      <c r="N2303" s="15">
        <v>34058803288</v>
      </c>
      <c r="P2303" s="16">
        <v>0</v>
      </c>
      <c r="Q2303" s="16" t="str">
        <f t="shared" si="145"/>
        <v>//</v>
      </c>
      <c r="R2303" s="16"/>
      <c r="S2303" s="108" t="e">
        <v>#N/A</v>
      </c>
      <c r="T2303" s="108"/>
    </row>
    <row r="2304" spans="1:20" hidden="1" x14ac:dyDescent="0.2">
      <c r="A2304" s="16">
        <v>881</v>
      </c>
      <c r="B2304" s="16" t="s">
        <v>1627</v>
      </c>
      <c r="D2304" s="70" t="str">
        <f>IF(C2304="","",LOOKUP(C2304,Bases!A:A,Bases!B:B))</f>
        <v/>
      </c>
      <c r="E2304" s="70" t="str">
        <f>IF(C2304="","",LOOKUP(C2304,Bases!A:A,Bases!C:C))</f>
        <v/>
      </c>
      <c r="G2304" s="68" t="str">
        <f t="shared" si="144"/>
        <v>Baja</v>
      </c>
      <c r="K2304" s="16">
        <v>0</v>
      </c>
      <c r="L2304" s="16" t="s">
        <v>2265</v>
      </c>
      <c r="M2304" s="17">
        <v>38782</v>
      </c>
      <c r="N2304" s="15">
        <v>34068802528</v>
      </c>
      <c r="P2304" s="16">
        <v>0</v>
      </c>
      <c r="Q2304" s="16" t="str">
        <f t="shared" si="145"/>
        <v>//</v>
      </c>
      <c r="R2304" s="16"/>
      <c r="S2304" s="108" t="e">
        <v>#N/A</v>
      </c>
      <c r="T2304" s="108"/>
    </row>
    <row r="2305" spans="1:20" hidden="1" x14ac:dyDescent="0.2">
      <c r="A2305" s="16">
        <v>1148</v>
      </c>
      <c r="B2305" s="16" t="s">
        <v>1628</v>
      </c>
      <c r="D2305" s="70" t="str">
        <f>IF(C2305="","",LOOKUP(C2305,Bases!A:A,Bases!B:B))</f>
        <v/>
      </c>
      <c r="E2305" s="70" t="str">
        <f>IF(C2305="","",LOOKUP(C2305,Bases!A:A,Bases!C:C))</f>
        <v/>
      </c>
      <c r="G2305" s="68" t="str">
        <f t="shared" si="144"/>
        <v>Baja</v>
      </c>
      <c r="K2305" s="16">
        <v>0</v>
      </c>
      <c r="L2305" s="16" t="s">
        <v>2265</v>
      </c>
      <c r="M2305" s="17">
        <v>41449</v>
      </c>
      <c r="N2305" s="15">
        <v>34038100300</v>
      </c>
      <c r="P2305" s="16">
        <v>0</v>
      </c>
      <c r="Q2305" s="16" t="str">
        <f t="shared" si="145"/>
        <v>//</v>
      </c>
      <c r="R2305" s="16"/>
      <c r="S2305" s="108" t="e">
        <v>#N/A</v>
      </c>
      <c r="T2305" s="108"/>
    </row>
    <row r="2306" spans="1:20" hidden="1" x14ac:dyDescent="0.2">
      <c r="A2306" s="16">
        <v>7063</v>
      </c>
      <c r="B2306" s="16" t="s">
        <v>1629</v>
      </c>
      <c r="D2306" s="70" t="str">
        <f>IF(C2306="","",LOOKUP(C2306,Bases!A:A,Bases!B:B))</f>
        <v/>
      </c>
      <c r="E2306" s="70" t="str">
        <f>IF(C2306="","",LOOKUP(C2306,Bases!A:A,Bases!C:C))</f>
        <v/>
      </c>
      <c r="G2306" s="68" t="str">
        <f t="shared" si="144"/>
        <v>Baja</v>
      </c>
      <c r="H2306" s="16" t="s">
        <v>3252</v>
      </c>
      <c r="J2306" s="16" t="s">
        <v>2294</v>
      </c>
      <c r="K2306" s="16">
        <v>98050</v>
      </c>
      <c r="L2306" s="16" t="s">
        <v>2265</v>
      </c>
      <c r="M2306" s="17">
        <v>41358</v>
      </c>
      <c r="N2306" s="15">
        <v>34038100300</v>
      </c>
      <c r="P2306" s="16">
        <v>0</v>
      </c>
      <c r="Q2306" s="16" t="str">
        <f t="shared" si="145"/>
        <v>//</v>
      </c>
      <c r="R2306" s="16"/>
      <c r="S2306" s="108" t="e">
        <v>#N/A</v>
      </c>
      <c r="T2306" s="108"/>
    </row>
    <row r="2307" spans="1:20" hidden="1" x14ac:dyDescent="0.2">
      <c r="A2307" s="16">
        <v>1861</v>
      </c>
      <c r="B2307" s="16" t="s">
        <v>1630</v>
      </c>
      <c r="D2307" s="70" t="str">
        <f>IF(C2307="","",LOOKUP(C2307,Bases!A:A,Bases!B:B))</f>
        <v/>
      </c>
      <c r="E2307" s="70" t="str">
        <f>IF(C2307="","",LOOKUP(C2307,Bases!A:A,Bases!C:C))</f>
        <v/>
      </c>
      <c r="G2307" s="68" t="str">
        <f t="shared" si="144"/>
        <v>Baja</v>
      </c>
      <c r="H2307" s="16" t="s">
        <v>3253</v>
      </c>
      <c r="J2307" s="16" t="s">
        <v>2272</v>
      </c>
      <c r="K2307" s="16">
        <v>98700</v>
      </c>
      <c r="L2307" s="16" t="s">
        <v>2265</v>
      </c>
      <c r="M2307" s="17">
        <v>42856</v>
      </c>
      <c r="N2307" s="15">
        <v>12129556762</v>
      </c>
      <c r="P2307" s="16">
        <v>0</v>
      </c>
      <c r="Q2307" s="16" t="str">
        <f t="shared" si="145"/>
        <v>//</v>
      </c>
      <c r="R2307" s="16"/>
      <c r="S2307" s="108" t="e">
        <v>#N/A</v>
      </c>
      <c r="T2307" s="108"/>
    </row>
    <row r="2308" spans="1:20" hidden="1" x14ac:dyDescent="0.2">
      <c r="A2308" s="16">
        <v>1147</v>
      </c>
      <c r="B2308" s="16" t="s">
        <v>1631</v>
      </c>
      <c r="D2308" s="70" t="str">
        <f>IF(C2308="","",LOOKUP(C2308,Bases!A:A,Bases!B:B))</f>
        <v/>
      </c>
      <c r="E2308" s="70" t="str">
        <f>IF(C2308="","",LOOKUP(C2308,Bases!A:A,Bases!C:C))</f>
        <v/>
      </c>
      <c r="G2308" s="68" t="str">
        <f t="shared" si="144"/>
        <v>Baja</v>
      </c>
      <c r="H2308" s="16" t="s">
        <v>3254</v>
      </c>
      <c r="J2308" s="16" t="s">
        <v>2277</v>
      </c>
      <c r="K2308" s="16">
        <v>0</v>
      </c>
      <c r="L2308" s="16" t="s">
        <v>2265</v>
      </c>
      <c r="M2308" s="17">
        <v>41449</v>
      </c>
      <c r="N2308" s="15">
        <v>34027501146</v>
      </c>
      <c r="P2308" s="16">
        <v>0</v>
      </c>
      <c r="Q2308" s="16" t="str">
        <f t="shared" si="145"/>
        <v>//</v>
      </c>
      <c r="R2308" s="16"/>
      <c r="S2308" s="108" t="e">
        <v>#N/A</v>
      </c>
      <c r="T2308" s="108"/>
    </row>
    <row r="2309" spans="1:20" hidden="1" x14ac:dyDescent="0.2">
      <c r="A2309" s="16">
        <v>1499</v>
      </c>
      <c r="B2309" s="16" t="s">
        <v>1632</v>
      </c>
      <c r="D2309" s="70" t="str">
        <f>IF(C2309="","",LOOKUP(C2309,Bases!A:A,Bases!B:B))</f>
        <v/>
      </c>
      <c r="E2309" s="70" t="str">
        <f>IF(C2309="","",LOOKUP(C2309,Bases!A:A,Bases!C:C))</f>
        <v/>
      </c>
      <c r="G2309" s="68" t="str">
        <f t="shared" si="144"/>
        <v>Baja</v>
      </c>
      <c r="H2309" s="16" t="s">
        <v>3255</v>
      </c>
      <c r="J2309" s="16" t="s">
        <v>3256</v>
      </c>
      <c r="K2309" s="16">
        <v>0</v>
      </c>
      <c r="L2309" s="16" t="s">
        <v>2265</v>
      </c>
      <c r="M2309" s="17">
        <v>42229</v>
      </c>
      <c r="N2309" s="15">
        <v>25149182963</v>
      </c>
      <c r="P2309" s="16">
        <v>0</v>
      </c>
      <c r="Q2309" s="16" t="str">
        <f t="shared" si="145"/>
        <v>//</v>
      </c>
      <c r="R2309" s="16"/>
      <c r="S2309" s="108" t="e">
        <v>#N/A</v>
      </c>
      <c r="T2309" s="108"/>
    </row>
    <row r="2310" spans="1:20" hidden="1" x14ac:dyDescent="0.2">
      <c r="A2310" s="16">
        <v>1836</v>
      </c>
      <c r="B2310" s="16" t="s">
        <v>1633</v>
      </c>
      <c r="D2310" s="70" t="str">
        <f>IF(C2310="","",LOOKUP(C2310,Bases!A:A,Bases!B:B))</f>
        <v/>
      </c>
      <c r="E2310" s="70" t="str">
        <f>IF(C2310="","",LOOKUP(C2310,Bases!A:A,Bases!C:C))</f>
        <v/>
      </c>
      <c r="G2310" s="68" t="str">
        <f t="shared" si="144"/>
        <v>Baja</v>
      </c>
      <c r="H2310" s="16" t="s">
        <v>3257</v>
      </c>
      <c r="J2310" s="16" t="s">
        <v>2285</v>
      </c>
      <c r="K2310" s="16">
        <v>98730</v>
      </c>
      <c r="L2310" s="16" t="s">
        <v>2265</v>
      </c>
      <c r="M2310" s="17">
        <v>42762</v>
      </c>
      <c r="N2310" s="15">
        <v>5170158413</v>
      </c>
      <c r="P2310" s="16">
        <v>0</v>
      </c>
      <c r="Q2310" s="16" t="str">
        <f t="shared" si="145"/>
        <v>//</v>
      </c>
      <c r="R2310" s="16"/>
      <c r="S2310" s="108" t="e">
        <v>#N/A</v>
      </c>
      <c r="T2310" s="108"/>
    </row>
    <row r="2311" spans="1:20" hidden="1" x14ac:dyDescent="0.2">
      <c r="A2311" s="16">
        <v>1233</v>
      </c>
      <c r="B2311" s="16" t="s">
        <v>1634</v>
      </c>
      <c r="D2311" s="70" t="str">
        <f>IF(C2311="","",LOOKUP(C2311,Bases!A:A,Bases!B:B))</f>
        <v/>
      </c>
      <c r="E2311" s="70" t="str">
        <f>IF(C2311="","",LOOKUP(C2311,Bases!A:A,Bases!C:C))</f>
        <v/>
      </c>
      <c r="F2311" s="18" t="s">
        <v>3659</v>
      </c>
      <c r="G2311" s="68" t="str">
        <f t="shared" si="144"/>
        <v>Baja</v>
      </c>
      <c r="H2311" s="16" t="s">
        <v>3258</v>
      </c>
      <c r="I2311" s="16" t="s">
        <v>2277</v>
      </c>
      <c r="J2311" s="16" t="s">
        <v>2272</v>
      </c>
      <c r="K2311" s="16">
        <v>98700</v>
      </c>
      <c r="L2311" s="16" t="s">
        <v>2265</v>
      </c>
      <c r="M2311" s="17">
        <v>43480</v>
      </c>
      <c r="N2311" s="15">
        <v>3148628476</v>
      </c>
      <c r="O2311" s="16" t="s">
        <v>4242</v>
      </c>
      <c r="P2311" s="16">
        <v>0</v>
      </c>
      <c r="Q2311" s="16" t="str">
        <f t="shared" si="145"/>
        <v>22/02/86</v>
      </c>
      <c r="R2311" s="27" t="s">
        <v>3904</v>
      </c>
      <c r="S2311" s="108" t="e">
        <v>#N/A</v>
      </c>
      <c r="T2311" s="108"/>
    </row>
    <row r="2312" spans="1:20" hidden="1" x14ac:dyDescent="0.2">
      <c r="A2312" s="16">
        <v>1397</v>
      </c>
      <c r="B2312" s="16" t="s">
        <v>1635</v>
      </c>
      <c r="D2312" s="70" t="str">
        <f>IF(C2312="","",LOOKUP(C2312,Bases!A:A,Bases!B:B))</f>
        <v/>
      </c>
      <c r="E2312" s="70" t="str">
        <f>IF(C2312="","",LOOKUP(C2312,Bases!A:A,Bases!C:C))</f>
        <v/>
      </c>
      <c r="G2312" s="68" t="str">
        <f t="shared" si="144"/>
        <v>Baja</v>
      </c>
      <c r="K2312" s="16">
        <v>0</v>
      </c>
      <c r="L2312" s="16" t="s">
        <v>2265</v>
      </c>
      <c r="M2312" s="17">
        <v>42003</v>
      </c>
      <c r="N2312" s="15">
        <v>5148764219</v>
      </c>
      <c r="P2312" s="16">
        <v>0</v>
      </c>
      <c r="Q2312" s="16" t="str">
        <f t="shared" si="145"/>
        <v>//</v>
      </c>
      <c r="R2312" s="16"/>
      <c r="S2312" s="108" t="e">
        <v>#N/A</v>
      </c>
      <c r="T2312" s="108"/>
    </row>
    <row r="2313" spans="1:20" hidden="1" x14ac:dyDescent="0.2">
      <c r="A2313" s="16">
        <v>7045</v>
      </c>
      <c r="B2313" s="16" t="s">
        <v>1636</v>
      </c>
      <c r="D2313" s="70" t="str">
        <f>IF(C2313="","",LOOKUP(C2313,Bases!A:A,Bases!B:B))</f>
        <v/>
      </c>
      <c r="E2313" s="70" t="str">
        <f>IF(C2313="","",LOOKUP(C2313,Bases!A:A,Bases!C:C))</f>
        <v/>
      </c>
      <c r="G2313" s="68" t="str">
        <f t="shared" si="144"/>
        <v>Baja</v>
      </c>
      <c r="H2313" s="16" t="s">
        <v>3259</v>
      </c>
      <c r="J2313" s="16" t="s">
        <v>2375</v>
      </c>
      <c r="K2313" s="16">
        <v>0</v>
      </c>
      <c r="L2313" s="16" t="s">
        <v>2265</v>
      </c>
      <c r="M2313" s="17">
        <v>41316</v>
      </c>
      <c r="N2313" s="15">
        <v>22119505539</v>
      </c>
      <c r="P2313" s="16">
        <v>0</v>
      </c>
      <c r="Q2313" s="16" t="str">
        <f t="shared" si="145"/>
        <v>//</v>
      </c>
      <c r="R2313" s="16"/>
      <c r="S2313" s="108" t="e">
        <v>#N/A</v>
      </c>
      <c r="T2313" s="108"/>
    </row>
    <row r="2314" spans="1:20" hidden="1" x14ac:dyDescent="0.2">
      <c r="A2314" s="16">
        <v>1384</v>
      </c>
      <c r="B2314" s="16" t="s">
        <v>1637</v>
      </c>
      <c r="C2314" s="16" t="s">
        <v>6866</v>
      </c>
      <c r="D2314" s="70" t="str">
        <f>IF(C2314="","",LOOKUP(C2314,Bases!A:A,Bases!B:B))</f>
        <v>Invernaderos</v>
      </c>
      <c r="E2314" s="70" t="str">
        <f>IF(C2314="","",LOOKUP(C2314,Bases!A:A,Bases!C:C))</f>
        <v>Operativo Abajo</v>
      </c>
      <c r="F2314" s="18" t="s">
        <v>3663</v>
      </c>
      <c r="G2314" s="68" t="str">
        <f t="shared" si="144"/>
        <v>Baja</v>
      </c>
      <c r="H2314" s="16" t="s">
        <v>3260</v>
      </c>
      <c r="I2314" s="16" t="s">
        <v>2277</v>
      </c>
      <c r="J2314" s="16" t="s">
        <v>2274</v>
      </c>
      <c r="K2314" s="16">
        <v>98700</v>
      </c>
      <c r="L2314" s="16" t="s">
        <v>2265</v>
      </c>
      <c r="M2314" s="17">
        <v>44036</v>
      </c>
      <c r="N2314" s="15">
        <v>34119314101</v>
      </c>
      <c r="O2314" s="16" t="s">
        <v>6604</v>
      </c>
      <c r="P2314" s="16">
        <v>0</v>
      </c>
      <c r="Q2314" s="16" t="str">
        <f t="shared" si="145"/>
        <v>19/06/93</v>
      </c>
      <c r="R2314" s="16"/>
      <c r="S2314" s="108"/>
      <c r="T2314" s="108"/>
    </row>
    <row r="2315" spans="1:20" hidden="1" x14ac:dyDescent="0.2">
      <c r="A2315" s="16">
        <v>1665</v>
      </c>
      <c r="B2315" s="16" t="s">
        <v>1638</v>
      </c>
      <c r="D2315" s="70" t="str">
        <f>IF(C2315="","",LOOKUP(C2315,Bases!A:A,Bases!B:B))</f>
        <v/>
      </c>
      <c r="E2315" s="70" t="str">
        <f>IF(C2315="","",LOOKUP(C2315,Bases!A:A,Bases!C:C))</f>
        <v/>
      </c>
      <c r="G2315" s="68" t="str">
        <f t="shared" si="144"/>
        <v>Baja</v>
      </c>
      <c r="H2315" s="16" t="s">
        <v>3261</v>
      </c>
      <c r="J2315" s="16" t="s">
        <v>2272</v>
      </c>
      <c r="K2315" s="16">
        <v>98700</v>
      </c>
      <c r="L2315" s="16" t="s">
        <v>2265</v>
      </c>
      <c r="M2315" s="17">
        <v>42502</v>
      </c>
      <c r="N2315" s="15">
        <v>34067400688</v>
      </c>
      <c r="P2315" s="16">
        <v>0</v>
      </c>
      <c r="Q2315" s="16" t="str">
        <f t="shared" si="145"/>
        <v>//</v>
      </c>
      <c r="R2315" s="16"/>
      <c r="S2315" s="108" t="e">
        <v>#N/A</v>
      </c>
      <c r="T2315" s="108"/>
    </row>
    <row r="2316" spans="1:20" hidden="1" x14ac:dyDescent="0.2">
      <c r="A2316" s="16">
        <v>1657</v>
      </c>
      <c r="B2316" s="16" t="s">
        <v>1639</v>
      </c>
      <c r="D2316" s="70" t="str">
        <f>IF(C2316="","",LOOKUP(C2316,Bases!A:A,Bases!B:B))</f>
        <v/>
      </c>
      <c r="E2316" s="70" t="str">
        <f>IF(C2316="","",LOOKUP(C2316,Bases!A:A,Bases!C:C))</f>
        <v/>
      </c>
      <c r="F2316" s="18" t="s">
        <v>3660</v>
      </c>
      <c r="G2316" s="68" t="str">
        <f t="shared" si="144"/>
        <v>Baja</v>
      </c>
      <c r="H2316" s="16" t="s">
        <v>4507</v>
      </c>
      <c r="J2316" s="16" t="s">
        <v>2272</v>
      </c>
      <c r="K2316" s="16">
        <v>98700</v>
      </c>
      <c r="L2316" s="16" t="s">
        <v>2265</v>
      </c>
      <c r="M2316" s="17">
        <v>43426</v>
      </c>
      <c r="N2316" s="15">
        <v>34068605087</v>
      </c>
      <c r="O2316" s="16" t="s">
        <v>4508</v>
      </c>
      <c r="P2316" s="16">
        <v>0</v>
      </c>
      <c r="Q2316" s="16" t="str">
        <f t="shared" si="145"/>
        <v>27/01/86</v>
      </c>
      <c r="R2316" s="16" t="s">
        <v>3904</v>
      </c>
      <c r="S2316" s="108" t="e">
        <v>#N/A</v>
      </c>
      <c r="T2316" s="108"/>
    </row>
    <row r="2317" spans="1:20" hidden="1" x14ac:dyDescent="0.2">
      <c r="A2317" s="16">
        <v>312</v>
      </c>
      <c r="B2317" s="16" t="s">
        <v>1640</v>
      </c>
      <c r="D2317" s="70" t="str">
        <f>IF(C2317="","",LOOKUP(C2317,Bases!A:A,Bases!B:B))</f>
        <v/>
      </c>
      <c r="E2317" s="70" t="str">
        <f>IF(C2317="","",LOOKUP(C2317,Bases!A:A,Bases!C:C))</f>
        <v/>
      </c>
      <c r="G2317" s="68" t="str">
        <f t="shared" si="144"/>
        <v>Baja</v>
      </c>
      <c r="K2317" s="16">
        <v>0</v>
      </c>
      <c r="L2317" s="16" t="s">
        <v>2265</v>
      </c>
      <c r="M2317" s="17">
        <v>37566</v>
      </c>
      <c r="N2317" s="15">
        <v>62958009086</v>
      </c>
      <c r="P2317" s="16">
        <v>0</v>
      </c>
      <c r="Q2317" s="16" t="str">
        <f t="shared" si="145"/>
        <v>//</v>
      </c>
      <c r="R2317" s="16"/>
      <c r="S2317" s="108" t="e">
        <v>#N/A</v>
      </c>
      <c r="T2317" s="108"/>
    </row>
    <row r="2318" spans="1:20" hidden="1" x14ac:dyDescent="0.2">
      <c r="A2318" s="23">
        <v>2293</v>
      </c>
      <c r="B2318" s="16" t="s">
        <v>4020</v>
      </c>
      <c r="D2318" s="70" t="str">
        <f>IF(C2318="","",LOOKUP(C2318,Bases!A:A,Bases!B:B))</f>
        <v/>
      </c>
      <c r="E2318" s="70" t="str">
        <f>IF(C2318="","",LOOKUP(C2318,Bases!A:A,Bases!C:C))</f>
        <v/>
      </c>
      <c r="F2318" s="18" t="s">
        <v>3639</v>
      </c>
      <c r="G2318" s="68" t="str">
        <f t="shared" si="144"/>
        <v>Baja</v>
      </c>
      <c r="H2318" s="16" t="s">
        <v>4016</v>
      </c>
      <c r="J2318" s="16" t="s">
        <v>2268</v>
      </c>
      <c r="K2318" s="16">
        <v>98730</v>
      </c>
      <c r="L2318" s="16" t="s">
        <v>2265</v>
      </c>
      <c r="M2318" s="17">
        <v>43353</v>
      </c>
      <c r="N2318" s="15">
        <v>5189162273</v>
      </c>
      <c r="O2318" s="16" t="s">
        <v>4021</v>
      </c>
      <c r="P2318" s="16">
        <v>0</v>
      </c>
      <c r="Q2318" s="16" t="str">
        <f t="shared" si="145"/>
        <v>17/12/91</v>
      </c>
      <c r="R2318" s="16" t="s">
        <v>3910</v>
      </c>
      <c r="S2318" s="108" t="e">
        <v>#N/A</v>
      </c>
      <c r="T2318" s="108"/>
    </row>
    <row r="2319" spans="1:20" hidden="1" x14ac:dyDescent="0.2">
      <c r="A2319" s="16">
        <v>8066</v>
      </c>
      <c r="B2319" s="16" t="s">
        <v>1641</v>
      </c>
      <c r="D2319" s="70" t="str">
        <f>IF(C2319="","",LOOKUP(C2319,Bases!A:A,Bases!B:B))</f>
        <v/>
      </c>
      <c r="E2319" s="70" t="str">
        <f>IF(C2319="","",LOOKUP(C2319,Bases!A:A,Bases!C:C))</f>
        <v/>
      </c>
      <c r="G2319" s="68" t="str">
        <f t="shared" si="144"/>
        <v>Baja</v>
      </c>
      <c r="H2319" s="16" t="s">
        <v>3262</v>
      </c>
      <c r="J2319" s="16" t="s">
        <v>2328</v>
      </c>
      <c r="K2319" s="16">
        <v>98730</v>
      </c>
      <c r="L2319" s="16" t="s">
        <v>2265</v>
      </c>
      <c r="M2319" s="17">
        <v>42010</v>
      </c>
      <c r="N2319" s="15">
        <v>4048013710</v>
      </c>
      <c r="P2319" s="16">
        <v>0</v>
      </c>
      <c r="Q2319" s="16" t="str">
        <f t="shared" si="145"/>
        <v>//</v>
      </c>
      <c r="R2319" s="16"/>
      <c r="S2319" s="108" t="e">
        <v>#N/A</v>
      </c>
      <c r="T2319" s="108"/>
    </row>
    <row r="2320" spans="1:20" hidden="1" x14ac:dyDescent="0.2">
      <c r="A2320" s="29">
        <v>50395</v>
      </c>
      <c r="B2320" s="16" t="s">
        <v>5558</v>
      </c>
      <c r="D2320" s="70" t="str">
        <f>IF(C2320="","",LOOKUP(C2320,Bases!A:A,Bases!B:B))</f>
        <v/>
      </c>
      <c r="E2320" s="70" t="str">
        <f>IF(C2320="","",LOOKUP(C2320,Bases!A:A,Bases!C:C))</f>
        <v/>
      </c>
      <c r="F2320" s="18" t="s">
        <v>3639</v>
      </c>
      <c r="G2320" s="68" t="str">
        <f t="shared" si="144"/>
        <v>Baja</v>
      </c>
      <c r="H2320" s="16" t="s">
        <v>5559</v>
      </c>
      <c r="I2320" s="16" t="s">
        <v>3593</v>
      </c>
      <c r="J2320" s="16" t="s">
        <v>2272</v>
      </c>
      <c r="K2320" s="16">
        <v>98700</v>
      </c>
      <c r="L2320" s="16" t="s">
        <v>2265</v>
      </c>
      <c r="M2320" s="17">
        <v>43739</v>
      </c>
      <c r="N2320" s="15">
        <v>3198658514</v>
      </c>
      <c r="O2320" s="16" t="s">
        <v>5560</v>
      </c>
      <c r="P2320" s="16">
        <v>0</v>
      </c>
      <c r="Q2320" s="16" t="str">
        <f t="shared" si="145"/>
        <v>30/10/86</v>
      </c>
      <c r="R2320" s="27" t="s">
        <v>3910</v>
      </c>
      <c r="S2320" s="108" t="e">
        <v>#N/A</v>
      </c>
      <c r="T2320" s="108"/>
    </row>
    <row r="2321" spans="1:20" hidden="1" x14ac:dyDescent="0.2">
      <c r="A2321" s="23">
        <v>1793</v>
      </c>
      <c r="B2321" s="16" t="s">
        <v>1642</v>
      </c>
      <c r="D2321" s="70" t="str">
        <f>IF(C2321="","",LOOKUP(C2321,Bases!A:A,Bases!B:B))</f>
        <v/>
      </c>
      <c r="E2321" s="70" t="str">
        <f>IF(C2321="","",LOOKUP(C2321,Bases!A:A,Bases!C:C))</f>
        <v/>
      </c>
      <c r="F2321" s="24" t="s">
        <v>27</v>
      </c>
      <c r="G2321" s="68" t="str">
        <f t="shared" si="144"/>
        <v>Baja</v>
      </c>
      <c r="H2321" s="16" t="s">
        <v>5559</v>
      </c>
      <c r="I2321" s="16" t="s">
        <v>3593</v>
      </c>
      <c r="J2321" s="16" t="s">
        <v>2272</v>
      </c>
      <c r="K2321" s="16">
        <v>98700</v>
      </c>
      <c r="L2321" s="16" t="s">
        <v>2265</v>
      </c>
      <c r="M2321" s="17">
        <v>43879</v>
      </c>
      <c r="N2321" s="15">
        <v>70149590237</v>
      </c>
      <c r="O2321" s="16" t="s">
        <v>4627</v>
      </c>
      <c r="P2321" s="16">
        <v>0</v>
      </c>
      <c r="Q2321" s="16" t="str">
        <f t="shared" si="145"/>
        <v>02/11/95</v>
      </c>
      <c r="R2321" s="27" t="s">
        <v>3904</v>
      </c>
      <c r="S2321" s="108" t="e">
        <v>#N/A</v>
      </c>
      <c r="T2321" s="108"/>
    </row>
    <row r="2322" spans="1:20" hidden="1" x14ac:dyDescent="0.2">
      <c r="A2322" s="16">
        <v>1032</v>
      </c>
      <c r="B2322" s="16" t="s">
        <v>1643</v>
      </c>
      <c r="D2322" s="70" t="str">
        <f>IF(C2322="","",LOOKUP(C2322,Bases!A:A,Bases!B:B))</f>
        <v/>
      </c>
      <c r="E2322" s="70" t="str">
        <f>IF(C2322="","",LOOKUP(C2322,Bases!A:A,Bases!C:C))</f>
        <v/>
      </c>
      <c r="G2322" s="68" t="str">
        <f t="shared" si="144"/>
        <v>Baja</v>
      </c>
      <c r="H2322" s="16" t="s">
        <v>3263</v>
      </c>
      <c r="J2322" s="16" t="s">
        <v>2272</v>
      </c>
      <c r="K2322" s="16">
        <v>98700</v>
      </c>
      <c r="L2322" s="16" t="s">
        <v>2265</v>
      </c>
      <c r="M2322" s="17">
        <v>40774</v>
      </c>
      <c r="N2322" s="15">
        <v>34098704389</v>
      </c>
      <c r="P2322" s="16">
        <v>0</v>
      </c>
      <c r="Q2322" s="16" t="str">
        <f t="shared" si="145"/>
        <v>//</v>
      </c>
      <c r="R2322" s="16"/>
      <c r="S2322" s="108" t="e">
        <v>#N/A</v>
      </c>
      <c r="T2322" s="108"/>
    </row>
    <row r="2323" spans="1:20" hidden="1" x14ac:dyDescent="0.2">
      <c r="A2323" s="23">
        <v>2644</v>
      </c>
      <c r="B2323" s="16" t="s">
        <v>5439</v>
      </c>
      <c r="D2323" s="70" t="str">
        <f>IF(C2323="","",LOOKUP(C2323,Bases!A:A,Bases!B:B))</f>
        <v/>
      </c>
      <c r="E2323" s="70" t="str">
        <f>IF(C2323="","",LOOKUP(C2323,Bases!A:A,Bases!C:C))</f>
        <v/>
      </c>
      <c r="F2323" s="18" t="s">
        <v>24</v>
      </c>
      <c r="G2323" s="68" t="str">
        <f t="shared" si="144"/>
        <v>Baja</v>
      </c>
      <c r="H2323" s="16" t="s">
        <v>5440</v>
      </c>
      <c r="I2323" s="16" t="s">
        <v>2283</v>
      </c>
      <c r="J2323" s="16" t="s">
        <v>2283</v>
      </c>
      <c r="K2323" s="16">
        <v>98640</v>
      </c>
      <c r="L2323" s="16" t="s">
        <v>2265</v>
      </c>
      <c r="M2323" s="17">
        <v>43706</v>
      </c>
      <c r="N2323" s="15">
        <v>9167569350</v>
      </c>
      <c r="O2323" s="16" t="s">
        <v>5441</v>
      </c>
      <c r="P2323" s="16">
        <v>0</v>
      </c>
      <c r="Q2323" s="16" t="str">
        <f t="shared" ref="Q2323:Q2354" si="146">CONCATENATE(MID(O2323,9,2),"/",MID(O2323,7,2),"/",MID(O2323,5,2))</f>
        <v>21/02/75</v>
      </c>
      <c r="R2323" s="27" t="s">
        <v>3910</v>
      </c>
      <c r="S2323" s="108" t="e">
        <v>#N/A</v>
      </c>
      <c r="T2323" s="108"/>
    </row>
    <row r="2324" spans="1:20" hidden="1" x14ac:dyDescent="0.2">
      <c r="A2324" s="16">
        <v>182</v>
      </c>
      <c r="B2324" s="16" t="s">
        <v>1644</v>
      </c>
      <c r="D2324" s="70" t="str">
        <f>IF(C2324="","",LOOKUP(C2324,Bases!A:A,Bases!B:B))</f>
        <v/>
      </c>
      <c r="E2324" s="70" t="str">
        <f>IF(C2324="","",LOOKUP(C2324,Bases!A:A,Bases!C:C))</f>
        <v/>
      </c>
      <c r="G2324" s="68" t="str">
        <f t="shared" si="144"/>
        <v>Baja</v>
      </c>
      <c r="K2324" s="16">
        <v>0</v>
      </c>
      <c r="L2324" s="16" t="s">
        <v>2265</v>
      </c>
      <c r="M2324" s="17">
        <v>37242</v>
      </c>
      <c r="N2324" s="15">
        <v>34978100997</v>
      </c>
      <c r="P2324" s="16">
        <v>0</v>
      </c>
      <c r="Q2324" s="16" t="str">
        <f t="shared" si="146"/>
        <v>//</v>
      </c>
      <c r="R2324" s="16"/>
      <c r="S2324" s="108" t="e">
        <v>#N/A</v>
      </c>
      <c r="T2324" s="108"/>
    </row>
    <row r="2325" spans="1:20" hidden="1" x14ac:dyDescent="0.2">
      <c r="A2325" s="16">
        <v>1681</v>
      </c>
      <c r="B2325" s="16" t="s">
        <v>1645</v>
      </c>
      <c r="D2325" s="70" t="str">
        <f>IF(C2325="","",LOOKUP(C2325,Bases!A:A,Bases!B:B))</f>
        <v/>
      </c>
      <c r="E2325" s="70" t="str">
        <f>IF(C2325="","",LOOKUP(C2325,Bases!A:A,Bases!C:C))</f>
        <v/>
      </c>
      <c r="G2325" s="68" t="str">
        <f t="shared" si="144"/>
        <v>Baja</v>
      </c>
      <c r="H2325" s="16" t="s">
        <v>3264</v>
      </c>
      <c r="J2325" s="16" t="s">
        <v>2268</v>
      </c>
      <c r="K2325" s="16">
        <v>98730</v>
      </c>
      <c r="L2325" s="16" t="s">
        <v>2265</v>
      </c>
      <c r="M2325" s="17">
        <v>42572</v>
      </c>
      <c r="N2325" s="15">
        <v>34109106335</v>
      </c>
      <c r="P2325" s="16">
        <v>0</v>
      </c>
      <c r="Q2325" s="16" t="str">
        <f t="shared" si="146"/>
        <v>//</v>
      </c>
      <c r="R2325" s="16"/>
      <c r="S2325" s="108" t="e">
        <v>#N/A</v>
      </c>
      <c r="T2325" s="108"/>
    </row>
    <row r="2326" spans="1:20" hidden="1" x14ac:dyDescent="0.2">
      <c r="A2326" s="29">
        <v>50341</v>
      </c>
      <c r="B2326" s="16" t="s">
        <v>5255</v>
      </c>
      <c r="D2326" s="70" t="str">
        <f>IF(C2326="","",LOOKUP(C2326,Bases!A:A,Bases!B:B))</f>
        <v/>
      </c>
      <c r="E2326" s="70" t="str">
        <f>IF(C2326="","",LOOKUP(C2326,Bases!A:A,Bases!C:C))</f>
        <v/>
      </c>
      <c r="F2326" s="24" t="s">
        <v>3639</v>
      </c>
      <c r="G2326" s="68" t="str">
        <f t="shared" si="144"/>
        <v>Baja</v>
      </c>
      <c r="H2326" s="16" t="s">
        <v>4340</v>
      </c>
      <c r="J2326" s="16" t="s">
        <v>2272</v>
      </c>
      <c r="K2326" s="16">
        <v>98700</v>
      </c>
      <c r="L2326" s="16" t="s">
        <v>2265</v>
      </c>
      <c r="M2326" s="17">
        <v>43679</v>
      </c>
      <c r="N2326" s="15">
        <v>12129556762</v>
      </c>
      <c r="O2326" s="16" t="s">
        <v>5256</v>
      </c>
      <c r="P2326" s="16">
        <v>0</v>
      </c>
      <c r="Q2326" s="16" t="str">
        <f t="shared" si="146"/>
        <v>11/02/95</v>
      </c>
      <c r="R2326" s="27" t="s">
        <v>3904</v>
      </c>
      <c r="S2326" s="108" t="e">
        <v>#N/A</v>
      </c>
      <c r="T2326" s="108"/>
    </row>
    <row r="2327" spans="1:20" hidden="1" x14ac:dyDescent="0.2">
      <c r="A2327" s="29">
        <v>50220</v>
      </c>
      <c r="B2327" s="16" t="s">
        <v>4339</v>
      </c>
      <c r="D2327" s="70" t="str">
        <f>IF(C2327="","",LOOKUP(C2327,Bases!A:A,Bases!B:B))</f>
        <v/>
      </c>
      <c r="E2327" s="70" t="str">
        <f>IF(C2327="","",LOOKUP(C2327,Bases!A:A,Bases!C:C))</f>
        <v/>
      </c>
      <c r="F2327" s="18" t="s">
        <v>3639</v>
      </c>
      <c r="G2327" s="68" t="str">
        <f t="shared" si="144"/>
        <v>Baja</v>
      </c>
      <c r="H2327" s="35" t="s">
        <v>4340</v>
      </c>
      <c r="J2327" s="16" t="s">
        <v>2272</v>
      </c>
      <c r="K2327" s="16">
        <v>98700</v>
      </c>
      <c r="L2327" s="16" t="s">
        <v>2265</v>
      </c>
      <c r="M2327" s="17">
        <v>43395</v>
      </c>
      <c r="O2327" s="35" t="s">
        <v>4341</v>
      </c>
      <c r="P2327" s="16">
        <v>0</v>
      </c>
      <c r="Q2327" s="16" t="str">
        <f t="shared" si="146"/>
        <v>26/08/00</v>
      </c>
      <c r="R2327" s="27" t="s">
        <v>3910</v>
      </c>
      <c r="S2327" s="108" t="e">
        <v>#N/A</v>
      </c>
      <c r="T2327" s="108"/>
    </row>
    <row r="2328" spans="1:20" hidden="1" x14ac:dyDescent="0.2">
      <c r="A2328" s="16">
        <v>2865</v>
      </c>
      <c r="B2328" s="16" t="s">
        <v>6209</v>
      </c>
      <c r="D2328" s="70" t="str">
        <f>IF(C2328="","",LOOKUP(C2328,Bases!A:A,Bases!B:B))</f>
        <v/>
      </c>
      <c r="E2328" s="70" t="str">
        <f>IF(C2328="","",LOOKUP(C2328,Bases!A:A,Bases!C:C))</f>
        <v/>
      </c>
      <c r="F2328" s="18" t="s">
        <v>27</v>
      </c>
      <c r="G2328" s="68" t="str">
        <f t="shared" si="144"/>
        <v>Baja</v>
      </c>
      <c r="H2328" s="16" t="s">
        <v>5487</v>
      </c>
      <c r="I2328" s="16" t="s">
        <v>5532</v>
      </c>
      <c r="J2328" s="16" t="s">
        <v>2285</v>
      </c>
      <c r="K2328" s="16">
        <v>98740</v>
      </c>
      <c r="L2328" s="16" t="s">
        <v>2265</v>
      </c>
      <c r="M2328" s="17">
        <v>43957</v>
      </c>
      <c r="N2328" s="15">
        <v>34129302617</v>
      </c>
      <c r="O2328" s="16" t="s">
        <v>6210</v>
      </c>
      <c r="P2328" s="16" t="s">
        <v>6432</v>
      </c>
      <c r="Q2328" s="16" t="str">
        <f t="shared" si="146"/>
        <v>06/05/93</v>
      </c>
      <c r="R2328" s="16" t="s">
        <v>3904</v>
      </c>
      <c r="S2328" s="108" t="s">
        <v>6215</v>
      </c>
      <c r="T2328" s="108"/>
    </row>
    <row r="2329" spans="1:20" hidden="1" x14ac:dyDescent="0.2">
      <c r="A2329" s="16">
        <v>1047</v>
      </c>
      <c r="B2329" s="16" t="s">
        <v>1646</v>
      </c>
      <c r="D2329" s="70" t="str">
        <f>IF(C2329="","",LOOKUP(C2329,Bases!A:A,Bases!B:B))</f>
        <v/>
      </c>
      <c r="E2329" s="70" t="str">
        <f>IF(C2329="","",LOOKUP(C2329,Bases!A:A,Bases!C:C))</f>
        <v/>
      </c>
      <c r="G2329" s="68" t="str">
        <f t="shared" si="144"/>
        <v>Baja</v>
      </c>
      <c r="H2329" s="16" t="s">
        <v>3265</v>
      </c>
      <c r="J2329" s="16" t="s">
        <v>2272</v>
      </c>
      <c r="K2329" s="16">
        <v>98705</v>
      </c>
      <c r="L2329" s="16" t="s">
        <v>2265</v>
      </c>
      <c r="M2329" s="17">
        <v>40809</v>
      </c>
      <c r="N2329" s="15">
        <v>34119009875</v>
      </c>
      <c r="P2329" s="16">
        <v>0</v>
      </c>
      <c r="Q2329" s="16" t="str">
        <f t="shared" si="146"/>
        <v>//</v>
      </c>
      <c r="R2329" s="16"/>
      <c r="S2329" s="108" t="e">
        <v>#N/A</v>
      </c>
      <c r="T2329" s="108"/>
    </row>
    <row r="2330" spans="1:20" hidden="1" x14ac:dyDescent="0.2">
      <c r="A2330" s="16">
        <v>984</v>
      </c>
      <c r="B2330" s="16" t="s">
        <v>1647</v>
      </c>
      <c r="D2330" s="70" t="str">
        <f>IF(C2330="","",LOOKUP(C2330,Bases!A:A,Bases!B:B))</f>
        <v/>
      </c>
      <c r="E2330" s="70" t="str">
        <f>IF(C2330="","",LOOKUP(C2330,Bases!A:A,Bases!C:C))</f>
        <v/>
      </c>
      <c r="G2330" s="68" t="str">
        <f t="shared" si="144"/>
        <v>Baja</v>
      </c>
      <c r="H2330" s="16" t="s">
        <v>3265</v>
      </c>
      <c r="J2330" s="16" t="s">
        <v>2272</v>
      </c>
      <c r="K2330" s="16">
        <v>98709</v>
      </c>
      <c r="L2330" s="16" t="s">
        <v>2265</v>
      </c>
      <c r="M2330" s="17">
        <v>40588</v>
      </c>
      <c r="N2330" s="15">
        <v>34109308584</v>
      </c>
      <c r="P2330" s="16">
        <v>0</v>
      </c>
      <c r="Q2330" s="16" t="str">
        <f t="shared" si="146"/>
        <v>//</v>
      </c>
      <c r="R2330" s="16"/>
      <c r="S2330" s="108" t="e">
        <v>#N/A</v>
      </c>
      <c r="T2330" s="108"/>
    </row>
    <row r="2331" spans="1:20" hidden="1" x14ac:dyDescent="0.2">
      <c r="A2331" s="16">
        <v>23</v>
      </c>
      <c r="B2331" s="16" t="s">
        <v>1648</v>
      </c>
      <c r="D2331" s="14" t="str">
        <f>IF(C2331="","",LOOKUP(C2331,Bases!A:A,Bases!B:B))</f>
        <v/>
      </c>
      <c r="E2331" s="14" t="str">
        <f>IF(C2331="","",LOOKUP(C2331,Bases!A:A,Bases!C:C))</f>
        <v/>
      </c>
      <c r="G2331" s="68" t="str">
        <f>IF(L2331="B","Baja",IF(L2331="A","Activo",IF(L2331="R","Activo","")))</f>
        <v>Baja</v>
      </c>
      <c r="K2331" s="16">
        <v>0</v>
      </c>
      <c r="L2331" s="16" t="s">
        <v>2265</v>
      </c>
      <c r="M2331" s="17">
        <v>36906</v>
      </c>
      <c r="N2331" s="15">
        <v>34008002866</v>
      </c>
      <c r="P2331" s="16">
        <v>0</v>
      </c>
      <c r="Q2331" s="16" t="str">
        <f t="shared" si="146"/>
        <v>//</v>
      </c>
      <c r="R2331" s="16"/>
      <c r="S2331" s="108" t="e">
        <v>#N/A</v>
      </c>
      <c r="T2331" s="108"/>
    </row>
    <row r="2332" spans="1:20" hidden="1" x14ac:dyDescent="0.2">
      <c r="A2332" s="16">
        <v>4</v>
      </c>
      <c r="B2332" s="16" t="s">
        <v>1649</v>
      </c>
      <c r="D2332" s="14" t="str">
        <f>IF(C2332="","",LOOKUP(C2332,Bases!A:A,Bases!B:B))</f>
        <v/>
      </c>
      <c r="E2332" s="14" t="str">
        <f>IF(C2332="","",LOOKUP(C2332,Bases!A:A,Bases!C:C))</f>
        <v/>
      </c>
      <c r="G2332" s="68" t="str">
        <f>IF(L2332="B","Baja",IF(L2332="A","Activo",IF(L2332="R","Activo","")))</f>
        <v>Baja</v>
      </c>
      <c r="K2332" s="16">
        <v>0</v>
      </c>
      <c r="L2332" s="16" t="s">
        <v>2265</v>
      </c>
      <c r="M2332" s="17">
        <v>36626</v>
      </c>
      <c r="N2332" s="15">
        <v>34963800122</v>
      </c>
      <c r="P2332" s="16">
        <v>0</v>
      </c>
      <c r="Q2332" s="16" t="str">
        <f t="shared" si="146"/>
        <v>//</v>
      </c>
      <c r="R2332" s="16"/>
      <c r="S2332" s="108" t="e">
        <v>#N/A</v>
      </c>
      <c r="T2332" s="108"/>
    </row>
    <row r="2333" spans="1:20" hidden="1" x14ac:dyDescent="0.2">
      <c r="A2333" s="16">
        <v>7038</v>
      </c>
      <c r="B2333" s="16" t="s">
        <v>1650</v>
      </c>
      <c r="D2333" s="70" t="str">
        <f>IF(C2333="","",LOOKUP(C2333,Bases!A:A,Bases!B:B))</f>
        <v/>
      </c>
      <c r="E2333" s="70" t="str">
        <f>IF(C2333="","",LOOKUP(C2333,Bases!A:A,Bases!C:C))</f>
        <v/>
      </c>
      <c r="G2333" s="68" t="str">
        <f t="shared" ref="G2333:G2346" si="147">IF(L2333="B","Baja","Activo")</f>
        <v>Baja</v>
      </c>
      <c r="H2333" s="16" t="s">
        <v>3254</v>
      </c>
      <c r="J2333" s="16" t="s">
        <v>2277</v>
      </c>
      <c r="K2333" s="16">
        <v>0</v>
      </c>
      <c r="L2333" s="16" t="s">
        <v>2265</v>
      </c>
      <c r="M2333" s="17">
        <v>41309</v>
      </c>
      <c r="N2333" s="15">
        <v>34027501146</v>
      </c>
      <c r="P2333" s="16">
        <v>0</v>
      </c>
      <c r="Q2333" s="16" t="str">
        <f t="shared" si="146"/>
        <v>//</v>
      </c>
      <c r="R2333" s="16"/>
      <c r="S2333" s="108" t="e">
        <v>#N/A</v>
      </c>
      <c r="T2333" s="108"/>
    </row>
    <row r="2334" spans="1:20" hidden="1" x14ac:dyDescent="0.2">
      <c r="A2334" s="16">
        <v>860</v>
      </c>
      <c r="B2334" s="16" t="s">
        <v>1651</v>
      </c>
      <c r="D2334" s="70" t="str">
        <f>IF(C2334="","",LOOKUP(C2334,Bases!A:A,Bases!B:B))</f>
        <v/>
      </c>
      <c r="E2334" s="70" t="str">
        <f>IF(C2334="","",LOOKUP(C2334,Bases!A:A,Bases!C:C))</f>
        <v/>
      </c>
      <c r="G2334" s="68" t="str">
        <f t="shared" si="147"/>
        <v>Baja</v>
      </c>
      <c r="K2334" s="16">
        <v>0</v>
      </c>
      <c r="L2334" s="16" t="s">
        <v>2265</v>
      </c>
      <c r="M2334" s="17">
        <v>38768</v>
      </c>
      <c r="N2334" s="15">
        <v>34067800556</v>
      </c>
      <c r="P2334" s="16">
        <v>0</v>
      </c>
      <c r="Q2334" s="16" t="str">
        <f t="shared" si="146"/>
        <v>//</v>
      </c>
      <c r="R2334" s="16"/>
      <c r="S2334" s="108" t="e">
        <v>#N/A</v>
      </c>
      <c r="T2334" s="108"/>
    </row>
    <row r="2335" spans="1:20" hidden="1" x14ac:dyDescent="0.2">
      <c r="A2335" s="16">
        <v>574</v>
      </c>
      <c r="B2335" s="16" t="s">
        <v>1652</v>
      </c>
      <c r="D2335" s="70" t="str">
        <f>IF(C2335="","",LOOKUP(C2335,Bases!A:A,Bases!B:B))</f>
        <v/>
      </c>
      <c r="E2335" s="70" t="str">
        <f>IF(C2335="","",LOOKUP(C2335,Bases!A:A,Bases!C:C))</f>
        <v/>
      </c>
      <c r="G2335" s="68" t="str">
        <f t="shared" si="147"/>
        <v>Baja</v>
      </c>
      <c r="K2335" s="16">
        <v>0</v>
      </c>
      <c r="L2335" s="16" t="s">
        <v>2265</v>
      </c>
      <c r="M2335" s="17">
        <v>38327</v>
      </c>
      <c r="N2335" s="15">
        <v>34048411861</v>
      </c>
      <c r="P2335" s="16">
        <v>0</v>
      </c>
      <c r="Q2335" s="16" t="str">
        <f t="shared" si="146"/>
        <v>//</v>
      </c>
      <c r="R2335" s="16"/>
      <c r="S2335" s="108" t="e">
        <v>#N/A</v>
      </c>
      <c r="T2335" s="108"/>
    </row>
    <row r="2336" spans="1:20" hidden="1" x14ac:dyDescent="0.2">
      <c r="A2336" s="16">
        <v>558</v>
      </c>
      <c r="B2336" s="16" t="s">
        <v>1653</v>
      </c>
      <c r="D2336" s="70" t="str">
        <f>IF(C2336="","",LOOKUP(C2336,Bases!A:A,Bases!B:B))</f>
        <v/>
      </c>
      <c r="E2336" s="70" t="str">
        <f>IF(C2336="","",LOOKUP(C2336,Bases!A:A,Bases!C:C))</f>
        <v/>
      </c>
      <c r="G2336" s="68" t="str">
        <f t="shared" si="147"/>
        <v>Baja</v>
      </c>
      <c r="K2336" s="16">
        <v>0</v>
      </c>
      <c r="L2336" s="16" t="s">
        <v>2265</v>
      </c>
      <c r="M2336" s="17">
        <v>38320</v>
      </c>
      <c r="N2336" s="15">
        <v>70897351394</v>
      </c>
      <c r="P2336" s="16">
        <v>0</v>
      </c>
      <c r="Q2336" s="16" t="str">
        <f t="shared" si="146"/>
        <v>//</v>
      </c>
      <c r="R2336" s="16"/>
      <c r="S2336" s="108" t="e">
        <v>#N/A</v>
      </c>
      <c r="T2336" s="108"/>
    </row>
    <row r="2337" spans="1:20" hidden="1" x14ac:dyDescent="0.2">
      <c r="A2337" s="23">
        <v>2612</v>
      </c>
      <c r="B2337" s="16" t="s">
        <v>5354</v>
      </c>
      <c r="D2337" s="70" t="str">
        <f>IF(C2337="","",LOOKUP(C2337,Bases!A:A,Bases!B:B))</f>
        <v/>
      </c>
      <c r="E2337" s="70" t="str">
        <f>IF(C2337="","",LOOKUP(C2337,Bases!A:A,Bases!C:C))</f>
        <v/>
      </c>
      <c r="G2337" s="68" t="str">
        <f t="shared" si="147"/>
        <v>Baja</v>
      </c>
      <c r="H2337" s="16" t="s">
        <v>7881</v>
      </c>
      <c r="I2337" s="16" t="s">
        <v>2283</v>
      </c>
      <c r="J2337" s="16" t="s">
        <v>2283</v>
      </c>
      <c r="K2337" s="16">
        <v>98640</v>
      </c>
      <c r="L2337" s="16" t="s">
        <v>2265</v>
      </c>
      <c r="M2337" s="17">
        <v>44228</v>
      </c>
      <c r="N2337" s="15">
        <v>82169991906</v>
      </c>
      <c r="O2337" s="16" t="s">
        <v>5355</v>
      </c>
      <c r="P2337" s="16">
        <v>0</v>
      </c>
      <c r="Q2337" s="16" t="str">
        <f t="shared" si="146"/>
        <v>10/05/99</v>
      </c>
      <c r="R2337" s="27" t="s">
        <v>3910</v>
      </c>
      <c r="S2337" s="12" t="s">
        <v>2283</v>
      </c>
      <c r="T2337" s="108"/>
    </row>
    <row r="2338" spans="1:20" hidden="1" x14ac:dyDescent="0.2">
      <c r="A2338" s="29">
        <v>50368</v>
      </c>
      <c r="B2338" s="16" t="s">
        <v>5436</v>
      </c>
      <c r="D2338" s="70" t="str">
        <f>IF(C2338="","",LOOKUP(C2338,Bases!A:A,Bases!B:B))</f>
        <v/>
      </c>
      <c r="E2338" s="70" t="str">
        <f>IF(C2338="","",LOOKUP(C2338,Bases!A:A,Bases!C:C))</f>
        <v/>
      </c>
      <c r="F2338" s="24" t="s">
        <v>5102</v>
      </c>
      <c r="G2338" s="68" t="str">
        <f t="shared" si="147"/>
        <v>Baja</v>
      </c>
      <c r="H2338" s="16" t="s">
        <v>5437</v>
      </c>
      <c r="J2338" s="16" t="s">
        <v>2272</v>
      </c>
      <c r="K2338" s="16">
        <v>98700</v>
      </c>
      <c r="L2338" s="16" t="s">
        <v>2265</v>
      </c>
      <c r="M2338" s="17">
        <v>43704</v>
      </c>
      <c r="N2338" s="15">
        <v>11168986534</v>
      </c>
      <c r="O2338" s="16" t="s">
        <v>5438</v>
      </c>
      <c r="P2338" s="16">
        <v>0</v>
      </c>
      <c r="Q2338" s="16" t="str">
        <f t="shared" si="146"/>
        <v>09/05/89</v>
      </c>
      <c r="R2338" s="27" t="s">
        <v>3910</v>
      </c>
      <c r="S2338" s="108" t="e">
        <v>#N/A</v>
      </c>
      <c r="T2338" s="108"/>
    </row>
    <row r="2339" spans="1:20" hidden="1" x14ac:dyDescent="0.2">
      <c r="A2339" s="16">
        <v>78</v>
      </c>
      <c r="B2339" s="16" t="s">
        <v>1654</v>
      </c>
      <c r="D2339" s="70" t="str">
        <f>IF(C2339="","",LOOKUP(C2339,Bases!A:A,Bases!B:B))</f>
        <v/>
      </c>
      <c r="E2339" s="70" t="str">
        <f>IF(C2339="","",LOOKUP(C2339,Bases!A:A,Bases!C:C))</f>
        <v/>
      </c>
      <c r="G2339" s="68" t="str">
        <f t="shared" si="147"/>
        <v>Baja</v>
      </c>
      <c r="K2339" s="16">
        <v>0</v>
      </c>
      <c r="L2339" s="16" t="s">
        <v>2265</v>
      </c>
      <c r="M2339" s="17">
        <v>37004</v>
      </c>
      <c r="N2339" s="15">
        <v>34008112145</v>
      </c>
      <c r="P2339" s="16">
        <v>0</v>
      </c>
      <c r="Q2339" s="16" t="str">
        <f t="shared" si="146"/>
        <v>//</v>
      </c>
      <c r="R2339" s="16"/>
      <c r="S2339" s="108" t="e">
        <v>#N/A</v>
      </c>
      <c r="T2339" s="108"/>
    </row>
    <row r="2340" spans="1:20" hidden="1" x14ac:dyDescent="0.2">
      <c r="A2340" s="16">
        <v>1029</v>
      </c>
      <c r="B2340" s="16" t="s">
        <v>1655</v>
      </c>
      <c r="D2340" s="70" t="str">
        <f>IF(C2340="","",LOOKUP(C2340,Bases!A:A,Bases!B:B))</f>
        <v/>
      </c>
      <c r="E2340" s="70" t="str">
        <f>IF(C2340="","",LOOKUP(C2340,Bases!A:A,Bases!C:C))</f>
        <v/>
      </c>
      <c r="G2340" s="68" t="str">
        <f t="shared" si="147"/>
        <v>Baja</v>
      </c>
      <c r="H2340" s="16" t="s">
        <v>3266</v>
      </c>
      <c r="J2340" s="16" t="s">
        <v>2272</v>
      </c>
      <c r="K2340" s="16">
        <v>98700</v>
      </c>
      <c r="L2340" s="16" t="s">
        <v>2265</v>
      </c>
      <c r="M2340" s="17">
        <v>40773</v>
      </c>
      <c r="N2340" s="15">
        <v>34109209535</v>
      </c>
      <c r="P2340" s="16">
        <v>0</v>
      </c>
      <c r="Q2340" s="16" t="str">
        <f t="shared" si="146"/>
        <v>//</v>
      </c>
      <c r="R2340" s="16"/>
      <c r="S2340" s="108" t="e">
        <v>#N/A</v>
      </c>
      <c r="T2340" s="108"/>
    </row>
    <row r="2341" spans="1:20" hidden="1" x14ac:dyDescent="0.2">
      <c r="A2341" s="16">
        <v>1769</v>
      </c>
      <c r="B2341" s="16" t="s">
        <v>1656</v>
      </c>
      <c r="D2341" s="70" t="str">
        <f>IF(C2341="","",LOOKUP(C2341,Bases!A:A,Bases!B:B))</f>
        <v/>
      </c>
      <c r="E2341" s="70" t="str">
        <f>IF(C2341="","",LOOKUP(C2341,Bases!A:A,Bases!C:C))</f>
        <v/>
      </c>
      <c r="G2341" s="68" t="str">
        <f t="shared" si="147"/>
        <v>Baja</v>
      </c>
      <c r="H2341" s="16" t="s">
        <v>3267</v>
      </c>
      <c r="J2341" s="16" t="s">
        <v>2272</v>
      </c>
      <c r="K2341" s="16">
        <v>98700</v>
      </c>
      <c r="L2341" s="16" t="s">
        <v>2265</v>
      </c>
      <c r="M2341" s="17">
        <v>42640</v>
      </c>
      <c r="N2341" s="15">
        <v>34139302482</v>
      </c>
      <c r="P2341" s="16">
        <v>0</v>
      </c>
      <c r="Q2341" s="16" t="str">
        <f t="shared" si="146"/>
        <v>//</v>
      </c>
      <c r="R2341" s="16"/>
      <c r="S2341" s="108" t="e">
        <v>#N/A</v>
      </c>
      <c r="T2341" s="108"/>
    </row>
    <row r="2342" spans="1:20" hidden="1" x14ac:dyDescent="0.2">
      <c r="A2342" s="16">
        <v>2013</v>
      </c>
      <c r="B2342" s="16" t="s">
        <v>1657</v>
      </c>
      <c r="D2342" s="70" t="str">
        <f>IF(C2342="","",LOOKUP(C2342,Bases!A:A,Bases!B:B))</f>
        <v/>
      </c>
      <c r="E2342" s="70" t="str">
        <f>IF(C2342="","",LOOKUP(C2342,Bases!A:A,Bases!C:C))</f>
        <v/>
      </c>
      <c r="G2342" s="68" t="str">
        <f t="shared" si="147"/>
        <v>Baja</v>
      </c>
      <c r="H2342" s="16" t="s">
        <v>3268</v>
      </c>
      <c r="J2342" s="16" t="s">
        <v>2268</v>
      </c>
      <c r="K2342" s="16">
        <v>98730</v>
      </c>
      <c r="L2342" s="16" t="s">
        <v>2265</v>
      </c>
      <c r="M2342" s="17">
        <v>43045</v>
      </c>
      <c r="N2342" s="15">
        <v>45169916462</v>
      </c>
      <c r="P2342" s="16">
        <v>0</v>
      </c>
      <c r="Q2342" s="16" t="str">
        <f t="shared" si="146"/>
        <v>//</v>
      </c>
      <c r="R2342" s="16"/>
      <c r="S2342" s="108" t="e">
        <v>#N/A</v>
      </c>
      <c r="T2342" s="108"/>
    </row>
    <row r="2343" spans="1:20" x14ac:dyDescent="0.2">
      <c r="A2343" s="16">
        <v>1643</v>
      </c>
      <c r="B2343" s="16" t="s">
        <v>1300</v>
      </c>
      <c r="C2343" s="16" t="s">
        <v>6988</v>
      </c>
      <c r="D2343" s="70" t="str">
        <f>IF(C2343="","",LOOKUP(C2343,Bases!A:A,Bases!B:B))</f>
        <v>Invernaderos</v>
      </c>
      <c r="E2343" s="70" t="str">
        <f>IF(C2343="","",LOOKUP(C2343,Bases!A:A,Bases!C:C))</f>
        <v>Operativo Arriba</v>
      </c>
      <c r="F2343" s="18" t="s">
        <v>3778</v>
      </c>
      <c r="G2343" s="68" t="str">
        <f t="shared" si="147"/>
        <v>Activo</v>
      </c>
      <c r="H2343" s="16" t="s">
        <v>3044</v>
      </c>
      <c r="I2343" s="16" t="s">
        <v>3593</v>
      </c>
      <c r="J2343" s="16" t="s">
        <v>2272</v>
      </c>
      <c r="K2343" s="16">
        <v>98700</v>
      </c>
      <c r="L2343" s="16" t="s">
        <v>2266</v>
      </c>
      <c r="M2343" s="17">
        <v>44218</v>
      </c>
      <c r="N2343" s="15">
        <v>3169862236</v>
      </c>
      <c r="P2343" s="16">
        <v>0</v>
      </c>
      <c r="Q2343" s="16" t="str">
        <f t="shared" si="146"/>
        <v>//</v>
      </c>
      <c r="R2343" s="16"/>
      <c r="S2343" s="12" t="s">
        <v>3593</v>
      </c>
    </row>
    <row r="2344" spans="1:20" hidden="1" x14ac:dyDescent="0.2">
      <c r="A2344" s="16">
        <v>366</v>
      </c>
      <c r="B2344" s="16" t="s">
        <v>1658</v>
      </c>
      <c r="D2344" s="70" t="str">
        <f>IF(C2344="","",LOOKUP(C2344,Bases!A:A,Bases!B:B))</f>
        <v/>
      </c>
      <c r="E2344" s="70" t="str">
        <f>IF(C2344="","",LOOKUP(C2344,Bases!A:A,Bases!C:C))</f>
        <v/>
      </c>
      <c r="G2344" s="68" t="str">
        <f t="shared" si="147"/>
        <v>Baja</v>
      </c>
      <c r="K2344" s="16">
        <v>0</v>
      </c>
      <c r="L2344" s="16" t="s">
        <v>2265</v>
      </c>
      <c r="M2344" s="17">
        <v>37571</v>
      </c>
      <c r="N2344" s="15">
        <v>34998500523</v>
      </c>
      <c r="P2344" s="16">
        <v>0</v>
      </c>
      <c r="Q2344" s="16" t="str">
        <f t="shared" si="146"/>
        <v>//</v>
      </c>
      <c r="R2344" s="16"/>
      <c r="S2344" s="108" t="e">
        <v>#N/A</v>
      </c>
      <c r="T2344" s="108"/>
    </row>
    <row r="2345" spans="1:20" hidden="1" x14ac:dyDescent="0.2">
      <c r="A2345" s="16">
        <v>1141</v>
      </c>
      <c r="B2345" s="16" t="s">
        <v>1659</v>
      </c>
      <c r="D2345" s="70" t="str">
        <f>IF(C2345="","",LOOKUP(C2345,Bases!A:A,Bases!B:B))</f>
        <v/>
      </c>
      <c r="E2345" s="70" t="str">
        <f>IF(C2345="","",LOOKUP(C2345,Bases!A:A,Bases!C:C))</f>
        <v/>
      </c>
      <c r="G2345" s="68" t="str">
        <f t="shared" si="147"/>
        <v>Baja</v>
      </c>
      <c r="H2345" s="16" t="s">
        <v>3269</v>
      </c>
      <c r="J2345" s="16" t="s">
        <v>2274</v>
      </c>
      <c r="K2345" s="16">
        <v>98700</v>
      </c>
      <c r="L2345" s="16" t="s">
        <v>2265</v>
      </c>
      <c r="M2345" s="17">
        <v>41442</v>
      </c>
      <c r="N2345" s="15">
        <v>34139701550</v>
      </c>
      <c r="P2345" s="16">
        <v>0</v>
      </c>
      <c r="Q2345" s="16" t="str">
        <f t="shared" si="146"/>
        <v>//</v>
      </c>
      <c r="R2345" s="16"/>
      <c r="S2345" s="108" t="e">
        <v>#N/A</v>
      </c>
      <c r="T2345" s="108"/>
    </row>
    <row r="2346" spans="1:20" hidden="1" x14ac:dyDescent="0.2">
      <c r="A2346" s="16">
        <v>1962</v>
      </c>
      <c r="B2346" s="16" t="s">
        <v>1660</v>
      </c>
      <c r="D2346" s="70" t="str">
        <f>IF(C2346="","",LOOKUP(C2346,Bases!A:A,Bases!B:B))</f>
        <v/>
      </c>
      <c r="E2346" s="70" t="str">
        <f>IF(C2346="","",LOOKUP(C2346,Bases!A:A,Bases!C:C))</f>
        <v/>
      </c>
      <c r="G2346" s="68" t="str">
        <f t="shared" si="147"/>
        <v>Baja</v>
      </c>
      <c r="H2346" s="16" t="s">
        <v>3270</v>
      </c>
      <c r="J2346" s="16" t="s">
        <v>2272</v>
      </c>
      <c r="K2346" s="16">
        <v>98700</v>
      </c>
      <c r="L2346" s="16" t="s">
        <v>2265</v>
      </c>
      <c r="M2346" s="17">
        <v>42985</v>
      </c>
      <c r="N2346" s="15">
        <v>2176460687</v>
      </c>
      <c r="P2346" s="16">
        <v>0</v>
      </c>
      <c r="Q2346" s="16" t="str">
        <f t="shared" si="146"/>
        <v>//</v>
      </c>
      <c r="R2346" s="16"/>
      <c r="S2346" s="108" t="e">
        <v>#N/A</v>
      </c>
      <c r="T2346" s="108"/>
    </row>
    <row r="2347" spans="1:20" x14ac:dyDescent="0.2">
      <c r="A2347" s="16">
        <v>8340</v>
      </c>
      <c r="B2347" s="16" t="s">
        <v>7356</v>
      </c>
      <c r="C2347" s="19" t="s">
        <v>6807</v>
      </c>
      <c r="D2347" s="70" t="str">
        <f>IF(C2347="","",LOOKUP(C2347,Bases!A:A,Bases!B:B))</f>
        <v>Invernaderos</v>
      </c>
      <c r="E2347" s="70" t="str">
        <f>IF(C2347="","",LOOKUP(C2347,Bases!A:A,Bases!C:C))</f>
        <v>Operativo Arriba</v>
      </c>
      <c r="F2347" s="18" t="s">
        <v>3664</v>
      </c>
      <c r="G2347" s="68" t="str">
        <f>IF(L2347="B","Baja",IF(L2347="A","Activo",IF(L2347="R","Activo","")))</f>
        <v>Activo</v>
      </c>
      <c r="H2347" s="16" t="s">
        <v>7357</v>
      </c>
      <c r="I2347" s="16" t="s">
        <v>2272</v>
      </c>
      <c r="J2347" s="16" t="s">
        <v>2272</v>
      </c>
      <c r="K2347" s="16">
        <v>98700</v>
      </c>
      <c r="L2347" s="16" t="s">
        <v>144</v>
      </c>
      <c r="M2347" s="17">
        <v>44117</v>
      </c>
      <c r="O2347" s="16" t="s">
        <v>7358</v>
      </c>
      <c r="P2347" s="16" t="s">
        <v>7359</v>
      </c>
      <c r="Q2347" s="16" t="str">
        <f t="shared" si="146"/>
        <v>22/10/88</v>
      </c>
      <c r="R2347" s="27" t="s">
        <v>3904</v>
      </c>
      <c r="S2347" s="31" t="s">
        <v>3185</v>
      </c>
      <c r="T2347" s="31"/>
    </row>
    <row r="2348" spans="1:20" hidden="1" x14ac:dyDescent="0.2">
      <c r="A2348" s="16">
        <v>1942</v>
      </c>
      <c r="B2348" s="16" t="s">
        <v>1661</v>
      </c>
      <c r="D2348" s="70" t="str">
        <f>IF(C2348="","",LOOKUP(C2348,Bases!A:A,Bases!B:B))</f>
        <v/>
      </c>
      <c r="E2348" s="70" t="str">
        <f>IF(C2348="","",LOOKUP(C2348,Bases!A:A,Bases!C:C))</f>
        <v/>
      </c>
      <c r="G2348" s="68" t="str">
        <f t="shared" ref="G2348:G2379" si="148">IF(L2348="B","Baja","Activo")</f>
        <v>Baja</v>
      </c>
      <c r="H2348" s="16" t="s">
        <v>3271</v>
      </c>
      <c r="J2348" s="16" t="s">
        <v>2268</v>
      </c>
      <c r="K2348" s="16">
        <v>98730</v>
      </c>
      <c r="L2348" s="16" t="s">
        <v>2265</v>
      </c>
      <c r="M2348" s="17">
        <v>42975</v>
      </c>
      <c r="N2348" s="15">
        <v>34057801895</v>
      </c>
      <c r="P2348" s="16">
        <v>0</v>
      </c>
      <c r="Q2348" s="16" t="str">
        <f t="shared" si="146"/>
        <v>//</v>
      </c>
      <c r="R2348" s="16"/>
      <c r="S2348" s="108" t="e">
        <v>#N/A</v>
      </c>
      <c r="T2348" s="108"/>
    </row>
    <row r="2349" spans="1:20" hidden="1" x14ac:dyDescent="0.2">
      <c r="A2349" s="16">
        <v>8024</v>
      </c>
      <c r="B2349" s="16" t="s">
        <v>1662</v>
      </c>
      <c r="D2349" s="70" t="str">
        <f>IF(C2349="","",LOOKUP(C2349,Bases!A:A,Bases!B:B))</f>
        <v/>
      </c>
      <c r="E2349" s="70" t="str">
        <f>IF(C2349="","",LOOKUP(C2349,Bases!A:A,Bases!C:C))</f>
        <v/>
      </c>
      <c r="G2349" s="68" t="str">
        <f t="shared" si="148"/>
        <v>Baja</v>
      </c>
      <c r="H2349" s="16" t="s">
        <v>3272</v>
      </c>
      <c r="J2349" s="16" t="s">
        <v>2285</v>
      </c>
      <c r="K2349" s="16">
        <v>98730</v>
      </c>
      <c r="L2349" s="16" t="s">
        <v>2265</v>
      </c>
      <c r="M2349" s="17">
        <v>41964</v>
      </c>
      <c r="N2349" s="15">
        <v>34876902221</v>
      </c>
      <c r="P2349" s="16">
        <v>0</v>
      </c>
      <c r="Q2349" s="16" t="str">
        <f t="shared" si="146"/>
        <v>//</v>
      </c>
      <c r="R2349" s="16"/>
      <c r="S2349" s="108" t="e">
        <v>#N/A</v>
      </c>
      <c r="T2349" s="108"/>
    </row>
    <row r="2350" spans="1:20" hidden="1" x14ac:dyDescent="0.2">
      <c r="A2350" s="16">
        <v>8061</v>
      </c>
      <c r="B2350" s="16" t="s">
        <v>1663</v>
      </c>
      <c r="D2350" s="70" t="str">
        <f>IF(C2350="","",LOOKUP(C2350,Bases!A:A,Bases!B:B))</f>
        <v/>
      </c>
      <c r="E2350" s="70" t="str">
        <f>IF(C2350="","",LOOKUP(C2350,Bases!A:A,Bases!C:C))</f>
        <v/>
      </c>
      <c r="G2350" s="68" t="str">
        <f t="shared" si="148"/>
        <v>Baja</v>
      </c>
      <c r="H2350" s="16" t="s">
        <v>3273</v>
      </c>
      <c r="J2350" s="16" t="s">
        <v>2328</v>
      </c>
      <c r="K2350" s="16">
        <v>98730</v>
      </c>
      <c r="L2350" s="16" t="s">
        <v>2265</v>
      </c>
      <c r="M2350" s="17">
        <v>42009</v>
      </c>
      <c r="N2350" s="15">
        <v>34877002286</v>
      </c>
      <c r="P2350" s="16">
        <v>0</v>
      </c>
      <c r="Q2350" s="16" t="str">
        <f t="shared" si="146"/>
        <v>//</v>
      </c>
      <c r="R2350" s="16"/>
      <c r="S2350" s="108" t="e">
        <v>#N/A</v>
      </c>
      <c r="T2350" s="108"/>
    </row>
    <row r="2351" spans="1:20" hidden="1" x14ac:dyDescent="0.2">
      <c r="A2351" s="16">
        <v>8025</v>
      </c>
      <c r="B2351" s="16" t="s">
        <v>1664</v>
      </c>
      <c r="D2351" s="70" t="str">
        <f>IF(C2351="","",LOOKUP(C2351,Bases!A:A,Bases!B:B))</f>
        <v/>
      </c>
      <c r="E2351" s="70" t="str">
        <f>IF(C2351="","",LOOKUP(C2351,Bases!A:A,Bases!C:C))</f>
        <v/>
      </c>
      <c r="G2351" s="68" t="str">
        <f t="shared" si="148"/>
        <v>Baja</v>
      </c>
      <c r="H2351" s="16" t="s">
        <v>3274</v>
      </c>
      <c r="J2351" s="16" t="s">
        <v>2285</v>
      </c>
      <c r="K2351" s="16">
        <v>98730</v>
      </c>
      <c r="L2351" s="16" t="s">
        <v>2265</v>
      </c>
      <c r="M2351" s="17">
        <v>41964</v>
      </c>
      <c r="N2351" s="15">
        <v>34986501434</v>
      </c>
      <c r="P2351" s="16">
        <v>0</v>
      </c>
      <c r="Q2351" s="16" t="str">
        <f t="shared" si="146"/>
        <v>//</v>
      </c>
      <c r="R2351" s="16"/>
      <c r="S2351" s="108" t="e">
        <v>#N/A</v>
      </c>
      <c r="T2351" s="108"/>
    </row>
    <row r="2352" spans="1:20" hidden="1" x14ac:dyDescent="0.2">
      <c r="A2352" s="16">
        <v>2025</v>
      </c>
      <c r="B2352" s="16" t="s">
        <v>1665</v>
      </c>
      <c r="D2352" s="70" t="str">
        <f>IF(C2352="","",LOOKUP(C2352,Bases!A:A,Bases!B:B))</f>
        <v/>
      </c>
      <c r="E2352" s="70" t="str">
        <f>IF(C2352="","",LOOKUP(C2352,Bases!A:A,Bases!C:C))</f>
        <v/>
      </c>
      <c r="G2352" s="68" t="str">
        <f t="shared" si="148"/>
        <v>Baja</v>
      </c>
      <c r="H2352" s="16" t="s">
        <v>3275</v>
      </c>
      <c r="J2352" s="16" t="s">
        <v>2283</v>
      </c>
      <c r="K2352" s="16">
        <v>98640</v>
      </c>
      <c r="L2352" s="16" t="s">
        <v>2265</v>
      </c>
      <c r="M2352" s="17">
        <v>43073</v>
      </c>
      <c r="N2352" s="15">
        <v>17148900248</v>
      </c>
      <c r="P2352" s="16">
        <v>0</v>
      </c>
      <c r="Q2352" s="16" t="str">
        <f t="shared" si="146"/>
        <v>//</v>
      </c>
      <c r="R2352" s="16"/>
      <c r="S2352" s="108" t="e">
        <v>#N/A</v>
      </c>
      <c r="T2352" s="108"/>
    </row>
    <row r="2353" spans="1:20" hidden="1" x14ac:dyDescent="0.2">
      <c r="A2353" s="16">
        <v>92</v>
      </c>
      <c r="B2353" s="16" t="s">
        <v>1666</v>
      </c>
      <c r="D2353" s="70" t="str">
        <f>IF(C2353="","",LOOKUP(C2353,Bases!A:A,Bases!B:B))</f>
        <v/>
      </c>
      <c r="E2353" s="70" t="str">
        <f>IF(C2353="","",LOOKUP(C2353,Bases!A:A,Bases!C:C))</f>
        <v/>
      </c>
      <c r="G2353" s="68" t="str">
        <f t="shared" si="148"/>
        <v>Baja</v>
      </c>
      <c r="K2353" s="16">
        <v>0</v>
      </c>
      <c r="L2353" s="16" t="s">
        <v>2265</v>
      </c>
      <c r="M2353" s="17">
        <v>37123</v>
      </c>
      <c r="N2353" s="15">
        <v>34927801414</v>
      </c>
      <c r="P2353" s="16">
        <v>0</v>
      </c>
      <c r="Q2353" s="16" t="str">
        <f t="shared" si="146"/>
        <v>//</v>
      </c>
      <c r="R2353" s="16"/>
      <c r="S2353" s="108" t="e">
        <v>#N/A</v>
      </c>
      <c r="T2353" s="108"/>
    </row>
    <row r="2354" spans="1:20" hidden="1" x14ac:dyDescent="0.2">
      <c r="A2354" s="16">
        <v>1488</v>
      </c>
      <c r="B2354" s="16" t="s">
        <v>1667</v>
      </c>
      <c r="D2354" s="70" t="str">
        <f>IF(C2354="","",LOOKUP(C2354,Bases!A:A,Bases!B:B))</f>
        <v/>
      </c>
      <c r="E2354" s="70" t="str">
        <f>IF(C2354="","",LOOKUP(C2354,Bases!A:A,Bases!C:C))</f>
        <v/>
      </c>
      <c r="G2354" s="68" t="str">
        <f t="shared" si="148"/>
        <v>Baja</v>
      </c>
      <c r="K2354" s="16">
        <v>0</v>
      </c>
      <c r="L2354" s="16" t="s">
        <v>2265</v>
      </c>
      <c r="M2354" s="17">
        <v>42226</v>
      </c>
      <c r="N2354" s="15">
        <v>26149206687</v>
      </c>
      <c r="P2354" s="16">
        <v>0</v>
      </c>
      <c r="Q2354" s="16" t="str">
        <f t="shared" si="146"/>
        <v>//</v>
      </c>
      <c r="R2354" s="16"/>
      <c r="S2354" s="108" t="e">
        <v>#N/A</v>
      </c>
      <c r="T2354" s="108"/>
    </row>
    <row r="2355" spans="1:20" hidden="1" x14ac:dyDescent="0.2">
      <c r="A2355" s="16">
        <v>1899</v>
      </c>
      <c r="B2355" s="16" t="s">
        <v>1668</v>
      </c>
      <c r="D2355" s="70" t="str">
        <f>IF(C2355="","",LOOKUP(C2355,Bases!A:A,Bases!B:B))</f>
        <v/>
      </c>
      <c r="E2355" s="70" t="str">
        <f>IF(C2355="","",LOOKUP(C2355,Bases!A:A,Bases!C:C))</f>
        <v/>
      </c>
      <c r="G2355" s="68" t="str">
        <f t="shared" si="148"/>
        <v>Baja</v>
      </c>
      <c r="H2355" s="16" t="s">
        <v>3276</v>
      </c>
      <c r="J2355" s="16" t="s">
        <v>2268</v>
      </c>
      <c r="K2355" s="16">
        <v>98760</v>
      </c>
      <c r="L2355" s="16" t="s">
        <v>2265</v>
      </c>
      <c r="M2355" s="17">
        <v>42935</v>
      </c>
      <c r="N2355" s="15">
        <v>15169734033</v>
      </c>
      <c r="P2355" s="16">
        <v>0</v>
      </c>
      <c r="Q2355" s="16" t="str">
        <f t="shared" ref="Q2355:Q2374" si="149">CONCATENATE(MID(O2355,9,2),"/",MID(O2355,7,2),"/",MID(O2355,5,2))</f>
        <v>//</v>
      </c>
      <c r="R2355" s="16"/>
      <c r="S2355" s="108" t="e">
        <v>#N/A</v>
      </c>
      <c r="T2355" s="108"/>
    </row>
    <row r="2356" spans="1:20" hidden="1" x14ac:dyDescent="0.2">
      <c r="A2356" s="16">
        <v>8141</v>
      </c>
      <c r="B2356" s="16" t="s">
        <v>1669</v>
      </c>
      <c r="D2356" s="70" t="str">
        <f>IF(C2356="","",LOOKUP(C2356,Bases!A:A,Bases!B:B))</f>
        <v/>
      </c>
      <c r="E2356" s="70" t="str">
        <f>IF(C2356="","",LOOKUP(C2356,Bases!A:A,Bases!C:C))</f>
        <v/>
      </c>
      <c r="G2356" s="68" t="str">
        <f t="shared" si="148"/>
        <v>Baja</v>
      </c>
      <c r="H2356" s="16" t="s">
        <v>3277</v>
      </c>
      <c r="J2356" s="16" t="s">
        <v>2268</v>
      </c>
      <c r="K2356" s="16">
        <v>98760</v>
      </c>
      <c r="L2356" s="16" t="s">
        <v>2265</v>
      </c>
      <c r="M2356" s="17">
        <v>42136</v>
      </c>
      <c r="N2356" s="15">
        <v>34068807667</v>
      </c>
      <c r="P2356" s="16">
        <v>0</v>
      </c>
      <c r="Q2356" s="16" t="str">
        <f t="shared" si="149"/>
        <v>//</v>
      </c>
      <c r="R2356" s="16"/>
      <c r="S2356" s="108" t="e">
        <v>#N/A</v>
      </c>
      <c r="T2356" s="108"/>
    </row>
    <row r="2357" spans="1:20" hidden="1" x14ac:dyDescent="0.2">
      <c r="A2357" s="16">
        <v>1294</v>
      </c>
      <c r="B2357" s="16" t="s">
        <v>1670</v>
      </c>
      <c r="D2357" s="70" t="str">
        <f>IF(C2357="","",LOOKUP(C2357,Bases!A:A,Bases!B:B))</f>
        <v/>
      </c>
      <c r="E2357" s="70" t="str">
        <f>IF(C2357="","",LOOKUP(C2357,Bases!A:A,Bases!C:C))</f>
        <v/>
      </c>
      <c r="G2357" s="68" t="str">
        <f t="shared" si="148"/>
        <v>Baja</v>
      </c>
      <c r="H2357" s="16" t="s">
        <v>3278</v>
      </c>
      <c r="J2357" s="16" t="s">
        <v>2272</v>
      </c>
      <c r="K2357" s="16">
        <v>98707</v>
      </c>
      <c r="L2357" s="16" t="s">
        <v>2265</v>
      </c>
      <c r="M2357" s="17">
        <v>41841</v>
      </c>
      <c r="N2357" s="15">
        <v>8149897970</v>
      </c>
      <c r="P2357" s="16">
        <v>0</v>
      </c>
      <c r="Q2357" s="16" t="str">
        <f t="shared" si="149"/>
        <v>//</v>
      </c>
      <c r="R2357" s="16"/>
      <c r="S2357" s="108" t="e">
        <v>#N/A</v>
      </c>
      <c r="T2357" s="108"/>
    </row>
    <row r="2358" spans="1:20" hidden="1" x14ac:dyDescent="0.2">
      <c r="A2358" s="23">
        <v>2627</v>
      </c>
      <c r="B2358" s="16" t="s">
        <v>5391</v>
      </c>
      <c r="D2358" s="70" t="str">
        <f>IF(C2358="","",LOOKUP(C2358,Bases!A:A,Bases!B:B))</f>
        <v/>
      </c>
      <c r="E2358" s="70" t="str">
        <f>IF(C2358="","",LOOKUP(C2358,Bases!A:A,Bases!C:C))</f>
        <v/>
      </c>
      <c r="F2358" s="18" t="s">
        <v>3778</v>
      </c>
      <c r="G2358" s="68" t="str">
        <f t="shared" si="148"/>
        <v>Baja</v>
      </c>
      <c r="H2358" s="16" t="s">
        <v>2713</v>
      </c>
      <c r="J2358" s="16" t="s">
        <v>2272</v>
      </c>
      <c r="K2358" s="16">
        <v>98705</v>
      </c>
      <c r="L2358" s="16" t="s">
        <v>2265</v>
      </c>
      <c r="M2358" s="17">
        <v>43697</v>
      </c>
      <c r="N2358" s="15">
        <v>9168355155</v>
      </c>
      <c r="O2358" s="16" t="s">
        <v>5392</v>
      </c>
      <c r="P2358" s="16">
        <v>0</v>
      </c>
      <c r="Q2358" s="16" t="str">
        <f t="shared" si="149"/>
        <v>10/03/83</v>
      </c>
      <c r="R2358" s="27" t="s">
        <v>3910</v>
      </c>
      <c r="S2358" s="108" t="e">
        <v>#N/A</v>
      </c>
      <c r="T2358" s="108"/>
    </row>
    <row r="2359" spans="1:20" hidden="1" x14ac:dyDescent="0.2">
      <c r="A2359" s="16">
        <v>2815</v>
      </c>
      <c r="B2359" s="16" t="s">
        <v>6032</v>
      </c>
      <c r="D2359" s="70" t="str">
        <f>IF(C2359="","",LOOKUP(C2359,Bases!A:A,Bases!B:B))</f>
        <v/>
      </c>
      <c r="E2359" s="70" t="str">
        <f>IF(C2359="","",LOOKUP(C2359,Bases!A:A,Bases!C:C))</f>
        <v/>
      </c>
      <c r="F2359" s="18" t="s">
        <v>24</v>
      </c>
      <c r="G2359" s="68" t="str">
        <f t="shared" si="148"/>
        <v>Baja</v>
      </c>
      <c r="H2359" s="16" t="s">
        <v>6033</v>
      </c>
      <c r="I2359" s="16" t="s">
        <v>5532</v>
      </c>
      <c r="J2359" s="16" t="s">
        <v>2285</v>
      </c>
      <c r="K2359" s="16">
        <v>98740</v>
      </c>
      <c r="L2359" s="16" t="s">
        <v>2265</v>
      </c>
      <c r="M2359" s="17">
        <v>43892</v>
      </c>
      <c r="N2359" s="15">
        <v>34139513260</v>
      </c>
      <c r="O2359" s="16" t="s">
        <v>6034</v>
      </c>
      <c r="P2359" s="16" t="s">
        <v>6433</v>
      </c>
      <c r="Q2359" s="16" t="str">
        <f t="shared" si="149"/>
        <v>12/05/95</v>
      </c>
      <c r="R2359" s="27" t="s">
        <v>3904</v>
      </c>
      <c r="S2359" s="108" t="s">
        <v>6215</v>
      </c>
      <c r="T2359" s="108"/>
    </row>
    <row r="2360" spans="1:20" hidden="1" x14ac:dyDescent="0.2">
      <c r="A2360" s="16">
        <v>1248</v>
      </c>
      <c r="B2360" s="16" t="s">
        <v>1671</v>
      </c>
      <c r="D2360" s="70" t="str">
        <f>IF(C2360="","",LOOKUP(C2360,Bases!A:A,Bases!B:B))</f>
        <v/>
      </c>
      <c r="E2360" s="70" t="str">
        <f>IF(C2360="","",LOOKUP(C2360,Bases!A:A,Bases!C:C))</f>
        <v/>
      </c>
      <c r="G2360" s="68" t="str">
        <f t="shared" si="148"/>
        <v>Baja</v>
      </c>
      <c r="H2360" s="16" t="s">
        <v>3279</v>
      </c>
      <c r="J2360" s="16" t="s">
        <v>2283</v>
      </c>
      <c r="K2360" s="16">
        <v>98640</v>
      </c>
      <c r="L2360" s="16" t="s">
        <v>2265</v>
      </c>
      <c r="M2360" s="17">
        <v>41758</v>
      </c>
      <c r="N2360" s="15">
        <v>34139500846</v>
      </c>
      <c r="P2360" s="16">
        <v>0</v>
      </c>
      <c r="Q2360" s="16" t="str">
        <f t="shared" si="149"/>
        <v>//</v>
      </c>
      <c r="R2360" s="16"/>
      <c r="S2360" s="108" t="e">
        <v>#N/A</v>
      </c>
      <c r="T2360" s="108"/>
    </row>
    <row r="2361" spans="1:20" hidden="1" x14ac:dyDescent="0.2">
      <c r="A2361" s="16">
        <v>1530</v>
      </c>
      <c r="B2361" s="16" t="s">
        <v>1672</v>
      </c>
      <c r="D2361" s="70" t="str">
        <f>IF(C2361="","",LOOKUP(C2361,Bases!A:A,Bases!B:B))</f>
        <v/>
      </c>
      <c r="E2361" s="70" t="str">
        <f>IF(C2361="","",LOOKUP(C2361,Bases!A:A,Bases!C:C))</f>
        <v/>
      </c>
      <c r="G2361" s="68" t="str">
        <f t="shared" si="148"/>
        <v>Baja</v>
      </c>
      <c r="H2361" s="16" t="s">
        <v>3280</v>
      </c>
      <c r="J2361" s="16" t="s">
        <v>2274</v>
      </c>
      <c r="K2361" s="16">
        <v>98700</v>
      </c>
      <c r="L2361" s="16" t="s">
        <v>2265</v>
      </c>
      <c r="M2361" s="17">
        <v>42254</v>
      </c>
      <c r="N2361" s="15">
        <v>34108400879</v>
      </c>
      <c r="P2361" s="16">
        <v>0</v>
      </c>
      <c r="Q2361" s="16" t="str">
        <f t="shared" si="149"/>
        <v>//</v>
      </c>
      <c r="R2361" s="16"/>
      <c r="S2361" s="108" t="e">
        <v>#N/A</v>
      </c>
      <c r="T2361" s="108"/>
    </row>
    <row r="2362" spans="1:20" hidden="1" x14ac:dyDescent="0.2">
      <c r="A2362" s="16">
        <v>1620</v>
      </c>
      <c r="B2362" s="16" t="s">
        <v>1673</v>
      </c>
      <c r="D2362" s="70" t="str">
        <f>IF(C2362="","",LOOKUP(C2362,Bases!A:A,Bases!B:B))</f>
        <v/>
      </c>
      <c r="E2362" s="70" t="str">
        <f>IF(C2362="","",LOOKUP(C2362,Bases!A:A,Bases!C:C))</f>
        <v/>
      </c>
      <c r="G2362" s="68" t="str">
        <f t="shared" si="148"/>
        <v>Baja</v>
      </c>
      <c r="H2362" s="16" t="s">
        <v>3281</v>
      </c>
      <c r="J2362" s="16" t="s">
        <v>2478</v>
      </c>
      <c r="K2362" s="16">
        <v>98730</v>
      </c>
      <c r="L2362" s="16" t="s">
        <v>2265</v>
      </c>
      <c r="M2362" s="17">
        <v>42465</v>
      </c>
      <c r="N2362" s="15">
        <v>34109102318</v>
      </c>
      <c r="P2362" s="16">
        <v>0</v>
      </c>
      <c r="Q2362" s="16" t="str">
        <f t="shared" si="149"/>
        <v>//</v>
      </c>
      <c r="R2362" s="16"/>
      <c r="S2362" s="108" t="e">
        <v>#N/A</v>
      </c>
      <c r="T2362" s="108"/>
    </row>
    <row r="2363" spans="1:20" hidden="1" x14ac:dyDescent="0.2">
      <c r="A2363" s="16">
        <v>8150</v>
      </c>
      <c r="B2363" s="16" t="s">
        <v>1674</v>
      </c>
      <c r="D2363" s="70" t="str">
        <f>IF(C2363="","",LOOKUP(C2363,Bases!A:A,Bases!B:B))</f>
        <v/>
      </c>
      <c r="E2363" s="70" t="str">
        <f>IF(C2363="","",LOOKUP(C2363,Bases!A:A,Bases!C:C))</f>
        <v/>
      </c>
      <c r="G2363" s="68" t="str">
        <f t="shared" si="148"/>
        <v>Baja</v>
      </c>
      <c r="H2363" s="16" t="s">
        <v>3282</v>
      </c>
      <c r="J2363" s="16" t="s">
        <v>2272</v>
      </c>
      <c r="K2363" s="16">
        <v>98700</v>
      </c>
      <c r="L2363" s="16" t="s">
        <v>2265</v>
      </c>
      <c r="M2363" s="17">
        <v>42137</v>
      </c>
      <c r="N2363" s="15">
        <v>22119505539</v>
      </c>
      <c r="P2363" s="16">
        <v>0</v>
      </c>
      <c r="Q2363" s="16" t="str">
        <f t="shared" si="149"/>
        <v>//</v>
      </c>
      <c r="R2363" s="16"/>
      <c r="S2363" s="108" t="e">
        <v>#N/A</v>
      </c>
      <c r="T2363" s="108"/>
    </row>
    <row r="2364" spans="1:20" hidden="1" x14ac:dyDescent="0.2">
      <c r="A2364" s="16">
        <v>1358</v>
      </c>
      <c r="B2364" s="16" t="s">
        <v>1675</v>
      </c>
      <c r="D2364" s="70" t="str">
        <f>IF(C2364="","",LOOKUP(C2364,Bases!A:A,Bases!B:B))</f>
        <v/>
      </c>
      <c r="E2364" s="70" t="str">
        <f>IF(C2364="","",LOOKUP(C2364,Bases!A:A,Bases!C:C))</f>
        <v/>
      </c>
      <c r="G2364" s="68" t="str">
        <f t="shared" si="148"/>
        <v>Baja</v>
      </c>
      <c r="H2364" s="16" t="s">
        <v>3283</v>
      </c>
      <c r="J2364" s="16" t="s">
        <v>2283</v>
      </c>
      <c r="K2364" s="16">
        <v>98640</v>
      </c>
      <c r="L2364" s="16" t="s">
        <v>2265</v>
      </c>
      <c r="M2364" s="17">
        <v>41904</v>
      </c>
      <c r="N2364" s="15">
        <v>35149716421</v>
      </c>
      <c r="P2364" s="16">
        <v>0</v>
      </c>
      <c r="Q2364" s="16" t="str">
        <f t="shared" si="149"/>
        <v>//</v>
      </c>
      <c r="R2364" s="16"/>
      <c r="S2364" s="108" t="e">
        <v>#N/A</v>
      </c>
      <c r="T2364" s="108"/>
    </row>
    <row r="2365" spans="1:20" hidden="1" x14ac:dyDescent="0.2">
      <c r="A2365" s="16">
        <v>226</v>
      </c>
      <c r="B2365" s="16" t="s">
        <v>1676</v>
      </c>
      <c r="D2365" s="70" t="str">
        <f>IF(C2365="","",LOOKUP(C2365,Bases!A:A,Bases!B:B))</f>
        <v/>
      </c>
      <c r="E2365" s="70" t="str">
        <f>IF(C2365="","",LOOKUP(C2365,Bases!A:A,Bases!C:C))</f>
        <v/>
      </c>
      <c r="G2365" s="68" t="str">
        <f t="shared" si="148"/>
        <v>Baja</v>
      </c>
      <c r="K2365" s="16">
        <v>0</v>
      </c>
      <c r="L2365" s="16" t="s">
        <v>2265</v>
      </c>
      <c r="M2365" s="17">
        <v>37291</v>
      </c>
      <c r="N2365" s="15">
        <v>7997616772</v>
      </c>
      <c r="P2365" s="16">
        <v>0</v>
      </c>
      <c r="Q2365" s="16" t="str">
        <f t="shared" si="149"/>
        <v>//</v>
      </c>
      <c r="R2365" s="16"/>
      <c r="S2365" s="108" t="e">
        <v>#N/A</v>
      </c>
      <c r="T2365" s="108"/>
    </row>
    <row r="2366" spans="1:20" hidden="1" x14ac:dyDescent="0.2">
      <c r="A2366" s="16">
        <v>856</v>
      </c>
      <c r="B2366" s="16" t="s">
        <v>1677</v>
      </c>
      <c r="D2366" s="70" t="str">
        <f>IF(C2366="","",LOOKUP(C2366,Bases!A:A,Bases!B:B))</f>
        <v/>
      </c>
      <c r="E2366" s="70" t="str">
        <f>IF(C2366="","",LOOKUP(C2366,Bases!A:A,Bases!C:C))</f>
        <v/>
      </c>
      <c r="G2366" s="68" t="str">
        <f t="shared" si="148"/>
        <v>Baja</v>
      </c>
      <c r="K2366" s="16">
        <v>0</v>
      </c>
      <c r="L2366" s="16" t="s">
        <v>2265</v>
      </c>
      <c r="M2366" s="17">
        <v>38747</v>
      </c>
      <c r="N2366" s="15">
        <v>34068701431</v>
      </c>
      <c r="P2366" s="16">
        <v>0</v>
      </c>
      <c r="Q2366" s="16" t="str">
        <f t="shared" si="149"/>
        <v>//</v>
      </c>
      <c r="R2366" s="16"/>
      <c r="S2366" s="108" t="e">
        <v>#N/A</v>
      </c>
      <c r="T2366" s="108"/>
    </row>
    <row r="2367" spans="1:20" hidden="1" x14ac:dyDescent="0.2">
      <c r="A2367" s="16">
        <v>1088</v>
      </c>
      <c r="B2367" s="16" t="s">
        <v>1677</v>
      </c>
      <c r="D2367" s="70" t="str">
        <f>IF(C2367="","",LOOKUP(C2367,Bases!A:A,Bases!B:B))</f>
        <v/>
      </c>
      <c r="E2367" s="70" t="str">
        <f>IF(C2367="","",LOOKUP(C2367,Bases!A:A,Bases!C:C))</f>
        <v/>
      </c>
      <c r="G2367" s="68" t="str">
        <f t="shared" si="148"/>
        <v>Baja</v>
      </c>
      <c r="H2367" s="16" t="s">
        <v>3284</v>
      </c>
      <c r="J2367" s="16" t="s">
        <v>2272</v>
      </c>
      <c r="K2367" s="16">
        <v>98700</v>
      </c>
      <c r="L2367" s="16" t="s">
        <v>2265</v>
      </c>
      <c r="M2367" s="17">
        <v>41131</v>
      </c>
      <c r="N2367" s="15">
        <v>34068701431</v>
      </c>
      <c r="P2367" s="16">
        <v>0</v>
      </c>
      <c r="Q2367" s="16" t="str">
        <f t="shared" si="149"/>
        <v>//</v>
      </c>
      <c r="R2367" s="16"/>
      <c r="S2367" s="108" t="e">
        <v>#N/A</v>
      </c>
      <c r="T2367" s="108"/>
    </row>
    <row r="2368" spans="1:20" x14ac:dyDescent="0.2">
      <c r="A2368" s="16">
        <v>1901</v>
      </c>
      <c r="B2368" s="16" t="s">
        <v>1301</v>
      </c>
      <c r="C2368" s="16" t="s">
        <v>6790</v>
      </c>
      <c r="D2368" s="70" t="str">
        <f>IF(C2368="","",LOOKUP(C2368,Bases!A:A,Bases!B:B))</f>
        <v>Invernaderos</v>
      </c>
      <c r="E2368" s="70" t="str">
        <f>IF(C2368="","",LOOKUP(C2368,Bases!A:A,Bases!C:C))</f>
        <v>Operativo Arriba</v>
      </c>
      <c r="F2368" s="18" t="s">
        <v>3662</v>
      </c>
      <c r="G2368" s="68" t="str">
        <f t="shared" si="148"/>
        <v>Activo</v>
      </c>
      <c r="H2368" s="16" t="s">
        <v>3429</v>
      </c>
      <c r="I2368" s="16" t="s">
        <v>5160</v>
      </c>
      <c r="J2368" s="16" t="s">
        <v>2272</v>
      </c>
      <c r="K2368" s="16">
        <v>98700</v>
      </c>
      <c r="L2368" s="16" t="s">
        <v>2266</v>
      </c>
      <c r="M2368" s="17">
        <v>44137</v>
      </c>
      <c r="N2368" s="15">
        <v>34119011533</v>
      </c>
      <c r="O2368" s="16" t="s">
        <v>5159</v>
      </c>
      <c r="P2368" s="16">
        <v>0</v>
      </c>
      <c r="Q2368" s="16" t="str">
        <f t="shared" si="149"/>
        <v>02/04/90</v>
      </c>
      <c r="R2368" s="16" t="s">
        <v>3904</v>
      </c>
      <c r="S2368" s="12" t="s">
        <v>3593</v>
      </c>
    </row>
    <row r="2369" spans="1:20" hidden="1" x14ac:dyDescent="0.2">
      <c r="A2369" s="16">
        <v>1792</v>
      </c>
      <c r="B2369" s="16" t="s">
        <v>1679</v>
      </c>
      <c r="D2369" s="70" t="str">
        <f>IF(C2369="","",LOOKUP(C2369,Bases!A:A,Bases!B:B))</f>
        <v/>
      </c>
      <c r="E2369" s="70" t="str">
        <f>IF(C2369="","",LOOKUP(C2369,Bases!A:A,Bases!C:C))</f>
        <v/>
      </c>
      <c r="G2369" s="68" t="str">
        <f t="shared" si="148"/>
        <v>Baja</v>
      </c>
      <c r="H2369" s="16" t="s">
        <v>3285</v>
      </c>
      <c r="J2369" s="16" t="s">
        <v>2288</v>
      </c>
      <c r="K2369" s="16">
        <v>98760</v>
      </c>
      <c r="L2369" s="16" t="s">
        <v>2265</v>
      </c>
      <c r="M2369" s="17">
        <v>42653</v>
      </c>
      <c r="N2369" s="15">
        <v>4079064251</v>
      </c>
      <c r="P2369" s="16">
        <v>0</v>
      </c>
      <c r="Q2369" s="16" t="str">
        <f t="shared" si="149"/>
        <v>//</v>
      </c>
      <c r="R2369" s="16"/>
      <c r="S2369" s="108" t="e">
        <v>#N/A</v>
      </c>
      <c r="T2369" s="108"/>
    </row>
    <row r="2370" spans="1:20" hidden="1" x14ac:dyDescent="0.2">
      <c r="A2370" s="16">
        <v>8101</v>
      </c>
      <c r="B2370" s="16" t="s">
        <v>1680</v>
      </c>
      <c r="D2370" s="70" t="str">
        <f>IF(C2370="","",LOOKUP(C2370,Bases!A:A,Bases!B:B))</f>
        <v/>
      </c>
      <c r="E2370" s="70" t="str">
        <f>IF(C2370="","",LOOKUP(C2370,Bases!A:A,Bases!C:C))</f>
        <v/>
      </c>
      <c r="G2370" s="68" t="str">
        <f t="shared" si="148"/>
        <v>Baja</v>
      </c>
      <c r="H2370" s="16" t="s">
        <v>3286</v>
      </c>
      <c r="J2370" s="16" t="s">
        <v>2294</v>
      </c>
      <c r="K2370" s="16">
        <v>98050</v>
      </c>
      <c r="L2370" s="16" t="s">
        <v>2265</v>
      </c>
      <c r="M2370" s="17">
        <v>42051</v>
      </c>
      <c r="N2370" s="15">
        <v>34705212099</v>
      </c>
      <c r="P2370" s="16">
        <v>0</v>
      </c>
      <c r="Q2370" s="16" t="str">
        <f t="shared" si="149"/>
        <v>//</v>
      </c>
      <c r="R2370" s="16"/>
      <c r="S2370" s="108" t="e">
        <v>#N/A</v>
      </c>
      <c r="T2370" s="108"/>
    </row>
    <row r="2371" spans="1:20" hidden="1" x14ac:dyDescent="0.2">
      <c r="A2371" s="16">
        <v>7072</v>
      </c>
      <c r="B2371" s="16" t="s">
        <v>1681</v>
      </c>
      <c r="D2371" s="70" t="str">
        <f>IF(C2371="","",LOOKUP(C2371,Bases!A:A,Bases!B:B))</f>
        <v/>
      </c>
      <c r="E2371" s="70" t="str">
        <f>IF(C2371="","",LOOKUP(C2371,Bases!A:A,Bases!C:C))</f>
        <v/>
      </c>
      <c r="G2371" s="68" t="str">
        <f t="shared" si="148"/>
        <v>Baja</v>
      </c>
      <c r="H2371" s="16" t="s">
        <v>3287</v>
      </c>
      <c r="J2371" s="16" t="s">
        <v>2285</v>
      </c>
      <c r="K2371" s="16">
        <v>98730</v>
      </c>
      <c r="L2371" s="16" t="s">
        <v>2265</v>
      </c>
      <c r="M2371" s="17">
        <v>41386</v>
      </c>
      <c r="N2371" s="15">
        <v>34089000862</v>
      </c>
      <c r="P2371" s="16">
        <v>0</v>
      </c>
      <c r="Q2371" s="16" t="str">
        <f t="shared" si="149"/>
        <v>//</v>
      </c>
      <c r="R2371" s="16"/>
      <c r="S2371" s="108" t="e">
        <v>#N/A</v>
      </c>
      <c r="T2371" s="108"/>
    </row>
    <row r="2372" spans="1:20" hidden="1" x14ac:dyDescent="0.2">
      <c r="A2372" s="16">
        <v>8246</v>
      </c>
      <c r="B2372" s="16" t="s">
        <v>1682</v>
      </c>
      <c r="D2372" s="70" t="str">
        <f>IF(C2372="","",LOOKUP(C2372,Bases!A:A,Bases!B:B))</f>
        <v/>
      </c>
      <c r="E2372" s="70" t="str">
        <f>IF(C2372="","",LOOKUP(C2372,Bases!A:A,Bases!C:C))</f>
        <v/>
      </c>
      <c r="G2372" s="68" t="str">
        <f t="shared" si="148"/>
        <v>Baja</v>
      </c>
      <c r="H2372" s="16" t="s">
        <v>3288</v>
      </c>
      <c r="J2372" s="16" t="s">
        <v>3289</v>
      </c>
      <c r="K2372" s="16">
        <v>98760</v>
      </c>
      <c r="L2372" s="16" t="s">
        <v>2265</v>
      </c>
      <c r="M2372" s="17">
        <v>42906</v>
      </c>
      <c r="N2372" s="15">
        <v>25179840126</v>
      </c>
      <c r="P2372" s="16">
        <v>0</v>
      </c>
      <c r="Q2372" s="16" t="str">
        <f t="shared" si="149"/>
        <v>//</v>
      </c>
      <c r="R2372" s="16"/>
      <c r="S2372" s="108" t="e">
        <v>#N/A</v>
      </c>
      <c r="T2372" s="108"/>
    </row>
    <row r="2373" spans="1:20" hidden="1" x14ac:dyDescent="0.2">
      <c r="A2373" s="16">
        <v>1460</v>
      </c>
      <c r="B2373" s="16" t="s">
        <v>1683</v>
      </c>
      <c r="D2373" s="70" t="str">
        <f>IF(C2373="","",LOOKUP(C2373,Bases!A:A,Bases!B:B))</f>
        <v/>
      </c>
      <c r="E2373" s="70" t="str">
        <f>IF(C2373="","",LOOKUP(C2373,Bases!A:A,Bases!C:C))</f>
        <v/>
      </c>
      <c r="F2373" s="18" t="s">
        <v>3659</v>
      </c>
      <c r="G2373" s="68" t="str">
        <f t="shared" si="148"/>
        <v>Baja</v>
      </c>
      <c r="H2373" s="16" t="s">
        <v>3291</v>
      </c>
      <c r="J2373" s="16" t="s">
        <v>2268</v>
      </c>
      <c r="K2373" s="16">
        <v>98760</v>
      </c>
      <c r="L2373" s="16" t="s">
        <v>2265</v>
      </c>
      <c r="M2373" s="17">
        <v>43500</v>
      </c>
      <c r="N2373" s="15">
        <v>27149590781</v>
      </c>
      <c r="O2373" s="16" t="s">
        <v>4731</v>
      </c>
      <c r="P2373" s="16">
        <v>0</v>
      </c>
      <c r="Q2373" s="16" t="str">
        <f t="shared" si="149"/>
        <v>21/07/95</v>
      </c>
      <c r="R2373" s="16" t="s">
        <v>3904</v>
      </c>
      <c r="S2373" s="108" t="e">
        <v>#N/A</v>
      </c>
      <c r="T2373" s="108"/>
    </row>
    <row r="2374" spans="1:20" hidden="1" x14ac:dyDescent="0.2">
      <c r="A2374" s="16">
        <v>7051</v>
      </c>
      <c r="B2374" s="16" t="s">
        <v>1684</v>
      </c>
      <c r="D2374" s="70" t="str">
        <f>IF(C2374="","",LOOKUP(C2374,Bases!A:A,Bases!B:B))</f>
        <v/>
      </c>
      <c r="E2374" s="70" t="str">
        <f>IF(C2374="","",LOOKUP(C2374,Bases!A:A,Bases!C:C))</f>
        <v/>
      </c>
      <c r="G2374" s="68" t="str">
        <f t="shared" si="148"/>
        <v>Baja</v>
      </c>
      <c r="H2374" s="16" t="s">
        <v>3292</v>
      </c>
      <c r="J2374" s="16" t="s">
        <v>2430</v>
      </c>
      <c r="K2374" s="16">
        <v>0</v>
      </c>
      <c r="L2374" s="16" t="s">
        <v>2265</v>
      </c>
      <c r="M2374" s="17">
        <v>41344</v>
      </c>
      <c r="N2374" s="15">
        <v>34139601453</v>
      </c>
      <c r="P2374" s="16">
        <v>0</v>
      </c>
      <c r="Q2374" s="16" t="str">
        <f t="shared" si="149"/>
        <v>//</v>
      </c>
      <c r="R2374" s="16"/>
      <c r="S2374" s="108" t="e">
        <v>#N/A</v>
      </c>
      <c r="T2374" s="108"/>
    </row>
    <row r="2375" spans="1:20" hidden="1" x14ac:dyDescent="0.2">
      <c r="A2375" s="16">
        <v>2194</v>
      </c>
      <c r="B2375" s="19" t="s">
        <v>3814</v>
      </c>
      <c r="C2375" s="19" t="s">
        <v>6944</v>
      </c>
      <c r="D2375" s="70" t="str">
        <f>IF(C2375="","",LOOKUP(C2375,Bases!A:A,Bases!B:B))</f>
        <v>Invernaderos</v>
      </c>
      <c r="E2375" s="70" t="str">
        <f>IF(C2375="","",LOOKUP(C2375,Bases!A:A,Bases!C:C))</f>
        <v>Extra/entrenamiento</v>
      </c>
      <c r="F2375" s="19" t="s">
        <v>7209</v>
      </c>
      <c r="G2375" s="68" t="str">
        <f t="shared" si="148"/>
        <v>Baja</v>
      </c>
      <c r="H2375" s="19" t="s">
        <v>3815</v>
      </c>
      <c r="I2375" s="19" t="s">
        <v>5537</v>
      </c>
      <c r="J2375" s="19" t="s">
        <v>2268</v>
      </c>
      <c r="K2375" s="19">
        <v>98740</v>
      </c>
      <c r="L2375" s="19" t="s">
        <v>2265</v>
      </c>
      <c r="M2375" s="25">
        <v>44209</v>
      </c>
      <c r="N2375" s="16">
        <v>26179867499</v>
      </c>
      <c r="R2375" s="16"/>
      <c r="S2375" s="12" t="s">
        <v>5537</v>
      </c>
    </row>
    <row r="2376" spans="1:20" hidden="1" x14ac:dyDescent="0.2">
      <c r="A2376" s="16">
        <v>7054</v>
      </c>
      <c r="B2376" s="16" t="s">
        <v>1686</v>
      </c>
      <c r="D2376" s="70" t="str">
        <f>IF(C2376="","",LOOKUP(C2376,Bases!A:A,Bases!B:B))</f>
        <v/>
      </c>
      <c r="E2376" s="70" t="str">
        <f>IF(C2376="","",LOOKUP(C2376,Bases!A:A,Bases!C:C))</f>
        <v/>
      </c>
      <c r="G2376" s="68" t="str">
        <f t="shared" si="148"/>
        <v>Baja</v>
      </c>
      <c r="H2376" s="16" t="s">
        <v>3293</v>
      </c>
      <c r="J2376" s="16" t="s">
        <v>2268</v>
      </c>
      <c r="K2376" s="16">
        <v>0</v>
      </c>
      <c r="L2376" s="16" t="s">
        <v>2265</v>
      </c>
      <c r="M2376" s="17">
        <v>41344</v>
      </c>
      <c r="N2376" s="15">
        <v>34139403652</v>
      </c>
      <c r="P2376" s="16">
        <v>0</v>
      </c>
      <c r="Q2376" s="16" t="str">
        <f>CONCATENATE(MID(O2376,9,2),"/",MID(O2376,7,2),"/",MID(O2376,5,2))</f>
        <v>//</v>
      </c>
      <c r="R2376" s="16"/>
      <c r="S2376" s="108" t="e">
        <v>#N/A</v>
      </c>
      <c r="T2376" s="108"/>
    </row>
    <row r="2377" spans="1:20" hidden="1" x14ac:dyDescent="0.2">
      <c r="A2377" s="29">
        <v>50244</v>
      </c>
      <c r="B2377" s="16" t="s">
        <v>4974</v>
      </c>
      <c r="D2377" s="70" t="str">
        <f>IF(C2377="","",LOOKUP(C2377,Bases!A:A,Bases!B:B))</f>
        <v/>
      </c>
      <c r="E2377" s="70" t="str">
        <f>IF(C2377="","",LOOKUP(C2377,Bases!A:A,Bases!C:C))</f>
        <v/>
      </c>
      <c r="F2377" s="18" t="s">
        <v>3659</v>
      </c>
      <c r="G2377" s="68" t="str">
        <f t="shared" si="148"/>
        <v>Baja</v>
      </c>
      <c r="H2377" s="16" t="s">
        <v>4969</v>
      </c>
      <c r="J2377" s="16" t="s">
        <v>2272</v>
      </c>
      <c r="K2377" s="16">
        <v>98717</v>
      </c>
      <c r="L2377" s="16" t="s">
        <v>2265</v>
      </c>
      <c r="M2377" s="17">
        <v>43564</v>
      </c>
      <c r="N2377" s="15">
        <v>51038618032</v>
      </c>
      <c r="O2377" s="16" t="s">
        <v>4975</v>
      </c>
      <c r="P2377" s="16">
        <v>0</v>
      </c>
      <c r="Q2377" s="16" t="str">
        <f>CONCATENATE(MID(O2377,9,2),"/",MID(O2377,7,2),"/",MID(O2377,5,2))</f>
        <v>31/08/86</v>
      </c>
      <c r="R2377" s="27" t="s">
        <v>3904</v>
      </c>
      <c r="S2377" s="108" t="e">
        <v>#N/A</v>
      </c>
      <c r="T2377" s="108"/>
    </row>
    <row r="2378" spans="1:20" hidden="1" x14ac:dyDescent="0.2">
      <c r="A2378" s="31">
        <v>2484</v>
      </c>
      <c r="B2378" s="16" t="s">
        <v>4932</v>
      </c>
      <c r="C2378" s="16" t="s">
        <v>6985</v>
      </c>
      <c r="D2378" s="70" t="str">
        <f>IF(C2378="","",LOOKUP(C2378,Bases!A:A,Bases!B:B))</f>
        <v>Invernaderos</v>
      </c>
      <c r="E2378" s="70" t="str">
        <f>IF(C2378="","",LOOKUP(C2378,Bases!A:A,Bases!C:C))</f>
        <v>Soporte de racimo (Escalera Manual)</v>
      </c>
      <c r="F2378" s="18" t="s">
        <v>3662</v>
      </c>
      <c r="G2378" s="68" t="str">
        <f t="shared" si="148"/>
        <v>Baja</v>
      </c>
      <c r="H2378" s="16" t="s">
        <v>4933</v>
      </c>
      <c r="I2378" s="16" t="s">
        <v>7013</v>
      </c>
      <c r="J2378" s="16" t="s">
        <v>2285</v>
      </c>
      <c r="K2378" s="16">
        <v>98760</v>
      </c>
      <c r="L2378" s="16" t="s">
        <v>2265</v>
      </c>
      <c r="M2378" s="17">
        <v>44085</v>
      </c>
      <c r="O2378" s="16" t="s">
        <v>4934</v>
      </c>
      <c r="P2378" s="16">
        <v>0</v>
      </c>
      <c r="Q2378" s="16" t="str">
        <f>CONCATENATE(MID(O2378,9,2),"/",MID(O2378,7,2),"/",MID(O2378,5,2))</f>
        <v>02/10/94</v>
      </c>
      <c r="R2378" s="27" t="s">
        <v>3904</v>
      </c>
      <c r="S2378" s="108" t="s">
        <v>3676</v>
      </c>
      <c r="T2378" s="108"/>
    </row>
    <row r="2379" spans="1:20" hidden="1" x14ac:dyDescent="0.2">
      <c r="A2379" s="16">
        <v>2888</v>
      </c>
      <c r="B2379" s="16" t="s">
        <v>6563</v>
      </c>
      <c r="D2379" s="70" t="str">
        <f>IF(C2379="","",LOOKUP(C2379,Bases!A:A,Bases!B:B))</f>
        <v/>
      </c>
      <c r="E2379" s="70" t="str">
        <f>IF(C2379="","",LOOKUP(C2379,Bases!A:A,Bases!C:C))</f>
        <v/>
      </c>
      <c r="F2379" s="12" t="s">
        <v>3639</v>
      </c>
      <c r="G2379" s="68" t="str">
        <f t="shared" si="148"/>
        <v>Baja</v>
      </c>
      <c r="H2379" s="16" t="s">
        <v>6564</v>
      </c>
      <c r="I2379" s="16" t="s">
        <v>5531</v>
      </c>
      <c r="J2379" s="16" t="s">
        <v>2285</v>
      </c>
      <c r="K2379" s="16">
        <v>98740</v>
      </c>
      <c r="L2379" s="16" t="s">
        <v>2265</v>
      </c>
      <c r="M2379" s="17">
        <v>44025</v>
      </c>
      <c r="N2379" s="15">
        <v>57159641513</v>
      </c>
      <c r="O2379" s="16" t="s">
        <v>6565</v>
      </c>
      <c r="R2379" s="27" t="s">
        <v>3910</v>
      </c>
      <c r="S2379" s="108"/>
      <c r="T2379" s="108"/>
    </row>
    <row r="2380" spans="1:20" hidden="1" x14ac:dyDescent="0.2">
      <c r="A2380" s="16">
        <v>8293</v>
      </c>
      <c r="B2380" s="16" t="s">
        <v>7131</v>
      </c>
      <c r="C2380" s="16" t="s">
        <v>6884</v>
      </c>
      <c r="D2380" s="70" t="s">
        <v>2</v>
      </c>
      <c r="E2380" s="70" t="s">
        <v>1</v>
      </c>
      <c r="F2380" s="18" t="s">
        <v>7209</v>
      </c>
      <c r="G2380" s="68" t="str">
        <f t="shared" ref="G2380:G2411" si="150">IF(L2380="B","Baja","Activo")</f>
        <v>Baja</v>
      </c>
      <c r="H2380" s="16" t="s">
        <v>7132</v>
      </c>
      <c r="I2380" s="16" t="s">
        <v>5531</v>
      </c>
      <c r="J2380" s="16" t="s">
        <v>2285</v>
      </c>
      <c r="K2380" s="16">
        <v>98740</v>
      </c>
      <c r="L2380" s="16" t="s">
        <v>2265</v>
      </c>
      <c r="M2380" s="17">
        <v>44099</v>
      </c>
      <c r="N2380" s="15">
        <v>23160296564</v>
      </c>
      <c r="O2380" s="16" t="s">
        <v>7133</v>
      </c>
      <c r="P2380" s="16" t="s">
        <v>7134</v>
      </c>
      <c r="Q2380" s="16" t="str">
        <f t="shared" ref="Q2380:Q2391" si="151">CONCATENATE(MID(O2380,9,2),"/",MID(O2380,7,2),"/",MID(O2380,5,2))</f>
        <v>15/08/02</v>
      </c>
      <c r="R2380" s="27" t="s">
        <v>3904</v>
      </c>
      <c r="S2380" s="108" t="s">
        <v>6213</v>
      </c>
      <c r="T2380" s="108"/>
    </row>
    <row r="2381" spans="1:20" hidden="1" x14ac:dyDescent="0.2">
      <c r="A2381" s="16">
        <v>2177</v>
      </c>
      <c r="B2381" s="16" t="s">
        <v>3769</v>
      </c>
      <c r="D2381" s="70" t="str">
        <f>IF(C2381="","",LOOKUP(C2381,Bases!A:A,Bases!B:B))</f>
        <v/>
      </c>
      <c r="E2381" s="70" t="str">
        <f>IF(C2381="","",LOOKUP(C2381,Bases!A:A,Bases!C:C))</f>
        <v/>
      </c>
      <c r="F2381" s="18" t="s">
        <v>3639</v>
      </c>
      <c r="G2381" s="68" t="str">
        <f t="shared" si="150"/>
        <v>Baja</v>
      </c>
      <c r="H2381" s="16" t="s">
        <v>3770</v>
      </c>
      <c r="J2381" s="16" t="s">
        <v>3726</v>
      </c>
      <c r="K2381" s="16">
        <v>98740</v>
      </c>
      <c r="L2381" s="16" t="s">
        <v>2265</v>
      </c>
      <c r="M2381" s="17">
        <v>43326</v>
      </c>
      <c r="P2381" s="16">
        <v>0</v>
      </c>
      <c r="Q2381" s="16" t="str">
        <f t="shared" si="151"/>
        <v>//</v>
      </c>
      <c r="R2381" s="27" t="s">
        <v>3904</v>
      </c>
      <c r="S2381" s="108" t="e">
        <v>#N/A</v>
      </c>
      <c r="T2381" s="108"/>
    </row>
    <row r="2382" spans="1:20" hidden="1" x14ac:dyDescent="0.2">
      <c r="A2382" s="16">
        <v>2863</v>
      </c>
      <c r="B2382" s="16" t="s">
        <v>6203</v>
      </c>
      <c r="D2382" s="70" t="str">
        <f>IF(C2382="","",LOOKUP(C2382,Bases!A:A,Bases!B:B))</f>
        <v/>
      </c>
      <c r="E2382" s="70" t="str">
        <f>IF(C2382="","",LOOKUP(C2382,Bases!A:A,Bases!C:C))</f>
        <v/>
      </c>
      <c r="F2382" s="18" t="s">
        <v>27</v>
      </c>
      <c r="G2382" s="68" t="str">
        <f t="shared" si="150"/>
        <v>Baja</v>
      </c>
      <c r="H2382" s="16" t="s">
        <v>6204</v>
      </c>
      <c r="I2382" s="16" t="s">
        <v>5531</v>
      </c>
      <c r="J2382" s="16" t="s">
        <v>2285</v>
      </c>
      <c r="K2382" s="16">
        <v>98740</v>
      </c>
      <c r="L2382" s="16" t="s">
        <v>2265</v>
      </c>
      <c r="M2382" s="17">
        <v>43957</v>
      </c>
      <c r="N2382" s="15">
        <v>34149800459</v>
      </c>
      <c r="O2382" s="16" t="s">
        <v>6205</v>
      </c>
      <c r="P2382" s="16" t="s">
        <v>6435</v>
      </c>
      <c r="Q2382" s="16" t="str">
        <f t="shared" si="151"/>
        <v>30/09/98</v>
      </c>
      <c r="R2382" s="16" t="s">
        <v>3904</v>
      </c>
      <c r="S2382" s="108" t="s">
        <v>6213</v>
      </c>
      <c r="T2382" s="108"/>
    </row>
    <row r="2383" spans="1:20" hidden="1" x14ac:dyDescent="0.2">
      <c r="A2383" s="16">
        <v>8146</v>
      </c>
      <c r="B2383" s="16" t="s">
        <v>1687</v>
      </c>
      <c r="D2383" s="70" t="str">
        <f>IF(C2383="","",LOOKUP(C2383,Bases!A:A,Bases!B:B))</f>
        <v/>
      </c>
      <c r="E2383" s="70" t="str">
        <f>IF(C2383="","",LOOKUP(C2383,Bases!A:A,Bases!C:C))</f>
        <v/>
      </c>
      <c r="G2383" s="68" t="str">
        <f t="shared" si="150"/>
        <v>Baja</v>
      </c>
      <c r="H2383" s="16" t="s">
        <v>3294</v>
      </c>
      <c r="J2383" s="16" t="s">
        <v>2268</v>
      </c>
      <c r="K2383" s="16">
        <v>98730</v>
      </c>
      <c r="L2383" s="16" t="s">
        <v>2265</v>
      </c>
      <c r="M2383" s="17">
        <v>42136</v>
      </c>
      <c r="N2383" s="15">
        <v>34139512270</v>
      </c>
      <c r="P2383" s="16">
        <v>0</v>
      </c>
      <c r="Q2383" s="16" t="str">
        <f t="shared" si="151"/>
        <v>//</v>
      </c>
      <c r="R2383" s="16"/>
      <c r="S2383" s="108" t="e">
        <v>#N/A</v>
      </c>
      <c r="T2383" s="108"/>
    </row>
    <row r="2384" spans="1:20" hidden="1" x14ac:dyDescent="0.2">
      <c r="A2384" s="16">
        <v>233</v>
      </c>
      <c r="B2384" s="16" t="s">
        <v>1688</v>
      </c>
      <c r="D2384" s="70" t="str">
        <f>IF(C2384="","",LOOKUP(C2384,Bases!A:A,Bases!B:B))</f>
        <v/>
      </c>
      <c r="E2384" s="70" t="str">
        <f>IF(C2384="","",LOOKUP(C2384,Bases!A:A,Bases!C:C))</f>
        <v/>
      </c>
      <c r="G2384" s="68" t="str">
        <f t="shared" si="150"/>
        <v>Baja</v>
      </c>
      <c r="K2384" s="16">
        <v>0</v>
      </c>
      <c r="L2384" s="16" t="s">
        <v>2265</v>
      </c>
      <c r="M2384" s="17">
        <v>37356</v>
      </c>
      <c r="N2384" s="15">
        <v>34786202266</v>
      </c>
      <c r="P2384" s="16">
        <v>0</v>
      </c>
      <c r="Q2384" s="16" t="str">
        <f t="shared" si="151"/>
        <v>//</v>
      </c>
      <c r="R2384" s="16"/>
      <c r="S2384" s="108" t="e">
        <v>#N/A</v>
      </c>
      <c r="T2384" s="108"/>
    </row>
    <row r="2385" spans="1:20" hidden="1" x14ac:dyDescent="0.2">
      <c r="A2385" s="16">
        <v>298</v>
      </c>
      <c r="B2385" s="16" t="s">
        <v>1688</v>
      </c>
      <c r="D2385" s="70" t="str">
        <f>IF(C2385="","",LOOKUP(C2385,Bases!A:A,Bases!B:B))</f>
        <v/>
      </c>
      <c r="E2385" s="70" t="str">
        <f>IF(C2385="","",LOOKUP(C2385,Bases!A:A,Bases!C:C))</f>
        <v/>
      </c>
      <c r="G2385" s="68" t="str">
        <f t="shared" si="150"/>
        <v>Baja</v>
      </c>
      <c r="K2385" s="16">
        <v>0</v>
      </c>
      <c r="L2385" s="16" t="s">
        <v>2265</v>
      </c>
      <c r="M2385" s="17">
        <v>37558</v>
      </c>
      <c r="N2385" s="15">
        <v>34006100241</v>
      </c>
      <c r="P2385" s="16">
        <v>0</v>
      </c>
      <c r="Q2385" s="16" t="str">
        <f t="shared" si="151"/>
        <v>//</v>
      </c>
      <c r="R2385" s="16"/>
      <c r="S2385" s="108" t="e">
        <v>#N/A</v>
      </c>
      <c r="T2385" s="108"/>
    </row>
    <row r="2386" spans="1:20" hidden="1" x14ac:dyDescent="0.2">
      <c r="A2386" s="16">
        <v>2063</v>
      </c>
      <c r="B2386" s="16" t="s">
        <v>1689</v>
      </c>
      <c r="D2386" s="70" t="str">
        <f>IF(C2386="","",LOOKUP(C2386,Bases!A:A,Bases!B:B))</f>
        <v/>
      </c>
      <c r="E2386" s="70" t="str">
        <f>IF(C2386="","",LOOKUP(C2386,Bases!A:A,Bases!C:C))</f>
        <v/>
      </c>
      <c r="G2386" s="68" t="str">
        <f t="shared" si="150"/>
        <v>Baja</v>
      </c>
      <c r="H2386" s="16" t="s">
        <v>3295</v>
      </c>
      <c r="J2386" s="16" t="s">
        <v>2272</v>
      </c>
      <c r="K2386" s="16">
        <v>98707</v>
      </c>
      <c r="L2386" s="16" t="s">
        <v>2265</v>
      </c>
      <c r="M2386" s="17">
        <v>43160</v>
      </c>
      <c r="N2386" s="15">
        <v>5189814154</v>
      </c>
      <c r="P2386" s="16">
        <v>0</v>
      </c>
      <c r="Q2386" s="16" t="str">
        <f t="shared" si="151"/>
        <v>//</v>
      </c>
      <c r="R2386" s="16"/>
      <c r="S2386" s="108" t="e">
        <v>#N/A</v>
      </c>
      <c r="T2386" s="108"/>
    </row>
    <row r="2387" spans="1:20" hidden="1" x14ac:dyDescent="0.2">
      <c r="A2387" s="16">
        <v>1014</v>
      </c>
      <c r="B2387" s="16" t="s">
        <v>1690</v>
      </c>
      <c r="D2387" s="70" t="str">
        <f>IF(C2387="","",LOOKUP(C2387,Bases!A:A,Bases!B:B))</f>
        <v/>
      </c>
      <c r="E2387" s="70" t="str">
        <f>IF(C2387="","",LOOKUP(C2387,Bases!A:A,Bases!C:C))</f>
        <v/>
      </c>
      <c r="G2387" s="68" t="str">
        <f t="shared" si="150"/>
        <v>Baja</v>
      </c>
      <c r="H2387" s="16" t="s">
        <v>3296</v>
      </c>
      <c r="J2387" s="16" t="s">
        <v>2272</v>
      </c>
      <c r="K2387" s="16">
        <v>98690</v>
      </c>
      <c r="L2387" s="16" t="s">
        <v>2265</v>
      </c>
      <c r="M2387" s="17">
        <v>40606</v>
      </c>
      <c r="N2387" s="15">
        <v>34119500857</v>
      </c>
      <c r="P2387" s="16">
        <v>0</v>
      </c>
      <c r="Q2387" s="16" t="str">
        <f t="shared" si="151"/>
        <v>//</v>
      </c>
      <c r="R2387" s="16"/>
      <c r="S2387" s="108" t="e">
        <v>#N/A</v>
      </c>
      <c r="T2387" s="108"/>
    </row>
    <row r="2388" spans="1:20" hidden="1" x14ac:dyDescent="0.2">
      <c r="A2388" s="16">
        <v>1845</v>
      </c>
      <c r="B2388" s="16" t="s">
        <v>1691</v>
      </c>
      <c r="D2388" s="70" t="str">
        <f>IF(C2388="","",LOOKUP(C2388,Bases!A:A,Bases!B:B))</f>
        <v/>
      </c>
      <c r="E2388" s="70" t="str">
        <f>IF(C2388="","",LOOKUP(C2388,Bases!A:A,Bases!C:C))</f>
        <v/>
      </c>
      <c r="G2388" s="68" t="str">
        <f t="shared" si="150"/>
        <v>Baja</v>
      </c>
      <c r="H2388" s="16" t="s">
        <v>3297</v>
      </c>
      <c r="J2388" s="16" t="s">
        <v>2272</v>
      </c>
      <c r="K2388" s="16">
        <v>98700</v>
      </c>
      <c r="L2388" s="16" t="s">
        <v>2265</v>
      </c>
      <c r="M2388" s="17">
        <v>42821</v>
      </c>
      <c r="N2388" s="15">
        <v>56169857887</v>
      </c>
      <c r="P2388" s="16">
        <v>0</v>
      </c>
      <c r="Q2388" s="16" t="str">
        <f t="shared" si="151"/>
        <v>//</v>
      </c>
      <c r="R2388" s="16"/>
      <c r="S2388" s="108" t="e">
        <v>#N/A</v>
      </c>
      <c r="T2388" s="108"/>
    </row>
    <row r="2389" spans="1:20" x14ac:dyDescent="0.2">
      <c r="A2389" s="16">
        <v>8471</v>
      </c>
      <c r="B2389" s="16" t="s">
        <v>7754</v>
      </c>
      <c r="C2389" s="19" t="s">
        <v>7233</v>
      </c>
      <c r="D2389" s="70" t="str">
        <f>IF(C2389="","",LOOKUP(C2389,Bases!A:A,Bases!B:B))</f>
        <v>Invernaderos</v>
      </c>
      <c r="E2389" s="70" t="str">
        <f>IF(C2389="","",LOOKUP(C2389,Bases!A:A,Bases!C:C))</f>
        <v>Operativo Arriba</v>
      </c>
      <c r="F2389" s="18" t="s">
        <v>7083</v>
      </c>
      <c r="G2389" s="68" t="str">
        <f t="shared" si="150"/>
        <v>Activo</v>
      </c>
      <c r="H2389" s="16" t="s">
        <v>7755</v>
      </c>
      <c r="I2389" s="16" t="s">
        <v>3593</v>
      </c>
      <c r="J2389" s="16" t="s">
        <v>2272</v>
      </c>
      <c r="K2389" s="16">
        <v>98700</v>
      </c>
      <c r="L2389" s="16" t="s">
        <v>144</v>
      </c>
      <c r="M2389" s="17">
        <v>44200</v>
      </c>
      <c r="O2389" s="16" t="s">
        <v>7756</v>
      </c>
      <c r="Q2389" s="16" t="str">
        <f t="shared" si="151"/>
        <v>26/08/92</v>
      </c>
      <c r="R2389" s="27" t="s">
        <v>3904</v>
      </c>
      <c r="S2389" s="12" t="s">
        <v>3593</v>
      </c>
    </row>
    <row r="2390" spans="1:20" hidden="1" x14ac:dyDescent="0.2">
      <c r="A2390" s="16">
        <v>50018</v>
      </c>
      <c r="B2390" s="16" t="s">
        <v>3742</v>
      </c>
      <c r="D2390" s="70" t="str">
        <f>IF(C2390="","",LOOKUP(C2390,Bases!A:A,Bases!B:B))</f>
        <v/>
      </c>
      <c r="E2390" s="70" t="str">
        <f>IF(C2390="","",LOOKUP(C2390,Bases!A:A,Bases!C:C))</f>
        <v/>
      </c>
      <c r="G2390" s="68" t="str">
        <f t="shared" si="150"/>
        <v>Baja</v>
      </c>
      <c r="H2390" s="16" t="s">
        <v>3743</v>
      </c>
      <c r="J2390" s="16" t="s">
        <v>3726</v>
      </c>
      <c r="K2390" s="16">
        <v>98740</v>
      </c>
      <c r="L2390" s="16" t="s">
        <v>2265</v>
      </c>
      <c r="M2390" s="17">
        <v>43311</v>
      </c>
      <c r="O2390" s="35"/>
      <c r="P2390" s="16">
        <v>0</v>
      </c>
      <c r="Q2390" s="16" t="str">
        <f t="shared" si="151"/>
        <v>//</v>
      </c>
      <c r="R2390" s="16"/>
      <c r="S2390" s="108" t="e">
        <v>#N/A</v>
      </c>
      <c r="T2390" s="108"/>
    </row>
    <row r="2391" spans="1:20" hidden="1" x14ac:dyDescent="0.2">
      <c r="A2391" s="16">
        <v>2709</v>
      </c>
      <c r="B2391" s="31" t="s">
        <v>5673</v>
      </c>
      <c r="C2391" s="16" t="s">
        <v>6867</v>
      </c>
      <c r="D2391" s="70" t="str">
        <f>IF(C2391="","",LOOKUP(C2391,Bases!A:A,Bases!B:B))</f>
        <v>Viñedo</v>
      </c>
      <c r="E2391" s="70" t="str">
        <f>IF(C2391="","",LOOKUP(C2391,Bases!A:A,Bases!C:C))</f>
        <v>Trabajador de viñedo</v>
      </c>
      <c r="F2391" s="18" t="s">
        <v>5769</v>
      </c>
      <c r="G2391" s="68" t="str">
        <f t="shared" si="150"/>
        <v>Baja</v>
      </c>
      <c r="H2391" s="16" t="s">
        <v>3272</v>
      </c>
      <c r="I2391" s="16" t="s">
        <v>3256</v>
      </c>
      <c r="J2391" s="16" t="s">
        <v>2285</v>
      </c>
      <c r="K2391" s="16">
        <v>98730</v>
      </c>
      <c r="L2391" s="16" t="s">
        <v>2265</v>
      </c>
      <c r="M2391" s="17">
        <v>43781</v>
      </c>
      <c r="N2391" s="15">
        <v>52190104118</v>
      </c>
      <c r="O2391" s="16" t="s">
        <v>5674</v>
      </c>
      <c r="P2391" s="16" t="s">
        <v>6434</v>
      </c>
      <c r="Q2391" s="16" t="str">
        <f t="shared" si="151"/>
        <v>24/08/01</v>
      </c>
      <c r="R2391" s="27" t="s">
        <v>3904</v>
      </c>
      <c r="S2391" s="108" t="s">
        <v>3185</v>
      </c>
      <c r="T2391" s="108"/>
    </row>
    <row r="2392" spans="1:20" hidden="1" x14ac:dyDescent="0.2">
      <c r="A2392" s="16">
        <v>2904</v>
      </c>
      <c r="B2392" s="16" t="s">
        <v>6601</v>
      </c>
      <c r="C2392" s="19"/>
      <c r="D2392" s="70" t="str">
        <f>IF(C2392="","",LOOKUP(C2392,Bases!A:A,Bases!B:B))</f>
        <v/>
      </c>
      <c r="E2392" s="70" t="str">
        <f>IF(C2392="","",LOOKUP(C2392,Bases!A:A,Bases!C:C))</f>
        <v/>
      </c>
      <c r="F2392" s="18" t="s">
        <v>6043</v>
      </c>
      <c r="G2392" s="68" t="str">
        <f t="shared" si="150"/>
        <v>Baja</v>
      </c>
      <c r="H2392" s="16" t="s">
        <v>6602</v>
      </c>
      <c r="I2392" s="16" t="s">
        <v>5531</v>
      </c>
      <c r="J2392" s="16" t="s">
        <v>2285</v>
      </c>
      <c r="K2392" s="16">
        <v>98740</v>
      </c>
      <c r="L2392" s="16" t="s">
        <v>2265</v>
      </c>
      <c r="M2392" s="17">
        <v>44034</v>
      </c>
      <c r="N2392" s="15">
        <v>21139929729</v>
      </c>
      <c r="O2392" s="16" t="s">
        <v>6603</v>
      </c>
      <c r="R2392" s="27" t="s">
        <v>3910</v>
      </c>
      <c r="S2392" s="108"/>
      <c r="T2392" s="108"/>
    </row>
    <row r="2393" spans="1:20" hidden="1" x14ac:dyDescent="0.2">
      <c r="A2393" s="16">
        <v>8270</v>
      </c>
      <c r="B2393" s="16" t="s">
        <v>7032</v>
      </c>
      <c r="C2393" s="16" t="s">
        <v>6945</v>
      </c>
      <c r="D2393" s="70" t="str">
        <f>IF(C2393="","",LOOKUP(C2393,Bases!A:A,Bases!B:B))</f>
        <v>Invernaderos</v>
      </c>
      <c r="E2393" s="70" t="str">
        <f>IF(C2393="","",LOOKUP(C2393,Bases!A:A,Bases!C:C))</f>
        <v>Extra/entrenamiento</v>
      </c>
      <c r="F2393" s="18" t="s">
        <v>5102</v>
      </c>
      <c r="G2393" s="68" t="str">
        <f t="shared" si="150"/>
        <v>Baja</v>
      </c>
      <c r="H2393" s="16" t="s">
        <v>3287</v>
      </c>
      <c r="I2393" s="16" t="s">
        <v>5531</v>
      </c>
      <c r="J2393" s="16" t="s">
        <v>2285</v>
      </c>
      <c r="K2393" s="16">
        <v>98740</v>
      </c>
      <c r="L2393" s="16" t="s">
        <v>2265</v>
      </c>
      <c r="M2393" s="17">
        <v>44088</v>
      </c>
      <c r="O2393" s="16" t="s">
        <v>7033</v>
      </c>
      <c r="Q2393" s="16" t="str">
        <f t="shared" ref="Q2393:Q2456" si="152">CONCATENATE(MID(O2393,9,2),"/",MID(O2393,7,2),"/",MID(O2393,5,2))</f>
        <v>01/02/83</v>
      </c>
      <c r="R2393" s="27" t="s">
        <v>3904</v>
      </c>
      <c r="S2393" s="108" t="s">
        <v>6213</v>
      </c>
      <c r="T2393" s="108"/>
    </row>
    <row r="2394" spans="1:20" hidden="1" x14ac:dyDescent="0.2">
      <c r="A2394" s="16">
        <v>889</v>
      </c>
      <c r="B2394" s="16" t="s">
        <v>1692</v>
      </c>
      <c r="D2394" s="70" t="str">
        <f>IF(C2394="","",LOOKUP(C2394,Bases!A:A,Bases!B:B))</f>
        <v/>
      </c>
      <c r="E2394" s="70" t="str">
        <f>IF(C2394="","",LOOKUP(C2394,Bases!A:A,Bases!C:C))</f>
        <v/>
      </c>
      <c r="G2394" s="68" t="str">
        <f t="shared" si="150"/>
        <v>Baja</v>
      </c>
      <c r="K2394" s="16">
        <v>0</v>
      </c>
      <c r="L2394" s="16" t="s">
        <v>2265</v>
      </c>
      <c r="M2394" s="17">
        <v>38796</v>
      </c>
      <c r="N2394" s="15">
        <v>34068602902</v>
      </c>
      <c r="P2394" s="16">
        <v>0</v>
      </c>
      <c r="Q2394" s="16" t="str">
        <f t="shared" si="152"/>
        <v>//</v>
      </c>
      <c r="R2394" s="16"/>
      <c r="S2394" s="108" t="e">
        <v>#N/A</v>
      </c>
      <c r="T2394" s="108"/>
    </row>
    <row r="2395" spans="1:20" hidden="1" x14ac:dyDescent="0.2">
      <c r="A2395" s="16">
        <v>957</v>
      </c>
      <c r="B2395" s="16" t="s">
        <v>1693</v>
      </c>
      <c r="D2395" s="70" t="str">
        <f>IF(C2395="","",LOOKUP(C2395,Bases!A:A,Bases!B:B))</f>
        <v/>
      </c>
      <c r="E2395" s="70" t="str">
        <f>IF(C2395="","",LOOKUP(C2395,Bases!A:A,Bases!C:C))</f>
        <v/>
      </c>
      <c r="G2395" s="68" t="str">
        <f t="shared" si="150"/>
        <v>Baja</v>
      </c>
      <c r="H2395" s="16" t="s">
        <v>3298</v>
      </c>
      <c r="J2395" s="16" t="s">
        <v>2283</v>
      </c>
      <c r="K2395" s="16">
        <v>98640</v>
      </c>
      <c r="L2395" s="16" t="s">
        <v>2265</v>
      </c>
      <c r="M2395" s="17">
        <v>40529</v>
      </c>
      <c r="N2395" s="15">
        <v>34089010838</v>
      </c>
      <c r="P2395" s="16">
        <v>0</v>
      </c>
      <c r="Q2395" s="16" t="str">
        <f t="shared" si="152"/>
        <v>//</v>
      </c>
      <c r="R2395" s="16"/>
      <c r="S2395" s="108" t="e">
        <v>#N/A</v>
      </c>
      <c r="T2395" s="108"/>
    </row>
    <row r="2396" spans="1:20" hidden="1" x14ac:dyDescent="0.2">
      <c r="A2396" s="16">
        <v>8180</v>
      </c>
      <c r="B2396" s="16" t="s">
        <v>1694</v>
      </c>
      <c r="D2396" s="70" t="str">
        <f>IF(C2396="","",LOOKUP(C2396,Bases!A:A,Bases!B:B))</f>
        <v/>
      </c>
      <c r="E2396" s="70" t="str">
        <f>IF(C2396="","",LOOKUP(C2396,Bases!A:A,Bases!C:C))</f>
        <v/>
      </c>
      <c r="G2396" s="68" t="str">
        <f t="shared" si="150"/>
        <v>Baja</v>
      </c>
      <c r="H2396" s="16" t="s">
        <v>3299</v>
      </c>
      <c r="J2396" s="16" t="s">
        <v>2803</v>
      </c>
      <c r="K2396" s="16">
        <v>98760</v>
      </c>
      <c r="L2396" s="16" t="s">
        <v>2265</v>
      </c>
      <c r="M2396" s="17">
        <v>42693</v>
      </c>
      <c r="N2396" s="15">
        <v>4078866235</v>
      </c>
      <c r="P2396" s="16">
        <v>0</v>
      </c>
      <c r="Q2396" s="16" t="str">
        <f t="shared" si="152"/>
        <v>//</v>
      </c>
      <c r="R2396" s="16"/>
      <c r="S2396" s="108" t="e">
        <v>#N/A</v>
      </c>
      <c r="T2396" s="108"/>
    </row>
    <row r="2397" spans="1:20" hidden="1" x14ac:dyDescent="0.2">
      <c r="A2397" s="16">
        <v>8424</v>
      </c>
      <c r="B2397" s="16" t="s">
        <v>7637</v>
      </c>
      <c r="C2397" s="19" t="s">
        <v>7086</v>
      </c>
      <c r="D2397" s="70" t="str">
        <f>IF(C2397="","",LOOKUP(C2397,Bases!A:A,Bases!B:B))</f>
        <v>Invernaderos</v>
      </c>
      <c r="E2397" s="70" t="str">
        <f>IF(C2397="","",LOOKUP(C2397,Bases!A:A,Bases!C:C))</f>
        <v>Extra/entrenamiento</v>
      </c>
      <c r="F2397" s="18" t="s">
        <v>7209</v>
      </c>
      <c r="G2397" s="68" t="str">
        <f t="shared" si="150"/>
        <v>Baja</v>
      </c>
      <c r="H2397" s="16" t="s">
        <v>7638</v>
      </c>
      <c r="I2397" s="16" t="s">
        <v>5535</v>
      </c>
      <c r="J2397" s="16" t="s">
        <v>2285</v>
      </c>
      <c r="K2397" s="16">
        <v>98730</v>
      </c>
      <c r="L2397" s="16" t="s">
        <v>2265</v>
      </c>
      <c r="M2397" s="17">
        <v>44165</v>
      </c>
      <c r="N2397" s="15">
        <v>34119308756</v>
      </c>
      <c r="O2397" s="16" t="s">
        <v>7639</v>
      </c>
      <c r="P2397" s="16" t="s">
        <v>7640</v>
      </c>
      <c r="Q2397" s="16" t="str">
        <f t="shared" si="152"/>
        <v>28/08/93</v>
      </c>
      <c r="R2397" s="27" t="s">
        <v>3904</v>
      </c>
      <c r="S2397" s="31" t="s">
        <v>5535</v>
      </c>
      <c r="T2397" s="31"/>
    </row>
    <row r="2398" spans="1:20" hidden="1" x14ac:dyDescent="0.2">
      <c r="A2398" s="16">
        <v>8138</v>
      </c>
      <c r="B2398" s="16" t="s">
        <v>1695</v>
      </c>
      <c r="D2398" s="70" t="str">
        <f>IF(C2398="","",LOOKUP(C2398,Bases!A:A,Bases!B:B))</f>
        <v/>
      </c>
      <c r="E2398" s="70" t="str">
        <f>IF(C2398="","",LOOKUP(C2398,Bases!A:A,Bases!C:C))</f>
        <v/>
      </c>
      <c r="G2398" s="68" t="str">
        <f t="shared" si="150"/>
        <v>Baja</v>
      </c>
      <c r="H2398" s="16" t="s">
        <v>3300</v>
      </c>
      <c r="J2398" s="16" t="s">
        <v>2288</v>
      </c>
      <c r="K2398" s="16">
        <v>98760</v>
      </c>
      <c r="L2398" s="16" t="s">
        <v>2265</v>
      </c>
      <c r="M2398" s="17">
        <v>42136</v>
      </c>
      <c r="N2398" s="15">
        <v>4119018481</v>
      </c>
      <c r="P2398" s="16">
        <v>0</v>
      </c>
      <c r="Q2398" s="16" t="str">
        <f t="shared" si="152"/>
        <v>//</v>
      </c>
      <c r="R2398" s="16"/>
      <c r="S2398" s="108" t="e">
        <v>#N/A</v>
      </c>
      <c r="T2398" s="108"/>
    </row>
    <row r="2399" spans="1:20" hidden="1" x14ac:dyDescent="0.2">
      <c r="A2399" s="29">
        <v>50210</v>
      </c>
      <c r="B2399" s="16" t="s">
        <v>4266</v>
      </c>
      <c r="D2399" s="70" t="str">
        <f>IF(C2399="","",LOOKUP(C2399,Bases!A:A,Bases!B:B))</f>
        <v/>
      </c>
      <c r="E2399" s="70" t="str">
        <f>IF(C2399="","",LOOKUP(C2399,Bases!A:A,Bases!C:C))</f>
        <v/>
      </c>
      <c r="F2399" s="18" t="s">
        <v>3639</v>
      </c>
      <c r="G2399" s="68" t="str">
        <f t="shared" si="150"/>
        <v>Baja</v>
      </c>
      <c r="H2399" s="16" t="s">
        <v>4267</v>
      </c>
      <c r="J2399" s="16" t="s">
        <v>2285</v>
      </c>
      <c r="K2399" s="16">
        <v>98740</v>
      </c>
      <c r="L2399" s="16" t="s">
        <v>2265</v>
      </c>
      <c r="M2399" s="17">
        <v>43382</v>
      </c>
      <c r="O2399" s="16" t="s">
        <v>4268</v>
      </c>
      <c r="P2399" s="16">
        <v>0</v>
      </c>
      <c r="Q2399" s="16" t="str">
        <f t="shared" si="152"/>
        <v>02/02/80</v>
      </c>
      <c r="R2399" s="27" t="s">
        <v>3904</v>
      </c>
      <c r="S2399" s="108" t="e">
        <v>#N/A</v>
      </c>
      <c r="T2399" s="108"/>
    </row>
    <row r="2400" spans="1:20" x14ac:dyDescent="0.2">
      <c r="A2400" s="16">
        <v>2821</v>
      </c>
      <c r="B2400" s="16" t="s">
        <v>6062</v>
      </c>
      <c r="C2400" s="16" t="s">
        <v>6729</v>
      </c>
      <c r="D2400" s="70" t="str">
        <f>IF(C2400="","",LOOKUP(C2400,Bases!A:A,Bases!B:B))</f>
        <v>Fitosanidad</v>
      </c>
      <c r="E2400" s="70" t="str">
        <f>IF(C2400="","",LOOKUP(C2400,Bases!A:A,Bases!C:C))</f>
        <v>Monitoreo nivel 1C</v>
      </c>
      <c r="F2400" s="18" t="s">
        <v>9</v>
      </c>
      <c r="G2400" s="68" t="str">
        <f t="shared" si="150"/>
        <v>Activo</v>
      </c>
      <c r="H2400" s="16" t="s">
        <v>6063</v>
      </c>
      <c r="I2400" s="16" t="s">
        <v>2283</v>
      </c>
      <c r="J2400" s="16" t="s">
        <v>2283</v>
      </c>
      <c r="K2400" s="16">
        <v>98640</v>
      </c>
      <c r="L2400" s="16" t="s">
        <v>144</v>
      </c>
      <c r="M2400" s="17">
        <v>43910</v>
      </c>
      <c r="N2400" s="15">
        <v>20160109680</v>
      </c>
      <c r="O2400" s="16" t="s">
        <v>6064</v>
      </c>
      <c r="P2400" s="16" t="s">
        <v>6395</v>
      </c>
      <c r="Q2400" s="16" t="str">
        <f t="shared" si="152"/>
        <v>26/11/01</v>
      </c>
      <c r="R2400" s="27" t="s">
        <v>3910</v>
      </c>
      <c r="S2400" s="12" t="s">
        <v>2283</v>
      </c>
    </row>
    <row r="2401" spans="1:20" hidden="1" x14ac:dyDescent="0.2">
      <c r="A2401" s="16">
        <v>2804</v>
      </c>
      <c r="B2401" s="16" t="s">
        <v>5998</v>
      </c>
      <c r="D2401" s="70" t="str">
        <f>IF(C2401="","",LOOKUP(C2401,Bases!A:A,Bases!B:B))</f>
        <v/>
      </c>
      <c r="E2401" s="70" t="str">
        <f>IF(C2401="","",LOOKUP(C2401,Bases!A:A,Bases!C:C))</f>
        <v/>
      </c>
      <c r="F2401" s="18" t="s">
        <v>5599</v>
      </c>
      <c r="G2401" s="68" t="str">
        <f t="shared" si="150"/>
        <v>Baja</v>
      </c>
      <c r="H2401" s="16" t="s">
        <v>5999</v>
      </c>
      <c r="I2401" s="16" t="s">
        <v>3185</v>
      </c>
      <c r="J2401" s="16" t="s">
        <v>2285</v>
      </c>
      <c r="K2401" s="16">
        <v>98730</v>
      </c>
      <c r="L2401" s="16" t="s">
        <v>2265</v>
      </c>
      <c r="M2401" s="17">
        <v>43889</v>
      </c>
      <c r="N2401" s="15">
        <v>10200141769</v>
      </c>
      <c r="O2401" s="16" t="s">
        <v>6000</v>
      </c>
      <c r="P2401" s="16">
        <v>0</v>
      </c>
      <c r="Q2401" s="16" t="str">
        <f t="shared" si="152"/>
        <v>11/12/01</v>
      </c>
      <c r="R2401" s="27" t="s">
        <v>3904</v>
      </c>
      <c r="S2401" s="108" t="e">
        <v>#N/A</v>
      </c>
      <c r="T2401" s="108"/>
    </row>
    <row r="2402" spans="1:20" x14ac:dyDescent="0.2">
      <c r="A2402" s="16">
        <v>8291</v>
      </c>
      <c r="B2402" s="16" t="s">
        <v>7075</v>
      </c>
      <c r="C2402" s="19" t="s">
        <v>7072</v>
      </c>
      <c r="D2402" s="70" t="str">
        <f>IF(C2402="","",LOOKUP(C2402,Bases!A:A,Bases!B:B))</f>
        <v>Periféricos</v>
      </c>
      <c r="E2402" s="70" t="str">
        <f>IF(C2402="","",LOOKUP(C2402,Bases!A:A,Bases!C:C))</f>
        <v>Vigilante nocturno</v>
      </c>
      <c r="F2402" s="18" t="s">
        <v>11</v>
      </c>
      <c r="G2402" s="68" t="str">
        <f t="shared" si="150"/>
        <v>Activo</v>
      </c>
      <c r="H2402" s="16" t="s">
        <v>7066</v>
      </c>
      <c r="I2402" s="16" t="s">
        <v>2283</v>
      </c>
      <c r="J2402" s="16" t="s">
        <v>2283</v>
      </c>
      <c r="K2402" s="16">
        <v>98640</v>
      </c>
      <c r="L2402" s="16" t="s">
        <v>144</v>
      </c>
      <c r="M2402" s="17">
        <v>44095</v>
      </c>
      <c r="N2402" s="15">
        <v>7167393466</v>
      </c>
      <c r="O2402" s="16" t="s">
        <v>7067</v>
      </c>
      <c r="P2402" s="16" t="s">
        <v>7068</v>
      </c>
      <c r="Q2402" s="16" t="str">
        <f t="shared" si="152"/>
        <v>17/05/73</v>
      </c>
      <c r="R2402" s="27" t="s">
        <v>3904</v>
      </c>
      <c r="S2402" s="31" t="s">
        <v>2283</v>
      </c>
      <c r="T2402" s="31"/>
    </row>
    <row r="2403" spans="1:20" hidden="1" x14ac:dyDescent="0.2">
      <c r="A2403" s="16">
        <v>1028</v>
      </c>
      <c r="B2403" s="16" t="s">
        <v>1696</v>
      </c>
      <c r="D2403" s="70" t="str">
        <f>IF(C2403="","",LOOKUP(C2403,Bases!A:A,Bases!B:B))</f>
        <v/>
      </c>
      <c r="E2403" s="70" t="str">
        <f>IF(C2403="","",LOOKUP(C2403,Bases!A:A,Bases!C:C))</f>
        <v/>
      </c>
      <c r="G2403" s="68" t="str">
        <f t="shared" si="150"/>
        <v>Baja</v>
      </c>
      <c r="H2403" s="16" t="s">
        <v>3301</v>
      </c>
      <c r="J2403" s="16" t="s">
        <v>2272</v>
      </c>
      <c r="K2403" s="16">
        <v>98700</v>
      </c>
      <c r="L2403" s="16" t="s">
        <v>2265</v>
      </c>
      <c r="M2403" s="17">
        <v>40773</v>
      </c>
      <c r="N2403" s="15">
        <v>34119004827</v>
      </c>
      <c r="P2403" s="16">
        <v>0</v>
      </c>
      <c r="Q2403" s="16" t="str">
        <f t="shared" si="152"/>
        <v>//</v>
      </c>
      <c r="R2403" s="16"/>
      <c r="S2403" s="108" t="e">
        <v>#N/A</v>
      </c>
      <c r="T2403" s="108"/>
    </row>
    <row r="2404" spans="1:20" hidden="1" x14ac:dyDescent="0.2">
      <c r="A2404" s="16">
        <v>1137</v>
      </c>
      <c r="B2404" s="16" t="s">
        <v>1697</v>
      </c>
      <c r="D2404" s="70" t="str">
        <f>IF(C2404="","",LOOKUP(C2404,Bases!A:A,Bases!B:B))</f>
        <v/>
      </c>
      <c r="E2404" s="70" t="str">
        <f>IF(C2404="","",LOOKUP(C2404,Bases!A:A,Bases!C:C))</f>
        <v/>
      </c>
      <c r="G2404" s="68" t="str">
        <f t="shared" si="150"/>
        <v>Baja</v>
      </c>
      <c r="H2404" s="16" t="s">
        <v>3302</v>
      </c>
      <c r="J2404" s="16" t="s">
        <v>2272</v>
      </c>
      <c r="K2404" s="16">
        <v>98700</v>
      </c>
      <c r="L2404" s="16" t="s">
        <v>2265</v>
      </c>
      <c r="M2404" s="17">
        <v>41432</v>
      </c>
      <c r="N2404" s="15">
        <v>34139505910</v>
      </c>
      <c r="P2404" s="16">
        <v>0</v>
      </c>
      <c r="Q2404" s="16" t="str">
        <f t="shared" si="152"/>
        <v>//</v>
      </c>
      <c r="R2404" s="16"/>
      <c r="S2404" s="108" t="e">
        <v>#N/A</v>
      </c>
      <c r="T2404" s="108"/>
    </row>
    <row r="2405" spans="1:20" hidden="1" x14ac:dyDescent="0.2">
      <c r="A2405" s="16">
        <v>887</v>
      </c>
      <c r="B2405" s="16" t="s">
        <v>1698</v>
      </c>
      <c r="D2405" s="70" t="str">
        <f>IF(C2405="","",LOOKUP(C2405,Bases!A:A,Bases!B:B))</f>
        <v/>
      </c>
      <c r="E2405" s="70" t="str">
        <f>IF(C2405="","",LOOKUP(C2405,Bases!A:A,Bases!C:C))</f>
        <v/>
      </c>
      <c r="G2405" s="68" t="str">
        <f t="shared" si="150"/>
        <v>Baja</v>
      </c>
      <c r="K2405" s="16">
        <v>0</v>
      </c>
      <c r="L2405" s="16" t="s">
        <v>2265</v>
      </c>
      <c r="M2405" s="17">
        <v>38789</v>
      </c>
      <c r="N2405" s="15">
        <v>34068802783</v>
      </c>
      <c r="P2405" s="16">
        <v>0</v>
      </c>
      <c r="Q2405" s="16" t="str">
        <f t="shared" si="152"/>
        <v>//</v>
      </c>
      <c r="R2405" s="16"/>
      <c r="S2405" s="108" t="e">
        <v>#N/A</v>
      </c>
      <c r="T2405" s="108"/>
    </row>
    <row r="2406" spans="1:20" hidden="1" x14ac:dyDescent="0.2">
      <c r="A2406" s="16">
        <v>1013</v>
      </c>
      <c r="B2406" s="16" t="s">
        <v>1699</v>
      </c>
      <c r="D2406" s="70" t="str">
        <f>IF(C2406="","",LOOKUP(C2406,Bases!A:A,Bases!B:B))</f>
        <v/>
      </c>
      <c r="E2406" s="70" t="str">
        <f>IF(C2406="","",LOOKUP(C2406,Bases!A:A,Bases!C:C))</f>
        <v/>
      </c>
      <c r="G2406" s="68" t="str">
        <f t="shared" si="150"/>
        <v>Baja</v>
      </c>
      <c r="H2406" s="16" t="s">
        <v>3303</v>
      </c>
      <c r="J2406" s="16" t="s">
        <v>2272</v>
      </c>
      <c r="K2406" s="16">
        <v>98690</v>
      </c>
      <c r="L2406" s="16" t="s">
        <v>2265</v>
      </c>
      <c r="M2406" s="17">
        <v>40606</v>
      </c>
      <c r="N2406" s="15">
        <v>34119402450</v>
      </c>
      <c r="P2406" s="16">
        <v>0</v>
      </c>
      <c r="Q2406" s="16" t="str">
        <f t="shared" si="152"/>
        <v>//</v>
      </c>
      <c r="R2406" s="16"/>
      <c r="S2406" s="108" t="e">
        <v>#N/A</v>
      </c>
      <c r="T2406" s="108"/>
    </row>
    <row r="2407" spans="1:20" hidden="1" x14ac:dyDescent="0.2">
      <c r="A2407" s="16">
        <v>8403</v>
      </c>
      <c r="B2407" s="16" t="s">
        <v>7568</v>
      </c>
      <c r="C2407" s="19" t="s">
        <v>7241</v>
      </c>
      <c r="D2407" s="70" t="str">
        <f>IF(C2407="","",LOOKUP(C2407,[1]Bases!A:A,[1]Bases!B:B))</f>
        <v>Invernaderos</v>
      </c>
      <c r="E2407" s="70" t="str">
        <f>IF(C2407="","",LOOKUP(C2407,[1]Bases!A:A,[1]Bases!C:C))</f>
        <v>Operativo Abajo</v>
      </c>
      <c r="F2407" s="18" t="s">
        <v>7083</v>
      </c>
      <c r="G2407" s="68" t="str">
        <f t="shared" si="150"/>
        <v>Baja</v>
      </c>
      <c r="H2407" s="16" t="s">
        <v>7569</v>
      </c>
      <c r="I2407" s="16" t="s">
        <v>7258</v>
      </c>
      <c r="J2407" s="16" t="s">
        <v>2270</v>
      </c>
      <c r="K2407" s="16">
        <v>98630</v>
      </c>
      <c r="L2407" s="16" t="s">
        <v>2265</v>
      </c>
      <c r="M2407" s="17">
        <v>44151</v>
      </c>
      <c r="O2407" s="16" t="s">
        <v>7570</v>
      </c>
      <c r="Q2407" s="16" t="str">
        <f t="shared" si="152"/>
        <v>05/10/00</v>
      </c>
      <c r="R2407" s="27" t="s">
        <v>3904</v>
      </c>
      <c r="S2407" s="108" t="s">
        <v>7258</v>
      </c>
      <c r="T2407" s="108"/>
    </row>
    <row r="2408" spans="1:20" hidden="1" x14ac:dyDescent="0.2">
      <c r="A2408" s="16">
        <v>1098</v>
      </c>
      <c r="B2408" s="16" t="s">
        <v>1701</v>
      </c>
      <c r="D2408" s="70" t="str">
        <f>IF(C2408="","",LOOKUP(C2408,Bases!A:A,Bases!B:B))</f>
        <v/>
      </c>
      <c r="E2408" s="70" t="str">
        <f>IF(C2408="","",LOOKUP(C2408,Bases!A:A,Bases!C:C))</f>
        <v/>
      </c>
      <c r="G2408" s="68" t="str">
        <f t="shared" si="150"/>
        <v>Baja</v>
      </c>
      <c r="H2408" s="16" t="s">
        <v>3305</v>
      </c>
      <c r="J2408" s="16" t="s">
        <v>2283</v>
      </c>
      <c r="K2408" s="16">
        <v>98640</v>
      </c>
      <c r="L2408" s="16" t="s">
        <v>2265</v>
      </c>
      <c r="M2408" s="17">
        <v>41166</v>
      </c>
      <c r="N2408" s="15">
        <v>34008002908</v>
      </c>
      <c r="P2408" s="16">
        <v>0</v>
      </c>
      <c r="Q2408" s="16" t="str">
        <f t="shared" si="152"/>
        <v>//</v>
      </c>
      <c r="R2408" s="16"/>
      <c r="S2408" s="108" t="e">
        <v>#N/A</v>
      </c>
      <c r="T2408" s="108"/>
    </row>
    <row r="2409" spans="1:20" hidden="1" x14ac:dyDescent="0.2">
      <c r="A2409" s="29">
        <v>50366</v>
      </c>
      <c r="B2409" s="16" t="s">
        <v>5420</v>
      </c>
      <c r="D2409" s="70" t="str">
        <f>IF(C2409="","",LOOKUP(C2409,Bases!A:A,Bases!B:B))</f>
        <v/>
      </c>
      <c r="E2409" s="70" t="str">
        <f>IF(C2409="","",LOOKUP(C2409,Bases!A:A,Bases!C:C))</f>
        <v/>
      </c>
      <c r="F2409" s="24" t="s">
        <v>3639</v>
      </c>
      <c r="G2409" s="68" t="str">
        <f t="shared" si="150"/>
        <v>Baja</v>
      </c>
      <c r="H2409" s="16" t="s">
        <v>5421</v>
      </c>
      <c r="J2409" s="16" t="s">
        <v>2283</v>
      </c>
      <c r="K2409" s="16">
        <v>98640</v>
      </c>
      <c r="L2409" s="16" t="s">
        <v>2265</v>
      </c>
      <c r="M2409" s="17">
        <v>43703</v>
      </c>
      <c r="N2409" s="16">
        <v>25190187973</v>
      </c>
      <c r="O2409" s="16" t="s">
        <v>5422</v>
      </c>
      <c r="P2409" s="16">
        <v>0</v>
      </c>
      <c r="Q2409" s="16" t="str">
        <f t="shared" si="152"/>
        <v>18/06/01</v>
      </c>
      <c r="R2409" s="27" t="s">
        <v>3910</v>
      </c>
      <c r="S2409" s="108" t="e">
        <v>#N/A</v>
      </c>
      <c r="T2409" s="108"/>
    </row>
    <row r="2410" spans="1:20" hidden="1" x14ac:dyDescent="0.2">
      <c r="A2410" s="16">
        <v>747</v>
      </c>
      <c r="B2410" s="16" t="s">
        <v>1702</v>
      </c>
      <c r="D2410" s="70" t="str">
        <f>IF(C2410="","",LOOKUP(C2410,Bases!A:A,Bases!B:B))</f>
        <v/>
      </c>
      <c r="E2410" s="70" t="str">
        <f>IF(C2410="","",LOOKUP(C2410,Bases!A:A,Bases!C:C))</f>
        <v/>
      </c>
      <c r="G2410" s="68" t="str">
        <f t="shared" si="150"/>
        <v>Baja</v>
      </c>
      <c r="K2410" s="16">
        <v>0</v>
      </c>
      <c r="L2410" s="16" t="s">
        <v>2265</v>
      </c>
      <c r="M2410" s="17">
        <v>38637</v>
      </c>
      <c r="N2410" s="15">
        <v>34058103291</v>
      </c>
      <c r="P2410" s="16">
        <v>0</v>
      </c>
      <c r="Q2410" s="16" t="str">
        <f t="shared" si="152"/>
        <v>//</v>
      </c>
      <c r="R2410" s="16"/>
      <c r="S2410" s="108" t="e">
        <v>#N/A</v>
      </c>
      <c r="T2410" s="108"/>
    </row>
    <row r="2411" spans="1:20" hidden="1" x14ac:dyDescent="0.2">
      <c r="A2411" s="16">
        <v>788</v>
      </c>
      <c r="B2411" s="16" t="s">
        <v>1703</v>
      </c>
      <c r="D2411" s="70" t="str">
        <f>IF(C2411="","",LOOKUP(C2411,Bases!A:A,Bases!B:B))</f>
        <v/>
      </c>
      <c r="E2411" s="70" t="str">
        <f>IF(C2411="","",LOOKUP(C2411,Bases!A:A,Bases!C:C))</f>
        <v/>
      </c>
      <c r="G2411" s="68" t="str">
        <f t="shared" si="150"/>
        <v>Baja</v>
      </c>
      <c r="K2411" s="16">
        <v>0</v>
      </c>
      <c r="L2411" s="16" t="s">
        <v>2265</v>
      </c>
      <c r="M2411" s="17">
        <v>38677</v>
      </c>
      <c r="N2411" s="15">
        <v>34038516224</v>
      </c>
      <c r="P2411" s="16">
        <v>0</v>
      </c>
      <c r="Q2411" s="16" t="str">
        <f t="shared" si="152"/>
        <v>//</v>
      </c>
      <c r="R2411" s="16"/>
      <c r="S2411" s="108" t="e">
        <v>#N/A</v>
      </c>
      <c r="T2411" s="108"/>
    </row>
    <row r="2412" spans="1:20" hidden="1" x14ac:dyDescent="0.2">
      <c r="A2412" s="16">
        <v>295</v>
      </c>
      <c r="B2412" s="16" t="s">
        <v>1704</v>
      </c>
      <c r="D2412" s="70" t="str">
        <f>IF(C2412="","",LOOKUP(C2412,Bases!A:A,Bases!B:B))</f>
        <v/>
      </c>
      <c r="E2412" s="70" t="str">
        <f>IF(C2412="","",LOOKUP(C2412,Bases!A:A,Bases!C:C))</f>
        <v/>
      </c>
      <c r="G2412" s="68" t="str">
        <f t="shared" ref="G2412:G2443" si="153">IF(L2412="B","Baja","Activo")</f>
        <v>Baja</v>
      </c>
      <c r="K2412" s="16">
        <v>0</v>
      </c>
      <c r="L2412" s="16" t="s">
        <v>2265</v>
      </c>
      <c r="M2412" s="17">
        <v>37558</v>
      </c>
      <c r="N2412" s="15">
        <v>34977903227</v>
      </c>
      <c r="P2412" s="16">
        <v>0</v>
      </c>
      <c r="Q2412" s="16" t="str">
        <f t="shared" si="152"/>
        <v>//</v>
      </c>
      <c r="R2412" s="16"/>
      <c r="S2412" s="108" t="e">
        <v>#N/A</v>
      </c>
      <c r="T2412" s="108"/>
    </row>
    <row r="2413" spans="1:20" hidden="1" x14ac:dyDescent="0.2">
      <c r="A2413" s="23">
        <v>2328</v>
      </c>
      <c r="B2413" s="16" t="s">
        <v>4175</v>
      </c>
      <c r="D2413" s="70" t="str">
        <f>IF(C2413="","",LOOKUP(C2413,Bases!A:A,Bases!B:B))</f>
        <v/>
      </c>
      <c r="E2413" s="70" t="str">
        <f>IF(C2413="","",LOOKUP(C2413,Bases!A:A,Bases!C:C))</f>
        <v/>
      </c>
      <c r="F2413" s="24"/>
      <c r="G2413" s="68" t="str">
        <f t="shared" si="153"/>
        <v>Baja</v>
      </c>
      <c r="H2413" s="16" t="s">
        <v>4176</v>
      </c>
      <c r="J2413" s="16" t="s">
        <v>2283</v>
      </c>
      <c r="K2413" s="16">
        <v>98640</v>
      </c>
      <c r="L2413" s="16" t="s">
        <v>2265</v>
      </c>
      <c r="M2413" s="17">
        <v>44218</v>
      </c>
      <c r="N2413" s="15">
        <v>96160091425</v>
      </c>
      <c r="O2413" s="16" t="s">
        <v>4177</v>
      </c>
      <c r="P2413" s="16">
        <v>0</v>
      </c>
      <c r="Q2413" s="16" t="str">
        <f t="shared" si="152"/>
        <v>04/04/00</v>
      </c>
      <c r="R2413" s="27" t="s">
        <v>3910</v>
      </c>
      <c r="S2413" s="12" t="s">
        <v>2283</v>
      </c>
    </row>
    <row r="2414" spans="1:20" hidden="1" x14ac:dyDescent="0.2">
      <c r="A2414" s="23">
        <v>2344</v>
      </c>
      <c r="B2414" s="16" t="s">
        <v>4301</v>
      </c>
      <c r="D2414" s="70" t="str">
        <f>IF(C2414="","",LOOKUP(C2414,Bases!A:A,Bases!B:B))</f>
        <v/>
      </c>
      <c r="E2414" s="70" t="str">
        <f>IF(C2414="","",LOOKUP(C2414,Bases!A:A,Bases!C:C))</f>
        <v/>
      </c>
      <c r="F2414" s="18" t="s">
        <v>11</v>
      </c>
      <c r="G2414" s="68" t="str">
        <f t="shared" si="153"/>
        <v>Baja</v>
      </c>
      <c r="H2414" s="16" t="s">
        <v>4303</v>
      </c>
      <c r="J2414" s="16" t="s">
        <v>2283</v>
      </c>
      <c r="K2414" s="16">
        <v>98640</v>
      </c>
      <c r="L2414" s="16" t="s">
        <v>2265</v>
      </c>
      <c r="M2414" s="17">
        <v>43426</v>
      </c>
      <c r="O2414" s="16" t="s">
        <v>4302</v>
      </c>
      <c r="P2414" s="16">
        <v>0</v>
      </c>
      <c r="Q2414" s="16" t="str">
        <f t="shared" si="152"/>
        <v>17/04/88</v>
      </c>
      <c r="R2414" s="27" t="s">
        <v>3910</v>
      </c>
      <c r="S2414" s="108" t="e">
        <v>#N/A</v>
      </c>
      <c r="T2414" s="108"/>
    </row>
    <row r="2415" spans="1:20" hidden="1" x14ac:dyDescent="0.2">
      <c r="A2415" s="23">
        <v>2360</v>
      </c>
      <c r="B2415" s="16" t="s">
        <v>4423</v>
      </c>
      <c r="D2415" s="70" t="str">
        <f>IF(C2415="","",LOOKUP(C2415,Bases!A:A,Bases!B:B))</f>
        <v/>
      </c>
      <c r="E2415" s="70" t="str">
        <f>IF(C2415="","",LOOKUP(C2415,Bases!A:A,Bases!C:C))</f>
        <v/>
      </c>
      <c r="F2415" s="24" t="s">
        <v>3659</v>
      </c>
      <c r="G2415" s="68" t="str">
        <f t="shared" si="153"/>
        <v>Baja</v>
      </c>
      <c r="H2415" s="16" t="s">
        <v>4426</v>
      </c>
      <c r="J2415" s="16" t="s">
        <v>2283</v>
      </c>
      <c r="K2415" s="16">
        <v>98640</v>
      </c>
      <c r="L2415" s="16" t="s">
        <v>2265</v>
      </c>
      <c r="M2415" s="17">
        <v>43480</v>
      </c>
      <c r="N2415" s="15">
        <v>34917501818</v>
      </c>
      <c r="O2415" s="16" t="s">
        <v>4427</v>
      </c>
      <c r="P2415" s="16">
        <v>0</v>
      </c>
      <c r="Q2415" s="16" t="str">
        <f t="shared" si="152"/>
        <v>12/08/75</v>
      </c>
      <c r="R2415" s="27" t="s">
        <v>3904</v>
      </c>
      <c r="S2415" s="108" t="e">
        <v>#N/A</v>
      </c>
      <c r="T2415" s="108"/>
    </row>
    <row r="2416" spans="1:20" hidden="1" x14ac:dyDescent="0.2">
      <c r="A2416" s="23">
        <v>2646</v>
      </c>
      <c r="B2416" s="16" t="s">
        <v>5442</v>
      </c>
      <c r="D2416" s="70" t="str">
        <f>IF(C2416="","",LOOKUP(C2416,Bases!A:A,Bases!B:B))</f>
        <v/>
      </c>
      <c r="E2416" s="70" t="str">
        <f>IF(C2416="","",LOOKUP(C2416,Bases!A:A,Bases!C:C))</f>
        <v/>
      </c>
      <c r="F2416" s="24" t="s">
        <v>5102</v>
      </c>
      <c r="G2416" s="68" t="str">
        <f t="shared" si="153"/>
        <v>Baja</v>
      </c>
      <c r="H2416" s="16" t="s">
        <v>5443</v>
      </c>
      <c r="J2416" s="16" t="s">
        <v>2283</v>
      </c>
      <c r="K2416" s="16">
        <v>98640</v>
      </c>
      <c r="L2416" s="16" t="s">
        <v>2265</v>
      </c>
      <c r="M2416" s="17">
        <v>43707</v>
      </c>
      <c r="N2416" s="15">
        <v>27150190349</v>
      </c>
      <c r="O2416" s="15" t="s">
        <v>5444</v>
      </c>
      <c r="P2416" s="16">
        <v>0</v>
      </c>
      <c r="Q2416" s="16" t="str">
        <f t="shared" si="152"/>
        <v>23/03/01</v>
      </c>
      <c r="R2416" s="27" t="s">
        <v>3904</v>
      </c>
      <c r="S2416" s="108" t="e">
        <v>#N/A</v>
      </c>
      <c r="T2416" s="108"/>
    </row>
    <row r="2417" spans="1:20" hidden="1" x14ac:dyDescent="0.2">
      <c r="A2417" s="29">
        <v>50210</v>
      </c>
      <c r="B2417" s="16" t="s">
        <v>4199</v>
      </c>
      <c r="D2417" s="70" t="str">
        <f>IF(C2417="","",LOOKUP(C2417,Bases!A:A,Bases!B:B))</f>
        <v/>
      </c>
      <c r="E2417" s="70" t="str">
        <f>IF(C2417="","",LOOKUP(C2417,Bases!A:A,Bases!C:C))</f>
        <v/>
      </c>
      <c r="F2417" s="24" t="s">
        <v>3639</v>
      </c>
      <c r="G2417" s="68" t="str">
        <f t="shared" si="153"/>
        <v>Baja</v>
      </c>
      <c r="H2417" s="16" t="s">
        <v>4200</v>
      </c>
      <c r="J2417" s="16" t="s">
        <v>2283</v>
      </c>
      <c r="K2417" s="16">
        <v>98640</v>
      </c>
      <c r="L2417" s="16" t="s">
        <v>2265</v>
      </c>
      <c r="M2417" s="17">
        <v>43379</v>
      </c>
      <c r="O2417" s="16" t="s">
        <v>4201</v>
      </c>
      <c r="P2417" s="16">
        <v>0</v>
      </c>
      <c r="Q2417" s="16" t="str">
        <f t="shared" si="152"/>
        <v>21/04/85</v>
      </c>
      <c r="R2417" s="27" t="s">
        <v>3910</v>
      </c>
      <c r="S2417" s="108" t="e">
        <v>#N/A</v>
      </c>
      <c r="T2417" s="108"/>
    </row>
    <row r="2418" spans="1:20" hidden="1" x14ac:dyDescent="0.2">
      <c r="A2418" s="29">
        <v>50214</v>
      </c>
      <c r="B2418" s="16" t="s">
        <v>4211</v>
      </c>
      <c r="D2418" s="70" t="str">
        <f>IF(C2418="","",LOOKUP(C2418,Bases!A:A,Bases!B:B))</f>
        <v/>
      </c>
      <c r="E2418" s="70" t="str">
        <f>IF(C2418="","",LOOKUP(C2418,Bases!A:A,Bases!C:C))</f>
        <v/>
      </c>
      <c r="F2418" s="24" t="s">
        <v>3639</v>
      </c>
      <c r="G2418" s="68" t="str">
        <f t="shared" si="153"/>
        <v>Baja</v>
      </c>
      <c r="H2418" s="16" t="s">
        <v>4212</v>
      </c>
      <c r="J2418" s="16" t="s">
        <v>2283</v>
      </c>
      <c r="K2418" s="16">
        <v>98640</v>
      </c>
      <c r="L2418" s="16" t="s">
        <v>2265</v>
      </c>
      <c r="M2418" s="17">
        <v>43379</v>
      </c>
      <c r="O2418" s="16" t="s">
        <v>4213</v>
      </c>
      <c r="P2418" s="16">
        <v>0</v>
      </c>
      <c r="Q2418" s="16" t="str">
        <f t="shared" si="152"/>
        <v>13/10/92</v>
      </c>
      <c r="R2418" s="27" t="s">
        <v>3910</v>
      </c>
      <c r="S2418" s="108" t="e">
        <v>#N/A</v>
      </c>
      <c r="T2418" s="108"/>
    </row>
    <row r="2419" spans="1:20" hidden="1" x14ac:dyDescent="0.2">
      <c r="A2419" s="16">
        <v>450</v>
      </c>
      <c r="B2419" s="16" t="s">
        <v>1705</v>
      </c>
      <c r="D2419" s="70" t="str">
        <f>IF(C2419="","",LOOKUP(C2419,Bases!A:A,Bases!B:B))</f>
        <v/>
      </c>
      <c r="E2419" s="70" t="str">
        <f>IF(C2419="","",LOOKUP(C2419,Bases!A:A,Bases!C:C))</f>
        <v/>
      </c>
      <c r="G2419" s="68" t="str">
        <f t="shared" si="153"/>
        <v>Baja</v>
      </c>
      <c r="K2419" s="16">
        <v>0</v>
      </c>
      <c r="L2419" s="16" t="s">
        <v>2265</v>
      </c>
      <c r="M2419" s="17">
        <v>38040</v>
      </c>
      <c r="N2419" s="15">
        <v>34048702509</v>
      </c>
      <c r="P2419" s="16">
        <v>0</v>
      </c>
      <c r="Q2419" s="16" t="str">
        <f t="shared" si="152"/>
        <v>//</v>
      </c>
      <c r="R2419" s="16"/>
      <c r="S2419" s="108" t="e">
        <v>#N/A</v>
      </c>
      <c r="T2419" s="108"/>
    </row>
    <row r="2420" spans="1:20" hidden="1" x14ac:dyDescent="0.2">
      <c r="A2420" s="16">
        <v>466</v>
      </c>
      <c r="B2420" s="16" t="s">
        <v>1706</v>
      </c>
      <c r="D2420" s="70" t="str">
        <f>IF(C2420="","",LOOKUP(C2420,Bases!A:A,Bases!B:B))</f>
        <v/>
      </c>
      <c r="E2420" s="70" t="str">
        <f>IF(C2420="","",LOOKUP(C2420,Bases!A:A,Bases!C:C))</f>
        <v/>
      </c>
      <c r="G2420" s="68" t="str">
        <f t="shared" si="153"/>
        <v>Baja</v>
      </c>
      <c r="K2420" s="16">
        <v>0</v>
      </c>
      <c r="L2420" s="16" t="s">
        <v>2265</v>
      </c>
      <c r="M2420" s="17">
        <v>38187</v>
      </c>
      <c r="N2420" s="15">
        <v>34948400161</v>
      </c>
      <c r="P2420" s="16">
        <v>0</v>
      </c>
      <c r="Q2420" s="16" t="str">
        <f t="shared" si="152"/>
        <v>//</v>
      </c>
      <c r="R2420" s="16"/>
      <c r="S2420" s="108" t="e">
        <v>#N/A</v>
      </c>
      <c r="T2420" s="108"/>
    </row>
    <row r="2421" spans="1:20" hidden="1" x14ac:dyDescent="0.2">
      <c r="A2421" s="16">
        <v>2218</v>
      </c>
      <c r="B2421" s="16" t="s">
        <v>3855</v>
      </c>
      <c r="D2421" s="70" t="str">
        <f>IF(C2421="","",LOOKUP(C2421,Bases!A:A,Bases!B:B))</f>
        <v/>
      </c>
      <c r="E2421" s="70" t="str">
        <f>IF(C2421="","",LOOKUP(C2421,Bases!A:A,Bases!C:C))</f>
        <v/>
      </c>
      <c r="F2421" s="24" t="s">
        <v>3856</v>
      </c>
      <c r="G2421" s="68" t="str">
        <f t="shared" si="153"/>
        <v>Baja</v>
      </c>
      <c r="H2421" s="16" t="s">
        <v>3857</v>
      </c>
      <c r="J2421" s="16" t="s">
        <v>2283</v>
      </c>
      <c r="K2421" s="16">
        <v>98640</v>
      </c>
      <c r="L2421" s="16" t="s">
        <v>2265</v>
      </c>
      <c r="M2421" s="17">
        <v>43332</v>
      </c>
      <c r="N2421" s="15">
        <v>340571000417</v>
      </c>
      <c r="O2421" s="16" t="s">
        <v>4241</v>
      </c>
      <c r="P2421" s="16">
        <v>0</v>
      </c>
      <c r="Q2421" s="16" t="str">
        <f t="shared" si="152"/>
        <v>10/05/71</v>
      </c>
      <c r="R2421" s="27" t="s">
        <v>3910</v>
      </c>
      <c r="S2421" s="108" t="e">
        <v>#N/A</v>
      </c>
      <c r="T2421" s="108"/>
    </row>
    <row r="2422" spans="1:20" hidden="1" x14ac:dyDescent="0.2">
      <c r="A2422" s="16">
        <v>1311</v>
      </c>
      <c r="B2422" s="16" t="s">
        <v>1707</v>
      </c>
      <c r="D2422" s="70" t="str">
        <f>IF(C2422="","",LOOKUP(C2422,Bases!A:A,Bases!B:B))</f>
        <v/>
      </c>
      <c r="E2422" s="70" t="str">
        <f>IF(C2422="","",LOOKUP(C2422,Bases!A:A,Bases!C:C))</f>
        <v/>
      </c>
      <c r="G2422" s="68" t="str">
        <f t="shared" si="153"/>
        <v>Baja</v>
      </c>
      <c r="K2422" s="16">
        <v>0</v>
      </c>
      <c r="L2422" s="16" t="s">
        <v>2265</v>
      </c>
      <c r="M2422" s="17">
        <v>41870</v>
      </c>
      <c r="N2422" s="15">
        <v>59149606044</v>
      </c>
      <c r="P2422" s="16">
        <v>0</v>
      </c>
      <c r="Q2422" s="16" t="str">
        <f t="shared" si="152"/>
        <v>//</v>
      </c>
      <c r="R2422" s="16"/>
      <c r="S2422" s="108" t="e">
        <v>#N/A</v>
      </c>
      <c r="T2422" s="108"/>
    </row>
    <row r="2423" spans="1:20" hidden="1" x14ac:dyDescent="0.2">
      <c r="A2423" s="16">
        <v>1791</v>
      </c>
      <c r="B2423" s="16" t="s">
        <v>1708</v>
      </c>
      <c r="D2423" s="70" t="str">
        <f>IF(C2423="","",LOOKUP(C2423,Bases!A:A,Bases!B:B))</f>
        <v/>
      </c>
      <c r="E2423" s="70" t="str">
        <f>IF(C2423="","",LOOKUP(C2423,Bases!A:A,Bases!C:C))</f>
        <v/>
      </c>
      <c r="G2423" s="68" t="str">
        <f t="shared" si="153"/>
        <v>Baja</v>
      </c>
      <c r="H2423" s="16" t="s">
        <v>3306</v>
      </c>
      <c r="J2423" s="16" t="s">
        <v>2283</v>
      </c>
      <c r="K2423" s="16">
        <v>98640</v>
      </c>
      <c r="L2423" s="16" t="s">
        <v>2265</v>
      </c>
      <c r="M2423" s="17">
        <v>42653</v>
      </c>
      <c r="N2423" s="15">
        <v>34079102280</v>
      </c>
      <c r="P2423" s="16">
        <v>0</v>
      </c>
      <c r="Q2423" s="16" t="str">
        <f t="shared" si="152"/>
        <v>//</v>
      </c>
      <c r="R2423" s="16"/>
      <c r="S2423" s="108" t="e">
        <v>#N/A</v>
      </c>
      <c r="T2423" s="108"/>
    </row>
    <row r="2424" spans="1:20" hidden="1" x14ac:dyDescent="0.2">
      <c r="A2424" s="16">
        <v>1227</v>
      </c>
      <c r="B2424" s="16" t="s">
        <v>1709</v>
      </c>
      <c r="D2424" s="70" t="str">
        <f>IF(C2424="","",LOOKUP(C2424,Bases!A:A,Bases!B:B))</f>
        <v/>
      </c>
      <c r="E2424" s="70" t="str">
        <f>IF(C2424="","",LOOKUP(C2424,Bases!A:A,Bases!C:C))</f>
        <v/>
      </c>
      <c r="G2424" s="68" t="str">
        <f t="shared" si="153"/>
        <v>Baja</v>
      </c>
      <c r="H2424" s="16" t="s">
        <v>3307</v>
      </c>
      <c r="J2424" s="16" t="s">
        <v>2272</v>
      </c>
      <c r="K2424" s="16">
        <v>98706</v>
      </c>
      <c r="L2424" s="16" t="s">
        <v>2265</v>
      </c>
      <c r="M2424" s="17">
        <v>41664</v>
      </c>
      <c r="N2424" s="15">
        <v>34139100894</v>
      </c>
      <c r="P2424" s="16">
        <v>0</v>
      </c>
      <c r="Q2424" s="16" t="str">
        <f t="shared" si="152"/>
        <v>//</v>
      </c>
      <c r="R2424" s="16"/>
      <c r="S2424" s="108" t="e">
        <v>#N/A</v>
      </c>
      <c r="T2424" s="108"/>
    </row>
    <row r="2425" spans="1:20" hidden="1" x14ac:dyDescent="0.2">
      <c r="A2425" s="16">
        <v>7023</v>
      </c>
      <c r="B2425" s="16" t="s">
        <v>1710</v>
      </c>
      <c r="D2425" s="70" t="str">
        <f>IF(C2425="","",LOOKUP(C2425,Bases!A:A,Bases!B:B))</f>
        <v/>
      </c>
      <c r="E2425" s="70" t="str">
        <f>IF(C2425="","",LOOKUP(C2425,Bases!A:A,Bases!C:C))</f>
        <v/>
      </c>
      <c r="G2425" s="68" t="str">
        <f t="shared" si="153"/>
        <v>Baja</v>
      </c>
      <c r="H2425" s="16" t="s">
        <v>3308</v>
      </c>
      <c r="J2425" s="16" t="s">
        <v>2272</v>
      </c>
      <c r="K2425" s="16">
        <v>98706</v>
      </c>
      <c r="L2425" s="16" t="s">
        <v>2265</v>
      </c>
      <c r="M2425" s="17">
        <v>41295</v>
      </c>
      <c r="N2425" s="15">
        <v>34139100894</v>
      </c>
      <c r="P2425" s="16">
        <v>0</v>
      </c>
      <c r="Q2425" s="16" t="str">
        <f t="shared" si="152"/>
        <v>//</v>
      </c>
      <c r="R2425" s="16"/>
      <c r="S2425" s="108" t="e">
        <v>#N/A</v>
      </c>
      <c r="T2425" s="108"/>
    </row>
    <row r="2426" spans="1:20" x14ac:dyDescent="0.2">
      <c r="A2426" s="23">
        <v>2442</v>
      </c>
      <c r="B2426" s="16" t="s">
        <v>4774</v>
      </c>
      <c r="C2426" s="16" t="s">
        <v>6839</v>
      </c>
      <c r="D2426" s="70" t="str">
        <f>IF(C2426="","",LOOKUP(C2426,Bases!A:A,Bases!B:B))</f>
        <v>Invernaderos</v>
      </c>
      <c r="E2426" s="70" t="str">
        <f>IF(C2426="","",LOOKUP(C2426,Bases!A:A,Bases!C:C))</f>
        <v>Operativo Arriba</v>
      </c>
      <c r="F2426" s="18" t="s">
        <v>3662</v>
      </c>
      <c r="G2426" s="68" t="str">
        <f t="shared" si="153"/>
        <v>Activo</v>
      </c>
      <c r="H2426" s="16" t="s">
        <v>4775</v>
      </c>
      <c r="I2426" s="16" t="s">
        <v>5531</v>
      </c>
      <c r="J2426" s="16" t="s">
        <v>2285</v>
      </c>
      <c r="K2426" s="16">
        <v>98740</v>
      </c>
      <c r="L2426" s="16" t="s">
        <v>144</v>
      </c>
      <c r="M2426" s="17">
        <v>43514</v>
      </c>
      <c r="N2426" s="15">
        <v>34008317470</v>
      </c>
      <c r="O2426" s="16" t="s">
        <v>4776</v>
      </c>
      <c r="P2426" s="16" t="s">
        <v>6398</v>
      </c>
      <c r="Q2426" s="16" t="str">
        <f t="shared" si="152"/>
        <v>14/10/83</v>
      </c>
      <c r="R2426" s="27" t="s">
        <v>3904</v>
      </c>
      <c r="S2426" s="12" t="s">
        <v>6213</v>
      </c>
    </row>
    <row r="2427" spans="1:20" hidden="1" x14ac:dyDescent="0.2">
      <c r="A2427" s="16">
        <v>8463</v>
      </c>
      <c r="B2427" s="16" t="s">
        <v>7720</v>
      </c>
      <c r="C2427" s="19" t="s">
        <v>6898</v>
      </c>
      <c r="D2427" s="70" t="str">
        <f>IF(C2427="","",LOOKUP(C2427,Bases!A:A,Bases!B:B))</f>
        <v>Invernaderos</v>
      </c>
      <c r="E2427" s="70" t="str">
        <f>IF(C2427="","",LOOKUP(C2427,Bases!A:A,Bases!C:C))</f>
        <v>Acarreador</v>
      </c>
      <c r="F2427" s="18" t="s">
        <v>3662</v>
      </c>
      <c r="G2427" s="68" t="str">
        <f t="shared" si="153"/>
        <v>Baja</v>
      </c>
      <c r="H2427" s="16" t="s">
        <v>7721</v>
      </c>
      <c r="I2427" s="16" t="s">
        <v>2283</v>
      </c>
      <c r="J2427" s="16" t="s">
        <v>2283</v>
      </c>
      <c r="K2427" s="16">
        <v>98640</v>
      </c>
      <c r="L2427" s="16" t="s">
        <v>2265</v>
      </c>
      <c r="M2427" s="17">
        <v>44183</v>
      </c>
      <c r="O2427" s="16" t="s">
        <v>7722</v>
      </c>
      <c r="Q2427" s="16" t="str">
        <f t="shared" si="152"/>
        <v>19/05/00</v>
      </c>
      <c r="R2427" s="27" t="s">
        <v>3904</v>
      </c>
      <c r="S2427" s="108" t="s">
        <v>2283</v>
      </c>
      <c r="T2427" s="108"/>
    </row>
    <row r="2428" spans="1:20" hidden="1" x14ac:dyDescent="0.2">
      <c r="A2428" s="16">
        <v>2161</v>
      </c>
      <c r="B2428" s="16" t="s">
        <v>3745</v>
      </c>
      <c r="D2428" s="70" t="str">
        <f>IF(C2428="","",LOOKUP(C2428,Bases!A:A,Bases!B:B))</f>
        <v/>
      </c>
      <c r="E2428" s="70" t="str">
        <f>IF(C2428="","",LOOKUP(C2428,Bases!A:A,Bases!C:C))</f>
        <v/>
      </c>
      <c r="F2428" s="18" t="s">
        <v>3662</v>
      </c>
      <c r="G2428" s="68" t="str">
        <f t="shared" si="153"/>
        <v>Baja</v>
      </c>
      <c r="H2428" s="16" t="s">
        <v>3746</v>
      </c>
      <c r="J2428" s="16" t="s">
        <v>2272</v>
      </c>
      <c r="K2428" s="16">
        <v>98700</v>
      </c>
      <c r="L2428" s="16" t="s">
        <v>2265</v>
      </c>
      <c r="M2428" s="17">
        <v>43314</v>
      </c>
      <c r="P2428" s="16">
        <v>0</v>
      </c>
      <c r="Q2428" s="16" t="str">
        <f t="shared" si="152"/>
        <v>//</v>
      </c>
      <c r="R2428" s="27" t="s">
        <v>3910</v>
      </c>
      <c r="S2428" s="108" t="e">
        <v>#N/A</v>
      </c>
      <c r="T2428" s="108"/>
    </row>
    <row r="2429" spans="1:20" hidden="1" x14ac:dyDescent="0.2">
      <c r="A2429" s="16">
        <v>2719</v>
      </c>
      <c r="B2429" s="16" t="s">
        <v>5711</v>
      </c>
      <c r="C2429" s="19"/>
      <c r="D2429" s="70" t="str">
        <f>IF(C2429="","",LOOKUP(C2429,Bases!A:A,Bases!B:B))</f>
        <v/>
      </c>
      <c r="E2429" s="70" t="str">
        <f>IF(C2429="","",LOOKUP(C2429,Bases!A:A,Bases!C:C))</f>
        <v/>
      </c>
      <c r="F2429" s="12" t="s">
        <v>5102</v>
      </c>
      <c r="G2429" s="68" t="str">
        <f t="shared" si="153"/>
        <v>Baja</v>
      </c>
      <c r="H2429" s="16" t="s">
        <v>5712</v>
      </c>
      <c r="I2429" s="16" t="s">
        <v>2572</v>
      </c>
      <c r="J2429" s="16" t="s">
        <v>2272</v>
      </c>
      <c r="K2429" s="16">
        <v>98700</v>
      </c>
      <c r="L2429" s="16" t="s">
        <v>2265</v>
      </c>
      <c r="M2429" s="17">
        <v>43921</v>
      </c>
      <c r="N2429" s="15">
        <v>24160149456</v>
      </c>
      <c r="O2429" s="15" t="s">
        <v>5713</v>
      </c>
      <c r="P2429" s="16" t="s">
        <v>6441</v>
      </c>
      <c r="Q2429" s="16" t="str">
        <f t="shared" si="152"/>
        <v>30/07/01</v>
      </c>
      <c r="R2429" s="27" t="s">
        <v>3910</v>
      </c>
      <c r="S2429" s="108" t="s">
        <v>3593</v>
      </c>
      <c r="T2429" s="108"/>
    </row>
    <row r="2430" spans="1:20" hidden="1" x14ac:dyDescent="0.2">
      <c r="A2430" s="23">
        <v>2435</v>
      </c>
      <c r="B2430" s="16" t="s">
        <v>4722</v>
      </c>
      <c r="C2430" s="16" t="s">
        <v>6875</v>
      </c>
      <c r="D2430" s="70" t="str">
        <f>IF(C2430="","",LOOKUP(C2430,Bases!A:A,Bases!B:B))</f>
        <v>Invernaderos</v>
      </c>
      <c r="E2430" s="70" t="str">
        <f>IF(C2430="","",LOOKUP(C2430,Bases!A:A,Bases!C:C))</f>
        <v>Operativo Abajo</v>
      </c>
      <c r="F2430" s="18" t="s">
        <v>3662</v>
      </c>
      <c r="G2430" s="68" t="str">
        <f t="shared" si="153"/>
        <v>Baja</v>
      </c>
      <c r="H2430" s="35" t="s">
        <v>4723</v>
      </c>
      <c r="I2430" s="35" t="s">
        <v>2572</v>
      </c>
      <c r="J2430" s="35" t="s">
        <v>2272</v>
      </c>
      <c r="K2430" s="16">
        <v>98700</v>
      </c>
      <c r="L2430" s="16" t="s">
        <v>2265</v>
      </c>
      <c r="M2430" s="17">
        <v>43486</v>
      </c>
      <c r="N2430" s="15">
        <v>72169825238</v>
      </c>
      <c r="O2430" s="35" t="s">
        <v>4724</v>
      </c>
      <c r="P2430" s="16" t="s">
        <v>6442</v>
      </c>
      <c r="Q2430" s="16" t="str">
        <f t="shared" si="152"/>
        <v>05/07/98</v>
      </c>
      <c r="R2430" s="27" t="s">
        <v>3904</v>
      </c>
      <c r="S2430" s="108" t="s">
        <v>3593</v>
      </c>
      <c r="T2430" s="108"/>
    </row>
    <row r="2431" spans="1:20" hidden="1" x14ac:dyDescent="0.2">
      <c r="A2431" s="16">
        <v>44</v>
      </c>
      <c r="B2431" s="16" t="s">
        <v>1712</v>
      </c>
      <c r="D2431" s="70" t="str">
        <f>IF(C2431="","",LOOKUP(C2431,Bases!A:A,Bases!B:B))</f>
        <v/>
      </c>
      <c r="E2431" s="70" t="str">
        <f>IF(C2431="","",LOOKUP(C2431,Bases!A:A,Bases!C:C))</f>
        <v/>
      </c>
      <c r="G2431" s="68" t="str">
        <f t="shared" si="153"/>
        <v>Baja</v>
      </c>
      <c r="K2431" s="16">
        <v>0</v>
      </c>
      <c r="L2431" s="16" t="s">
        <v>2265</v>
      </c>
      <c r="M2431" s="17">
        <v>36920</v>
      </c>
      <c r="N2431" s="15">
        <v>0</v>
      </c>
      <c r="P2431" s="16">
        <v>0</v>
      </c>
      <c r="Q2431" s="16" t="str">
        <f t="shared" si="152"/>
        <v>//</v>
      </c>
      <c r="R2431" s="16"/>
      <c r="S2431" s="108" t="e">
        <v>#N/A</v>
      </c>
      <c r="T2431" s="108"/>
    </row>
    <row r="2432" spans="1:20" hidden="1" x14ac:dyDescent="0.2">
      <c r="A2432" s="16">
        <v>1080</v>
      </c>
      <c r="B2432" s="16" t="s">
        <v>1713</v>
      </c>
      <c r="D2432" s="70" t="str">
        <f>IF(C2432="","",LOOKUP(C2432,Bases!A:A,Bases!B:B))</f>
        <v/>
      </c>
      <c r="E2432" s="70" t="str">
        <f>IF(C2432="","",LOOKUP(C2432,Bases!A:A,Bases!C:C))</f>
        <v/>
      </c>
      <c r="G2432" s="68" t="str">
        <f t="shared" si="153"/>
        <v>Baja</v>
      </c>
      <c r="H2432" s="16" t="s">
        <v>3309</v>
      </c>
      <c r="J2432" s="16" t="s">
        <v>2272</v>
      </c>
      <c r="K2432" s="16">
        <v>98700</v>
      </c>
      <c r="L2432" s="16" t="s">
        <v>2265</v>
      </c>
      <c r="M2432" s="17">
        <v>41005</v>
      </c>
      <c r="N2432" s="15">
        <v>34129501200</v>
      </c>
      <c r="P2432" s="16">
        <v>0</v>
      </c>
      <c r="Q2432" s="16" t="str">
        <f t="shared" si="152"/>
        <v>//</v>
      </c>
      <c r="R2432" s="16"/>
      <c r="S2432" s="108" t="e">
        <v>#N/A</v>
      </c>
      <c r="T2432" s="108"/>
    </row>
    <row r="2433" spans="1:20" hidden="1" x14ac:dyDescent="0.2">
      <c r="A2433" s="16">
        <v>1308</v>
      </c>
      <c r="B2433" s="16" t="s">
        <v>1714</v>
      </c>
      <c r="D2433" s="70" t="str">
        <f>IF(C2433="","",LOOKUP(C2433,Bases!A:A,Bases!B:B))</f>
        <v/>
      </c>
      <c r="E2433" s="70" t="str">
        <f>IF(C2433="","",LOOKUP(C2433,Bases!A:A,Bases!C:C))</f>
        <v/>
      </c>
      <c r="G2433" s="68" t="str">
        <f t="shared" si="153"/>
        <v>Baja</v>
      </c>
      <c r="H2433" s="16" t="s">
        <v>3122</v>
      </c>
      <c r="J2433" s="16" t="s">
        <v>2272</v>
      </c>
      <c r="K2433" s="16">
        <v>98700</v>
      </c>
      <c r="L2433" s="16" t="s">
        <v>2265</v>
      </c>
      <c r="M2433" s="17">
        <v>41862</v>
      </c>
      <c r="N2433" s="15">
        <v>17149839684</v>
      </c>
      <c r="P2433" s="16">
        <v>0</v>
      </c>
      <c r="Q2433" s="16" t="str">
        <f t="shared" si="152"/>
        <v>//</v>
      </c>
      <c r="R2433" s="16"/>
      <c r="S2433" s="108" t="e">
        <v>#N/A</v>
      </c>
      <c r="T2433" s="108"/>
    </row>
    <row r="2434" spans="1:20" hidden="1" x14ac:dyDescent="0.2">
      <c r="A2434" s="16">
        <v>1502</v>
      </c>
      <c r="B2434" s="16" t="s">
        <v>1715</v>
      </c>
      <c r="D2434" s="70" t="str">
        <f>IF(C2434="","",LOOKUP(C2434,Bases!A:A,Bases!B:B))</f>
        <v/>
      </c>
      <c r="E2434" s="70" t="str">
        <f>IF(C2434="","",LOOKUP(C2434,Bases!A:A,Bases!C:C))</f>
        <v/>
      </c>
      <c r="G2434" s="68" t="str">
        <f t="shared" si="153"/>
        <v>Baja</v>
      </c>
      <c r="K2434" s="16">
        <v>0</v>
      </c>
      <c r="L2434" s="16" t="s">
        <v>2265</v>
      </c>
      <c r="M2434" s="17">
        <v>42237</v>
      </c>
      <c r="N2434" s="15">
        <v>25159823670</v>
      </c>
      <c r="P2434" s="16">
        <v>0</v>
      </c>
      <c r="Q2434" s="16" t="str">
        <f t="shared" si="152"/>
        <v>//</v>
      </c>
      <c r="R2434" s="16"/>
      <c r="S2434" s="108" t="e">
        <v>#N/A</v>
      </c>
      <c r="T2434" s="108"/>
    </row>
    <row r="2435" spans="1:20" hidden="1" x14ac:dyDescent="0.2">
      <c r="A2435" s="16">
        <v>986</v>
      </c>
      <c r="B2435" s="16" t="s">
        <v>1716</v>
      </c>
      <c r="D2435" s="70" t="str">
        <f>IF(C2435="","",LOOKUP(C2435,Bases!A:A,Bases!B:B))</f>
        <v/>
      </c>
      <c r="E2435" s="70" t="str">
        <f>IF(C2435="","",LOOKUP(C2435,Bases!A:A,Bases!C:C))</f>
        <v/>
      </c>
      <c r="G2435" s="68" t="str">
        <f t="shared" si="153"/>
        <v>Baja</v>
      </c>
      <c r="K2435" s="16">
        <v>0</v>
      </c>
      <c r="L2435" s="16" t="s">
        <v>2265</v>
      </c>
      <c r="M2435" s="17">
        <v>40588</v>
      </c>
      <c r="N2435" s="15">
        <v>34068913739</v>
      </c>
      <c r="P2435" s="16">
        <v>0</v>
      </c>
      <c r="Q2435" s="16" t="str">
        <f t="shared" si="152"/>
        <v>//</v>
      </c>
      <c r="R2435" s="16"/>
      <c r="S2435" s="108" t="e">
        <v>#N/A</v>
      </c>
      <c r="T2435" s="108"/>
    </row>
    <row r="2436" spans="1:20" hidden="1" x14ac:dyDescent="0.2">
      <c r="A2436" s="16">
        <v>1622</v>
      </c>
      <c r="B2436" s="16" t="s">
        <v>1717</v>
      </c>
      <c r="D2436" s="70" t="str">
        <f>IF(C2436="","",LOOKUP(C2436,Bases!A:A,Bases!B:B))</f>
        <v/>
      </c>
      <c r="E2436" s="70" t="str">
        <f>IF(C2436="","",LOOKUP(C2436,Bases!A:A,Bases!C:C))</f>
        <v/>
      </c>
      <c r="G2436" s="68" t="str">
        <f t="shared" si="153"/>
        <v>Baja</v>
      </c>
      <c r="H2436" s="16" t="s">
        <v>3310</v>
      </c>
      <c r="J2436" s="16" t="s">
        <v>2274</v>
      </c>
      <c r="K2436" s="16">
        <v>98700</v>
      </c>
      <c r="L2436" s="16" t="s">
        <v>2265</v>
      </c>
      <c r="M2436" s="17">
        <v>42478</v>
      </c>
      <c r="N2436" s="15">
        <v>8149496963</v>
      </c>
      <c r="P2436" s="16">
        <v>0</v>
      </c>
      <c r="Q2436" s="16" t="str">
        <f t="shared" si="152"/>
        <v>//</v>
      </c>
      <c r="R2436" s="16"/>
      <c r="S2436" s="108" t="e">
        <v>#N/A</v>
      </c>
      <c r="T2436" s="108"/>
    </row>
    <row r="2437" spans="1:20" hidden="1" x14ac:dyDescent="0.2">
      <c r="A2437" s="16">
        <v>2011</v>
      </c>
      <c r="B2437" s="16" t="s">
        <v>1718</v>
      </c>
      <c r="D2437" s="70" t="str">
        <f>IF(C2437="","",LOOKUP(C2437,Bases!A:A,Bases!B:B))</f>
        <v/>
      </c>
      <c r="E2437" s="70" t="str">
        <f>IF(C2437="","",LOOKUP(C2437,Bases!A:A,Bases!C:C))</f>
        <v/>
      </c>
      <c r="G2437" s="68" t="str">
        <f t="shared" si="153"/>
        <v>Baja</v>
      </c>
      <c r="H2437" s="16" t="s">
        <v>3311</v>
      </c>
      <c r="J2437" s="16" t="s">
        <v>2283</v>
      </c>
      <c r="K2437" s="16">
        <v>98640</v>
      </c>
      <c r="L2437" s="16" t="s">
        <v>2265</v>
      </c>
      <c r="M2437" s="17">
        <v>43043</v>
      </c>
      <c r="N2437" s="15">
        <v>41169862954</v>
      </c>
      <c r="P2437" s="16">
        <v>0</v>
      </c>
      <c r="Q2437" s="16" t="str">
        <f t="shared" si="152"/>
        <v>//</v>
      </c>
      <c r="R2437" s="16"/>
      <c r="S2437" s="108" t="e">
        <v>#N/A</v>
      </c>
      <c r="T2437" s="108"/>
    </row>
    <row r="2438" spans="1:20" hidden="1" x14ac:dyDescent="0.2">
      <c r="A2438" s="16">
        <v>1609</v>
      </c>
      <c r="B2438" s="16" t="s">
        <v>1719</v>
      </c>
      <c r="D2438" s="70" t="str">
        <f>IF(C2438="","",LOOKUP(C2438,Bases!A:A,Bases!B:B))</f>
        <v/>
      </c>
      <c r="E2438" s="70" t="str">
        <f>IF(C2438="","",LOOKUP(C2438,Bases!A:A,Bases!C:C))</f>
        <v/>
      </c>
      <c r="G2438" s="68" t="str">
        <f t="shared" si="153"/>
        <v>Baja</v>
      </c>
      <c r="K2438" s="16">
        <v>0</v>
      </c>
      <c r="L2438" s="16" t="s">
        <v>2265</v>
      </c>
      <c r="M2438" s="17">
        <v>42431</v>
      </c>
      <c r="N2438" s="15">
        <v>34068803088</v>
      </c>
      <c r="P2438" s="16">
        <v>0</v>
      </c>
      <c r="Q2438" s="16" t="str">
        <f t="shared" si="152"/>
        <v>//</v>
      </c>
      <c r="R2438" s="16"/>
      <c r="S2438" s="108" t="e">
        <v>#N/A</v>
      </c>
      <c r="T2438" s="108"/>
    </row>
    <row r="2439" spans="1:20" hidden="1" x14ac:dyDescent="0.2">
      <c r="A2439" s="16">
        <v>2084</v>
      </c>
      <c r="B2439" s="16" t="s">
        <v>1720</v>
      </c>
      <c r="D2439" s="70" t="str">
        <f>IF(C2439="","",LOOKUP(C2439,Bases!A:A,Bases!B:B))</f>
        <v/>
      </c>
      <c r="E2439" s="70" t="str">
        <f>IF(C2439="","",LOOKUP(C2439,Bases!A:A,Bases!C:C))</f>
        <v/>
      </c>
      <c r="G2439" s="68" t="str">
        <f t="shared" si="153"/>
        <v>Baja</v>
      </c>
      <c r="H2439" s="16" t="s">
        <v>3312</v>
      </c>
      <c r="J2439" s="16" t="s">
        <v>2272</v>
      </c>
      <c r="K2439" s="16">
        <v>98705</v>
      </c>
      <c r="L2439" s="16" t="s">
        <v>2265</v>
      </c>
      <c r="M2439" s="17">
        <v>43204</v>
      </c>
      <c r="N2439" s="15">
        <v>17169007857</v>
      </c>
      <c r="P2439" s="16">
        <v>0</v>
      </c>
      <c r="Q2439" s="16" t="str">
        <f t="shared" si="152"/>
        <v>//</v>
      </c>
      <c r="R2439" s="16"/>
      <c r="S2439" s="108" t="e">
        <v>#N/A</v>
      </c>
      <c r="T2439" s="108"/>
    </row>
    <row r="2440" spans="1:20" hidden="1" x14ac:dyDescent="0.2">
      <c r="A2440" s="16">
        <v>1196</v>
      </c>
      <c r="B2440" s="16" t="s">
        <v>1721</v>
      </c>
      <c r="D2440" s="70" t="str">
        <f>IF(C2440="","",LOOKUP(C2440,Bases!A:A,Bases!B:B))</f>
        <v/>
      </c>
      <c r="E2440" s="70" t="str">
        <f>IF(C2440="","",LOOKUP(C2440,Bases!A:A,Bases!C:C))</f>
        <v/>
      </c>
      <c r="G2440" s="68" t="str">
        <f t="shared" si="153"/>
        <v>Baja</v>
      </c>
      <c r="H2440" s="16" t="s">
        <v>3313</v>
      </c>
      <c r="J2440" s="16" t="s">
        <v>2272</v>
      </c>
      <c r="K2440" s="16">
        <v>98700</v>
      </c>
      <c r="L2440" s="16" t="s">
        <v>2265</v>
      </c>
      <c r="M2440" s="17">
        <v>41530</v>
      </c>
      <c r="N2440" s="15">
        <v>34139313471</v>
      </c>
      <c r="P2440" s="16">
        <v>0</v>
      </c>
      <c r="Q2440" s="16" t="str">
        <f t="shared" si="152"/>
        <v>//</v>
      </c>
      <c r="R2440" s="16"/>
      <c r="S2440" s="108" t="e">
        <v>#N/A</v>
      </c>
      <c r="T2440" s="108"/>
    </row>
    <row r="2441" spans="1:20" hidden="1" x14ac:dyDescent="0.2">
      <c r="A2441" s="16">
        <v>1774</v>
      </c>
      <c r="B2441" s="16" t="s">
        <v>1722</v>
      </c>
      <c r="D2441" s="70" t="str">
        <f>IF(C2441="","",LOOKUP(C2441,Bases!A:A,Bases!B:B))</f>
        <v/>
      </c>
      <c r="E2441" s="70" t="str">
        <f>IF(C2441="","",LOOKUP(C2441,Bases!A:A,Bases!C:C))</f>
        <v/>
      </c>
      <c r="G2441" s="68" t="str">
        <f t="shared" si="153"/>
        <v>Baja</v>
      </c>
      <c r="H2441" s="16" t="s">
        <v>3314</v>
      </c>
      <c r="J2441" s="16" t="s">
        <v>2297</v>
      </c>
      <c r="K2441" s="16">
        <v>98750</v>
      </c>
      <c r="L2441" s="16" t="s">
        <v>2265</v>
      </c>
      <c r="M2441" s="17">
        <v>42640</v>
      </c>
      <c r="N2441" s="15">
        <v>26169318446</v>
      </c>
      <c r="P2441" s="16">
        <v>0</v>
      </c>
      <c r="Q2441" s="16" t="str">
        <f t="shared" si="152"/>
        <v>//</v>
      </c>
      <c r="R2441" s="16"/>
      <c r="S2441" s="108" t="e">
        <v>#N/A</v>
      </c>
      <c r="T2441" s="108"/>
    </row>
    <row r="2442" spans="1:20" hidden="1" x14ac:dyDescent="0.2">
      <c r="A2442" s="16">
        <v>1505</v>
      </c>
      <c r="B2442" s="16" t="s">
        <v>1723</v>
      </c>
      <c r="D2442" s="70" t="str">
        <f>IF(C2442="","",LOOKUP(C2442,Bases!A:A,Bases!B:B))</f>
        <v/>
      </c>
      <c r="E2442" s="70" t="str">
        <f>IF(C2442="","",LOOKUP(C2442,Bases!A:A,Bases!C:C))</f>
        <v/>
      </c>
      <c r="G2442" s="68" t="str">
        <f t="shared" si="153"/>
        <v>Baja</v>
      </c>
      <c r="K2442" s="16">
        <v>0</v>
      </c>
      <c r="L2442" s="16" t="s">
        <v>2265</v>
      </c>
      <c r="M2442" s="17">
        <v>42237</v>
      </c>
      <c r="N2442" s="15">
        <v>34089204704</v>
      </c>
      <c r="P2442" s="16">
        <v>0</v>
      </c>
      <c r="Q2442" s="16" t="str">
        <f t="shared" si="152"/>
        <v>//</v>
      </c>
      <c r="R2442" s="16"/>
      <c r="S2442" s="108" t="e">
        <v>#N/A</v>
      </c>
      <c r="T2442" s="108"/>
    </row>
    <row r="2443" spans="1:20" hidden="1" x14ac:dyDescent="0.2">
      <c r="A2443" s="16">
        <v>7034</v>
      </c>
      <c r="B2443" s="16" t="s">
        <v>1724</v>
      </c>
      <c r="D2443" s="70" t="str">
        <f>IF(C2443="","",LOOKUP(C2443,Bases!A:A,Bases!B:B))</f>
        <v/>
      </c>
      <c r="E2443" s="70" t="str">
        <f>IF(C2443="","",LOOKUP(C2443,Bases!A:A,Bases!C:C))</f>
        <v/>
      </c>
      <c r="G2443" s="68" t="str">
        <f t="shared" si="153"/>
        <v>Baja</v>
      </c>
      <c r="H2443" s="16" t="s">
        <v>3315</v>
      </c>
      <c r="J2443" s="16" t="s">
        <v>2375</v>
      </c>
      <c r="K2443" s="16">
        <v>0</v>
      </c>
      <c r="L2443" s="16" t="s">
        <v>2265</v>
      </c>
      <c r="M2443" s="17">
        <v>41302</v>
      </c>
      <c r="N2443" s="15">
        <v>51897104801</v>
      </c>
      <c r="P2443" s="16">
        <v>0</v>
      </c>
      <c r="Q2443" s="16" t="str">
        <f t="shared" si="152"/>
        <v>//</v>
      </c>
      <c r="R2443" s="16"/>
      <c r="S2443" s="108" t="e">
        <v>#N/A</v>
      </c>
      <c r="T2443" s="108"/>
    </row>
    <row r="2444" spans="1:20" hidden="1" x14ac:dyDescent="0.2">
      <c r="A2444" s="16">
        <v>1878</v>
      </c>
      <c r="B2444" s="16" t="s">
        <v>1725</v>
      </c>
      <c r="D2444" s="70" t="str">
        <f>IF(C2444="","",LOOKUP(C2444,Bases!A:A,Bases!B:B))</f>
        <v/>
      </c>
      <c r="E2444" s="70" t="str">
        <f>IF(C2444="","",LOOKUP(C2444,Bases!A:A,Bases!C:C))</f>
        <v/>
      </c>
      <c r="F2444" s="18" t="s">
        <v>3662</v>
      </c>
      <c r="G2444" s="68" t="str">
        <f t="shared" ref="G2444:G2452" si="154">IF(L2444="B","Baja","Activo")</f>
        <v>Baja</v>
      </c>
      <c r="H2444" s="16" t="s">
        <v>2325</v>
      </c>
      <c r="J2444" s="16" t="s">
        <v>2283</v>
      </c>
      <c r="K2444" s="16">
        <v>98640</v>
      </c>
      <c r="L2444" s="16" t="s">
        <v>2265</v>
      </c>
      <c r="M2444" s="17">
        <v>43519</v>
      </c>
      <c r="N2444" s="15">
        <v>34149820234</v>
      </c>
      <c r="O2444" s="16" t="s">
        <v>4787</v>
      </c>
      <c r="P2444" s="16">
        <v>0</v>
      </c>
      <c r="Q2444" s="16" t="str">
        <f t="shared" si="152"/>
        <v>08/04/98</v>
      </c>
      <c r="R2444" s="16" t="s">
        <v>3910</v>
      </c>
      <c r="S2444" s="108" t="e">
        <v>#N/A</v>
      </c>
      <c r="T2444" s="108"/>
    </row>
    <row r="2445" spans="1:20" x14ac:dyDescent="0.2">
      <c r="A2445" s="16">
        <v>2157</v>
      </c>
      <c r="B2445" s="16" t="s">
        <v>3730</v>
      </c>
      <c r="C2445" s="16" t="s">
        <v>7232</v>
      </c>
      <c r="D2445" s="70" t="str">
        <f>IF(C2445="","",LOOKUP(C2445,Bases!A:A,Bases!B:B))</f>
        <v>Invernaderos</v>
      </c>
      <c r="E2445" s="70" t="str">
        <f>IF(C2445="","",LOOKUP(C2445,Bases!A:A,Bases!C:C))</f>
        <v>Operativo Arriba</v>
      </c>
      <c r="F2445" s="18" t="s">
        <v>7083</v>
      </c>
      <c r="G2445" s="68" t="str">
        <f t="shared" si="154"/>
        <v>Activo</v>
      </c>
      <c r="H2445" s="16" t="s">
        <v>3731</v>
      </c>
      <c r="I2445" s="16" t="s">
        <v>5531</v>
      </c>
      <c r="J2445" s="16" t="s">
        <v>2285</v>
      </c>
      <c r="K2445" s="16">
        <v>98740</v>
      </c>
      <c r="L2445" s="16" t="s">
        <v>144</v>
      </c>
      <c r="M2445" s="17">
        <v>43308</v>
      </c>
      <c r="N2445" s="15">
        <v>34068908986</v>
      </c>
      <c r="O2445" s="16" t="s">
        <v>4011</v>
      </c>
      <c r="P2445" s="16" t="s">
        <v>6399</v>
      </c>
      <c r="Q2445" s="16" t="str">
        <f t="shared" si="152"/>
        <v>25/04/89</v>
      </c>
      <c r="R2445" s="27" t="s">
        <v>3904</v>
      </c>
      <c r="S2445" s="12" t="s">
        <v>6213</v>
      </c>
    </row>
    <row r="2446" spans="1:20" hidden="1" x14ac:dyDescent="0.2">
      <c r="A2446" s="23">
        <v>2526</v>
      </c>
      <c r="B2446" s="16" t="s">
        <v>5082</v>
      </c>
      <c r="C2446" s="19"/>
      <c r="D2446" s="70" t="str">
        <f>IF(C2446="","",LOOKUP(C2446,Bases!A:A,Bases!B:B))</f>
        <v/>
      </c>
      <c r="E2446" s="70" t="str">
        <f>IF(C2446="","",LOOKUP(C2446,Bases!A:A,Bases!C:C))</f>
        <v/>
      </c>
      <c r="F2446" s="12" t="s">
        <v>6043</v>
      </c>
      <c r="G2446" s="68" t="str">
        <f t="shared" si="154"/>
        <v>Baja</v>
      </c>
      <c r="H2446" s="16" t="s">
        <v>5083</v>
      </c>
      <c r="J2446" s="16" t="s">
        <v>2272</v>
      </c>
      <c r="K2446" s="16">
        <v>98710</v>
      </c>
      <c r="L2446" s="16" t="s">
        <v>2265</v>
      </c>
      <c r="M2446" s="17">
        <v>43887</v>
      </c>
      <c r="N2446" s="15">
        <v>5199548107</v>
      </c>
      <c r="O2446" s="16" t="s">
        <v>5084</v>
      </c>
      <c r="P2446" s="16">
        <v>0</v>
      </c>
      <c r="Q2446" s="16" t="str">
        <f t="shared" si="152"/>
        <v>15/11/95</v>
      </c>
      <c r="R2446" s="16" t="s">
        <v>3904</v>
      </c>
      <c r="S2446" s="108" t="s">
        <v>6216</v>
      </c>
      <c r="T2446" s="108"/>
    </row>
    <row r="2447" spans="1:20" hidden="1" x14ac:dyDescent="0.2">
      <c r="A2447" s="29">
        <v>50150</v>
      </c>
      <c r="B2447" s="16" t="s">
        <v>4654</v>
      </c>
      <c r="D2447" s="70" t="str">
        <f>IF(C2447="","",LOOKUP(C2447,Bases!A:A,Bases!B:B))</f>
        <v/>
      </c>
      <c r="E2447" s="70" t="str">
        <f>IF(C2447="","",LOOKUP(C2447,Bases!A:A,Bases!C:C))</f>
        <v/>
      </c>
      <c r="F2447" s="18" t="s">
        <v>3639</v>
      </c>
      <c r="G2447" s="68" t="str">
        <f t="shared" si="154"/>
        <v>Baja</v>
      </c>
      <c r="H2447" s="16" t="s">
        <v>4655</v>
      </c>
      <c r="J2447" s="16" t="s">
        <v>2283</v>
      </c>
      <c r="K2447" s="16">
        <v>98640</v>
      </c>
      <c r="L2447" s="16" t="s">
        <v>2265</v>
      </c>
      <c r="M2447" s="17">
        <v>43473</v>
      </c>
      <c r="O2447" s="16" t="s">
        <v>4656</v>
      </c>
      <c r="P2447" s="16">
        <v>0</v>
      </c>
      <c r="Q2447" s="16" t="str">
        <f t="shared" si="152"/>
        <v>03/08/99</v>
      </c>
      <c r="R2447" s="27" t="s">
        <v>3910</v>
      </c>
      <c r="S2447" s="108" t="e">
        <v>#N/A</v>
      </c>
      <c r="T2447" s="108"/>
    </row>
    <row r="2448" spans="1:20" hidden="1" x14ac:dyDescent="0.2">
      <c r="A2448" s="16">
        <v>1302</v>
      </c>
      <c r="B2448" s="16" t="s">
        <v>1727</v>
      </c>
      <c r="D2448" s="70" t="str">
        <f>IF(C2448="","",LOOKUP(C2448,Bases!A:A,Bases!B:B))</f>
        <v/>
      </c>
      <c r="E2448" s="70" t="str">
        <f>IF(C2448="","",LOOKUP(C2448,Bases!A:A,Bases!C:C))</f>
        <v/>
      </c>
      <c r="G2448" s="68" t="str">
        <f t="shared" si="154"/>
        <v>Baja</v>
      </c>
      <c r="H2448" s="16" t="s">
        <v>3316</v>
      </c>
      <c r="J2448" s="16" t="s">
        <v>2272</v>
      </c>
      <c r="K2448" s="16">
        <v>98700</v>
      </c>
      <c r="L2448" s="16" t="s">
        <v>2265</v>
      </c>
      <c r="M2448" s="17">
        <v>41862</v>
      </c>
      <c r="N2448" s="15">
        <v>18149231633</v>
      </c>
      <c r="P2448" s="16">
        <v>0</v>
      </c>
      <c r="Q2448" s="16" t="str">
        <f t="shared" si="152"/>
        <v>//</v>
      </c>
      <c r="R2448" s="16"/>
      <c r="S2448" s="108" t="e">
        <v>#N/A</v>
      </c>
      <c r="T2448" s="108"/>
    </row>
    <row r="2449" spans="1:20" hidden="1" x14ac:dyDescent="0.2">
      <c r="A2449" s="16">
        <v>1177</v>
      </c>
      <c r="B2449" s="16" t="s">
        <v>1728</v>
      </c>
      <c r="D2449" s="70" t="str">
        <f>IF(C2449="","",LOOKUP(C2449,Bases!A:A,Bases!B:B))</f>
        <v/>
      </c>
      <c r="E2449" s="70" t="str">
        <f>IF(C2449="","",LOOKUP(C2449,Bases!A:A,Bases!C:C))</f>
        <v/>
      </c>
      <c r="G2449" s="68" t="str">
        <f t="shared" si="154"/>
        <v>Baja</v>
      </c>
      <c r="H2449" s="16" t="s">
        <v>3316</v>
      </c>
      <c r="J2449" s="16" t="s">
        <v>2272</v>
      </c>
      <c r="K2449" s="16">
        <v>98700</v>
      </c>
      <c r="L2449" s="16" t="s">
        <v>2265</v>
      </c>
      <c r="M2449" s="17">
        <v>41488</v>
      </c>
      <c r="N2449" s="15">
        <v>34139413016</v>
      </c>
      <c r="P2449" s="16">
        <v>0</v>
      </c>
      <c r="Q2449" s="16" t="str">
        <f t="shared" si="152"/>
        <v>//</v>
      </c>
      <c r="R2449" s="16"/>
      <c r="S2449" s="108" t="e">
        <v>#N/A</v>
      </c>
      <c r="T2449" s="108"/>
    </row>
    <row r="2450" spans="1:20" hidden="1" x14ac:dyDescent="0.2">
      <c r="A2450" s="16">
        <v>50050</v>
      </c>
      <c r="B2450" s="16" t="s">
        <v>3780</v>
      </c>
      <c r="D2450" s="70" t="str">
        <f>IF(C2450="","",LOOKUP(C2450,Bases!A:A,Bases!B:B))</f>
        <v/>
      </c>
      <c r="E2450" s="70" t="str">
        <f>IF(C2450="","",LOOKUP(C2450,Bases!A:A,Bases!C:C))</f>
        <v/>
      </c>
      <c r="G2450" s="68" t="str">
        <f t="shared" si="154"/>
        <v>Baja</v>
      </c>
      <c r="L2450" s="16" t="s">
        <v>2265</v>
      </c>
      <c r="M2450" s="17">
        <v>43328</v>
      </c>
      <c r="P2450" s="16">
        <v>0</v>
      </c>
      <c r="Q2450" s="16" t="str">
        <f t="shared" si="152"/>
        <v>//</v>
      </c>
      <c r="R2450" s="16"/>
      <c r="S2450" s="108" t="e">
        <v>#N/A</v>
      </c>
      <c r="T2450" s="108"/>
    </row>
    <row r="2451" spans="1:20" hidden="1" x14ac:dyDescent="0.2">
      <c r="A2451" s="16">
        <v>652</v>
      </c>
      <c r="B2451" s="16" t="s">
        <v>1729</v>
      </c>
      <c r="D2451" s="70" t="str">
        <f>IF(C2451="","",LOOKUP(C2451,Bases!A:A,Bases!B:B))</f>
        <v/>
      </c>
      <c r="E2451" s="70" t="str">
        <f>IF(C2451="","",LOOKUP(C2451,Bases!A:A,Bases!C:C))</f>
        <v/>
      </c>
      <c r="G2451" s="68" t="str">
        <f t="shared" si="154"/>
        <v>Baja</v>
      </c>
      <c r="K2451" s="16">
        <v>0</v>
      </c>
      <c r="L2451" s="16" t="s">
        <v>2265</v>
      </c>
      <c r="M2451" s="17">
        <v>38439</v>
      </c>
      <c r="N2451" s="15">
        <v>34057000282</v>
      </c>
      <c r="P2451" s="16">
        <v>0</v>
      </c>
      <c r="Q2451" s="16" t="str">
        <f t="shared" si="152"/>
        <v>//</v>
      </c>
      <c r="R2451" s="16"/>
      <c r="S2451" s="108" t="e">
        <v>#N/A</v>
      </c>
      <c r="T2451" s="108"/>
    </row>
    <row r="2452" spans="1:20" hidden="1" x14ac:dyDescent="0.2">
      <c r="A2452" s="16">
        <v>2135</v>
      </c>
      <c r="B2452" s="16" t="s">
        <v>3696</v>
      </c>
      <c r="D2452" s="70" t="str">
        <f>IF(C2452="","",LOOKUP(C2452,Bases!A:A,Bases!B:B))</f>
        <v/>
      </c>
      <c r="E2452" s="70" t="str">
        <f>IF(C2452="","",LOOKUP(C2452,Bases!A:A,Bases!C:C))</f>
        <v/>
      </c>
      <c r="G2452" s="68" t="str">
        <f t="shared" si="154"/>
        <v>Baja</v>
      </c>
      <c r="L2452" s="16" t="s">
        <v>2265</v>
      </c>
      <c r="M2452" s="17">
        <v>43290</v>
      </c>
      <c r="P2452" s="16">
        <v>0</v>
      </c>
      <c r="Q2452" s="16" t="str">
        <f t="shared" si="152"/>
        <v>//</v>
      </c>
      <c r="R2452" s="16"/>
      <c r="S2452" s="108" t="e">
        <v>#N/A</v>
      </c>
      <c r="T2452" s="108"/>
    </row>
    <row r="2453" spans="1:20" hidden="1" x14ac:dyDescent="0.2">
      <c r="A2453" s="16">
        <v>8383</v>
      </c>
      <c r="B2453" s="16" t="s">
        <v>7509</v>
      </c>
      <c r="C2453" s="19" t="s">
        <v>6918</v>
      </c>
      <c r="D2453" s="70" t="str">
        <f>IF(C2453="","",LOOKUP(C2453,Bases!A:A,Bases!B:B))</f>
        <v>Invernaderos</v>
      </c>
      <c r="E2453" s="70" t="str">
        <f>IF(C2453="","",LOOKUP(C2453,Bases!A:A,Bases!C:C))</f>
        <v>Extra/entrenamiento</v>
      </c>
      <c r="F2453" s="18" t="s">
        <v>7209</v>
      </c>
      <c r="G2453" s="91" t="str">
        <f>IF(L2453="B","Baja",IF(L2453="A","Activo",IF(L2453="R","Activo","")))</f>
        <v>Baja</v>
      </c>
      <c r="H2453" s="16" t="s">
        <v>7510</v>
      </c>
      <c r="I2453" s="16" t="s">
        <v>2283</v>
      </c>
      <c r="J2453" s="16" t="s">
        <v>2283</v>
      </c>
      <c r="K2453" s="16">
        <v>98640</v>
      </c>
      <c r="L2453" s="16" t="s">
        <v>2265</v>
      </c>
      <c r="M2453" s="17">
        <v>44138</v>
      </c>
      <c r="N2453" s="15">
        <v>49160103393</v>
      </c>
      <c r="O2453" s="26" t="s">
        <v>7511</v>
      </c>
      <c r="P2453" s="26"/>
      <c r="Q2453" s="26" t="str">
        <f t="shared" si="152"/>
        <v>30/04/01</v>
      </c>
      <c r="R2453" s="16" t="s">
        <v>3904</v>
      </c>
      <c r="S2453" s="29" t="s">
        <v>3951</v>
      </c>
      <c r="T2453" s="29"/>
    </row>
    <row r="2454" spans="1:20" hidden="1" x14ac:dyDescent="0.2">
      <c r="A2454" s="16">
        <v>258</v>
      </c>
      <c r="B2454" s="16" t="s">
        <v>1730</v>
      </c>
      <c r="D2454" s="70" t="str">
        <f>IF(C2454="","",LOOKUP(C2454,Bases!A:A,Bases!B:B))</f>
        <v/>
      </c>
      <c r="E2454" s="70" t="str">
        <f>IF(C2454="","",LOOKUP(C2454,Bases!A:A,Bases!C:C))</f>
        <v/>
      </c>
      <c r="G2454" s="68" t="str">
        <f t="shared" ref="G2454:G2459" si="155">IF(L2454="B","Baja","Activo")</f>
        <v>Baja</v>
      </c>
      <c r="K2454" s="16">
        <v>0</v>
      </c>
      <c r="L2454" s="16" t="s">
        <v>2265</v>
      </c>
      <c r="M2454" s="17">
        <v>37403</v>
      </c>
      <c r="N2454" s="15">
        <v>34947520069</v>
      </c>
      <c r="P2454" s="16">
        <v>0</v>
      </c>
      <c r="Q2454" s="16" t="str">
        <f t="shared" si="152"/>
        <v>//</v>
      </c>
      <c r="R2454" s="16"/>
      <c r="S2454" s="108" t="e">
        <v>#N/A</v>
      </c>
      <c r="T2454" s="108"/>
    </row>
    <row r="2455" spans="1:20" hidden="1" x14ac:dyDescent="0.2">
      <c r="A2455" s="16">
        <v>985</v>
      </c>
      <c r="B2455" s="16" t="s">
        <v>1731</v>
      </c>
      <c r="D2455" s="70" t="str">
        <f>IF(C2455="","",LOOKUP(C2455,Bases!A:A,Bases!B:B))</f>
        <v/>
      </c>
      <c r="E2455" s="70" t="str">
        <f>IF(C2455="","",LOOKUP(C2455,Bases!A:A,Bases!C:C))</f>
        <v/>
      </c>
      <c r="G2455" s="68" t="str">
        <f t="shared" si="155"/>
        <v>Baja</v>
      </c>
      <c r="K2455" s="16">
        <v>0</v>
      </c>
      <c r="L2455" s="16" t="s">
        <v>2265</v>
      </c>
      <c r="M2455" s="17">
        <v>40588</v>
      </c>
      <c r="N2455" s="15">
        <v>34119102761</v>
      </c>
      <c r="P2455" s="16">
        <v>0</v>
      </c>
      <c r="Q2455" s="16" t="str">
        <f t="shared" si="152"/>
        <v>//</v>
      </c>
      <c r="R2455" s="16"/>
      <c r="S2455" s="108" t="e">
        <v>#N/A</v>
      </c>
      <c r="T2455" s="108"/>
    </row>
    <row r="2456" spans="1:20" hidden="1" x14ac:dyDescent="0.2">
      <c r="A2456" s="16">
        <v>512</v>
      </c>
      <c r="B2456" s="16" t="s">
        <v>1732</v>
      </c>
      <c r="D2456" s="70" t="str">
        <f>IF(C2456="","",LOOKUP(C2456,Bases!A:A,Bases!B:B))</f>
        <v/>
      </c>
      <c r="E2456" s="70" t="str">
        <f>IF(C2456="","",LOOKUP(C2456,Bases!A:A,Bases!C:C))</f>
        <v/>
      </c>
      <c r="G2456" s="68" t="str">
        <f t="shared" si="155"/>
        <v>Baja</v>
      </c>
      <c r="H2456" s="16" t="s">
        <v>3317</v>
      </c>
      <c r="J2456" s="16" t="s">
        <v>2283</v>
      </c>
      <c r="K2456" s="16">
        <v>0</v>
      </c>
      <c r="L2456" s="16" t="s">
        <v>2265</v>
      </c>
      <c r="M2456" s="17">
        <v>38285</v>
      </c>
      <c r="N2456" s="15">
        <v>34038614169</v>
      </c>
      <c r="P2456" s="16">
        <v>0</v>
      </c>
      <c r="Q2456" s="16" t="str">
        <f t="shared" si="152"/>
        <v>//</v>
      </c>
      <c r="R2456" s="16"/>
      <c r="S2456" s="108" t="e">
        <v>#N/A</v>
      </c>
      <c r="T2456" s="108"/>
    </row>
    <row r="2457" spans="1:20" hidden="1" x14ac:dyDescent="0.2">
      <c r="A2457" s="16">
        <v>1561</v>
      </c>
      <c r="B2457" s="16" t="s">
        <v>1733</v>
      </c>
      <c r="D2457" s="70" t="str">
        <f>IF(C2457="","",LOOKUP(C2457,Bases!A:A,Bases!B:B))</f>
        <v/>
      </c>
      <c r="E2457" s="70" t="str">
        <f>IF(C2457="","",LOOKUP(C2457,Bases!A:A,Bases!C:C))</f>
        <v/>
      </c>
      <c r="G2457" s="68" t="str">
        <f t="shared" si="155"/>
        <v>Baja</v>
      </c>
      <c r="H2457" s="16" t="s">
        <v>2590</v>
      </c>
      <c r="J2457" s="16" t="s">
        <v>2283</v>
      </c>
      <c r="K2457" s="16">
        <v>98640</v>
      </c>
      <c r="L2457" s="16" t="s">
        <v>2265</v>
      </c>
      <c r="M2457" s="17">
        <v>42305</v>
      </c>
      <c r="N2457" s="15">
        <v>34119218187</v>
      </c>
      <c r="P2457" s="16">
        <v>0</v>
      </c>
      <c r="Q2457" s="16" t="str">
        <f t="shared" ref="Q2457:Q2520" si="156">CONCATENATE(MID(O2457,9,2),"/",MID(O2457,7,2),"/",MID(O2457,5,2))</f>
        <v>//</v>
      </c>
      <c r="R2457" s="16"/>
      <c r="S2457" s="108" t="e">
        <v>#N/A</v>
      </c>
      <c r="T2457" s="108"/>
    </row>
    <row r="2458" spans="1:20" hidden="1" x14ac:dyDescent="0.2">
      <c r="A2458" s="16">
        <v>77</v>
      </c>
      <c r="B2458" s="16" t="s">
        <v>1734</v>
      </c>
      <c r="D2458" s="70" t="str">
        <f>IF(C2458="","",LOOKUP(C2458,Bases!A:A,Bases!B:B))</f>
        <v/>
      </c>
      <c r="E2458" s="70" t="str">
        <f>IF(C2458="","",LOOKUP(C2458,Bases!A:A,Bases!C:C))</f>
        <v/>
      </c>
      <c r="G2458" s="68" t="str">
        <f t="shared" si="155"/>
        <v>Baja</v>
      </c>
      <c r="K2458" s="16">
        <v>0</v>
      </c>
      <c r="L2458" s="16" t="s">
        <v>2265</v>
      </c>
      <c r="M2458" s="17">
        <v>37004</v>
      </c>
      <c r="N2458" s="15">
        <v>34967520080</v>
      </c>
      <c r="P2458" s="16">
        <v>0</v>
      </c>
      <c r="Q2458" s="16" t="str">
        <f t="shared" si="156"/>
        <v>//</v>
      </c>
      <c r="R2458" s="16"/>
      <c r="S2458" s="108" t="e">
        <v>#N/A</v>
      </c>
      <c r="T2458" s="108"/>
    </row>
    <row r="2459" spans="1:20" hidden="1" x14ac:dyDescent="0.2">
      <c r="A2459" s="16">
        <v>2718</v>
      </c>
      <c r="B2459" s="16" t="s">
        <v>5700</v>
      </c>
      <c r="D2459" s="70" t="str">
        <f>IF(C2459="","",LOOKUP(C2459,Bases!A:A,Bases!B:B))</f>
        <v/>
      </c>
      <c r="E2459" s="70" t="str">
        <f>IF(C2459="","",LOOKUP(C2459,Bases!A:A,Bases!C:C))</f>
        <v/>
      </c>
      <c r="F2459" s="18" t="s">
        <v>5599</v>
      </c>
      <c r="G2459" s="68" t="str">
        <f t="shared" si="155"/>
        <v>Baja</v>
      </c>
      <c r="H2459" s="16" t="s">
        <v>5701</v>
      </c>
      <c r="I2459" s="16" t="s">
        <v>5535</v>
      </c>
      <c r="J2459" s="16" t="s">
        <v>2285</v>
      </c>
      <c r="K2459" s="16">
        <v>98730</v>
      </c>
      <c r="L2459" s="16" t="s">
        <v>2265</v>
      </c>
      <c r="M2459" s="17">
        <v>43787</v>
      </c>
      <c r="N2459" s="15">
        <v>3179438746</v>
      </c>
      <c r="O2459" s="16" t="s">
        <v>5702</v>
      </c>
      <c r="P2459" s="16">
        <v>0</v>
      </c>
      <c r="Q2459" s="16" t="str">
        <f t="shared" si="156"/>
        <v>02/09/94</v>
      </c>
      <c r="R2459" s="27" t="s">
        <v>3904</v>
      </c>
      <c r="S2459" s="108" t="e">
        <v>#N/A</v>
      </c>
      <c r="T2459" s="108"/>
    </row>
    <row r="2460" spans="1:20" hidden="1" x14ac:dyDescent="0.2">
      <c r="A2460" s="16">
        <v>1</v>
      </c>
      <c r="B2460" s="16" t="s">
        <v>1735</v>
      </c>
      <c r="D2460" s="14" t="str">
        <f>IF(C2460="","",LOOKUP(C2460,Bases!A:A,Bases!B:B))</f>
        <v/>
      </c>
      <c r="E2460" s="14" t="str">
        <f>IF(C2460="","",LOOKUP(C2460,Bases!A:A,Bases!C:C))</f>
        <v/>
      </c>
      <c r="G2460" s="68" t="str">
        <f>IF(L2460="B","Baja",IF(L2460="A","Activo",IF(L2460="R","Activo","")))</f>
        <v>Baja</v>
      </c>
      <c r="K2460" s="16">
        <v>0</v>
      </c>
      <c r="L2460" s="16" t="s">
        <v>2265</v>
      </c>
      <c r="M2460" s="17">
        <v>36465</v>
      </c>
      <c r="N2460" s="15">
        <v>34876701896</v>
      </c>
      <c r="P2460" s="16">
        <v>0</v>
      </c>
      <c r="Q2460" s="16" t="str">
        <f t="shared" si="156"/>
        <v>//</v>
      </c>
      <c r="R2460" s="16"/>
      <c r="S2460" s="108" t="e">
        <v>#N/A</v>
      </c>
      <c r="T2460" s="108"/>
    </row>
    <row r="2461" spans="1:20" hidden="1" x14ac:dyDescent="0.2">
      <c r="A2461" s="23">
        <v>8129</v>
      </c>
      <c r="B2461" s="16" t="s">
        <v>1736</v>
      </c>
      <c r="D2461" s="70" t="str">
        <f>IF(C2461="","",LOOKUP(C2461,Bases!A:A,Bases!B:B))</f>
        <v/>
      </c>
      <c r="E2461" s="70" t="str">
        <f>IF(C2461="","",LOOKUP(C2461,Bases!A:A,Bases!C:C))</f>
        <v/>
      </c>
      <c r="F2461" s="18" t="s">
        <v>3665</v>
      </c>
      <c r="G2461" s="68" t="str">
        <f t="shared" ref="G2461:G2467" si="157">IF(L2461="B","Baja","Activo")</f>
        <v>Baja</v>
      </c>
      <c r="H2461" s="16" t="s">
        <v>3318</v>
      </c>
      <c r="I2461" s="16" t="s">
        <v>2336</v>
      </c>
      <c r="J2461" s="16" t="s">
        <v>2272</v>
      </c>
      <c r="K2461" s="16">
        <v>98700</v>
      </c>
      <c r="L2461" s="16" t="s">
        <v>2265</v>
      </c>
      <c r="M2461" s="17">
        <v>43188</v>
      </c>
      <c r="N2461" s="15">
        <v>34069003225</v>
      </c>
      <c r="O2461" s="16" t="s">
        <v>4245</v>
      </c>
      <c r="P2461" s="16">
        <v>0</v>
      </c>
      <c r="Q2461" s="16" t="str">
        <f t="shared" si="156"/>
        <v>27/05/90</v>
      </c>
      <c r="R2461" s="27" t="s">
        <v>3904</v>
      </c>
      <c r="S2461" s="108" t="e">
        <v>#N/A</v>
      </c>
      <c r="T2461" s="108"/>
    </row>
    <row r="2462" spans="1:20" hidden="1" x14ac:dyDescent="0.2">
      <c r="A2462" s="16">
        <v>958</v>
      </c>
      <c r="B2462" s="16" t="s">
        <v>1737</v>
      </c>
      <c r="D2462" s="70" t="str">
        <f>IF(C2462="","",LOOKUP(C2462,Bases!A:A,Bases!B:B))</f>
        <v/>
      </c>
      <c r="E2462" s="70" t="str">
        <f>IF(C2462="","",LOOKUP(C2462,Bases!A:A,Bases!C:C))</f>
        <v/>
      </c>
      <c r="G2462" s="68" t="str">
        <f t="shared" si="157"/>
        <v>Baja</v>
      </c>
      <c r="H2462" s="16" t="s">
        <v>3319</v>
      </c>
      <c r="J2462" s="16" t="s">
        <v>2272</v>
      </c>
      <c r="K2462" s="16">
        <v>98705</v>
      </c>
      <c r="L2462" s="16" t="s">
        <v>2265</v>
      </c>
      <c r="M2462" s="17">
        <v>40529</v>
      </c>
      <c r="N2462" s="15">
        <v>34048710908</v>
      </c>
      <c r="P2462" s="16">
        <v>0</v>
      </c>
      <c r="Q2462" s="16" t="str">
        <f t="shared" si="156"/>
        <v>//</v>
      </c>
      <c r="R2462" s="16"/>
      <c r="S2462" s="108" t="e">
        <v>#N/A</v>
      </c>
      <c r="T2462" s="108"/>
    </row>
    <row r="2463" spans="1:20" x14ac:dyDescent="0.2">
      <c r="A2463" s="16">
        <v>8406</v>
      </c>
      <c r="B2463" s="16" t="s">
        <v>7577</v>
      </c>
      <c r="C2463" s="19" t="s">
        <v>7109</v>
      </c>
      <c r="D2463" s="70" t="str">
        <f>IF(C2463="","",LOOKUP(C2463,[1]Bases!A:A,[1]Bases!B:B))</f>
        <v>Invernaderos</v>
      </c>
      <c r="E2463" s="70" t="str">
        <f>IF(C2463="","",LOOKUP(C2463,[1]Bases!A:A,[1]Bases!C:C))</f>
        <v>Clip invernaderos</v>
      </c>
      <c r="F2463" s="18" t="s">
        <v>7443</v>
      </c>
      <c r="G2463" s="68" t="str">
        <f t="shared" si="157"/>
        <v>Activo</v>
      </c>
      <c r="H2463" s="16" t="s">
        <v>7578</v>
      </c>
      <c r="I2463" s="16" t="s">
        <v>7258</v>
      </c>
      <c r="J2463" s="16" t="s">
        <v>2270</v>
      </c>
      <c r="K2463" s="16">
        <v>98630</v>
      </c>
      <c r="L2463" s="16" t="s">
        <v>144</v>
      </c>
      <c r="M2463" s="17">
        <v>44151</v>
      </c>
      <c r="O2463" s="16" t="s">
        <v>7579</v>
      </c>
      <c r="Q2463" s="16" t="str">
        <f t="shared" si="156"/>
        <v>31/08/90</v>
      </c>
      <c r="R2463" s="27" t="s">
        <v>3910</v>
      </c>
      <c r="S2463" s="31" t="s">
        <v>7258</v>
      </c>
      <c r="T2463" s="31"/>
    </row>
    <row r="2464" spans="1:20" hidden="1" x14ac:dyDescent="0.2">
      <c r="A2464" s="16">
        <v>871</v>
      </c>
      <c r="B2464" s="16" t="s">
        <v>1739</v>
      </c>
      <c r="D2464" s="70" t="str">
        <f>IF(C2464="","",LOOKUP(C2464,Bases!A:A,Bases!B:B))</f>
        <v/>
      </c>
      <c r="E2464" s="70" t="str">
        <f>IF(C2464="","",LOOKUP(C2464,Bases!A:A,Bases!C:C))</f>
        <v/>
      </c>
      <c r="G2464" s="68" t="str">
        <f t="shared" si="157"/>
        <v>Baja</v>
      </c>
      <c r="K2464" s="16">
        <v>0</v>
      </c>
      <c r="L2464" s="16" t="s">
        <v>2265</v>
      </c>
      <c r="M2464" s="17">
        <v>38775</v>
      </c>
      <c r="N2464" s="15">
        <v>34069000981</v>
      </c>
      <c r="P2464" s="16">
        <v>0</v>
      </c>
      <c r="Q2464" s="16" t="str">
        <f t="shared" si="156"/>
        <v>//</v>
      </c>
      <c r="R2464" s="16"/>
      <c r="S2464" s="108" t="e">
        <v>#N/A</v>
      </c>
      <c r="T2464" s="108"/>
    </row>
    <row r="2465" spans="1:20" hidden="1" x14ac:dyDescent="0.2">
      <c r="A2465" s="16">
        <v>885</v>
      </c>
      <c r="B2465" s="16" t="s">
        <v>1740</v>
      </c>
      <c r="D2465" s="70" t="str">
        <f>IF(C2465="","",LOOKUP(C2465,Bases!A:A,Bases!B:B))</f>
        <v/>
      </c>
      <c r="E2465" s="70" t="str">
        <f>IF(C2465="","",LOOKUP(C2465,Bases!A:A,Bases!C:C))</f>
        <v/>
      </c>
      <c r="G2465" s="68" t="str">
        <f t="shared" si="157"/>
        <v>Baja</v>
      </c>
      <c r="K2465" s="16">
        <v>0</v>
      </c>
      <c r="L2465" s="16" t="s">
        <v>2265</v>
      </c>
      <c r="M2465" s="17">
        <v>38789</v>
      </c>
      <c r="N2465" s="15">
        <v>34038613674</v>
      </c>
      <c r="P2465" s="16">
        <v>0</v>
      </c>
      <c r="Q2465" s="16" t="str">
        <f t="shared" si="156"/>
        <v>//</v>
      </c>
      <c r="R2465" s="16"/>
      <c r="S2465" s="108" t="e">
        <v>#N/A</v>
      </c>
      <c r="T2465" s="108"/>
    </row>
    <row r="2466" spans="1:20" hidden="1" x14ac:dyDescent="0.2">
      <c r="A2466" s="16">
        <v>1280</v>
      </c>
      <c r="B2466" s="16" t="s">
        <v>1741</v>
      </c>
      <c r="D2466" s="70" t="str">
        <f>IF(C2466="","",LOOKUP(C2466,Bases!A:A,Bases!B:B))</f>
        <v/>
      </c>
      <c r="E2466" s="70" t="str">
        <f>IF(C2466="","",LOOKUP(C2466,Bases!A:A,Bases!C:C))</f>
        <v/>
      </c>
      <c r="G2466" s="68" t="str">
        <f t="shared" si="157"/>
        <v>Baja</v>
      </c>
      <c r="H2466" s="16" t="s">
        <v>3320</v>
      </c>
      <c r="J2466" s="16" t="s">
        <v>2274</v>
      </c>
      <c r="K2466" s="16">
        <v>98707</v>
      </c>
      <c r="L2466" s="16" t="s">
        <v>2265</v>
      </c>
      <c r="M2466" s="17">
        <v>41758</v>
      </c>
      <c r="N2466" s="15">
        <v>38149533366</v>
      </c>
      <c r="P2466" s="16">
        <v>0</v>
      </c>
      <c r="Q2466" s="16" t="str">
        <f t="shared" si="156"/>
        <v>//</v>
      </c>
      <c r="R2466" s="16"/>
      <c r="S2466" s="108" t="e">
        <v>#N/A</v>
      </c>
      <c r="T2466" s="108"/>
    </row>
    <row r="2467" spans="1:20" hidden="1" x14ac:dyDescent="0.2">
      <c r="A2467" s="16">
        <v>1090</v>
      </c>
      <c r="B2467" s="16" t="s">
        <v>1742</v>
      </c>
      <c r="D2467" s="70" t="str">
        <f>IF(C2467="","",LOOKUP(C2467,Bases!A:A,Bases!B:B))</f>
        <v/>
      </c>
      <c r="E2467" s="70" t="str">
        <f>IF(C2467="","",LOOKUP(C2467,Bases!A:A,Bases!C:C))</f>
        <v/>
      </c>
      <c r="G2467" s="68" t="str">
        <f t="shared" si="157"/>
        <v>Baja</v>
      </c>
      <c r="H2467" s="16" t="s">
        <v>3321</v>
      </c>
      <c r="J2467" s="16" t="s">
        <v>2272</v>
      </c>
      <c r="K2467" s="16">
        <v>98700</v>
      </c>
      <c r="L2467" s="16" t="s">
        <v>2265</v>
      </c>
      <c r="M2467" s="17">
        <v>41131</v>
      </c>
      <c r="N2467" s="15">
        <v>34127500964</v>
      </c>
      <c r="P2467" s="16">
        <v>0</v>
      </c>
      <c r="Q2467" s="16" t="str">
        <f t="shared" si="156"/>
        <v>//</v>
      </c>
      <c r="R2467" s="16"/>
      <c r="S2467" s="108" t="e">
        <v>#N/A</v>
      </c>
      <c r="T2467" s="108"/>
    </row>
    <row r="2468" spans="1:20" hidden="1" x14ac:dyDescent="0.2">
      <c r="A2468" s="16">
        <v>8367</v>
      </c>
      <c r="B2468" s="16" t="s">
        <v>7469</v>
      </c>
      <c r="C2468" s="19" t="s">
        <v>6868</v>
      </c>
      <c r="D2468" s="70" t="str">
        <f>IF(C2468="","",LOOKUP(C2468,Bases!A:A,Bases!B:B))</f>
        <v>Invernaderos</v>
      </c>
      <c r="E2468" s="70" t="str">
        <f>IF(C2468="","",LOOKUP(C2468,Bases!A:A,Bases!C:C))</f>
        <v>Extra/entrenamiento</v>
      </c>
      <c r="F2468" s="18" t="s">
        <v>7209</v>
      </c>
      <c r="G2468" s="68" t="str">
        <f>IF(L2468="B","Baja",IF(L2468="A","Activo",IF(L2468="R","Activo","")))</f>
        <v>Baja</v>
      </c>
      <c r="H2468" s="16" t="s">
        <v>7470</v>
      </c>
      <c r="I2468" s="16" t="s">
        <v>2283</v>
      </c>
      <c r="J2468" s="16" t="s">
        <v>2283</v>
      </c>
      <c r="K2468" s="16">
        <v>98640</v>
      </c>
      <c r="L2468" s="16" t="s">
        <v>2265</v>
      </c>
      <c r="M2468" s="17">
        <v>44127</v>
      </c>
      <c r="O2468" s="16" t="s">
        <v>7471</v>
      </c>
      <c r="Q2468" s="16" t="str">
        <f t="shared" si="156"/>
        <v>28/10/00</v>
      </c>
      <c r="R2468" s="27" t="s">
        <v>3910</v>
      </c>
      <c r="S2468" s="108" t="s">
        <v>2283</v>
      </c>
      <c r="T2468" s="108"/>
    </row>
    <row r="2469" spans="1:20" hidden="1" x14ac:dyDescent="0.2">
      <c r="A2469" s="16">
        <v>1567</v>
      </c>
      <c r="B2469" s="16" t="s">
        <v>1743</v>
      </c>
      <c r="D2469" s="70" t="str">
        <f>IF(C2469="","",LOOKUP(C2469,Bases!A:A,Bases!B:B))</f>
        <v/>
      </c>
      <c r="E2469" s="70" t="str">
        <f>IF(C2469="","",LOOKUP(C2469,Bases!A:A,Bases!C:C))</f>
        <v/>
      </c>
      <c r="G2469" s="68" t="str">
        <f t="shared" ref="G2469:G2500" si="158">IF(L2469="B","Baja","Activo")</f>
        <v>Baja</v>
      </c>
      <c r="H2469" s="16" t="s">
        <v>3322</v>
      </c>
      <c r="J2469" s="16" t="s">
        <v>2274</v>
      </c>
      <c r="K2469" s="16">
        <v>98705</v>
      </c>
      <c r="L2469" s="16" t="s">
        <v>2265</v>
      </c>
      <c r="M2469" s="17">
        <v>42311</v>
      </c>
      <c r="N2469" s="15">
        <v>27159827768</v>
      </c>
      <c r="P2469" s="16">
        <v>0</v>
      </c>
      <c r="Q2469" s="16" t="str">
        <f t="shared" si="156"/>
        <v>//</v>
      </c>
      <c r="R2469" s="16"/>
      <c r="S2469" s="108" t="e">
        <v>#N/A</v>
      </c>
      <c r="T2469" s="108"/>
    </row>
    <row r="2470" spans="1:20" hidden="1" x14ac:dyDescent="0.2">
      <c r="A2470" s="16">
        <v>261</v>
      </c>
      <c r="B2470" s="16" t="s">
        <v>1744</v>
      </c>
      <c r="D2470" s="70" t="str">
        <f>IF(C2470="","",LOOKUP(C2470,Bases!A:A,Bases!B:B))</f>
        <v/>
      </c>
      <c r="E2470" s="70" t="str">
        <f>IF(C2470="","",LOOKUP(C2470,Bases!A:A,Bases!C:C))</f>
        <v/>
      </c>
      <c r="G2470" s="68" t="str">
        <f t="shared" si="158"/>
        <v>Baja</v>
      </c>
      <c r="K2470" s="16">
        <v>0</v>
      </c>
      <c r="L2470" s="16" t="s">
        <v>2265</v>
      </c>
      <c r="M2470" s="17">
        <v>37417</v>
      </c>
      <c r="N2470" s="15">
        <v>34028508710</v>
      </c>
      <c r="P2470" s="16">
        <v>0</v>
      </c>
      <c r="Q2470" s="16" t="str">
        <f t="shared" si="156"/>
        <v>//</v>
      </c>
      <c r="R2470" s="16"/>
      <c r="S2470" s="108" t="e">
        <v>#N/A</v>
      </c>
      <c r="T2470" s="108"/>
    </row>
    <row r="2471" spans="1:20" hidden="1" x14ac:dyDescent="0.2">
      <c r="A2471" s="16">
        <v>542</v>
      </c>
      <c r="B2471" s="16" t="s">
        <v>1745</v>
      </c>
      <c r="D2471" s="70" t="str">
        <f>IF(C2471="","",LOOKUP(C2471,Bases!A:A,Bases!B:B))</f>
        <v/>
      </c>
      <c r="E2471" s="70" t="str">
        <f>IF(C2471="","",LOOKUP(C2471,Bases!A:A,Bases!C:C))</f>
        <v/>
      </c>
      <c r="G2471" s="68" t="str">
        <f t="shared" si="158"/>
        <v>Baja</v>
      </c>
      <c r="K2471" s="16">
        <v>0</v>
      </c>
      <c r="L2471" s="16" t="s">
        <v>2265</v>
      </c>
      <c r="M2471" s="17">
        <v>38293</v>
      </c>
      <c r="N2471" s="15">
        <v>34048902257</v>
      </c>
      <c r="P2471" s="16">
        <v>0</v>
      </c>
      <c r="Q2471" s="16" t="str">
        <f t="shared" si="156"/>
        <v>//</v>
      </c>
      <c r="R2471" s="16"/>
      <c r="S2471" s="108" t="e">
        <v>#N/A</v>
      </c>
      <c r="T2471" s="108"/>
    </row>
    <row r="2472" spans="1:20" hidden="1" x14ac:dyDescent="0.2">
      <c r="A2472" s="29">
        <v>50133</v>
      </c>
      <c r="B2472" s="16" t="s">
        <v>4590</v>
      </c>
      <c r="D2472" s="70" t="str">
        <f>IF(C2472="","",LOOKUP(C2472,Bases!A:A,Bases!B:B))</f>
        <v/>
      </c>
      <c r="E2472" s="70" t="str">
        <f>IF(C2472="","",LOOKUP(C2472,Bases!A:A,Bases!C:C))</f>
        <v/>
      </c>
      <c r="F2472" s="18" t="s">
        <v>3639</v>
      </c>
      <c r="G2472" s="68" t="str">
        <f t="shared" si="158"/>
        <v>Baja</v>
      </c>
      <c r="H2472" s="16" t="s">
        <v>3900</v>
      </c>
      <c r="J2472" s="16" t="s">
        <v>2283</v>
      </c>
      <c r="K2472" s="16">
        <v>98640</v>
      </c>
      <c r="L2472" s="16" t="s">
        <v>2265</v>
      </c>
      <c r="M2472" s="17">
        <v>43461</v>
      </c>
      <c r="N2472" s="15">
        <v>73150009113</v>
      </c>
      <c r="O2472" s="16" t="s">
        <v>4591</v>
      </c>
      <c r="P2472" s="16">
        <v>0</v>
      </c>
      <c r="Q2472" s="16" t="str">
        <f t="shared" si="156"/>
        <v>11/04/00</v>
      </c>
      <c r="R2472" s="16" t="s">
        <v>3910</v>
      </c>
      <c r="S2472" s="108" t="e">
        <v>#N/A</v>
      </c>
      <c r="T2472" s="108"/>
    </row>
    <row r="2473" spans="1:20" hidden="1" x14ac:dyDescent="0.2">
      <c r="A2473" s="29">
        <v>50393</v>
      </c>
      <c r="B2473" s="16" t="s">
        <v>5541</v>
      </c>
      <c r="D2473" s="70" t="str">
        <f>IF(C2473="","",LOOKUP(C2473,Bases!A:A,Bases!B:B))</f>
        <v/>
      </c>
      <c r="E2473" s="70" t="str">
        <f>IF(C2473="","",LOOKUP(C2473,Bases!A:A,Bases!C:C))</f>
        <v/>
      </c>
      <c r="F2473" s="24" t="s">
        <v>3639</v>
      </c>
      <c r="G2473" s="68" t="str">
        <f t="shared" si="158"/>
        <v>Baja</v>
      </c>
      <c r="H2473" s="16" t="s">
        <v>5542</v>
      </c>
      <c r="I2473" s="16" t="s">
        <v>2336</v>
      </c>
      <c r="J2473" s="16" t="s">
        <v>2272</v>
      </c>
      <c r="K2473" s="16">
        <v>98705</v>
      </c>
      <c r="L2473" s="16" t="s">
        <v>2265</v>
      </c>
      <c r="M2473" s="17">
        <v>43738</v>
      </c>
      <c r="N2473" s="15">
        <v>5159202539</v>
      </c>
      <c r="O2473" s="16" t="s">
        <v>5543</v>
      </c>
      <c r="P2473" s="16">
        <v>0</v>
      </c>
      <c r="Q2473" s="16" t="str">
        <f t="shared" si="156"/>
        <v>20/09/92</v>
      </c>
      <c r="R2473" s="27" t="s">
        <v>3910</v>
      </c>
      <c r="S2473" s="108" t="e">
        <v>#N/A</v>
      </c>
      <c r="T2473" s="108"/>
    </row>
    <row r="2474" spans="1:20" hidden="1" x14ac:dyDescent="0.2">
      <c r="A2474" s="23">
        <v>2453</v>
      </c>
      <c r="B2474" s="16" t="s">
        <v>4822</v>
      </c>
      <c r="D2474" s="70" t="str">
        <f>IF(C2474="","",LOOKUP(C2474,Bases!A:A,Bases!B:B))</f>
        <v/>
      </c>
      <c r="E2474" s="70" t="str">
        <f>IF(C2474="","",LOOKUP(C2474,Bases!A:A,Bases!C:C))</f>
        <v/>
      </c>
      <c r="F2474" s="24" t="s">
        <v>3639</v>
      </c>
      <c r="G2474" s="68" t="str">
        <f t="shared" si="158"/>
        <v>Baja</v>
      </c>
      <c r="H2474" s="16" t="s">
        <v>4823</v>
      </c>
      <c r="J2474" s="16" t="s">
        <v>2272</v>
      </c>
      <c r="K2474" s="16">
        <v>98706</v>
      </c>
      <c r="L2474" s="16" t="s">
        <v>2265</v>
      </c>
      <c r="M2474" s="17">
        <v>43521</v>
      </c>
      <c r="N2474" s="15">
        <v>34109200138</v>
      </c>
      <c r="O2474" s="16" t="s">
        <v>4824</v>
      </c>
      <c r="P2474" s="16">
        <v>0</v>
      </c>
      <c r="Q2474" s="16" t="str">
        <f t="shared" si="156"/>
        <v>11/01/92</v>
      </c>
      <c r="R2474" s="27" t="s">
        <v>3910</v>
      </c>
      <c r="S2474" s="108" t="s">
        <v>2336</v>
      </c>
      <c r="T2474" s="108"/>
    </row>
    <row r="2475" spans="1:20" hidden="1" x14ac:dyDescent="0.2">
      <c r="A2475" s="23">
        <v>2455</v>
      </c>
      <c r="B2475" s="16" t="s">
        <v>4825</v>
      </c>
      <c r="D2475" s="70" t="str">
        <f>IF(C2475="","",LOOKUP(C2475,Bases!A:A,Bases!B:B))</f>
        <v/>
      </c>
      <c r="E2475" s="70" t="str">
        <f>IF(C2475="","",LOOKUP(C2475,Bases!A:A,Bases!C:C))</f>
        <v/>
      </c>
      <c r="F2475" s="24" t="s">
        <v>3639</v>
      </c>
      <c r="G2475" s="68" t="str">
        <f t="shared" si="158"/>
        <v>Baja</v>
      </c>
      <c r="H2475" s="16" t="s">
        <v>4826</v>
      </c>
      <c r="J2475" s="16" t="s">
        <v>2272</v>
      </c>
      <c r="K2475" s="16">
        <v>98705</v>
      </c>
      <c r="L2475" s="16" t="s">
        <v>2265</v>
      </c>
      <c r="M2475" s="17">
        <v>43521</v>
      </c>
      <c r="O2475" s="16" t="s">
        <v>4827</v>
      </c>
      <c r="P2475" s="16">
        <v>0</v>
      </c>
      <c r="Q2475" s="16" t="str">
        <f t="shared" si="156"/>
        <v>02/04/00</v>
      </c>
      <c r="R2475" s="27" t="s">
        <v>3910</v>
      </c>
      <c r="S2475" s="108" t="s">
        <v>2336</v>
      </c>
      <c r="T2475" s="108"/>
    </row>
    <row r="2476" spans="1:20" hidden="1" x14ac:dyDescent="0.2">
      <c r="A2476" s="16">
        <v>8044</v>
      </c>
      <c r="B2476" s="16" t="s">
        <v>1746</v>
      </c>
      <c r="D2476" s="70" t="str">
        <f>IF(C2476="","",LOOKUP(C2476,Bases!A:A,Bases!B:B))</f>
        <v/>
      </c>
      <c r="E2476" s="70" t="str">
        <f>IF(C2476="","",LOOKUP(C2476,Bases!A:A,Bases!C:C))</f>
        <v/>
      </c>
      <c r="G2476" s="68" t="str">
        <f t="shared" si="158"/>
        <v>Baja</v>
      </c>
      <c r="H2476" s="16" t="s">
        <v>3323</v>
      </c>
      <c r="J2476" s="16" t="s">
        <v>2634</v>
      </c>
      <c r="K2476" s="16">
        <v>98730</v>
      </c>
      <c r="L2476" s="16" t="s">
        <v>2265</v>
      </c>
      <c r="M2476" s="17">
        <v>41981</v>
      </c>
      <c r="N2476" s="15">
        <v>34048709595</v>
      </c>
      <c r="P2476" s="16">
        <v>0</v>
      </c>
      <c r="Q2476" s="16" t="str">
        <f t="shared" si="156"/>
        <v>//</v>
      </c>
      <c r="R2476" s="16"/>
      <c r="S2476" s="108" t="e">
        <v>#N/A</v>
      </c>
      <c r="T2476" s="108"/>
    </row>
    <row r="2477" spans="1:20" hidden="1" x14ac:dyDescent="0.2">
      <c r="A2477" s="16">
        <v>1429</v>
      </c>
      <c r="B2477" s="16" t="s">
        <v>1747</v>
      </c>
      <c r="D2477" s="70" t="str">
        <f>IF(C2477="","",LOOKUP(C2477,Bases!A:A,Bases!B:B))</f>
        <v/>
      </c>
      <c r="E2477" s="70" t="str">
        <f>IF(C2477="","",LOOKUP(C2477,Bases!A:A,Bases!C:C))</f>
        <v/>
      </c>
      <c r="G2477" s="68" t="str">
        <f t="shared" si="158"/>
        <v>Baja</v>
      </c>
      <c r="H2477" s="16" t="s">
        <v>2453</v>
      </c>
      <c r="J2477" s="16" t="s">
        <v>2272</v>
      </c>
      <c r="K2477" s="16">
        <v>98700</v>
      </c>
      <c r="L2477" s="16" t="s">
        <v>2265</v>
      </c>
      <c r="M2477" s="17">
        <v>42062</v>
      </c>
      <c r="N2477" s="15">
        <v>3159868631</v>
      </c>
      <c r="P2477" s="16">
        <v>0</v>
      </c>
      <c r="Q2477" s="16" t="str">
        <f t="shared" si="156"/>
        <v>//</v>
      </c>
      <c r="R2477" s="16"/>
      <c r="S2477" s="108" t="e">
        <v>#N/A</v>
      </c>
      <c r="T2477" s="108"/>
    </row>
    <row r="2478" spans="1:20" hidden="1" x14ac:dyDescent="0.2">
      <c r="A2478" s="29">
        <v>50394</v>
      </c>
      <c r="B2478" s="16" t="s">
        <v>5544</v>
      </c>
      <c r="D2478" s="70" t="str">
        <f>IF(C2478="","",LOOKUP(C2478,Bases!A:A,Bases!B:B))</f>
        <v/>
      </c>
      <c r="E2478" s="70" t="str">
        <f>IF(C2478="","",LOOKUP(C2478,Bases!A:A,Bases!C:C))</f>
        <v/>
      </c>
      <c r="F2478" s="24" t="s">
        <v>3639</v>
      </c>
      <c r="G2478" s="68" t="str">
        <f t="shared" si="158"/>
        <v>Baja</v>
      </c>
      <c r="H2478" s="16" t="s">
        <v>5542</v>
      </c>
      <c r="I2478" s="16" t="s">
        <v>2336</v>
      </c>
      <c r="J2478" s="16" t="s">
        <v>2272</v>
      </c>
      <c r="K2478" s="16">
        <v>98705</v>
      </c>
      <c r="L2478" s="16" t="s">
        <v>2265</v>
      </c>
      <c r="M2478" s="17">
        <v>43738</v>
      </c>
      <c r="O2478" s="16" t="s">
        <v>5545</v>
      </c>
      <c r="P2478" s="16">
        <v>0</v>
      </c>
      <c r="Q2478" s="16" t="str">
        <f t="shared" si="156"/>
        <v>15/10/99</v>
      </c>
      <c r="R2478" s="27" t="s">
        <v>3910</v>
      </c>
      <c r="S2478" s="108" t="e">
        <v>#N/A</v>
      </c>
      <c r="T2478" s="108"/>
    </row>
    <row r="2479" spans="1:20" hidden="1" x14ac:dyDescent="0.2">
      <c r="A2479" s="16">
        <v>50105</v>
      </c>
      <c r="B2479" s="23" t="s">
        <v>3899</v>
      </c>
      <c r="D2479" s="70" t="str">
        <f>IF(C2479="","",LOOKUP(C2479,Bases!A:A,Bases!B:B))</f>
        <v/>
      </c>
      <c r="E2479" s="70" t="str">
        <f>IF(C2479="","",LOOKUP(C2479,Bases!A:A,Bases!C:C))</f>
        <v/>
      </c>
      <c r="G2479" s="68" t="str">
        <f t="shared" si="158"/>
        <v>Baja</v>
      </c>
      <c r="H2479" s="16" t="s">
        <v>3900</v>
      </c>
      <c r="J2479" s="16" t="s">
        <v>2283</v>
      </c>
      <c r="K2479" s="16">
        <v>98640</v>
      </c>
      <c r="L2479" s="16" t="s">
        <v>2265</v>
      </c>
      <c r="M2479" s="17">
        <v>43335</v>
      </c>
      <c r="P2479" s="16">
        <v>0</v>
      </c>
      <c r="Q2479" s="16" t="str">
        <f t="shared" si="156"/>
        <v>//</v>
      </c>
      <c r="R2479" s="16"/>
      <c r="S2479" s="108" t="s">
        <v>2283</v>
      </c>
      <c r="T2479" s="108"/>
    </row>
    <row r="2480" spans="1:20" hidden="1" x14ac:dyDescent="0.2">
      <c r="A2480" s="28">
        <v>50118</v>
      </c>
      <c r="B2480" s="16" t="s">
        <v>3948</v>
      </c>
      <c r="D2480" s="70" t="str">
        <f>IF(C2480="","",LOOKUP(C2480,Bases!A:A,Bases!B:B))</f>
        <v/>
      </c>
      <c r="E2480" s="70" t="str">
        <f>IF(C2480="","",LOOKUP(C2480,Bases!A:A,Bases!C:C))</f>
        <v/>
      </c>
      <c r="F2480" s="18" t="s">
        <v>3639</v>
      </c>
      <c r="G2480" s="68" t="str">
        <f t="shared" si="158"/>
        <v>Baja</v>
      </c>
      <c r="H2480" s="16" t="s">
        <v>3949</v>
      </c>
      <c r="J2480" s="16" t="s">
        <v>2283</v>
      </c>
      <c r="K2480" s="16">
        <v>98640</v>
      </c>
      <c r="L2480" s="16" t="s">
        <v>2265</v>
      </c>
      <c r="M2480" s="17">
        <v>43342</v>
      </c>
      <c r="P2480" s="16">
        <v>0</v>
      </c>
      <c r="Q2480" s="16" t="str">
        <f t="shared" si="156"/>
        <v>//</v>
      </c>
      <c r="R2480" s="16" t="s">
        <v>3910</v>
      </c>
      <c r="S2480" s="108" t="e">
        <v>#N/A</v>
      </c>
      <c r="T2480" s="108"/>
    </row>
    <row r="2481" spans="1:20" hidden="1" x14ac:dyDescent="0.2">
      <c r="A2481" s="16">
        <v>1423</v>
      </c>
      <c r="B2481" s="16" t="s">
        <v>1748</v>
      </c>
      <c r="D2481" s="70" t="str">
        <f>IF(C2481="","",LOOKUP(C2481,Bases!A:A,Bases!B:B))</f>
        <v/>
      </c>
      <c r="E2481" s="70" t="str">
        <f>IF(C2481="","",LOOKUP(C2481,Bases!A:A,Bases!C:C))</f>
        <v/>
      </c>
      <c r="G2481" s="68" t="str">
        <f t="shared" si="158"/>
        <v>Baja</v>
      </c>
      <c r="H2481" s="16" t="s">
        <v>3323</v>
      </c>
      <c r="J2481" s="16" t="s">
        <v>2328</v>
      </c>
      <c r="K2481" s="16">
        <v>98730</v>
      </c>
      <c r="L2481" s="16" t="s">
        <v>2265</v>
      </c>
      <c r="M2481" s="17">
        <v>42055</v>
      </c>
      <c r="N2481" s="15">
        <v>3159186752</v>
      </c>
      <c r="P2481" s="16">
        <v>0</v>
      </c>
      <c r="Q2481" s="16" t="str">
        <f t="shared" si="156"/>
        <v>//</v>
      </c>
      <c r="R2481" s="16"/>
      <c r="S2481" s="108" t="e">
        <v>#N/A</v>
      </c>
      <c r="T2481" s="108"/>
    </row>
    <row r="2482" spans="1:20" hidden="1" x14ac:dyDescent="0.2">
      <c r="A2482" s="16">
        <v>1935</v>
      </c>
      <c r="B2482" s="16" t="s">
        <v>1749</v>
      </c>
      <c r="D2482" s="70" t="str">
        <f>IF(C2482="","",LOOKUP(C2482,Bases!A:A,Bases!B:B))</f>
        <v/>
      </c>
      <c r="E2482" s="70" t="str">
        <f>IF(C2482="","",LOOKUP(C2482,Bases!A:A,Bases!C:C))</f>
        <v/>
      </c>
      <c r="G2482" s="68" t="str">
        <f t="shared" si="158"/>
        <v>Baja</v>
      </c>
      <c r="H2482" s="16" t="s">
        <v>3324</v>
      </c>
      <c r="J2482" s="16" t="s">
        <v>2283</v>
      </c>
      <c r="K2482" s="16">
        <v>98640</v>
      </c>
      <c r="L2482" s="16" t="s">
        <v>2265</v>
      </c>
      <c r="M2482" s="17">
        <v>42961</v>
      </c>
      <c r="N2482" s="15">
        <v>34129207543</v>
      </c>
      <c r="P2482" s="16">
        <v>0</v>
      </c>
      <c r="Q2482" s="16" t="str">
        <f t="shared" si="156"/>
        <v>//</v>
      </c>
      <c r="R2482" s="16"/>
      <c r="S2482" s="108" t="e">
        <v>#N/A</v>
      </c>
      <c r="T2482" s="108"/>
    </row>
    <row r="2483" spans="1:20" hidden="1" x14ac:dyDescent="0.2">
      <c r="A2483" s="23">
        <v>2534</v>
      </c>
      <c r="B2483" s="16" t="s">
        <v>5097</v>
      </c>
      <c r="D2483" s="70" t="str">
        <f>IF(C2483="","",LOOKUP(C2483,Bases!A:A,Bases!B:B))</f>
        <v/>
      </c>
      <c r="E2483" s="70" t="str">
        <f>IF(C2483="","",LOOKUP(C2483,Bases!A:A,Bases!C:C))</f>
        <v/>
      </c>
      <c r="F2483" s="18" t="s">
        <v>24</v>
      </c>
      <c r="G2483" s="68" t="str">
        <f t="shared" si="158"/>
        <v>Baja</v>
      </c>
      <c r="H2483" s="16" t="s">
        <v>5017</v>
      </c>
      <c r="J2483" s="16" t="s">
        <v>2285</v>
      </c>
      <c r="K2483" s="16">
        <v>98730</v>
      </c>
      <c r="L2483" s="16" t="s">
        <v>2265</v>
      </c>
      <c r="M2483" s="17">
        <v>43612</v>
      </c>
      <c r="N2483" s="15">
        <v>34128705489</v>
      </c>
      <c r="O2483" s="16" t="s">
        <v>5098</v>
      </c>
      <c r="P2483" s="16">
        <v>0</v>
      </c>
      <c r="Q2483" s="16" t="str">
        <f t="shared" si="156"/>
        <v>23/09/87</v>
      </c>
      <c r="R2483" s="16" t="s">
        <v>3910</v>
      </c>
      <c r="S2483" s="108" t="e">
        <v>#N/A</v>
      </c>
      <c r="T2483" s="108"/>
    </row>
    <row r="2484" spans="1:20" hidden="1" x14ac:dyDescent="0.2">
      <c r="A2484" s="16">
        <v>736</v>
      </c>
      <c r="B2484" s="16" t="s">
        <v>1750</v>
      </c>
      <c r="D2484" s="70" t="str">
        <f>IF(C2484="","",LOOKUP(C2484,Bases!A:A,Bases!B:B))</f>
        <v/>
      </c>
      <c r="E2484" s="70" t="str">
        <f>IF(C2484="","",LOOKUP(C2484,Bases!A:A,Bases!C:C))</f>
        <v/>
      </c>
      <c r="G2484" s="68" t="str">
        <f t="shared" si="158"/>
        <v>Baja</v>
      </c>
      <c r="K2484" s="16">
        <v>0</v>
      </c>
      <c r="L2484" s="16" t="s">
        <v>2265</v>
      </c>
      <c r="M2484" s="17">
        <v>38621</v>
      </c>
      <c r="N2484" s="15">
        <v>34058305425</v>
      </c>
      <c r="P2484" s="16">
        <v>0</v>
      </c>
      <c r="Q2484" s="16" t="str">
        <f t="shared" si="156"/>
        <v>//</v>
      </c>
      <c r="R2484" s="16"/>
      <c r="S2484" s="108" t="e">
        <v>#N/A</v>
      </c>
      <c r="T2484" s="108"/>
    </row>
    <row r="2485" spans="1:20" hidden="1" x14ac:dyDescent="0.2">
      <c r="A2485" s="16">
        <v>707</v>
      </c>
      <c r="B2485" s="16" t="s">
        <v>1751</v>
      </c>
      <c r="D2485" s="70" t="str">
        <f>IF(C2485="","",LOOKUP(C2485,Bases!A:A,Bases!B:B))</f>
        <v/>
      </c>
      <c r="E2485" s="70" t="str">
        <f>IF(C2485="","",LOOKUP(C2485,Bases!A:A,Bases!C:C))</f>
        <v/>
      </c>
      <c r="G2485" s="68" t="str">
        <f t="shared" si="158"/>
        <v>Baja</v>
      </c>
      <c r="K2485" s="16">
        <v>0</v>
      </c>
      <c r="L2485" s="16" t="s">
        <v>2265</v>
      </c>
      <c r="M2485" s="17">
        <v>38474</v>
      </c>
      <c r="N2485" s="15">
        <v>34058902023</v>
      </c>
      <c r="P2485" s="16">
        <v>0</v>
      </c>
      <c r="Q2485" s="16" t="str">
        <f t="shared" si="156"/>
        <v>//</v>
      </c>
      <c r="R2485" s="16"/>
      <c r="S2485" s="108" t="e">
        <v>#N/A</v>
      </c>
      <c r="T2485" s="108"/>
    </row>
    <row r="2486" spans="1:20" hidden="1" x14ac:dyDescent="0.2">
      <c r="A2486" s="16">
        <v>739</v>
      </c>
      <c r="B2486" s="16" t="s">
        <v>1752</v>
      </c>
      <c r="D2486" s="70" t="str">
        <f>IF(C2486="","",LOOKUP(C2486,Bases!A:A,Bases!B:B))</f>
        <v/>
      </c>
      <c r="E2486" s="70" t="str">
        <f>IF(C2486="","",LOOKUP(C2486,Bases!A:A,Bases!C:C))</f>
        <v/>
      </c>
      <c r="G2486" s="68" t="str">
        <f t="shared" si="158"/>
        <v>Baja</v>
      </c>
      <c r="K2486" s="16">
        <v>0</v>
      </c>
      <c r="L2486" s="16" t="s">
        <v>2265</v>
      </c>
      <c r="M2486" s="17">
        <v>38628</v>
      </c>
      <c r="N2486" s="15">
        <v>34058905752</v>
      </c>
      <c r="P2486" s="16">
        <v>0</v>
      </c>
      <c r="Q2486" s="16" t="str">
        <f t="shared" si="156"/>
        <v>//</v>
      </c>
      <c r="R2486" s="16"/>
      <c r="S2486" s="108" t="e">
        <v>#N/A</v>
      </c>
      <c r="T2486" s="108"/>
    </row>
    <row r="2487" spans="1:20" hidden="1" x14ac:dyDescent="0.2">
      <c r="A2487" s="16">
        <v>1954</v>
      </c>
      <c r="B2487" s="16" t="s">
        <v>1753</v>
      </c>
      <c r="D2487" s="70" t="str">
        <f>IF(C2487="","",LOOKUP(C2487,Bases!A:A,Bases!B:B))</f>
        <v/>
      </c>
      <c r="E2487" s="70" t="str">
        <f>IF(C2487="","",LOOKUP(C2487,Bases!A:A,Bases!C:C))</f>
        <v/>
      </c>
      <c r="G2487" s="68" t="str">
        <f t="shared" si="158"/>
        <v>Baja</v>
      </c>
      <c r="H2487" s="16" t="s">
        <v>3325</v>
      </c>
      <c r="J2487" s="16" t="s">
        <v>2272</v>
      </c>
      <c r="K2487" s="16">
        <v>98700</v>
      </c>
      <c r="L2487" s="16" t="s">
        <v>2265</v>
      </c>
      <c r="M2487" s="17">
        <v>42982</v>
      </c>
      <c r="N2487" s="15">
        <v>17179583012</v>
      </c>
      <c r="P2487" s="16">
        <v>0</v>
      </c>
      <c r="Q2487" s="16" t="str">
        <f t="shared" si="156"/>
        <v>//</v>
      </c>
      <c r="R2487" s="16"/>
      <c r="S2487" s="108" t="e">
        <v>#N/A</v>
      </c>
      <c r="T2487" s="108"/>
    </row>
    <row r="2488" spans="1:20" hidden="1" x14ac:dyDescent="0.2">
      <c r="A2488" s="16">
        <v>1563</v>
      </c>
      <c r="B2488" s="16" t="s">
        <v>1754</v>
      </c>
      <c r="D2488" s="70" t="str">
        <f>IF(C2488="","",LOOKUP(C2488,Bases!A:A,Bases!B:B))</f>
        <v/>
      </c>
      <c r="E2488" s="70" t="str">
        <f>IF(C2488="","",LOOKUP(C2488,Bases!A:A,Bases!C:C))</f>
        <v/>
      </c>
      <c r="G2488" s="68" t="str">
        <f t="shared" si="158"/>
        <v>Baja</v>
      </c>
      <c r="H2488" s="16" t="s">
        <v>3326</v>
      </c>
      <c r="J2488" s="16" t="s">
        <v>2272</v>
      </c>
      <c r="K2488" s="16">
        <v>98705</v>
      </c>
      <c r="L2488" s="16" t="s">
        <v>2265</v>
      </c>
      <c r="M2488" s="17">
        <v>42312</v>
      </c>
      <c r="N2488" s="15">
        <v>68159621199</v>
      </c>
      <c r="P2488" s="16">
        <v>0</v>
      </c>
      <c r="Q2488" s="16" t="str">
        <f t="shared" si="156"/>
        <v>//</v>
      </c>
      <c r="R2488" s="16"/>
      <c r="S2488" s="108" t="e">
        <v>#N/A</v>
      </c>
      <c r="T2488" s="108"/>
    </row>
    <row r="2489" spans="1:20" hidden="1" x14ac:dyDescent="0.2">
      <c r="A2489" s="16">
        <v>8232</v>
      </c>
      <c r="B2489" s="16" t="s">
        <v>1755</v>
      </c>
      <c r="D2489" s="70" t="str">
        <f>IF(C2489="","",LOOKUP(C2489,Bases!A:A,Bases!B:B))</f>
        <v/>
      </c>
      <c r="E2489" s="70" t="str">
        <f>IF(C2489="","",LOOKUP(C2489,Bases!A:A,Bases!C:C))</f>
        <v/>
      </c>
      <c r="G2489" s="68" t="str">
        <f t="shared" si="158"/>
        <v>Baja</v>
      </c>
      <c r="H2489" s="16" t="s">
        <v>3327</v>
      </c>
      <c r="J2489" s="16" t="s">
        <v>2272</v>
      </c>
      <c r="K2489" s="16">
        <v>98700</v>
      </c>
      <c r="L2489" s="16" t="s">
        <v>2265</v>
      </c>
      <c r="M2489" s="17">
        <v>42760</v>
      </c>
      <c r="N2489" s="15">
        <v>34139005416</v>
      </c>
      <c r="P2489" s="16">
        <v>0</v>
      </c>
      <c r="Q2489" s="16" t="str">
        <f t="shared" si="156"/>
        <v>//</v>
      </c>
      <c r="R2489" s="16"/>
      <c r="S2489" s="108" t="e">
        <v>#N/A</v>
      </c>
      <c r="T2489" s="108"/>
    </row>
    <row r="2490" spans="1:20" hidden="1" x14ac:dyDescent="0.2">
      <c r="A2490" s="16">
        <v>7021</v>
      </c>
      <c r="B2490" s="16" t="s">
        <v>1756</v>
      </c>
      <c r="D2490" s="70" t="str">
        <f>IF(C2490="","",LOOKUP(C2490,Bases!A:A,Bases!B:B))</f>
        <v/>
      </c>
      <c r="E2490" s="70" t="str">
        <f>IF(C2490="","",LOOKUP(C2490,Bases!A:A,Bases!C:C))</f>
        <v/>
      </c>
      <c r="G2490" s="68" t="str">
        <f t="shared" si="158"/>
        <v>Baja</v>
      </c>
      <c r="H2490" s="16" t="s">
        <v>3328</v>
      </c>
      <c r="J2490" s="16" t="s">
        <v>2272</v>
      </c>
      <c r="K2490" s="16">
        <v>98700</v>
      </c>
      <c r="L2490" s="16" t="s">
        <v>2265</v>
      </c>
      <c r="M2490" s="17">
        <v>41295</v>
      </c>
      <c r="N2490" s="15">
        <v>34089006620</v>
      </c>
      <c r="P2490" s="16">
        <v>0</v>
      </c>
      <c r="Q2490" s="16" t="str">
        <f t="shared" si="156"/>
        <v>//</v>
      </c>
      <c r="R2490" s="16"/>
      <c r="S2490" s="108" t="e">
        <v>#N/A</v>
      </c>
      <c r="T2490" s="108"/>
    </row>
    <row r="2491" spans="1:20" hidden="1" x14ac:dyDescent="0.2">
      <c r="A2491" s="16">
        <v>66</v>
      </c>
      <c r="B2491" s="16" t="s">
        <v>1757</v>
      </c>
      <c r="D2491" s="70" t="str">
        <f>IF(C2491="","",LOOKUP(C2491,Bases!A:A,Bases!B:B))</f>
        <v/>
      </c>
      <c r="E2491" s="70" t="str">
        <f>IF(C2491="","",LOOKUP(C2491,Bases!A:A,Bases!C:C))</f>
        <v/>
      </c>
      <c r="G2491" s="68" t="str">
        <f t="shared" si="158"/>
        <v>Baja</v>
      </c>
      <c r="K2491" s="16">
        <v>0</v>
      </c>
      <c r="L2491" s="16" t="s">
        <v>2265</v>
      </c>
      <c r="M2491" s="17">
        <v>36969</v>
      </c>
      <c r="N2491" s="15">
        <v>34018502392</v>
      </c>
      <c r="P2491" s="16">
        <v>0</v>
      </c>
      <c r="Q2491" s="16" t="str">
        <f t="shared" si="156"/>
        <v>//</v>
      </c>
      <c r="R2491" s="16"/>
      <c r="S2491" s="108" t="e">
        <v>#N/A</v>
      </c>
      <c r="T2491" s="108"/>
    </row>
    <row r="2492" spans="1:20" hidden="1" x14ac:dyDescent="0.2">
      <c r="A2492" s="16">
        <v>99</v>
      </c>
      <c r="B2492" s="16" t="s">
        <v>1758</v>
      </c>
      <c r="D2492" s="70" t="str">
        <f>IF(C2492="","",LOOKUP(C2492,Bases!A:A,Bases!B:B))</f>
        <v/>
      </c>
      <c r="E2492" s="70" t="str">
        <f>IF(C2492="","",LOOKUP(C2492,Bases!A:A,Bases!C:C))</f>
        <v/>
      </c>
      <c r="G2492" s="68" t="str">
        <f t="shared" si="158"/>
        <v>Baja</v>
      </c>
      <c r="H2492" s="16" t="s">
        <v>3329</v>
      </c>
      <c r="J2492" s="16" t="s">
        <v>2270</v>
      </c>
      <c r="K2492" s="16">
        <v>98600</v>
      </c>
      <c r="L2492" s="16" t="s">
        <v>2265</v>
      </c>
      <c r="M2492" s="17">
        <v>37144</v>
      </c>
      <c r="N2492" s="15">
        <v>34018603125</v>
      </c>
      <c r="P2492" s="16">
        <v>0</v>
      </c>
      <c r="Q2492" s="16" t="str">
        <f t="shared" si="156"/>
        <v>//</v>
      </c>
      <c r="R2492" s="16"/>
      <c r="S2492" s="108" t="e">
        <v>#N/A</v>
      </c>
      <c r="T2492" s="108"/>
    </row>
    <row r="2493" spans="1:20" x14ac:dyDescent="0.2">
      <c r="A2493" s="23">
        <v>8065</v>
      </c>
      <c r="B2493" s="16" t="s">
        <v>1347</v>
      </c>
      <c r="C2493" s="16" t="s">
        <v>6842</v>
      </c>
      <c r="D2493" s="70" t="str">
        <f>IF(C2493="","",LOOKUP(C2493,Bases!A:A,Bases!B:B))</f>
        <v>Mantenimiento</v>
      </c>
      <c r="E2493" s="70" t="str">
        <f>IF(C2493="","",LOOKUP(C2493,Bases!A:A,Bases!C:C))</f>
        <v>Ayudante de Soldador</v>
      </c>
      <c r="F2493" s="18" t="s">
        <v>3</v>
      </c>
      <c r="G2493" s="68" t="str">
        <f t="shared" si="158"/>
        <v>Activo</v>
      </c>
      <c r="H2493" s="16" t="s">
        <v>4640</v>
      </c>
      <c r="I2493" s="16" t="s">
        <v>3676</v>
      </c>
      <c r="J2493" s="16" t="s">
        <v>2285</v>
      </c>
      <c r="K2493" s="16">
        <v>98730</v>
      </c>
      <c r="L2493" s="16" t="s">
        <v>2266</v>
      </c>
      <c r="M2493" s="17">
        <v>44046</v>
      </c>
      <c r="N2493" s="15">
        <v>34139301450</v>
      </c>
      <c r="O2493" s="16" t="s">
        <v>4641</v>
      </c>
      <c r="P2493" s="16" t="s">
        <v>6401</v>
      </c>
      <c r="Q2493" s="16" t="str">
        <f t="shared" si="156"/>
        <v>26/10/93</v>
      </c>
      <c r="R2493" s="27" t="s">
        <v>3904</v>
      </c>
      <c r="S2493" s="12" t="s">
        <v>3185</v>
      </c>
    </row>
    <row r="2494" spans="1:20" hidden="1" x14ac:dyDescent="0.2">
      <c r="A2494" s="16">
        <v>1038</v>
      </c>
      <c r="B2494" s="16" t="s">
        <v>1760</v>
      </c>
      <c r="D2494" s="70" t="str">
        <f>IF(C2494="","",LOOKUP(C2494,Bases!A:A,Bases!B:B))</f>
        <v/>
      </c>
      <c r="E2494" s="70" t="str">
        <f>IF(C2494="","",LOOKUP(C2494,Bases!A:A,Bases!C:C))</f>
        <v/>
      </c>
      <c r="G2494" s="68" t="str">
        <f t="shared" si="158"/>
        <v>Baja</v>
      </c>
      <c r="H2494" s="16" t="s">
        <v>3331</v>
      </c>
      <c r="J2494" s="16" t="s">
        <v>2272</v>
      </c>
      <c r="K2494" s="16">
        <v>98705</v>
      </c>
      <c r="L2494" s="16" t="s">
        <v>2265</v>
      </c>
      <c r="M2494" s="17">
        <v>40809</v>
      </c>
      <c r="N2494" s="15">
        <v>34119600764</v>
      </c>
      <c r="P2494" s="16">
        <v>0</v>
      </c>
      <c r="Q2494" s="16" t="str">
        <f t="shared" si="156"/>
        <v>//</v>
      </c>
      <c r="R2494" s="16"/>
      <c r="S2494" s="108" t="s">
        <v>2336</v>
      </c>
      <c r="T2494" s="108"/>
    </row>
    <row r="2495" spans="1:20" hidden="1" x14ac:dyDescent="0.2">
      <c r="A2495" s="16">
        <v>1058</v>
      </c>
      <c r="B2495" s="31" t="s">
        <v>1760</v>
      </c>
      <c r="C2495" s="16" t="s">
        <v>6879</v>
      </c>
      <c r="D2495" s="70" t="str">
        <f>IF(C2495="","",LOOKUP(C2495,Bases!A:A,Bases!B:B))</f>
        <v>Viñedo</v>
      </c>
      <c r="E2495" s="70" t="str">
        <f>IF(C2495="","",LOOKUP(C2495,Bases!A:A,Bases!C:C))</f>
        <v>Trabajador de viñedo</v>
      </c>
      <c r="F2495" s="18" t="s">
        <v>27</v>
      </c>
      <c r="G2495" s="68" t="str">
        <f t="shared" si="158"/>
        <v>Baja</v>
      </c>
      <c r="H2495" s="16" t="s">
        <v>3313</v>
      </c>
      <c r="I2495" s="16" t="s">
        <v>2336</v>
      </c>
      <c r="J2495" s="16" t="s">
        <v>2272</v>
      </c>
      <c r="K2495" s="16">
        <v>98705</v>
      </c>
      <c r="L2495" s="16" t="s">
        <v>2265</v>
      </c>
      <c r="M2495" s="17">
        <v>43913</v>
      </c>
      <c r="N2495" s="15">
        <v>34119600764</v>
      </c>
      <c r="O2495" s="16" t="s">
        <v>6078</v>
      </c>
      <c r="Q2495" s="16" t="str">
        <f t="shared" si="156"/>
        <v>15/05/96</v>
      </c>
      <c r="R2495" s="27" t="s">
        <v>3904</v>
      </c>
      <c r="S2495" s="108" t="s">
        <v>2336</v>
      </c>
      <c r="T2495" s="108"/>
    </row>
    <row r="2496" spans="1:20" hidden="1" x14ac:dyDescent="0.2">
      <c r="A2496" s="16">
        <v>1071</v>
      </c>
      <c r="B2496" s="16" t="s">
        <v>1761</v>
      </c>
      <c r="D2496" s="70" t="str">
        <f>IF(C2496="","",LOOKUP(C2496,Bases!A:A,Bases!B:B))</f>
        <v/>
      </c>
      <c r="E2496" s="70" t="str">
        <f>IF(C2496="","",LOOKUP(C2496,Bases!A:A,Bases!C:C))</f>
        <v/>
      </c>
      <c r="G2496" s="68" t="str">
        <f t="shared" si="158"/>
        <v>Baja</v>
      </c>
      <c r="H2496" s="16" t="s">
        <v>3121</v>
      </c>
      <c r="J2496" s="16" t="s">
        <v>2272</v>
      </c>
      <c r="K2496" s="16">
        <v>98700</v>
      </c>
      <c r="L2496" s="16" t="s">
        <v>2265</v>
      </c>
      <c r="M2496" s="17">
        <v>40984</v>
      </c>
      <c r="N2496" s="15">
        <v>34128600664</v>
      </c>
      <c r="P2496" s="16">
        <v>0</v>
      </c>
      <c r="Q2496" s="16" t="str">
        <f t="shared" si="156"/>
        <v>//</v>
      </c>
      <c r="R2496" s="16"/>
      <c r="S2496" s="108" t="s">
        <v>2336</v>
      </c>
      <c r="T2496" s="108"/>
    </row>
    <row r="2497" spans="1:20" hidden="1" x14ac:dyDescent="0.2">
      <c r="A2497" s="16">
        <v>7031</v>
      </c>
      <c r="B2497" s="16" t="s">
        <v>1762</v>
      </c>
      <c r="D2497" s="70" t="str">
        <f>IF(C2497="","",LOOKUP(C2497,Bases!A:A,Bases!B:B))</f>
        <v/>
      </c>
      <c r="E2497" s="70" t="str">
        <f>IF(C2497="","",LOOKUP(C2497,Bases!A:A,Bases!C:C))</f>
        <v/>
      </c>
      <c r="G2497" s="68" t="str">
        <f t="shared" si="158"/>
        <v>Baja</v>
      </c>
      <c r="H2497" s="16" t="s">
        <v>3332</v>
      </c>
      <c r="J2497" s="16" t="s">
        <v>2375</v>
      </c>
      <c r="K2497" s="16">
        <v>0</v>
      </c>
      <c r="L2497" s="16" t="s">
        <v>2265</v>
      </c>
      <c r="M2497" s="17">
        <v>41302</v>
      </c>
      <c r="N2497" s="15">
        <v>34137800180</v>
      </c>
      <c r="P2497" s="16">
        <v>0</v>
      </c>
      <c r="Q2497" s="16" t="str">
        <f t="shared" si="156"/>
        <v>//</v>
      </c>
      <c r="R2497" s="16"/>
      <c r="S2497" s="108" t="e">
        <v>#N/A</v>
      </c>
      <c r="T2497" s="108"/>
    </row>
    <row r="2498" spans="1:20" hidden="1" x14ac:dyDescent="0.2">
      <c r="A2498" s="16">
        <v>1773</v>
      </c>
      <c r="B2498" s="16" t="s">
        <v>1763</v>
      </c>
      <c r="D2498" s="70" t="str">
        <f>IF(C2498="","",LOOKUP(C2498,Bases!A:A,Bases!B:B))</f>
        <v/>
      </c>
      <c r="E2498" s="70" t="str">
        <f>IF(C2498="","",LOOKUP(C2498,Bases!A:A,Bases!C:C))</f>
        <v/>
      </c>
      <c r="G2498" s="68" t="str">
        <f t="shared" si="158"/>
        <v>Baja</v>
      </c>
      <c r="H2498" s="16" t="s">
        <v>3314</v>
      </c>
      <c r="J2498" s="16" t="s">
        <v>2297</v>
      </c>
      <c r="K2498" s="16">
        <v>98750</v>
      </c>
      <c r="L2498" s="16" t="s">
        <v>2265</v>
      </c>
      <c r="M2498" s="17">
        <v>42640</v>
      </c>
      <c r="N2498" s="15">
        <v>50169644874</v>
      </c>
      <c r="P2498" s="16">
        <v>0</v>
      </c>
      <c r="Q2498" s="16" t="str">
        <f t="shared" si="156"/>
        <v>//</v>
      </c>
      <c r="R2498" s="16"/>
      <c r="S2498" s="108" t="e">
        <v>#N/A</v>
      </c>
      <c r="T2498" s="108"/>
    </row>
    <row r="2499" spans="1:20" hidden="1" x14ac:dyDescent="0.2">
      <c r="A2499" s="16">
        <v>1537</v>
      </c>
      <c r="B2499" s="16" t="s">
        <v>1764</v>
      </c>
      <c r="D2499" s="70" t="str">
        <f>IF(C2499="","",LOOKUP(C2499,Bases!A:A,Bases!B:B))</f>
        <v/>
      </c>
      <c r="E2499" s="70" t="str">
        <f>IF(C2499="","",LOOKUP(C2499,Bases!A:A,Bases!C:C))</f>
        <v/>
      </c>
      <c r="G2499" s="68" t="str">
        <f t="shared" si="158"/>
        <v>Baja</v>
      </c>
      <c r="H2499" s="16" t="s">
        <v>3333</v>
      </c>
      <c r="J2499" s="16" t="s">
        <v>2297</v>
      </c>
      <c r="K2499" s="16">
        <v>98730</v>
      </c>
      <c r="L2499" s="16" t="s">
        <v>2265</v>
      </c>
      <c r="M2499" s="17">
        <v>42261</v>
      </c>
      <c r="N2499" s="15">
        <v>68149599109</v>
      </c>
      <c r="P2499" s="16">
        <v>0</v>
      </c>
      <c r="Q2499" s="16" t="str">
        <f t="shared" si="156"/>
        <v>//</v>
      </c>
      <c r="R2499" s="16"/>
      <c r="S2499" s="108" t="e">
        <v>#N/A</v>
      </c>
      <c r="T2499" s="108"/>
    </row>
    <row r="2500" spans="1:20" hidden="1" x14ac:dyDescent="0.2">
      <c r="A2500" s="16">
        <v>959</v>
      </c>
      <c r="B2500" s="16" t="s">
        <v>1765</v>
      </c>
      <c r="D2500" s="70" t="str">
        <f>IF(C2500="","",LOOKUP(C2500,Bases!A:A,Bases!B:B))</f>
        <v/>
      </c>
      <c r="E2500" s="70" t="str">
        <f>IF(C2500="","",LOOKUP(C2500,Bases!A:A,Bases!C:C))</f>
        <v/>
      </c>
      <c r="G2500" s="68" t="str">
        <f t="shared" si="158"/>
        <v>Baja</v>
      </c>
      <c r="H2500" s="16" t="s">
        <v>3334</v>
      </c>
      <c r="J2500" s="16" t="s">
        <v>2283</v>
      </c>
      <c r="K2500" s="16">
        <v>98640</v>
      </c>
      <c r="L2500" s="16" t="s">
        <v>2265</v>
      </c>
      <c r="M2500" s="17">
        <v>40529</v>
      </c>
      <c r="N2500" s="15">
        <v>34078915302</v>
      </c>
      <c r="P2500" s="16">
        <v>0</v>
      </c>
      <c r="Q2500" s="16" t="str">
        <f t="shared" si="156"/>
        <v>//</v>
      </c>
      <c r="R2500" s="16"/>
      <c r="S2500" s="108" t="e">
        <v>#N/A</v>
      </c>
      <c r="T2500" s="108"/>
    </row>
    <row r="2501" spans="1:20" hidden="1" x14ac:dyDescent="0.2">
      <c r="A2501" s="16">
        <v>1236</v>
      </c>
      <c r="B2501" s="16" t="s">
        <v>1766</v>
      </c>
      <c r="D2501" s="70" t="str">
        <f>IF(C2501="","",LOOKUP(C2501,Bases!A:A,Bases!B:B))</f>
        <v/>
      </c>
      <c r="E2501" s="70" t="str">
        <f>IF(C2501="","",LOOKUP(C2501,Bases!A:A,Bases!C:C))</f>
        <v/>
      </c>
      <c r="G2501" s="68" t="str">
        <f t="shared" ref="G2501:G2532" si="159">IF(L2501="B","Baja","Activo")</f>
        <v>Baja</v>
      </c>
      <c r="H2501" s="16" t="s">
        <v>3335</v>
      </c>
      <c r="J2501" s="16" t="s">
        <v>2283</v>
      </c>
      <c r="K2501" s="16">
        <v>98640</v>
      </c>
      <c r="L2501" s="16" t="s">
        <v>2265</v>
      </c>
      <c r="M2501" s="17">
        <v>41691</v>
      </c>
      <c r="N2501" s="15">
        <v>19149655524</v>
      </c>
      <c r="P2501" s="16">
        <v>0</v>
      </c>
      <c r="Q2501" s="16" t="str">
        <f t="shared" si="156"/>
        <v>//</v>
      </c>
      <c r="R2501" s="16"/>
      <c r="S2501" s="108" t="e">
        <v>#N/A</v>
      </c>
      <c r="T2501" s="108"/>
    </row>
    <row r="2502" spans="1:20" hidden="1" x14ac:dyDescent="0.2">
      <c r="A2502" s="16">
        <v>960</v>
      </c>
      <c r="B2502" s="16" t="s">
        <v>1767</v>
      </c>
      <c r="D2502" s="70" t="str">
        <f>IF(C2502="","",LOOKUP(C2502,Bases!A:A,Bases!B:B))</f>
        <v/>
      </c>
      <c r="E2502" s="70" t="str">
        <f>IF(C2502="","",LOOKUP(C2502,Bases!A:A,Bases!C:C))</f>
        <v/>
      </c>
      <c r="G2502" s="68" t="str">
        <f t="shared" si="159"/>
        <v>Baja</v>
      </c>
      <c r="H2502" s="16" t="s">
        <v>3334</v>
      </c>
      <c r="J2502" s="16" t="s">
        <v>2283</v>
      </c>
      <c r="K2502" s="16">
        <v>98640</v>
      </c>
      <c r="L2502" s="16" t="s">
        <v>2265</v>
      </c>
      <c r="M2502" s="17">
        <v>40529</v>
      </c>
      <c r="N2502" s="15">
        <v>34079202064</v>
      </c>
      <c r="P2502" s="16">
        <v>0</v>
      </c>
      <c r="Q2502" s="16" t="str">
        <f t="shared" si="156"/>
        <v>//</v>
      </c>
      <c r="R2502" s="16"/>
      <c r="S2502" s="108" t="e">
        <v>#N/A</v>
      </c>
      <c r="T2502" s="108"/>
    </row>
    <row r="2503" spans="1:20" hidden="1" x14ac:dyDescent="0.2">
      <c r="A2503" s="16">
        <v>1005</v>
      </c>
      <c r="B2503" s="16" t="s">
        <v>1768</v>
      </c>
      <c r="D2503" s="70" t="str">
        <f>IF(C2503="","",LOOKUP(C2503,Bases!A:A,Bases!B:B))</f>
        <v/>
      </c>
      <c r="E2503" s="70" t="str">
        <f>IF(C2503="","",LOOKUP(C2503,Bases!A:A,Bases!C:C))</f>
        <v/>
      </c>
      <c r="G2503" s="68" t="str">
        <f t="shared" si="159"/>
        <v>Baja</v>
      </c>
      <c r="H2503" s="16" t="s">
        <v>3336</v>
      </c>
      <c r="J2503" s="16" t="s">
        <v>2272</v>
      </c>
      <c r="K2503" s="16">
        <v>98690</v>
      </c>
      <c r="L2503" s="16" t="s">
        <v>2265</v>
      </c>
      <c r="M2503" s="17">
        <v>40592</v>
      </c>
      <c r="N2503" s="15">
        <v>34119402021</v>
      </c>
      <c r="P2503" s="16">
        <v>0</v>
      </c>
      <c r="Q2503" s="16" t="str">
        <f t="shared" si="156"/>
        <v>//</v>
      </c>
      <c r="R2503" s="16"/>
      <c r="S2503" s="108" t="e">
        <v>#N/A</v>
      </c>
      <c r="T2503" s="108"/>
    </row>
    <row r="2504" spans="1:20" hidden="1" x14ac:dyDescent="0.2">
      <c r="A2504" s="16">
        <v>1039</v>
      </c>
      <c r="B2504" s="31" t="s">
        <v>1769</v>
      </c>
      <c r="D2504" s="70" t="str">
        <f>IF(C2504="","",LOOKUP(C2504,Bases!A:A,Bases!B:B))</f>
        <v/>
      </c>
      <c r="E2504" s="70" t="str">
        <f>IF(C2504="","",LOOKUP(C2504,Bases!A:A,Bases!C:C))</f>
        <v/>
      </c>
      <c r="F2504" s="18" t="s">
        <v>27</v>
      </c>
      <c r="G2504" s="68" t="str">
        <f t="shared" si="159"/>
        <v>Baja</v>
      </c>
      <c r="H2504" s="16" t="s">
        <v>3313</v>
      </c>
      <c r="I2504" s="16" t="s">
        <v>2336</v>
      </c>
      <c r="J2504" s="16" t="s">
        <v>2272</v>
      </c>
      <c r="K2504" s="16">
        <v>98705</v>
      </c>
      <c r="L2504" s="16" t="s">
        <v>2265</v>
      </c>
      <c r="M2504" s="17">
        <v>43913</v>
      </c>
      <c r="N2504" s="15">
        <v>34119504370</v>
      </c>
      <c r="O2504" s="16" t="s">
        <v>6080</v>
      </c>
      <c r="P2504" s="16">
        <v>0</v>
      </c>
      <c r="Q2504" s="16" t="str">
        <f t="shared" si="156"/>
        <v>04/10/95</v>
      </c>
      <c r="R2504" s="27" t="s">
        <v>3904</v>
      </c>
      <c r="S2504" s="108" t="s">
        <v>2336</v>
      </c>
      <c r="T2504" s="108"/>
    </row>
    <row r="2505" spans="1:20" hidden="1" x14ac:dyDescent="0.2">
      <c r="A2505" s="16">
        <v>1011</v>
      </c>
      <c r="B2505" s="16" t="s">
        <v>1770</v>
      </c>
      <c r="D2505" s="70" t="str">
        <f>IF(C2505="","",LOOKUP(C2505,Bases!A:A,Bases!B:B))</f>
        <v/>
      </c>
      <c r="E2505" s="70" t="str">
        <f>IF(C2505="","",LOOKUP(C2505,Bases!A:A,Bases!C:C))</f>
        <v/>
      </c>
      <c r="G2505" s="68" t="str">
        <f t="shared" si="159"/>
        <v>Baja</v>
      </c>
      <c r="H2505" s="16" t="s">
        <v>3337</v>
      </c>
      <c r="J2505" s="16" t="s">
        <v>2272</v>
      </c>
      <c r="K2505" s="16">
        <v>98690</v>
      </c>
      <c r="L2505" s="16" t="s">
        <v>2265</v>
      </c>
      <c r="M2505" s="17">
        <v>40606</v>
      </c>
      <c r="N2505" s="15">
        <v>34119002805</v>
      </c>
      <c r="P2505" s="16">
        <v>0</v>
      </c>
      <c r="Q2505" s="16" t="str">
        <f t="shared" si="156"/>
        <v>//</v>
      </c>
      <c r="R2505" s="16"/>
      <c r="S2505" s="108" t="e">
        <v>#N/A</v>
      </c>
      <c r="T2505" s="108"/>
    </row>
    <row r="2506" spans="1:20" hidden="1" x14ac:dyDescent="0.2">
      <c r="A2506" s="16">
        <v>1848</v>
      </c>
      <c r="B2506" s="16" t="s">
        <v>1771</v>
      </c>
      <c r="D2506" s="70" t="str">
        <f>IF(C2506="","",LOOKUP(C2506,Bases!A:A,Bases!B:B))</f>
        <v/>
      </c>
      <c r="E2506" s="70" t="str">
        <f>IF(C2506="","",LOOKUP(C2506,Bases!A:A,Bases!C:C))</f>
        <v/>
      </c>
      <c r="G2506" s="68" t="str">
        <f t="shared" si="159"/>
        <v>Baja</v>
      </c>
      <c r="H2506" s="16" t="s">
        <v>2392</v>
      </c>
      <c r="J2506" s="16" t="s">
        <v>2272</v>
      </c>
      <c r="K2506" s="16">
        <v>98700</v>
      </c>
      <c r="L2506" s="16" t="s">
        <v>2265</v>
      </c>
      <c r="M2506" s="17">
        <v>42821</v>
      </c>
      <c r="N2506" s="15">
        <v>34129301403</v>
      </c>
      <c r="P2506" s="16">
        <v>0</v>
      </c>
      <c r="Q2506" s="16" t="str">
        <f t="shared" si="156"/>
        <v>//</v>
      </c>
      <c r="R2506" s="16"/>
      <c r="S2506" s="108" t="e">
        <v>#N/A</v>
      </c>
      <c r="T2506" s="108"/>
    </row>
    <row r="2507" spans="1:20" hidden="1" x14ac:dyDescent="0.2">
      <c r="A2507" s="16">
        <v>7033</v>
      </c>
      <c r="B2507" s="16" t="s">
        <v>1772</v>
      </c>
      <c r="D2507" s="70" t="str">
        <f>IF(C2507="","",LOOKUP(C2507,Bases!A:A,Bases!B:B))</f>
        <v/>
      </c>
      <c r="E2507" s="70" t="str">
        <f>IF(C2507="","",LOOKUP(C2507,Bases!A:A,Bases!C:C))</f>
        <v/>
      </c>
      <c r="G2507" s="68" t="str">
        <f t="shared" si="159"/>
        <v>Baja</v>
      </c>
      <c r="H2507" s="16" t="s">
        <v>3330</v>
      </c>
      <c r="J2507" s="16" t="s">
        <v>2375</v>
      </c>
      <c r="K2507" s="16">
        <v>0</v>
      </c>
      <c r="L2507" s="16" t="s">
        <v>2265</v>
      </c>
      <c r="M2507" s="17">
        <v>41302</v>
      </c>
      <c r="N2507" s="15">
        <v>51916800611</v>
      </c>
      <c r="P2507" s="16">
        <v>0</v>
      </c>
      <c r="Q2507" s="16" t="str">
        <f t="shared" si="156"/>
        <v>//</v>
      </c>
      <c r="R2507" s="16"/>
      <c r="S2507" s="108" t="s">
        <v>2336</v>
      </c>
      <c r="T2507" s="108"/>
    </row>
    <row r="2508" spans="1:20" x14ac:dyDescent="0.2">
      <c r="A2508" s="16">
        <v>2842</v>
      </c>
      <c r="B2508" s="16" t="s">
        <v>6137</v>
      </c>
      <c r="C2508" s="16" t="s">
        <v>6785</v>
      </c>
      <c r="D2508" s="70" t="str">
        <f>IF(C2508="","",LOOKUP(C2508,Bases!A:A,Bases!B:B))</f>
        <v>Fitosanidad</v>
      </c>
      <c r="E2508" s="70" t="str">
        <f>IF(C2508="","",LOOKUP(C2508,Bases!A:A,Bases!C:C))</f>
        <v>Desinfección nivel 2B</v>
      </c>
      <c r="F2508" s="18" t="s">
        <v>9</v>
      </c>
      <c r="G2508" s="68" t="str">
        <f t="shared" si="159"/>
        <v>Activo</v>
      </c>
      <c r="H2508" s="16" t="s">
        <v>6138</v>
      </c>
      <c r="I2508" s="16" t="s">
        <v>3676</v>
      </c>
      <c r="J2508" s="16" t="s">
        <v>2285</v>
      </c>
      <c r="K2508" s="16">
        <v>98730</v>
      </c>
      <c r="L2508" s="16" t="s">
        <v>2266</v>
      </c>
      <c r="M2508" s="17">
        <v>44110</v>
      </c>
      <c r="N2508" s="15">
        <v>17200143943</v>
      </c>
      <c r="O2508" s="16" t="s">
        <v>6139</v>
      </c>
      <c r="P2508" s="16" t="s">
        <v>6402</v>
      </c>
      <c r="Q2508" s="16" t="str">
        <f t="shared" si="156"/>
        <v>31/08/01</v>
      </c>
      <c r="R2508" s="27" t="s">
        <v>3904</v>
      </c>
      <c r="S2508" s="12" t="s">
        <v>3185</v>
      </c>
    </row>
    <row r="2509" spans="1:20" x14ac:dyDescent="0.2">
      <c r="A2509" s="16">
        <v>8289</v>
      </c>
      <c r="B2509" s="16" t="s">
        <v>7060</v>
      </c>
      <c r="C2509" s="19" t="s">
        <v>6985</v>
      </c>
      <c r="D2509" s="70" t="str">
        <f>IF(C2509="","",LOOKUP(C2509,Bases!A:A,Bases!B:B))</f>
        <v>Invernaderos</v>
      </c>
      <c r="E2509" s="70" t="str">
        <f>IF(C2509="","",LOOKUP(C2509,Bases!A:A,Bases!C:C))</f>
        <v>Soporte de racimo (Escalera Manual)</v>
      </c>
      <c r="F2509" s="18" t="s">
        <v>3662</v>
      </c>
      <c r="G2509" s="68" t="str">
        <f t="shared" si="159"/>
        <v>Activo</v>
      </c>
      <c r="H2509" s="16" t="s">
        <v>7061</v>
      </c>
      <c r="I2509" s="16" t="s">
        <v>5536</v>
      </c>
      <c r="J2509" s="16" t="s">
        <v>2285</v>
      </c>
      <c r="K2509" s="16">
        <v>98740</v>
      </c>
      <c r="L2509" s="16" t="s">
        <v>144</v>
      </c>
      <c r="M2509" s="17">
        <v>44095</v>
      </c>
      <c r="N2509" s="15">
        <v>38149169427</v>
      </c>
      <c r="O2509" s="16" t="s">
        <v>7062</v>
      </c>
      <c r="Q2509" s="16" t="str">
        <f t="shared" si="156"/>
        <v>08/09/91</v>
      </c>
      <c r="R2509" s="27" t="s">
        <v>3904</v>
      </c>
      <c r="S2509" s="12" t="s">
        <v>5537</v>
      </c>
    </row>
    <row r="2510" spans="1:20" hidden="1" x14ac:dyDescent="0.2">
      <c r="A2510" s="16">
        <v>7032</v>
      </c>
      <c r="B2510" s="16" t="s">
        <v>1773</v>
      </c>
      <c r="D2510" s="70" t="str">
        <f>IF(C2510="","",LOOKUP(C2510,Bases!A:A,Bases!B:B))</f>
        <v/>
      </c>
      <c r="E2510" s="70" t="str">
        <f>IF(C2510="","",LOOKUP(C2510,Bases!A:A,Bases!C:C))</f>
        <v/>
      </c>
      <c r="G2510" s="68" t="str">
        <f t="shared" si="159"/>
        <v>Baja</v>
      </c>
      <c r="H2510" s="16" t="s">
        <v>3338</v>
      </c>
      <c r="J2510" s="16" t="s">
        <v>2336</v>
      </c>
      <c r="K2510" s="16">
        <v>0</v>
      </c>
      <c r="L2510" s="16" t="s">
        <v>2265</v>
      </c>
      <c r="M2510" s="17">
        <v>41302</v>
      </c>
      <c r="N2510" s="15">
        <v>34138600761</v>
      </c>
      <c r="P2510" s="16">
        <v>0</v>
      </c>
      <c r="Q2510" s="16" t="str">
        <f t="shared" si="156"/>
        <v>//</v>
      </c>
      <c r="R2510" s="16"/>
      <c r="S2510" s="108" t="e">
        <v>#N/A</v>
      </c>
      <c r="T2510" s="108"/>
    </row>
    <row r="2511" spans="1:20" hidden="1" x14ac:dyDescent="0.2">
      <c r="A2511" s="16">
        <v>307</v>
      </c>
      <c r="B2511" s="16" t="s">
        <v>1774</v>
      </c>
      <c r="D2511" s="70" t="str">
        <f>IF(C2511="","",LOOKUP(C2511,Bases!A:A,Bases!B:B))</f>
        <v/>
      </c>
      <c r="E2511" s="70" t="str">
        <f>IF(C2511="","",LOOKUP(C2511,Bases!A:A,Bases!C:C))</f>
        <v/>
      </c>
      <c r="G2511" s="68" t="str">
        <f t="shared" si="159"/>
        <v>Baja</v>
      </c>
      <c r="K2511" s="16">
        <v>0</v>
      </c>
      <c r="L2511" s="16" t="s">
        <v>2265</v>
      </c>
      <c r="M2511" s="17">
        <v>37564</v>
      </c>
      <c r="N2511" s="15">
        <v>34796103223</v>
      </c>
      <c r="P2511" s="16">
        <v>0</v>
      </c>
      <c r="Q2511" s="16" t="str">
        <f t="shared" si="156"/>
        <v>//</v>
      </c>
      <c r="R2511" s="16"/>
      <c r="S2511" s="108" t="e">
        <v>#N/A</v>
      </c>
      <c r="T2511" s="108"/>
    </row>
    <row r="2512" spans="1:20" hidden="1" x14ac:dyDescent="0.2">
      <c r="A2512" s="16">
        <v>961</v>
      </c>
      <c r="B2512" s="16" t="s">
        <v>1775</v>
      </c>
      <c r="D2512" s="70" t="str">
        <f>IF(C2512="","",LOOKUP(C2512,Bases!A:A,Bases!B:B))</f>
        <v/>
      </c>
      <c r="E2512" s="70" t="str">
        <f>IF(C2512="","",LOOKUP(C2512,Bases!A:A,Bases!C:C))</f>
        <v/>
      </c>
      <c r="G2512" s="68" t="str">
        <f t="shared" si="159"/>
        <v>Baja</v>
      </c>
      <c r="H2512" s="16" t="s">
        <v>2926</v>
      </c>
      <c r="J2512" s="16" t="s">
        <v>2283</v>
      </c>
      <c r="K2512" s="16">
        <v>98640</v>
      </c>
      <c r="L2512" s="16" t="s">
        <v>2265</v>
      </c>
      <c r="M2512" s="17">
        <v>40529</v>
      </c>
      <c r="N2512" s="15">
        <v>34109203694</v>
      </c>
      <c r="P2512" s="16">
        <v>0</v>
      </c>
      <c r="Q2512" s="16" t="str">
        <f t="shared" si="156"/>
        <v>//</v>
      </c>
      <c r="R2512" s="16"/>
      <c r="S2512" s="108" t="e">
        <v>#N/A</v>
      </c>
      <c r="T2512" s="108"/>
    </row>
    <row r="2513" spans="1:20" hidden="1" x14ac:dyDescent="0.2">
      <c r="A2513" s="16">
        <v>882</v>
      </c>
      <c r="B2513" s="16" t="s">
        <v>1776</v>
      </c>
      <c r="D2513" s="70" t="str">
        <f>IF(C2513="","",LOOKUP(C2513,Bases!A:A,Bases!B:B))</f>
        <v/>
      </c>
      <c r="E2513" s="70" t="str">
        <f>IF(C2513="","",LOOKUP(C2513,Bases!A:A,Bases!C:C))</f>
        <v/>
      </c>
      <c r="G2513" s="68" t="str">
        <f t="shared" si="159"/>
        <v>Baja</v>
      </c>
      <c r="H2513" s="16" t="s">
        <v>2926</v>
      </c>
      <c r="J2513" s="16" t="s">
        <v>2283</v>
      </c>
      <c r="K2513" s="16">
        <v>98640</v>
      </c>
      <c r="L2513" s="16" t="s">
        <v>2265</v>
      </c>
      <c r="M2513" s="17">
        <v>38782</v>
      </c>
      <c r="N2513" s="15">
        <v>34038615299</v>
      </c>
      <c r="P2513" s="16">
        <v>0</v>
      </c>
      <c r="Q2513" s="16" t="str">
        <f t="shared" si="156"/>
        <v>//</v>
      </c>
      <c r="R2513" s="16"/>
      <c r="S2513" s="108" t="e">
        <v>#N/A</v>
      </c>
      <c r="T2513" s="108"/>
    </row>
    <row r="2514" spans="1:20" hidden="1" x14ac:dyDescent="0.2">
      <c r="A2514" s="16">
        <v>840</v>
      </c>
      <c r="B2514" s="56" t="s">
        <v>1777</v>
      </c>
      <c r="C2514" s="16" t="s">
        <v>6825</v>
      </c>
      <c r="D2514" s="70" t="str">
        <f>IF(C2514="","",LOOKUP(C2514,Bases!A:A,Bases!B:B))</f>
        <v>Invernaderos</v>
      </c>
      <c r="E2514" s="70" t="str">
        <f>IF(C2514="","",LOOKUP(C2514,Bases!A:A,Bases!C:C))</f>
        <v>Extra/entrenamiento</v>
      </c>
      <c r="F2514" s="18" t="s">
        <v>7209</v>
      </c>
      <c r="G2514" s="68" t="str">
        <f t="shared" si="159"/>
        <v>Baja</v>
      </c>
      <c r="H2514" s="16" t="s">
        <v>6019</v>
      </c>
      <c r="I2514" s="16" t="s">
        <v>2472</v>
      </c>
      <c r="J2514" s="16" t="s">
        <v>2283</v>
      </c>
      <c r="K2514" s="16">
        <v>98640</v>
      </c>
      <c r="L2514" s="16" t="s">
        <v>2265</v>
      </c>
      <c r="M2514" s="17">
        <v>44125</v>
      </c>
      <c r="N2514" s="15">
        <v>34058907956</v>
      </c>
      <c r="O2514" s="16" t="s">
        <v>7445</v>
      </c>
      <c r="P2514" s="16" t="s">
        <v>7446</v>
      </c>
      <c r="Q2514" s="16" t="str">
        <f t="shared" si="156"/>
        <v>30/09/89</v>
      </c>
      <c r="R2514" s="27" t="s">
        <v>3904</v>
      </c>
      <c r="S2514" s="108" t="s">
        <v>3951</v>
      </c>
      <c r="T2514" s="108"/>
    </row>
    <row r="2515" spans="1:20" hidden="1" x14ac:dyDescent="0.2">
      <c r="A2515" s="16">
        <v>1517</v>
      </c>
      <c r="B2515" s="16" t="s">
        <v>1778</v>
      </c>
      <c r="D2515" s="70" t="str">
        <f>IF(C2515="","",LOOKUP(C2515,Bases!A:A,Bases!B:B))</f>
        <v/>
      </c>
      <c r="E2515" s="70" t="str">
        <f>IF(C2515="","",LOOKUP(C2515,Bases!A:A,Bases!C:C))</f>
        <v/>
      </c>
      <c r="G2515" s="68" t="str">
        <f t="shared" si="159"/>
        <v>Baja</v>
      </c>
      <c r="H2515" s="16" t="s">
        <v>2926</v>
      </c>
      <c r="J2515" s="16" t="s">
        <v>2283</v>
      </c>
      <c r="K2515" s="16">
        <v>98640</v>
      </c>
      <c r="L2515" s="16" t="s">
        <v>2265</v>
      </c>
      <c r="M2515" s="17">
        <v>42247</v>
      </c>
      <c r="N2515" s="15">
        <v>26159393482</v>
      </c>
      <c r="P2515" s="16">
        <v>0</v>
      </c>
      <c r="Q2515" s="16" t="str">
        <f t="shared" si="156"/>
        <v>//</v>
      </c>
      <c r="R2515" s="16"/>
      <c r="S2515" s="108" t="e">
        <v>#N/A</v>
      </c>
      <c r="T2515" s="108"/>
    </row>
    <row r="2516" spans="1:20" x14ac:dyDescent="0.2">
      <c r="A2516" s="16">
        <v>8448</v>
      </c>
      <c r="B2516" s="16" t="s">
        <v>7689</v>
      </c>
      <c r="C2516" s="19" t="s">
        <v>6879</v>
      </c>
      <c r="D2516" s="70" t="str">
        <f>IF(C2516="","",LOOKUP(C2516,Bases!A:A,Bases!B:B))</f>
        <v>Viñedo</v>
      </c>
      <c r="E2516" s="70" t="str">
        <f>IF(C2516="","",LOOKUP(C2516,Bases!A:A,Bases!C:C))</f>
        <v>Trabajador de viñedo</v>
      </c>
      <c r="F2516" s="18" t="s">
        <v>27</v>
      </c>
      <c r="G2516" s="68" t="str">
        <f t="shared" si="159"/>
        <v>Activo</v>
      </c>
      <c r="H2516" s="16" t="s">
        <v>7690</v>
      </c>
      <c r="I2516" s="16" t="s">
        <v>2923</v>
      </c>
      <c r="J2516" s="16" t="s">
        <v>2272</v>
      </c>
      <c r="K2516" s="16">
        <v>98705</v>
      </c>
      <c r="L2516" s="16" t="s">
        <v>144</v>
      </c>
      <c r="M2516" s="17">
        <v>44179</v>
      </c>
      <c r="N2516" s="15">
        <v>10169178737</v>
      </c>
      <c r="O2516" s="16" t="s">
        <v>7691</v>
      </c>
      <c r="Q2516" s="16" t="str">
        <f t="shared" si="156"/>
        <v>27/10/91</v>
      </c>
      <c r="R2516" s="27" t="s">
        <v>3904</v>
      </c>
      <c r="S2516" s="12" t="s">
        <v>2923</v>
      </c>
    </row>
    <row r="2517" spans="1:20" hidden="1" x14ac:dyDescent="0.2">
      <c r="A2517" s="16">
        <v>963</v>
      </c>
      <c r="B2517" s="16" t="s">
        <v>1780</v>
      </c>
      <c r="D2517" s="70" t="str">
        <f>IF(C2517="","",LOOKUP(C2517,Bases!A:A,Bases!B:B))</f>
        <v/>
      </c>
      <c r="E2517" s="70" t="str">
        <f>IF(C2517="","",LOOKUP(C2517,Bases!A:A,Bases!C:C))</f>
        <v/>
      </c>
      <c r="F2517" s="18" t="s">
        <v>3778</v>
      </c>
      <c r="G2517" s="68" t="str">
        <f t="shared" si="159"/>
        <v>Baja</v>
      </c>
      <c r="H2517" s="16" t="s">
        <v>2926</v>
      </c>
      <c r="J2517" s="16" t="s">
        <v>2283</v>
      </c>
      <c r="K2517" s="16">
        <v>98640</v>
      </c>
      <c r="L2517" s="16" t="s">
        <v>2265</v>
      </c>
      <c r="M2517" s="17">
        <v>43663</v>
      </c>
      <c r="N2517" s="15">
        <v>34109405174</v>
      </c>
      <c r="O2517" s="16" t="s">
        <v>4248</v>
      </c>
      <c r="P2517" s="16">
        <v>0</v>
      </c>
      <c r="Q2517" s="16" t="str">
        <f t="shared" si="156"/>
        <v>19/08/94</v>
      </c>
      <c r="R2517" s="27" t="s">
        <v>3910</v>
      </c>
      <c r="S2517" s="108" t="e">
        <v>#N/A</v>
      </c>
      <c r="T2517" s="108"/>
    </row>
    <row r="2518" spans="1:20" hidden="1" x14ac:dyDescent="0.2">
      <c r="A2518" s="16">
        <v>688</v>
      </c>
      <c r="B2518" s="16" t="s">
        <v>1781</v>
      </c>
      <c r="D2518" s="70" t="str">
        <f>IF(C2518="","",LOOKUP(C2518,Bases!A:A,Bases!B:B))</f>
        <v/>
      </c>
      <c r="E2518" s="70" t="str">
        <f>IF(C2518="","",LOOKUP(C2518,Bases!A:A,Bases!C:C))</f>
        <v/>
      </c>
      <c r="G2518" s="68" t="str">
        <f t="shared" si="159"/>
        <v>Baja</v>
      </c>
      <c r="K2518" s="16">
        <v>0</v>
      </c>
      <c r="L2518" s="16" t="s">
        <v>2265</v>
      </c>
      <c r="M2518" s="17">
        <v>38460</v>
      </c>
      <c r="N2518" s="15">
        <v>34058704023</v>
      </c>
      <c r="P2518" s="16">
        <v>0</v>
      </c>
      <c r="Q2518" s="16" t="str">
        <f t="shared" si="156"/>
        <v>//</v>
      </c>
      <c r="R2518" s="16"/>
      <c r="S2518" s="108" t="e">
        <v>#N/A</v>
      </c>
      <c r="T2518" s="108"/>
    </row>
    <row r="2519" spans="1:20" hidden="1" x14ac:dyDescent="0.2">
      <c r="A2519" s="16">
        <v>1094</v>
      </c>
      <c r="B2519" s="16" t="s">
        <v>1782</v>
      </c>
      <c r="D2519" s="70" t="str">
        <f>IF(C2519="","",LOOKUP(C2519,Bases!A:A,Bases!B:B))</f>
        <v/>
      </c>
      <c r="E2519" s="70" t="str">
        <f>IF(C2519="","",LOOKUP(C2519,Bases!A:A,Bases!C:C))</f>
        <v/>
      </c>
      <c r="G2519" s="68" t="str">
        <f t="shared" si="159"/>
        <v>Baja</v>
      </c>
      <c r="H2519" s="16" t="s">
        <v>3340</v>
      </c>
      <c r="J2519" s="16" t="s">
        <v>2283</v>
      </c>
      <c r="K2519" s="16">
        <v>98640</v>
      </c>
      <c r="L2519" s="16" t="s">
        <v>2265</v>
      </c>
      <c r="M2519" s="17">
        <v>41134</v>
      </c>
      <c r="N2519" s="15">
        <v>34038615398</v>
      </c>
      <c r="P2519" s="16">
        <v>0</v>
      </c>
      <c r="Q2519" s="16" t="str">
        <f t="shared" si="156"/>
        <v>//</v>
      </c>
      <c r="R2519" s="16"/>
      <c r="S2519" s="108" t="e">
        <v>#N/A</v>
      </c>
      <c r="T2519" s="108"/>
    </row>
    <row r="2520" spans="1:20" hidden="1" x14ac:dyDescent="0.2">
      <c r="A2520" s="16">
        <v>1356</v>
      </c>
      <c r="B2520" s="16" t="s">
        <v>1783</v>
      </c>
      <c r="D2520" s="70" t="str">
        <f>IF(C2520="","",LOOKUP(C2520,Bases!A:A,Bases!B:B))</f>
        <v/>
      </c>
      <c r="E2520" s="70" t="str">
        <f>IF(C2520="","",LOOKUP(C2520,Bases!A:A,Bases!C:C))</f>
        <v/>
      </c>
      <c r="G2520" s="68" t="str">
        <f t="shared" si="159"/>
        <v>Baja</v>
      </c>
      <c r="H2520" s="16" t="s">
        <v>3341</v>
      </c>
      <c r="J2520" s="16" t="s">
        <v>2283</v>
      </c>
      <c r="K2520" s="16">
        <v>98640</v>
      </c>
      <c r="L2520" s="16" t="s">
        <v>2265</v>
      </c>
      <c r="M2520" s="17">
        <v>41901</v>
      </c>
      <c r="N2520" s="15">
        <v>34008213018</v>
      </c>
      <c r="P2520" s="16">
        <v>0</v>
      </c>
      <c r="Q2520" s="16" t="str">
        <f t="shared" si="156"/>
        <v>//</v>
      </c>
      <c r="R2520" s="16"/>
      <c r="S2520" s="108" t="e">
        <v>#N/A</v>
      </c>
      <c r="T2520" s="108"/>
    </row>
    <row r="2521" spans="1:20" hidden="1" x14ac:dyDescent="0.2">
      <c r="A2521" s="16">
        <v>2730</v>
      </c>
      <c r="B2521" s="16" t="s">
        <v>5750</v>
      </c>
      <c r="C2521" s="23"/>
      <c r="D2521" s="70" t="str">
        <f>IF(C2521="","",LOOKUP(C2521,Bases!A:A,Bases!B:B))</f>
        <v/>
      </c>
      <c r="E2521" s="70" t="str">
        <f>IF(C2521="","",LOOKUP(C2521,Bases!A:A,Bases!C:C))</f>
        <v/>
      </c>
      <c r="F2521" s="18" t="s">
        <v>5503</v>
      </c>
      <c r="G2521" s="68" t="str">
        <f t="shared" si="159"/>
        <v>Baja</v>
      </c>
      <c r="H2521" s="16" t="s">
        <v>5751</v>
      </c>
      <c r="I2521" s="16" t="s">
        <v>2283</v>
      </c>
      <c r="J2521" s="16" t="s">
        <v>2283</v>
      </c>
      <c r="K2521" s="16">
        <v>98640</v>
      </c>
      <c r="L2521" s="16" t="s">
        <v>2265</v>
      </c>
      <c r="M2521" s="17">
        <v>43836</v>
      </c>
      <c r="O2521" s="16" t="s">
        <v>5752</v>
      </c>
      <c r="P2521" s="16">
        <v>0</v>
      </c>
      <c r="Q2521" s="16" t="str">
        <f t="shared" ref="Q2521:Q2584" si="160">CONCATENATE(MID(O2521,9,2),"/",MID(O2521,7,2),"/",MID(O2521,5,2))</f>
        <v>08/02/99</v>
      </c>
      <c r="R2521" s="27" t="s">
        <v>3910</v>
      </c>
      <c r="S2521" s="108" t="e">
        <v>#N/A</v>
      </c>
      <c r="T2521" s="108"/>
    </row>
    <row r="2522" spans="1:20" hidden="1" x14ac:dyDescent="0.2">
      <c r="A2522" s="23">
        <v>3132</v>
      </c>
      <c r="B2522" s="16" t="s">
        <v>4743</v>
      </c>
      <c r="C2522" s="23"/>
      <c r="D2522" s="70" t="str">
        <f>IF(C2522="","",LOOKUP(C2522,Bases!A:A,Bases!B:B))</f>
        <v/>
      </c>
      <c r="E2522" s="70" t="str">
        <f>IF(C2522="","",LOOKUP(C2522,Bases!A:A,Bases!C:C))</f>
        <v/>
      </c>
      <c r="F2522" s="24" t="s">
        <v>5102</v>
      </c>
      <c r="G2522" s="68" t="str">
        <f t="shared" si="159"/>
        <v>Baja</v>
      </c>
      <c r="H2522" s="35" t="s">
        <v>4744</v>
      </c>
      <c r="I2522" s="35" t="s">
        <v>2283</v>
      </c>
      <c r="J2522" s="16" t="s">
        <v>2283</v>
      </c>
      <c r="K2522" s="16">
        <v>98640</v>
      </c>
      <c r="L2522" s="16" t="s">
        <v>2265</v>
      </c>
      <c r="M2522" s="17">
        <v>43503</v>
      </c>
      <c r="N2522" s="15">
        <v>45169982142</v>
      </c>
      <c r="O2522" s="35" t="s">
        <v>4745</v>
      </c>
      <c r="P2522" s="16">
        <v>0</v>
      </c>
      <c r="Q2522" s="16" t="str">
        <f t="shared" si="160"/>
        <v>26/10/99</v>
      </c>
      <c r="R2522" s="27" t="s">
        <v>3904</v>
      </c>
      <c r="S2522" s="108" t="e">
        <v>#N/A</v>
      </c>
      <c r="T2522" s="108"/>
    </row>
    <row r="2523" spans="1:20" hidden="1" x14ac:dyDescent="0.2">
      <c r="A2523" s="16">
        <v>765</v>
      </c>
      <c r="B2523" s="16" t="s">
        <v>1784</v>
      </c>
      <c r="D2523" s="70" t="str">
        <f>IF(C2523="","",LOOKUP(C2523,Bases!A:A,Bases!B:B))</f>
        <v/>
      </c>
      <c r="E2523" s="70" t="str">
        <f>IF(C2523="","",LOOKUP(C2523,Bases!A:A,Bases!C:C))</f>
        <v/>
      </c>
      <c r="G2523" s="68" t="str">
        <f t="shared" si="159"/>
        <v>Baja</v>
      </c>
      <c r="K2523" s="16">
        <v>0</v>
      </c>
      <c r="L2523" s="16" t="s">
        <v>2265</v>
      </c>
      <c r="M2523" s="17">
        <v>38649</v>
      </c>
      <c r="N2523" s="15">
        <v>34987908083</v>
      </c>
      <c r="P2523" s="16">
        <v>0</v>
      </c>
      <c r="Q2523" s="16" t="str">
        <f t="shared" si="160"/>
        <v>//</v>
      </c>
      <c r="R2523" s="16"/>
      <c r="S2523" s="108" t="e">
        <v>#N/A</v>
      </c>
      <c r="T2523" s="108"/>
    </row>
    <row r="2524" spans="1:20" hidden="1" x14ac:dyDescent="0.2">
      <c r="A2524" s="16">
        <v>2041</v>
      </c>
      <c r="B2524" s="16" t="s">
        <v>1785</v>
      </c>
      <c r="D2524" s="70" t="str">
        <f>IF(C2524="","",LOOKUP(C2524,Bases!A:A,Bases!B:B))</f>
        <v/>
      </c>
      <c r="E2524" s="70" t="str">
        <f>IF(C2524="","",LOOKUP(C2524,Bases!A:A,Bases!C:C))</f>
        <v/>
      </c>
      <c r="G2524" s="68" t="str">
        <f t="shared" si="159"/>
        <v>Baja</v>
      </c>
      <c r="H2524" s="16" t="s">
        <v>3342</v>
      </c>
      <c r="J2524" s="16" t="s">
        <v>2272</v>
      </c>
      <c r="K2524" s="16">
        <v>98710</v>
      </c>
      <c r="L2524" s="16" t="s">
        <v>2265</v>
      </c>
      <c r="M2524" s="17">
        <v>43102</v>
      </c>
      <c r="N2524" s="15">
        <v>34119206745</v>
      </c>
      <c r="P2524" s="16">
        <v>0</v>
      </c>
      <c r="Q2524" s="16" t="str">
        <f t="shared" si="160"/>
        <v>//</v>
      </c>
      <c r="R2524" s="16"/>
      <c r="S2524" s="108" t="e">
        <v>#N/A</v>
      </c>
      <c r="T2524" s="108"/>
    </row>
    <row r="2525" spans="1:20" hidden="1" x14ac:dyDescent="0.2">
      <c r="A2525" s="16">
        <v>2033</v>
      </c>
      <c r="B2525" s="16" t="s">
        <v>1786</v>
      </c>
      <c r="D2525" s="70" t="str">
        <f>IF(C2525="","",LOOKUP(C2525,Bases!A:A,Bases!B:B))</f>
        <v/>
      </c>
      <c r="E2525" s="70" t="str">
        <f>IF(C2525="","",LOOKUP(C2525,Bases!A:A,Bases!C:C))</f>
        <v/>
      </c>
      <c r="G2525" s="68" t="str">
        <f t="shared" si="159"/>
        <v>Baja</v>
      </c>
      <c r="H2525" s="16" t="s">
        <v>3343</v>
      </c>
      <c r="J2525" s="16" t="s">
        <v>2272</v>
      </c>
      <c r="K2525" s="16">
        <v>98710</v>
      </c>
      <c r="L2525" s="16" t="s">
        <v>2265</v>
      </c>
      <c r="M2525" s="17">
        <v>43088</v>
      </c>
      <c r="N2525" s="15">
        <v>2178742512</v>
      </c>
      <c r="P2525" s="16">
        <v>0</v>
      </c>
      <c r="Q2525" s="16" t="str">
        <f t="shared" si="160"/>
        <v>//</v>
      </c>
      <c r="R2525" s="16"/>
      <c r="S2525" s="108" t="e">
        <v>#N/A</v>
      </c>
      <c r="T2525" s="108"/>
    </row>
    <row r="2526" spans="1:20" hidden="1" x14ac:dyDescent="0.2">
      <c r="A2526" s="16">
        <v>2835</v>
      </c>
      <c r="B2526" s="16" t="s">
        <v>6095</v>
      </c>
      <c r="C2526" s="19"/>
      <c r="D2526" s="70" t="str">
        <f>IF(C2526="","",LOOKUP(C2526,Bases!A:A,Bases!B:B))</f>
        <v/>
      </c>
      <c r="E2526" s="70" t="str">
        <f>IF(C2526="","",LOOKUP(C2526,Bases!A:A,Bases!C:C))</f>
        <v/>
      </c>
      <c r="F2526" s="14" t="s">
        <v>6043</v>
      </c>
      <c r="G2526" s="68" t="str">
        <f t="shared" si="159"/>
        <v>Baja</v>
      </c>
      <c r="H2526" s="16" t="s">
        <v>6096</v>
      </c>
      <c r="I2526" s="16" t="s">
        <v>2272</v>
      </c>
      <c r="J2526" s="16" t="s">
        <v>2272</v>
      </c>
      <c r="K2526" s="16">
        <v>98717</v>
      </c>
      <c r="L2526" s="16" t="s">
        <v>2265</v>
      </c>
      <c r="M2526" s="17">
        <v>43914</v>
      </c>
      <c r="N2526" s="15">
        <v>72169822540</v>
      </c>
      <c r="O2526" s="16" t="s">
        <v>6097</v>
      </c>
      <c r="P2526" s="16">
        <v>0</v>
      </c>
      <c r="Q2526" s="16" t="str">
        <f t="shared" si="160"/>
        <v>03/06/98</v>
      </c>
      <c r="R2526" s="27" t="s">
        <v>3904</v>
      </c>
      <c r="S2526" s="108" t="s">
        <v>6216</v>
      </c>
      <c r="T2526" s="108"/>
    </row>
    <row r="2527" spans="1:20" hidden="1" x14ac:dyDescent="0.2">
      <c r="A2527" s="16">
        <v>2136</v>
      </c>
      <c r="B2527" s="16" t="s">
        <v>3703</v>
      </c>
      <c r="D2527" s="70" t="str">
        <f>IF(C2527="","",LOOKUP(C2527,Bases!A:A,Bases!B:B))</f>
        <v/>
      </c>
      <c r="E2527" s="70" t="str">
        <f>IF(C2527="","",LOOKUP(C2527,Bases!A:A,Bases!C:C))</f>
        <v/>
      </c>
      <c r="G2527" s="68" t="str">
        <f t="shared" si="159"/>
        <v>Baja</v>
      </c>
      <c r="H2527" s="16" t="s">
        <v>3704</v>
      </c>
      <c r="J2527" s="16" t="s">
        <v>2336</v>
      </c>
      <c r="K2527" s="16">
        <v>98705</v>
      </c>
      <c r="L2527" s="16" t="s">
        <v>2265</v>
      </c>
      <c r="M2527" s="17">
        <v>43291</v>
      </c>
      <c r="P2527" s="16">
        <v>0</v>
      </c>
      <c r="Q2527" s="16" t="str">
        <f t="shared" si="160"/>
        <v>//</v>
      </c>
      <c r="R2527" s="16"/>
      <c r="S2527" s="108" t="e">
        <v>#N/A</v>
      </c>
      <c r="T2527" s="108"/>
    </row>
    <row r="2528" spans="1:20" hidden="1" x14ac:dyDescent="0.2">
      <c r="A2528" s="16">
        <v>1706</v>
      </c>
      <c r="B2528" s="16" t="s">
        <v>1787</v>
      </c>
      <c r="D2528" s="70" t="str">
        <f>IF(C2528="","",LOOKUP(C2528,Bases!A:A,Bases!B:B))</f>
        <v/>
      </c>
      <c r="E2528" s="70" t="str">
        <f>IF(C2528="","",LOOKUP(C2528,Bases!A:A,Bases!C:C))</f>
        <v/>
      </c>
      <c r="G2528" s="68" t="str">
        <f t="shared" si="159"/>
        <v>Baja</v>
      </c>
      <c r="H2528" s="16" t="s">
        <v>3344</v>
      </c>
      <c r="J2528" s="16" t="s">
        <v>2288</v>
      </c>
      <c r="K2528" s="16">
        <v>98740</v>
      </c>
      <c r="L2528" s="16" t="s">
        <v>2265</v>
      </c>
      <c r="M2528" s="17">
        <v>42583</v>
      </c>
      <c r="N2528" s="15">
        <v>43977958677</v>
      </c>
      <c r="P2528" s="16">
        <v>0</v>
      </c>
      <c r="Q2528" s="16" t="str">
        <f t="shared" si="160"/>
        <v>//</v>
      </c>
      <c r="R2528" s="16"/>
      <c r="S2528" s="108" t="e">
        <v>#N/A</v>
      </c>
      <c r="T2528" s="108"/>
    </row>
    <row r="2529" spans="1:20" hidden="1" x14ac:dyDescent="0.2">
      <c r="A2529" s="23">
        <v>999</v>
      </c>
      <c r="B2529" s="19" t="s">
        <v>3683</v>
      </c>
      <c r="C2529" s="44"/>
      <c r="D2529" s="70" t="str">
        <f>IF(C2529="","",LOOKUP(C2529,Bases!A:A,Bases!B:B))</f>
        <v/>
      </c>
      <c r="E2529" s="70" t="str">
        <f>IF(C2529="","",LOOKUP(C2529,Bases!A:A,Bases!C:C))</f>
        <v/>
      </c>
      <c r="F2529" s="18" t="s">
        <v>3662</v>
      </c>
      <c r="G2529" s="68" t="str">
        <f t="shared" si="159"/>
        <v>Baja</v>
      </c>
      <c r="H2529" s="16" t="s">
        <v>2501</v>
      </c>
      <c r="J2529" s="16" t="s">
        <v>2283</v>
      </c>
      <c r="K2529" s="16">
        <v>98640</v>
      </c>
      <c r="L2529" s="16" t="s">
        <v>2265</v>
      </c>
      <c r="M2529" s="17">
        <v>43536</v>
      </c>
      <c r="N2529" s="15">
        <v>34119204310</v>
      </c>
      <c r="O2529" s="16" t="s">
        <v>4868</v>
      </c>
      <c r="P2529" s="16">
        <v>0</v>
      </c>
      <c r="Q2529" s="16" t="str">
        <f t="shared" si="160"/>
        <v>26/09/92</v>
      </c>
      <c r="R2529" s="16" t="s">
        <v>3904</v>
      </c>
      <c r="S2529" s="108" t="e">
        <v>#N/A</v>
      </c>
      <c r="T2529" s="108"/>
    </row>
    <row r="2530" spans="1:20" hidden="1" x14ac:dyDescent="0.2">
      <c r="A2530" s="16">
        <v>1164</v>
      </c>
      <c r="B2530" s="19" t="s">
        <v>3684</v>
      </c>
      <c r="C2530" s="44"/>
      <c r="D2530" s="70" t="str">
        <f>IF(C2530="","",LOOKUP(C2530,Bases!A:A,Bases!B:B))</f>
        <v/>
      </c>
      <c r="E2530" s="70" t="str">
        <f>IF(C2530="","",LOOKUP(C2530,Bases!A:A,Bases!C:C))</f>
        <v/>
      </c>
      <c r="G2530" s="68" t="str">
        <f t="shared" si="159"/>
        <v>Baja</v>
      </c>
      <c r="H2530" s="16" t="s">
        <v>2502</v>
      </c>
      <c r="J2530" s="16" t="s">
        <v>2272</v>
      </c>
      <c r="K2530" s="16">
        <v>98700</v>
      </c>
      <c r="L2530" s="16" t="s">
        <v>2265</v>
      </c>
      <c r="M2530" s="17">
        <v>41477</v>
      </c>
      <c r="N2530" s="15">
        <v>34139412166</v>
      </c>
      <c r="P2530" s="16">
        <v>0</v>
      </c>
      <c r="Q2530" s="16" t="str">
        <f t="shared" si="160"/>
        <v>//</v>
      </c>
      <c r="R2530" s="16"/>
      <c r="S2530" s="108" t="e">
        <v>#N/A</v>
      </c>
      <c r="T2530" s="108"/>
    </row>
    <row r="2531" spans="1:20" hidden="1" x14ac:dyDescent="0.2">
      <c r="A2531" s="16">
        <v>775</v>
      </c>
      <c r="B2531" s="16" t="s">
        <v>1788</v>
      </c>
      <c r="D2531" s="70" t="str">
        <f>IF(C2531="","",LOOKUP(C2531,Bases!A:A,Bases!B:B))</f>
        <v/>
      </c>
      <c r="E2531" s="70" t="str">
        <f>IF(C2531="","",LOOKUP(C2531,Bases!A:A,Bases!C:C))</f>
        <v/>
      </c>
      <c r="G2531" s="68" t="str">
        <f t="shared" si="159"/>
        <v>Baja</v>
      </c>
      <c r="H2531" s="16" t="s">
        <v>3345</v>
      </c>
      <c r="J2531" s="16" t="s">
        <v>2270</v>
      </c>
      <c r="K2531" s="16">
        <v>98600</v>
      </c>
      <c r="L2531" s="16" t="s">
        <v>2265</v>
      </c>
      <c r="M2531" s="17">
        <v>38663</v>
      </c>
      <c r="N2531" s="15">
        <v>34058906875</v>
      </c>
      <c r="P2531" s="16">
        <v>0</v>
      </c>
      <c r="Q2531" s="16" t="str">
        <f t="shared" si="160"/>
        <v>//</v>
      </c>
      <c r="R2531" s="16"/>
      <c r="S2531" s="108" t="e">
        <v>#N/A</v>
      </c>
      <c r="T2531" s="108"/>
    </row>
    <row r="2532" spans="1:20" hidden="1" x14ac:dyDescent="0.2">
      <c r="A2532" s="16">
        <v>2017</v>
      </c>
      <c r="B2532" s="16" t="s">
        <v>1789</v>
      </c>
      <c r="D2532" s="70" t="str">
        <f>IF(C2532="","",LOOKUP(C2532,Bases!A:A,Bases!B:B))</f>
        <v/>
      </c>
      <c r="E2532" s="70" t="str">
        <f>IF(C2532="","",LOOKUP(C2532,Bases!A:A,Bases!C:C))</f>
        <v/>
      </c>
      <c r="G2532" s="68" t="str">
        <f t="shared" si="159"/>
        <v>Baja</v>
      </c>
      <c r="H2532" s="16" t="s">
        <v>3346</v>
      </c>
      <c r="J2532" s="16" t="s">
        <v>2268</v>
      </c>
      <c r="K2532" s="16">
        <v>98730</v>
      </c>
      <c r="L2532" s="16" t="s">
        <v>2265</v>
      </c>
      <c r="M2532" s="17">
        <v>43052</v>
      </c>
      <c r="N2532" s="15">
        <v>43897375804</v>
      </c>
      <c r="P2532" s="16">
        <v>0</v>
      </c>
      <c r="Q2532" s="16" t="str">
        <f t="shared" si="160"/>
        <v>//</v>
      </c>
      <c r="R2532" s="16"/>
      <c r="S2532" s="108" t="e">
        <v>#N/A</v>
      </c>
      <c r="T2532" s="108"/>
    </row>
    <row r="2533" spans="1:20" hidden="1" x14ac:dyDescent="0.2">
      <c r="A2533" s="16">
        <v>1965</v>
      </c>
      <c r="B2533" s="16" t="s">
        <v>1790</v>
      </c>
      <c r="D2533" s="70" t="str">
        <f>IF(C2533="","",LOOKUP(C2533,Bases!A:A,Bases!B:B))</f>
        <v/>
      </c>
      <c r="E2533" s="70" t="str">
        <f>IF(C2533="","",LOOKUP(C2533,Bases!A:A,Bases!C:C))</f>
        <v/>
      </c>
      <c r="G2533" s="68" t="str">
        <f t="shared" ref="G2533:G2564" si="161">IF(L2533="B","Baja","Activo")</f>
        <v>Baja</v>
      </c>
      <c r="H2533" s="16" t="s">
        <v>3347</v>
      </c>
      <c r="J2533" s="16" t="s">
        <v>2268</v>
      </c>
      <c r="K2533" s="16">
        <v>98760</v>
      </c>
      <c r="L2533" s="16" t="s">
        <v>2265</v>
      </c>
      <c r="M2533" s="17">
        <v>42984</v>
      </c>
      <c r="N2533" s="15">
        <v>34038608112</v>
      </c>
      <c r="P2533" s="16">
        <v>0</v>
      </c>
      <c r="Q2533" s="16" t="str">
        <f t="shared" si="160"/>
        <v>//</v>
      </c>
      <c r="R2533" s="16"/>
      <c r="S2533" s="108" t="e">
        <v>#N/A</v>
      </c>
      <c r="T2533" s="108"/>
    </row>
    <row r="2534" spans="1:20" hidden="1" x14ac:dyDescent="0.2">
      <c r="A2534" s="29">
        <v>50217</v>
      </c>
      <c r="B2534" s="16" t="s">
        <v>4304</v>
      </c>
      <c r="D2534" s="70" t="str">
        <f>IF(C2534="","",LOOKUP(C2534,Bases!A:A,Bases!B:B))</f>
        <v/>
      </c>
      <c r="E2534" s="70" t="str">
        <f>IF(C2534="","",LOOKUP(C2534,Bases!A:A,Bases!C:C))</f>
        <v/>
      </c>
      <c r="F2534" s="24" t="s">
        <v>3639</v>
      </c>
      <c r="G2534" s="68" t="str">
        <f t="shared" si="161"/>
        <v>Baja</v>
      </c>
      <c r="H2534" s="16" t="s">
        <v>4306</v>
      </c>
      <c r="J2534" s="16" t="s">
        <v>2272</v>
      </c>
      <c r="K2534" s="16">
        <v>98710</v>
      </c>
      <c r="L2534" s="16" t="s">
        <v>2265</v>
      </c>
      <c r="M2534" s="17">
        <v>43388</v>
      </c>
      <c r="O2534" s="16" t="s">
        <v>4305</v>
      </c>
      <c r="P2534" s="16">
        <v>0</v>
      </c>
      <c r="Q2534" s="16" t="str">
        <f t="shared" si="160"/>
        <v>11/05/96</v>
      </c>
      <c r="R2534" s="27" t="s">
        <v>3904</v>
      </c>
      <c r="S2534" s="108" t="e">
        <v>#N/A</v>
      </c>
      <c r="T2534" s="108"/>
    </row>
    <row r="2535" spans="1:20" hidden="1" x14ac:dyDescent="0.2">
      <c r="A2535" s="16">
        <v>2036</v>
      </c>
      <c r="B2535" s="16" t="s">
        <v>1791</v>
      </c>
      <c r="D2535" s="70" t="str">
        <f>IF(C2535="","",LOOKUP(C2535,Bases!A:A,Bases!B:B))</f>
        <v/>
      </c>
      <c r="E2535" s="70" t="str">
        <f>IF(C2535="","",LOOKUP(C2535,Bases!A:A,Bases!C:C))</f>
        <v/>
      </c>
      <c r="G2535" s="68" t="str">
        <f t="shared" si="161"/>
        <v>Baja</v>
      </c>
      <c r="H2535" s="16" t="s">
        <v>3348</v>
      </c>
      <c r="J2535" s="16" t="s">
        <v>2272</v>
      </c>
      <c r="K2535" s="16">
        <v>98710</v>
      </c>
      <c r="L2535" s="16" t="s">
        <v>2265</v>
      </c>
      <c r="M2535" s="17">
        <v>43090</v>
      </c>
      <c r="N2535" s="15">
        <v>45169988354</v>
      </c>
      <c r="P2535" s="16">
        <v>0</v>
      </c>
      <c r="Q2535" s="16" t="str">
        <f t="shared" si="160"/>
        <v>//</v>
      </c>
      <c r="R2535" s="16"/>
      <c r="S2535" s="108" t="e">
        <v>#N/A</v>
      </c>
      <c r="T2535" s="108"/>
    </row>
    <row r="2536" spans="1:20" hidden="1" x14ac:dyDescent="0.2">
      <c r="A2536" s="16">
        <v>8152</v>
      </c>
      <c r="B2536" s="16" t="s">
        <v>1792</v>
      </c>
      <c r="D2536" s="70" t="str">
        <f>IF(C2536="","",LOOKUP(C2536,Bases!A:A,Bases!B:B))</f>
        <v/>
      </c>
      <c r="E2536" s="70" t="str">
        <f>IF(C2536="","",LOOKUP(C2536,Bases!A:A,Bases!C:C))</f>
        <v/>
      </c>
      <c r="G2536" s="68" t="str">
        <f t="shared" si="161"/>
        <v>Baja</v>
      </c>
      <c r="H2536" s="16" t="s">
        <v>3349</v>
      </c>
      <c r="J2536" s="16" t="s">
        <v>2288</v>
      </c>
      <c r="K2536" s="16">
        <v>98760</v>
      </c>
      <c r="L2536" s="16" t="s">
        <v>2265</v>
      </c>
      <c r="M2536" s="17">
        <v>42138</v>
      </c>
      <c r="N2536" s="15">
        <v>8159016750</v>
      </c>
      <c r="P2536" s="16">
        <v>0</v>
      </c>
      <c r="Q2536" s="16" t="str">
        <f t="shared" si="160"/>
        <v>//</v>
      </c>
      <c r="R2536" s="16"/>
      <c r="S2536" s="108" t="e">
        <v>#N/A</v>
      </c>
      <c r="T2536" s="108"/>
    </row>
    <row r="2537" spans="1:20" hidden="1" x14ac:dyDescent="0.2">
      <c r="A2537" s="16">
        <v>1768</v>
      </c>
      <c r="B2537" s="16" t="s">
        <v>1793</v>
      </c>
      <c r="D2537" s="70" t="str">
        <f>IF(C2537="","",LOOKUP(C2537,Bases!A:A,Bases!B:B))</f>
        <v/>
      </c>
      <c r="E2537" s="70" t="str">
        <f>IF(C2537="","",LOOKUP(C2537,Bases!A:A,Bases!C:C))</f>
        <v/>
      </c>
      <c r="G2537" s="68" t="str">
        <f t="shared" si="161"/>
        <v>Baja</v>
      </c>
      <c r="H2537" s="16" t="s">
        <v>3350</v>
      </c>
      <c r="J2537" s="16" t="s">
        <v>2283</v>
      </c>
      <c r="K2537" s="16">
        <v>98640</v>
      </c>
      <c r="L2537" s="16" t="s">
        <v>2265</v>
      </c>
      <c r="M2537" s="17">
        <v>42634</v>
      </c>
      <c r="N2537" s="15">
        <v>59159689062</v>
      </c>
      <c r="P2537" s="16">
        <v>0</v>
      </c>
      <c r="Q2537" s="16" t="str">
        <f t="shared" si="160"/>
        <v>//</v>
      </c>
      <c r="R2537" s="16"/>
      <c r="S2537" s="108" t="e">
        <v>#N/A</v>
      </c>
      <c r="T2537" s="108"/>
    </row>
    <row r="2538" spans="1:20" hidden="1" x14ac:dyDescent="0.2">
      <c r="A2538" s="16">
        <v>1549</v>
      </c>
      <c r="B2538" s="16" t="s">
        <v>1794</v>
      </c>
      <c r="D2538" s="70" t="str">
        <f>IF(C2538="","",LOOKUP(C2538,Bases!A:A,Bases!B:B))</f>
        <v/>
      </c>
      <c r="E2538" s="70" t="str">
        <f>IF(C2538="","",LOOKUP(C2538,Bases!A:A,Bases!C:C))</f>
        <v/>
      </c>
      <c r="G2538" s="68" t="str">
        <f t="shared" si="161"/>
        <v>Baja</v>
      </c>
      <c r="H2538" s="16" t="s">
        <v>3351</v>
      </c>
      <c r="J2538" s="16" t="s">
        <v>2283</v>
      </c>
      <c r="K2538" s="16">
        <v>98640</v>
      </c>
      <c r="L2538" s="16" t="s">
        <v>2265</v>
      </c>
      <c r="M2538" s="17">
        <v>42265</v>
      </c>
      <c r="N2538" s="15">
        <v>34139609134</v>
      </c>
      <c r="P2538" s="16">
        <v>0</v>
      </c>
      <c r="Q2538" s="16" t="str">
        <f t="shared" si="160"/>
        <v>//</v>
      </c>
      <c r="R2538" s="16"/>
      <c r="S2538" s="108" t="e">
        <v>#N/A</v>
      </c>
      <c r="T2538" s="108"/>
    </row>
    <row r="2539" spans="1:20" hidden="1" x14ac:dyDescent="0.2">
      <c r="A2539" s="16">
        <v>1387</v>
      </c>
      <c r="B2539" s="16" t="s">
        <v>1795</v>
      </c>
      <c r="D2539" s="70" t="str">
        <f>IF(C2539="","",LOOKUP(C2539,Bases!A:A,Bases!B:B))</f>
        <v/>
      </c>
      <c r="E2539" s="70" t="str">
        <f>IF(C2539="","",LOOKUP(C2539,Bases!A:A,Bases!C:C))</f>
        <v/>
      </c>
      <c r="G2539" s="68" t="str">
        <f t="shared" si="161"/>
        <v>Baja</v>
      </c>
      <c r="H2539" s="16" t="s">
        <v>3075</v>
      </c>
      <c r="J2539" s="16" t="s">
        <v>2283</v>
      </c>
      <c r="K2539" s="16">
        <v>98640</v>
      </c>
      <c r="L2539" s="16" t="s">
        <v>2265</v>
      </c>
      <c r="M2539" s="17">
        <v>41962</v>
      </c>
      <c r="N2539" s="15">
        <v>8148283099</v>
      </c>
      <c r="P2539" s="16">
        <v>0</v>
      </c>
      <c r="Q2539" s="16" t="str">
        <f t="shared" si="160"/>
        <v>//</v>
      </c>
      <c r="R2539" s="16"/>
      <c r="S2539" s="108" t="e">
        <v>#N/A</v>
      </c>
      <c r="T2539" s="108"/>
    </row>
    <row r="2540" spans="1:20" hidden="1" x14ac:dyDescent="0.2">
      <c r="A2540" s="16">
        <v>821</v>
      </c>
      <c r="B2540" s="16" t="s">
        <v>1796</v>
      </c>
      <c r="D2540" s="70" t="str">
        <f>IF(C2540="","",LOOKUP(C2540,Bases!A:A,Bases!B:B))</f>
        <v/>
      </c>
      <c r="E2540" s="70" t="str">
        <f>IF(C2540="","",LOOKUP(C2540,Bases!A:A,Bases!C:C))</f>
        <v/>
      </c>
      <c r="G2540" s="68" t="str">
        <f t="shared" si="161"/>
        <v>Baja</v>
      </c>
      <c r="K2540" s="16">
        <v>0</v>
      </c>
      <c r="L2540" s="16" t="s">
        <v>2265</v>
      </c>
      <c r="M2540" s="17">
        <v>38691</v>
      </c>
      <c r="N2540" s="15">
        <v>34059002211</v>
      </c>
      <c r="P2540" s="16">
        <v>0</v>
      </c>
      <c r="Q2540" s="16" t="str">
        <f t="shared" si="160"/>
        <v>//</v>
      </c>
      <c r="R2540" s="16"/>
      <c r="S2540" s="108" t="e">
        <v>#N/A</v>
      </c>
      <c r="T2540" s="108"/>
    </row>
    <row r="2541" spans="1:20" x14ac:dyDescent="0.2">
      <c r="A2541" s="16">
        <v>8515</v>
      </c>
      <c r="B2541" s="16" t="s">
        <v>7833</v>
      </c>
      <c r="C2541" s="19" t="s">
        <v>6884</v>
      </c>
      <c r="D2541" s="70" t="str">
        <f>IF(C2541="","",LOOKUP(C2541,Bases!A:A,Bases!B:B))</f>
        <v>Invernaderos</v>
      </c>
      <c r="E2541" s="70" t="str">
        <f>IF(C2541="","",LOOKUP(C2541,Bases!A:A,Bases!C:C))</f>
        <v>Extra/entrenamiento</v>
      </c>
      <c r="F2541" s="18" t="s">
        <v>7209</v>
      </c>
      <c r="G2541" s="68" t="str">
        <f t="shared" si="161"/>
        <v>Activo</v>
      </c>
      <c r="H2541" s="16" t="s">
        <v>7834</v>
      </c>
      <c r="I2541" s="16" t="s">
        <v>5535</v>
      </c>
      <c r="J2541" s="16" t="s">
        <v>2285</v>
      </c>
      <c r="K2541" s="16">
        <v>98740</v>
      </c>
      <c r="L2541" s="16" t="s">
        <v>144</v>
      </c>
      <c r="M2541" s="17">
        <v>44218</v>
      </c>
      <c r="O2541" s="16" t="s">
        <v>7835</v>
      </c>
      <c r="Q2541" s="16" t="str">
        <f t="shared" si="160"/>
        <v>24/07/01</v>
      </c>
      <c r="R2541" s="27" t="s">
        <v>3910</v>
      </c>
      <c r="S2541" s="12" t="s">
        <v>5535</v>
      </c>
    </row>
    <row r="2542" spans="1:20" hidden="1" x14ac:dyDescent="0.2">
      <c r="A2542" s="23">
        <v>2163</v>
      </c>
      <c r="B2542" s="56" t="s">
        <v>3747</v>
      </c>
      <c r="C2542" s="16" t="s">
        <v>7243</v>
      </c>
      <c r="D2542" s="70" t="str">
        <f>IF(C2542="","",LOOKUP(C2542,Bases!A:A,Bases!B:B))</f>
        <v>Invernaderos</v>
      </c>
      <c r="E2542" s="70" t="str">
        <f>IF(C2542="","",LOOKUP(C2542,Bases!A:A,Bases!C:C))</f>
        <v>Operativo Abajo</v>
      </c>
      <c r="F2542" s="18" t="s">
        <v>7083</v>
      </c>
      <c r="G2542" s="68" t="str">
        <f t="shared" si="161"/>
        <v>Baja</v>
      </c>
      <c r="H2542" s="16" t="s">
        <v>4867</v>
      </c>
      <c r="I2542" s="16" t="s">
        <v>5531</v>
      </c>
      <c r="J2542" s="16" t="s">
        <v>2285</v>
      </c>
      <c r="K2542" s="16">
        <v>98740</v>
      </c>
      <c r="L2542" s="16" t="s">
        <v>2265</v>
      </c>
      <c r="M2542" s="17">
        <v>44088</v>
      </c>
      <c r="N2542" s="15">
        <v>8159754376</v>
      </c>
      <c r="O2542" s="16" t="s">
        <v>4236</v>
      </c>
      <c r="P2542" s="16">
        <v>0</v>
      </c>
      <c r="Q2542" s="16" t="str">
        <f t="shared" si="160"/>
        <v>27/08/97</v>
      </c>
      <c r="R2542" s="27" t="s">
        <v>3904</v>
      </c>
      <c r="S2542" s="108" t="s">
        <v>6213</v>
      </c>
      <c r="T2542" s="108"/>
    </row>
    <row r="2543" spans="1:20" x14ac:dyDescent="0.2">
      <c r="A2543" s="16">
        <v>8517</v>
      </c>
      <c r="B2543" s="16" t="s">
        <v>7838</v>
      </c>
      <c r="C2543" s="19" t="s">
        <v>6998</v>
      </c>
      <c r="D2543" s="70" t="str">
        <f>IF(C2543="","",LOOKUP(C2543,Bases!A:A,Bases!B:B))</f>
        <v>Invernaderos</v>
      </c>
      <c r="E2543" s="70" t="str">
        <f>IF(C2543="","",LOOKUP(C2543,Bases!A:A,Bases!C:C))</f>
        <v>Extra/entrenamiento</v>
      </c>
      <c r="F2543" s="18" t="s">
        <v>7209</v>
      </c>
      <c r="G2543" s="68" t="str">
        <f t="shared" si="161"/>
        <v>Activo</v>
      </c>
      <c r="H2543" s="16" t="s">
        <v>7834</v>
      </c>
      <c r="I2543" s="16" t="s">
        <v>5535</v>
      </c>
      <c r="J2543" s="16" t="s">
        <v>2285</v>
      </c>
      <c r="K2543" s="16">
        <v>98730</v>
      </c>
      <c r="L2543" s="16" t="s">
        <v>144</v>
      </c>
      <c r="M2543" s="17">
        <v>44218</v>
      </c>
      <c r="O2543" s="16" t="s">
        <v>7839</v>
      </c>
      <c r="Q2543" s="16" t="str">
        <f t="shared" si="160"/>
        <v>18/10/02</v>
      </c>
      <c r="R2543" s="27" t="s">
        <v>3910</v>
      </c>
      <c r="S2543" s="12" t="s">
        <v>5535</v>
      </c>
    </row>
    <row r="2544" spans="1:20" hidden="1" x14ac:dyDescent="0.2">
      <c r="A2544" s="23">
        <v>2307</v>
      </c>
      <c r="B2544" s="16" t="s">
        <v>4128</v>
      </c>
      <c r="D2544" s="70" t="str">
        <f>IF(C2544="","",LOOKUP(C2544,Bases!A:A,Bases!B:B))</f>
        <v/>
      </c>
      <c r="E2544" s="70" t="str">
        <f>IF(C2544="","",LOOKUP(C2544,Bases!A:A,Bases!C:C))</f>
        <v/>
      </c>
      <c r="F2544" s="24" t="s">
        <v>3659</v>
      </c>
      <c r="G2544" s="68" t="str">
        <f t="shared" si="161"/>
        <v>Baja</v>
      </c>
      <c r="H2544" s="16" t="s">
        <v>4125</v>
      </c>
      <c r="J2544" s="16" t="s">
        <v>2268</v>
      </c>
      <c r="K2544" s="16">
        <v>98730</v>
      </c>
      <c r="L2544" s="16" t="s">
        <v>2265</v>
      </c>
      <c r="M2544" s="17">
        <v>43361</v>
      </c>
      <c r="O2544" s="16" t="s">
        <v>4126</v>
      </c>
      <c r="P2544" s="16">
        <v>0</v>
      </c>
      <c r="Q2544" s="16" t="str">
        <f t="shared" si="160"/>
        <v>31/03/83</v>
      </c>
      <c r="R2544" s="27" t="s">
        <v>3904</v>
      </c>
      <c r="S2544" s="108" t="e">
        <v>#N/A</v>
      </c>
      <c r="T2544" s="108"/>
    </row>
    <row r="2545" spans="1:20" hidden="1" x14ac:dyDescent="0.2">
      <c r="A2545" s="29">
        <v>50326</v>
      </c>
      <c r="B2545" s="16" t="s">
        <v>5320</v>
      </c>
      <c r="D2545" s="70" t="str">
        <f>IF(C2545="","",LOOKUP(C2545,Bases!A:A,Bases!B:B))</f>
        <v/>
      </c>
      <c r="E2545" s="70" t="str">
        <f>IF(C2545="","",LOOKUP(C2545,Bases!A:A,Bases!C:C))</f>
        <v/>
      </c>
      <c r="F2545" s="24" t="s">
        <v>3639</v>
      </c>
      <c r="G2545" s="68" t="str">
        <f t="shared" si="161"/>
        <v>Baja</v>
      </c>
      <c r="H2545" s="16" t="s">
        <v>5321</v>
      </c>
      <c r="J2545" s="16" t="s">
        <v>2285</v>
      </c>
      <c r="K2545" s="16">
        <v>98730</v>
      </c>
      <c r="L2545" s="16" t="s">
        <v>2265</v>
      </c>
      <c r="M2545" s="17">
        <v>43689</v>
      </c>
      <c r="N2545" s="15">
        <v>8149149182</v>
      </c>
      <c r="O2545" s="16" t="s">
        <v>5322</v>
      </c>
      <c r="P2545" s="16">
        <v>0</v>
      </c>
      <c r="Q2545" s="16" t="str">
        <f t="shared" si="160"/>
        <v>18/06/91</v>
      </c>
      <c r="R2545" s="27" t="s">
        <v>3910</v>
      </c>
      <c r="S2545" s="108" t="e">
        <v>#N/A</v>
      </c>
      <c r="T2545" s="108"/>
    </row>
    <row r="2546" spans="1:20" hidden="1" x14ac:dyDescent="0.2">
      <c r="A2546" s="16">
        <v>1242</v>
      </c>
      <c r="B2546" s="16" t="s">
        <v>1798</v>
      </c>
      <c r="D2546" s="70" t="str">
        <f>IF(C2546="","",LOOKUP(C2546,Bases!A:A,Bases!B:B))</f>
        <v/>
      </c>
      <c r="E2546" s="70" t="str">
        <f>IF(C2546="","",LOOKUP(C2546,Bases!A:A,Bases!C:C))</f>
        <v/>
      </c>
      <c r="G2546" s="68" t="str">
        <f t="shared" si="161"/>
        <v>Baja</v>
      </c>
      <c r="H2546" s="16" t="s">
        <v>3352</v>
      </c>
      <c r="J2546" s="16" t="s">
        <v>2272</v>
      </c>
      <c r="K2546" s="16">
        <v>98700</v>
      </c>
      <c r="L2546" s="16" t="s">
        <v>2265</v>
      </c>
      <c r="M2546" s="17">
        <v>41726</v>
      </c>
      <c r="N2546" s="15">
        <v>26149295235</v>
      </c>
      <c r="P2546" s="16">
        <v>0</v>
      </c>
      <c r="Q2546" s="16" t="str">
        <f t="shared" si="160"/>
        <v>//</v>
      </c>
      <c r="R2546" s="16"/>
      <c r="S2546" s="108" t="e">
        <v>#N/A</v>
      </c>
      <c r="T2546" s="108"/>
    </row>
    <row r="2547" spans="1:20" hidden="1" x14ac:dyDescent="0.2">
      <c r="A2547" s="16">
        <v>800</v>
      </c>
      <c r="B2547" s="16" t="s">
        <v>1799</v>
      </c>
      <c r="D2547" s="70" t="str">
        <f>IF(C2547="","",LOOKUP(C2547,Bases!A:A,Bases!B:B))</f>
        <v/>
      </c>
      <c r="E2547" s="70" t="str">
        <f>IF(C2547="","",LOOKUP(C2547,Bases!A:A,Bases!C:C))</f>
        <v/>
      </c>
      <c r="G2547" s="68" t="str">
        <f t="shared" si="161"/>
        <v>Baja</v>
      </c>
      <c r="K2547" s="16">
        <v>0</v>
      </c>
      <c r="L2547" s="16" t="s">
        <v>2265</v>
      </c>
      <c r="M2547" s="17">
        <v>38677</v>
      </c>
      <c r="N2547" s="15">
        <v>34048506462</v>
      </c>
      <c r="P2547" s="16">
        <v>0</v>
      </c>
      <c r="Q2547" s="16" t="str">
        <f t="shared" si="160"/>
        <v>//</v>
      </c>
      <c r="R2547" s="16"/>
      <c r="S2547" s="108" t="e">
        <v>#N/A</v>
      </c>
      <c r="T2547" s="108"/>
    </row>
    <row r="2548" spans="1:20" hidden="1" x14ac:dyDescent="0.2">
      <c r="A2548" s="16">
        <v>2838</v>
      </c>
      <c r="B2548" s="16" t="s">
        <v>6125</v>
      </c>
      <c r="C2548" s="19"/>
      <c r="D2548" s="70" t="str">
        <f>IF(C2548="","",LOOKUP(C2548,Bases!A:A,Bases!B:B))</f>
        <v/>
      </c>
      <c r="E2548" s="70" t="str">
        <f>IF(C2548="","",LOOKUP(C2548,Bases!A:A,Bases!C:C))</f>
        <v/>
      </c>
      <c r="F2548" s="12" t="s">
        <v>6043</v>
      </c>
      <c r="G2548" s="68" t="str">
        <f t="shared" si="161"/>
        <v>Baja</v>
      </c>
      <c r="H2548" s="16" t="s">
        <v>5017</v>
      </c>
      <c r="I2548" s="16" t="s">
        <v>5535</v>
      </c>
      <c r="J2548" s="16" t="s">
        <v>2285</v>
      </c>
      <c r="K2548" s="16">
        <v>98730</v>
      </c>
      <c r="L2548" s="16" t="s">
        <v>2265</v>
      </c>
      <c r="M2548" s="17">
        <v>43917</v>
      </c>
      <c r="N2548" s="15">
        <v>53190159409</v>
      </c>
      <c r="O2548" s="16" t="s">
        <v>6126</v>
      </c>
      <c r="P2548" s="16">
        <v>0</v>
      </c>
      <c r="Q2548" s="16" t="str">
        <f t="shared" si="160"/>
        <v>21/10/01</v>
      </c>
      <c r="R2548" s="27" t="s">
        <v>3910</v>
      </c>
      <c r="S2548" s="108" t="e">
        <v>#N/A</v>
      </c>
      <c r="T2548" s="108"/>
    </row>
    <row r="2549" spans="1:20" hidden="1" x14ac:dyDescent="0.2">
      <c r="A2549" s="29">
        <v>50340</v>
      </c>
      <c r="B2549" s="16" t="s">
        <v>5253</v>
      </c>
      <c r="D2549" s="70" t="str">
        <f>IF(C2549="","",LOOKUP(C2549,Bases!A:A,Bases!B:B))</f>
        <v/>
      </c>
      <c r="E2549" s="70" t="str">
        <f>IF(C2549="","",LOOKUP(C2549,Bases!A:A,Bases!C:C))</f>
        <v/>
      </c>
      <c r="F2549" s="24" t="s">
        <v>3639</v>
      </c>
      <c r="G2549" s="68" t="str">
        <f t="shared" si="161"/>
        <v>Baja</v>
      </c>
      <c r="H2549" s="16" t="s">
        <v>5251</v>
      </c>
      <c r="J2549" s="16" t="s">
        <v>2283</v>
      </c>
      <c r="K2549" s="16">
        <v>98640</v>
      </c>
      <c r="L2549" s="16" t="s">
        <v>2265</v>
      </c>
      <c r="M2549" s="17">
        <v>43679</v>
      </c>
      <c r="N2549" s="15">
        <v>21987841281</v>
      </c>
      <c r="O2549" s="16" t="s">
        <v>5254</v>
      </c>
      <c r="P2549" s="16">
        <v>0</v>
      </c>
      <c r="Q2549" s="16" t="str">
        <f t="shared" si="160"/>
        <v>28/06/78</v>
      </c>
      <c r="R2549" s="27" t="s">
        <v>3904</v>
      </c>
      <c r="S2549" s="108" t="e">
        <v>#N/A</v>
      </c>
      <c r="T2549" s="108"/>
    </row>
    <row r="2550" spans="1:20" hidden="1" x14ac:dyDescent="0.2">
      <c r="A2550" s="23">
        <v>2611</v>
      </c>
      <c r="B2550" s="16" t="s">
        <v>5351</v>
      </c>
      <c r="D2550" s="70" t="str">
        <f>IF(C2550="","",LOOKUP(C2550,Bases!A:A,Bases!B:B))</f>
        <v/>
      </c>
      <c r="E2550" s="70" t="str">
        <f>IF(C2550="","",LOOKUP(C2550,Bases!A:A,Bases!C:C))</f>
        <v/>
      </c>
      <c r="F2550" s="18" t="s">
        <v>24</v>
      </c>
      <c r="G2550" s="68" t="str">
        <f t="shared" si="161"/>
        <v>Baja</v>
      </c>
      <c r="H2550" s="16" t="s">
        <v>5352</v>
      </c>
      <c r="J2550" s="16" t="s">
        <v>2283</v>
      </c>
      <c r="K2550" s="16">
        <v>98640</v>
      </c>
      <c r="L2550" s="16" t="s">
        <v>2265</v>
      </c>
      <c r="M2550" s="17">
        <v>43692</v>
      </c>
      <c r="N2550" s="15">
        <v>34018200542</v>
      </c>
      <c r="O2550" s="16" t="s">
        <v>5353</v>
      </c>
      <c r="P2550" s="16">
        <v>0</v>
      </c>
      <c r="Q2550" s="16" t="str">
        <f t="shared" si="160"/>
        <v>01/03/82</v>
      </c>
      <c r="R2550" s="27" t="s">
        <v>3910</v>
      </c>
      <c r="S2550" s="108" t="e">
        <v>#N/A</v>
      </c>
      <c r="T2550" s="108"/>
    </row>
    <row r="2551" spans="1:20" hidden="1" x14ac:dyDescent="0.2">
      <c r="A2551" s="29">
        <v>50239</v>
      </c>
      <c r="B2551" s="16" t="s">
        <v>4961</v>
      </c>
      <c r="D2551" s="70" t="str">
        <f>IF(C2551="","",LOOKUP(C2551,Bases!A:A,Bases!B:B))</f>
        <v/>
      </c>
      <c r="E2551" s="70" t="str">
        <f>IF(C2551="","",LOOKUP(C2551,Bases!A:A,Bases!C:C))</f>
        <v/>
      </c>
      <c r="F2551" s="24" t="s">
        <v>3639</v>
      </c>
      <c r="G2551" s="68" t="str">
        <f t="shared" si="161"/>
        <v>Baja</v>
      </c>
      <c r="H2551" s="16" t="s">
        <v>4959</v>
      </c>
      <c r="J2551" s="16" t="s">
        <v>2283</v>
      </c>
      <c r="K2551" s="16">
        <v>98640</v>
      </c>
      <c r="L2551" s="16" t="s">
        <v>2265</v>
      </c>
      <c r="M2551" s="17">
        <v>43559</v>
      </c>
      <c r="N2551" s="15">
        <v>5179032056</v>
      </c>
      <c r="O2551" s="16" t="s">
        <v>4960</v>
      </c>
      <c r="P2551" s="16">
        <v>0</v>
      </c>
      <c r="Q2551" s="16" t="str">
        <f t="shared" si="160"/>
        <v>25/10/90</v>
      </c>
      <c r="R2551" s="27" t="s">
        <v>3910</v>
      </c>
      <c r="S2551" s="108" t="e">
        <v>#N/A</v>
      </c>
      <c r="T2551" s="108"/>
    </row>
    <row r="2552" spans="1:20" hidden="1" x14ac:dyDescent="0.2">
      <c r="A2552" s="16">
        <v>1165</v>
      </c>
      <c r="B2552" s="16" t="s">
        <v>1800</v>
      </c>
      <c r="D2552" s="70" t="str">
        <f>IF(C2552="","",LOOKUP(C2552,Bases!A:A,Bases!B:B))</f>
        <v/>
      </c>
      <c r="E2552" s="70" t="str">
        <f>IF(C2552="","",LOOKUP(C2552,Bases!A:A,Bases!C:C))</f>
        <v/>
      </c>
      <c r="G2552" s="68" t="str">
        <f t="shared" si="161"/>
        <v>Baja</v>
      </c>
      <c r="H2552" s="16" t="s">
        <v>3353</v>
      </c>
      <c r="J2552" s="16" t="s">
        <v>2274</v>
      </c>
      <c r="K2552" s="16">
        <v>98700</v>
      </c>
      <c r="L2552" s="16" t="s">
        <v>2265</v>
      </c>
      <c r="M2552" s="17">
        <v>41477</v>
      </c>
      <c r="N2552" s="15">
        <v>34138101075</v>
      </c>
      <c r="P2552" s="16">
        <v>0</v>
      </c>
      <c r="Q2552" s="16" t="str">
        <f t="shared" si="160"/>
        <v>//</v>
      </c>
      <c r="R2552" s="16"/>
      <c r="S2552" s="108" t="e">
        <v>#N/A</v>
      </c>
      <c r="T2552" s="108"/>
    </row>
    <row r="2553" spans="1:20" hidden="1" x14ac:dyDescent="0.2">
      <c r="A2553" s="16">
        <v>1018</v>
      </c>
      <c r="B2553" s="16" t="s">
        <v>1801</v>
      </c>
      <c r="D2553" s="70" t="str">
        <f>IF(C2553="","",LOOKUP(C2553,Bases!A:A,Bases!B:B))</f>
        <v/>
      </c>
      <c r="E2553" s="70" t="str">
        <f>IF(C2553="","",LOOKUP(C2553,Bases!A:A,Bases!C:C))</f>
        <v/>
      </c>
      <c r="G2553" s="68" t="str">
        <f t="shared" si="161"/>
        <v>Baja</v>
      </c>
      <c r="H2553" s="16" t="s">
        <v>3354</v>
      </c>
      <c r="J2553" s="16" t="s">
        <v>2283</v>
      </c>
      <c r="K2553" s="16">
        <v>98640</v>
      </c>
      <c r="L2553" s="16" t="s">
        <v>2265</v>
      </c>
      <c r="M2553" s="17">
        <v>40627</v>
      </c>
      <c r="N2553" s="15">
        <v>34058504548</v>
      </c>
      <c r="P2553" s="16">
        <v>0</v>
      </c>
      <c r="Q2553" s="16" t="str">
        <f t="shared" si="160"/>
        <v>//</v>
      </c>
      <c r="R2553" s="16"/>
      <c r="S2553" s="108" t="e">
        <v>#N/A</v>
      </c>
      <c r="T2553" s="108"/>
    </row>
    <row r="2554" spans="1:20" hidden="1" x14ac:dyDescent="0.2">
      <c r="A2554" s="16">
        <v>2769</v>
      </c>
      <c r="B2554" s="16" t="s">
        <v>5891</v>
      </c>
      <c r="D2554" s="70" t="str">
        <f>IF(C2554="","",LOOKUP(C2554,Bases!A:A,Bases!B:B))</f>
        <v/>
      </c>
      <c r="E2554" s="70" t="str">
        <f>IF(C2554="","",LOOKUP(C2554,Bases!A:A,Bases!C:C))</f>
        <v/>
      </c>
      <c r="F2554" s="18" t="s">
        <v>6060</v>
      </c>
      <c r="G2554" s="68" t="str">
        <f t="shared" si="161"/>
        <v>Baja</v>
      </c>
      <c r="H2554" s="16" t="s">
        <v>5892</v>
      </c>
      <c r="I2554" s="16" t="s">
        <v>3256</v>
      </c>
      <c r="J2554" s="16" t="s">
        <v>2285</v>
      </c>
      <c r="K2554" s="16">
        <v>98760</v>
      </c>
      <c r="L2554" s="16" t="s">
        <v>2265</v>
      </c>
      <c r="M2554" s="17">
        <v>43872</v>
      </c>
      <c r="N2554" s="15">
        <v>51877015100</v>
      </c>
      <c r="O2554" s="16" t="s">
        <v>5893</v>
      </c>
      <c r="P2554" s="16" t="s">
        <v>6447</v>
      </c>
      <c r="Q2554" s="16" t="str">
        <f t="shared" si="160"/>
        <v>28/02/70</v>
      </c>
      <c r="R2554" s="27" t="s">
        <v>3904</v>
      </c>
      <c r="S2554" s="108" t="s">
        <v>3185</v>
      </c>
      <c r="T2554" s="108"/>
    </row>
    <row r="2555" spans="1:20" hidden="1" x14ac:dyDescent="0.2">
      <c r="A2555" s="23">
        <v>2387</v>
      </c>
      <c r="B2555" s="16" t="s">
        <v>4509</v>
      </c>
      <c r="D2555" s="70" t="str">
        <f>IF(C2555="","",LOOKUP(C2555,Bases!A:A,Bases!B:B))</f>
        <v/>
      </c>
      <c r="E2555" s="70" t="str">
        <f>IF(C2555="","",LOOKUP(C2555,Bases!A:A,Bases!C:C))</f>
        <v/>
      </c>
      <c r="F2555" s="24" t="s">
        <v>3662</v>
      </c>
      <c r="G2555" s="68" t="str">
        <f t="shared" si="161"/>
        <v>Baja</v>
      </c>
      <c r="H2555" s="16" t="s">
        <v>4510</v>
      </c>
      <c r="J2555" s="16" t="s">
        <v>2285</v>
      </c>
      <c r="K2555" s="16">
        <v>98730</v>
      </c>
      <c r="L2555" s="16" t="s">
        <v>2265</v>
      </c>
      <c r="M2555" s="17">
        <v>43426</v>
      </c>
      <c r="N2555" s="15">
        <v>19149318073</v>
      </c>
      <c r="O2555" s="16" t="s">
        <v>4511</v>
      </c>
      <c r="P2555" s="16">
        <v>0</v>
      </c>
      <c r="Q2555" s="16" t="str">
        <f t="shared" si="160"/>
        <v>01/11/93</v>
      </c>
      <c r="R2555" s="27" t="s">
        <v>3904</v>
      </c>
      <c r="S2555" s="108" t="e">
        <v>#N/A</v>
      </c>
      <c r="T2555" s="108"/>
    </row>
    <row r="2556" spans="1:20" x14ac:dyDescent="0.2">
      <c r="A2556" s="16">
        <v>2892</v>
      </c>
      <c r="B2556" s="16" t="s">
        <v>6571</v>
      </c>
      <c r="C2556" s="16" t="s">
        <v>6847</v>
      </c>
      <c r="D2556" s="70" t="str">
        <f>IF(C2556="","",LOOKUP(C2556,Bases!A:A,Bases!B:B))</f>
        <v>Periféricos</v>
      </c>
      <c r="E2556" s="70" t="str">
        <f>IF(C2556="","",LOOKUP(C2556,Bases!A:A,Bases!C:C))</f>
        <v>Apoyo de intendencia</v>
      </c>
      <c r="F2556" s="12" t="s">
        <v>11</v>
      </c>
      <c r="G2556" s="68" t="str">
        <f t="shared" si="161"/>
        <v>Activo</v>
      </c>
      <c r="H2556" s="16" t="s">
        <v>5064</v>
      </c>
      <c r="I2556" s="16" t="s">
        <v>5535</v>
      </c>
      <c r="J2556" s="16" t="s">
        <v>2285</v>
      </c>
      <c r="K2556" s="16">
        <v>98730</v>
      </c>
      <c r="L2556" s="16" t="s">
        <v>144</v>
      </c>
      <c r="M2556" s="17">
        <v>44025</v>
      </c>
      <c r="N2556" s="15">
        <v>34129309695</v>
      </c>
      <c r="O2556" s="16" t="s">
        <v>6572</v>
      </c>
      <c r="Q2556" s="16" t="str">
        <f t="shared" si="160"/>
        <v>23/07/93</v>
      </c>
      <c r="R2556" s="27" t="s">
        <v>3910</v>
      </c>
      <c r="S2556" s="12" t="s">
        <v>5535</v>
      </c>
    </row>
    <row r="2557" spans="1:20" hidden="1" x14ac:dyDescent="0.2">
      <c r="A2557" s="23">
        <v>2401</v>
      </c>
      <c r="B2557" s="16" t="s">
        <v>4539</v>
      </c>
      <c r="D2557" s="70" t="str">
        <f>IF(C2557="","",LOOKUP(C2557,Bases!A:A,Bases!B:B))</f>
        <v/>
      </c>
      <c r="E2557" s="70" t="str">
        <f>IF(C2557="","",LOOKUP(C2557,Bases!A:A,Bases!C:C))</f>
        <v/>
      </c>
      <c r="F2557" s="24" t="s">
        <v>3778</v>
      </c>
      <c r="G2557" s="68" t="str">
        <f t="shared" si="161"/>
        <v>Baja</v>
      </c>
      <c r="H2557" s="16" t="s">
        <v>4510</v>
      </c>
      <c r="J2557" s="16" t="s">
        <v>2285</v>
      </c>
      <c r="K2557" s="16">
        <v>98740</v>
      </c>
      <c r="L2557" s="16" t="s">
        <v>2265</v>
      </c>
      <c r="M2557" s="17">
        <v>43430</v>
      </c>
      <c r="N2557" s="15">
        <v>50180042959</v>
      </c>
      <c r="O2557" s="16" t="s">
        <v>4540</v>
      </c>
      <c r="P2557" s="16">
        <v>0</v>
      </c>
      <c r="Q2557" s="16" t="str">
        <f t="shared" si="160"/>
        <v>28/08/00</v>
      </c>
      <c r="R2557" s="27" t="s">
        <v>3904</v>
      </c>
      <c r="S2557" s="108" t="e">
        <v>#N/A</v>
      </c>
      <c r="T2557" s="108"/>
    </row>
    <row r="2558" spans="1:20" hidden="1" x14ac:dyDescent="0.2">
      <c r="A2558" s="29">
        <v>50257</v>
      </c>
      <c r="B2558" s="16" t="s">
        <v>4527</v>
      </c>
      <c r="D2558" s="70" t="str">
        <f>IF(C2558="","",LOOKUP(C2558,Bases!A:A,Bases!B:B))</f>
        <v/>
      </c>
      <c r="E2558" s="70" t="str">
        <f>IF(C2558="","",LOOKUP(C2558,Bases!A:A,Bases!C:C))</f>
        <v/>
      </c>
      <c r="F2558" s="24" t="s">
        <v>3639</v>
      </c>
      <c r="G2558" s="68" t="str">
        <f t="shared" si="161"/>
        <v>Baja</v>
      </c>
      <c r="H2558" s="16" t="s">
        <v>4528</v>
      </c>
      <c r="J2558" s="16" t="s">
        <v>2285</v>
      </c>
      <c r="K2558" s="16">
        <v>98730</v>
      </c>
      <c r="L2558" s="16" t="s">
        <v>2265</v>
      </c>
      <c r="M2558" s="17">
        <v>43426</v>
      </c>
      <c r="N2558" s="15">
        <v>34038703921</v>
      </c>
      <c r="O2558" s="16" t="s">
        <v>4529</v>
      </c>
      <c r="P2558" s="16">
        <v>0</v>
      </c>
      <c r="Q2558" s="16" t="str">
        <f t="shared" si="160"/>
        <v>07/03/87</v>
      </c>
      <c r="R2558" s="27" t="s">
        <v>3910</v>
      </c>
      <c r="S2558" s="108" t="e">
        <v>#N/A</v>
      </c>
      <c r="T2558" s="108"/>
    </row>
    <row r="2559" spans="1:20" hidden="1" x14ac:dyDescent="0.2">
      <c r="A2559" s="16">
        <v>2846</v>
      </c>
      <c r="B2559" s="16" t="s">
        <v>6143</v>
      </c>
      <c r="C2559" s="19"/>
      <c r="D2559" s="70" t="str">
        <f>IF(C2559="","",LOOKUP(C2559,Bases!A:A,Bases!B:B))</f>
        <v/>
      </c>
      <c r="E2559" s="70" t="str">
        <f>IF(C2559="","",LOOKUP(C2559,Bases!A:A,Bases!C:C))</f>
        <v/>
      </c>
      <c r="F2559" s="12" t="s">
        <v>6043</v>
      </c>
      <c r="G2559" s="68" t="str">
        <f t="shared" si="161"/>
        <v>Baja</v>
      </c>
      <c r="H2559" s="16" t="s">
        <v>6144</v>
      </c>
      <c r="I2559" s="16" t="s">
        <v>2283</v>
      </c>
      <c r="J2559" s="16" t="s">
        <v>2283</v>
      </c>
      <c r="K2559" s="16">
        <v>98640</v>
      </c>
      <c r="L2559" s="16" t="s">
        <v>2265</v>
      </c>
      <c r="M2559" s="17">
        <v>43921</v>
      </c>
      <c r="N2559" s="15">
        <v>15130185356</v>
      </c>
      <c r="O2559" s="16" t="s">
        <v>6145</v>
      </c>
      <c r="P2559" s="16" t="s">
        <v>6448</v>
      </c>
      <c r="Q2559" s="16" t="str">
        <f t="shared" si="160"/>
        <v>10/08/01</v>
      </c>
      <c r="R2559" s="27" t="s">
        <v>3904</v>
      </c>
      <c r="S2559" s="108" t="s">
        <v>2283</v>
      </c>
      <c r="T2559" s="108"/>
    </row>
    <row r="2560" spans="1:20" hidden="1" x14ac:dyDescent="0.2">
      <c r="A2560" s="16">
        <v>227</v>
      </c>
      <c r="B2560" s="16" t="s">
        <v>1802</v>
      </c>
      <c r="D2560" s="70" t="str">
        <f>IF(C2560="","",LOOKUP(C2560,Bases!A:A,Bases!B:B))</f>
        <v/>
      </c>
      <c r="E2560" s="70" t="str">
        <f>IF(C2560="","",LOOKUP(C2560,Bases!A:A,Bases!C:C))</f>
        <v/>
      </c>
      <c r="G2560" s="68" t="str">
        <f t="shared" si="161"/>
        <v>Baja</v>
      </c>
      <c r="K2560" s="16">
        <v>0</v>
      </c>
      <c r="L2560" s="16" t="s">
        <v>2265</v>
      </c>
      <c r="M2560" s="17">
        <v>37307</v>
      </c>
      <c r="N2560" s="15">
        <v>34937070240</v>
      </c>
      <c r="P2560" s="16">
        <v>0</v>
      </c>
      <c r="Q2560" s="16" t="str">
        <f t="shared" si="160"/>
        <v>//</v>
      </c>
      <c r="R2560" s="16"/>
      <c r="S2560" s="108" t="e">
        <v>#N/A</v>
      </c>
      <c r="T2560" s="108"/>
    </row>
    <row r="2561" spans="1:20" hidden="1" x14ac:dyDescent="0.2">
      <c r="A2561" s="16">
        <v>2918</v>
      </c>
      <c r="B2561" s="16" t="s">
        <v>6624</v>
      </c>
      <c r="C2561" s="19" t="s">
        <v>6732</v>
      </c>
      <c r="D2561" s="70" t="str">
        <f>IF(C2561="","",LOOKUP(C2561,Bases!A:A,Bases!B:B))</f>
        <v>Invernaderos</v>
      </c>
      <c r="E2561" s="70" t="str">
        <f>IF(C2561="","",LOOKUP(C2561,Bases!A:A,Bases!C:C))</f>
        <v>Operativo Abajo</v>
      </c>
      <c r="F2561" s="18" t="s">
        <v>3662</v>
      </c>
      <c r="G2561" s="68" t="str">
        <f t="shared" si="161"/>
        <v>Baja</v>
      </c>
      <c r="H2561" s="16" t="s">
        <v>6625</v>
      </c>
      <c r="I2561" s="16" t="s">
        <v>5535</v>
      </c>
      <c r="J2561" s="16" t="s">
        <v>2285</v>
      </c>
      <c r="K2561" s="16">
        <v>98730</v>
      </c>
      <c r="L2561" s="16" t="s">
        <v>2265</v>
      </c>
      <c r="M2561" s="17">
        <v>44046</v>
      </c>
      <c r="O2561" s="16" t="s">
        <v>6626</v>
      </c>
      <c r="Q2561" s="16" t="str">
        <f t="shared" si="160"/>
        <v>01/06/78</v>
      </c>
      <c r="R2561" s="27" t="s">
        <v>3910</v>
      </c>
      <c r="S2561" s="108" t="s">
        <v>5535</v>
      </c>
      <c r="T2561" s="108"/>
    </row>
    <row r="2562" spans="1:20" hidden="1" x14ac:dyDescent="0.2">
      <c r="A2562" s="16">
        <v>463</v>
      </c>
      <c r="B2562" s="16" t="s">
        <v>1803</v>
      </c>
      <c r="D2562" s="70" t="str">
        <f>IF(C2562="","",LOOKUP(C2562,Bases!A:A,Bases!B:B))</f>
        <v/>
      </c>
      <c r="E2562" s="70" t="str">
        <f>IF(C2562="","",LOOKUP(C2562,Bases!A:A,Bases!C:C))</f>
        <v/>
      </c>
      <c r="G2562" s="68" t="str">
        <f t="shared" si="161"/>
        <v>Baja</v>
      </c>
      <c r="K2562" s="16">
        <v>0</v>
      </c>
      <c r="L2562" s="16" t="s">
        <v>2265</v>
      </c>
      <c r="M2562" s="17">
        <v>38180</v>
      </c>
      <c r="N2562" s="15">
        <v>34048710189</v>
      </c>
      <c r="P2562" s="16">
        <v>0</v>
      </c>
      <c r="Q2562" s="16" t="str">
        <f t="shared" si="160"/>
        <v>//</v>
      </c>
      <c r="R2562" s="16"/>
      <c r="S2562" s="108" t="e">
        <v>#N/A</v>
      </c>
      <c r="T2562" s="108"/>
    </row>
    <row r="2563" spans="1:20" hidden="1" x14ac:dyDescent="0.2">
      <c r="A2563" s="16">
        <v>837</v>
      </c>
      <c r="B2563" s="16" t="s">
        <v>1804</v>
      </c>
      <c r="D2563" s="70" t="str">
        <f>IF(C2563="","",LOOKUP(C2563,Bases!A:A,Bases!B:B))</f>
        <v/>
      </c>
      <c r="E2563" s="70" t="str">
        <f>IF(C2563="","",LOOKUP(C2563,Bases!A:A,Bases!C:C))</f>
        <v/>
      </c>
      <c r="G2563" s="68" t="str">
        <f t="shared" si="161"/>
        <v>Baja</v>
      </c>
      <c r="K2563" s="16">
        <v>0</v>
      </c>
      <c r="L2563" s="16" t="s">
        <v>2265</v>
      </c>
      <c r="M2563" s="17">
        <v>38775</v>
      </c>
      <c r="N2563" s="15">
        <v>34008215278</v>
      </c>
      <c r="P2563" s="16">
        <v>0</v>
      </c>
      <c r="Q2563" s="16" t="str">
        <f t="shared" si="160"/>
        <v>//</v>
      </c>
      <c r="R2563" s="16"/>
      <c r="S2563" s="108" t="e">
        <v>#N/A</v>
      </c>
      <c r="T2563" s="108"/>
    </row>
    <row r="2564" spans="1:20" hidden="1" x14ac:dyDescent="0.2">
      <c r="A2564" s="16">
        <v>838</v>
      </c>
      <c r="B2564" s="16" t="s">
        <v>1805</v>
      </c>
      <c r="D2564" s="70" t="str">
        <f>IF(C2564="","",LOOKUP(C2564,Bases!A:A,Bases!B:B))</f>
        <v/>
      </c>
      <c r="E2564" s="70" t="str">
        <f>IF(C2564="","",LOOKUP(C2564,Bases!A:A,Bases!C:C))</f>
        <v/>
      </c>
      <c r="G2564" s="68" t="str">
        <f t="shared" si="161"/>
        <v>Baja</v>
      </c>
      <c r="K2564" s="16">
        <v>0</v>
      </c>
      <c r="L2564" s="16" t="s">
        <v>2265</v>
      </c>
      <c r="M2564" s="17">
        <v>38698</v>
      </c>
      <c r="N2564" s="15">
        <v>34058715441</v>
      </c>
      <c r="P2564" s="16">
        <v>0</v>
      </c>
      <c r="Q2564" s="16" t="str">
        <f t="shared" si="160"/>
        <v>//</v>
      </c>
      <c r="R2564" s="16"/>
      <c r="S2564" s="108" t="e">
        <v>#N/A</v>
      </c>
      <c r="T2564" s="108"/>
    </row>
    <row r="2565" spans="1:20" hidden="1" x14ac:dyDescent="0.2">
      <c r="A2565" s="16">
        <v>748</v>
      </c>
      <c r="B2565" s="16" t="s">
        <v>1806</v>
      </c>
      <c r="D2565" s="70" t="str">
        <f>IF(C2565="","",LOOKUP(C2565,Bases!A:A,Bases!B:B))</f>
        <v/>
      </c>
      <c r="E2565" s="70" t="str">
        <f>IF(C2565="","",LOOKUP(C2565,Bases!A:A,Bases!C:C))</f>
        <v/>
      </c>
      <c r="G2565" s="68" t="str">
        <f t="shared" ref="G2565:G2591" si="162">IF(L2565="B","Baja","Activo")</f>
        <v>Baja</v>
      </c>
      <c r="K2565" s="16">
        <v>0</v>
      </c>
      <c r="L2565" s="16" t="s">
        <v>2265</v>
      </c>
      <c r="M2565" s="17">
        <v>38635</v>
      </c>
      <c r="N2565" s="15">
        <v>34058906115</v>
      </c>
      <c r="P2565" s="16">
        <v>0</v>
      </c>
      <c r="Q2565" s="16" t="str">
        <f t="shared" si="160"/>
        <v>//</v>
      </c>
      <c r="R2565" s="16"/>
      <c r="S2565" s="108" t="e">
        <v>#N/A</v>
      </c>
      <c r="T2565" s="108"/>
    </row>
    <row r="2566" spans="1:20" hidden="1" x14ac:dyDescent="0.2">
      <c r="A2566" s="16">
        <v>8085</v>
      </c>
      <c r="B2566" s="16" t="s">
        <v>1807</v>
      </c>
      <c r="D2566" s="70" t="str">
        <f>IF(C2566="","",LOOKUP(C2566,Bases!A:A,Bases!B:B))</f>
        <v/>
      </c>
      <c r="E2566" s="70" t="str">
        <f>IF(C2566="","",LOOKUP(C2566,Bases!A:A,Bases!C:C))</f>
        <v/>
      </c>
      <c r="G2566" s="68" t="str">
        <f t="shared" si="162"/>
        <v>Baja</v>
      </c>
      <c r="H2566" s="16" t="s">
        <v>3355</v>
      </c>
      <c r="J2566" s="16" t="s">
        <v>2373</v>
      </c>
      <c r="K2566" s="16">
        <v>98840</v>
      </c>
      <c r="L2566" s="16" t="s">
        <v>2265</v>
      </c>
      <c r="M2566" s="17">
        <v>42024</v>
      </c>
      <c r="N2566" s="15">
        <v>43836251090</v>
      </c>
      <c r="P2566" s="16">
        <v>0</v>
      </c>
      <c r="Q2566" s="16" t="str">
        <f t="shared" si="160"/>
        <v>//</v>
      </c>
      <c r="R2566" s="16"/>
      <c r="S2566" s="108" t="e">
        <v>#N/A</v>
      </c>
      <c r="T2566" s="108"/>
    </row>
    <row r="2567" spans="1:20" hidden="1" x14ac:dyDescent="0.2">
      <c r="A2567" s="16">
        <v>2170</v>
      </c>
      <c r="B2567" s="16" t="s">
        <v>3776</v>
      </c>
      <c r="D2567" s="70" t="str">
        <f>IF(C2567="","",LOOKUP(C2567,Bases!A:A,Bases!B:B))</f>
        <v/>
      </c>
      <c r="E2567" s="70" t="str">
        <f>IF(C2567="","",LOOKUP(C2567,Bases!A:A,Bases!C:C))</f>
        <v/>
      </c>
      <c r="G2567" s="68" t="str">
        <f t="shared" si="162"/>
        <v>Baja</v>
      </c>
      <c r="L2567" s="16" t="s">
        <v>2265</v>
      </c>
      <c r="M2567" s="17">
        <v>43326</v>
      </c>
      <c r="P2567" s="16">
        <v>0</v>
      </c>
      <c r="Q2567" s="16" t="str">
        <f t="shared" si="160"/>
        <v>//</v>
      </c>
      <c r="R2567" s="16"/>
      <c r="S2567" s="108" t="e">
        <v>#N/A</v>
      </c>
      <c r="T2567" s="108"/>
    </row>
    <row r="2568" spans="1:20" hidden="1" x14ac:dyDescent="0.2">
      <c r="A2568" s="16">
        <v>456</v>
      </c>
      <c r="B2568" s="16" t="s">
        <v>1808</v>
      </c>
      <c r="D2568" s="70" t="str">
        <f>IF(C2568="","",LOOKUP(C2568,Bases!A:A,Bases!B:B))</f>
        <v/>
      </c>
      <c r="E2568" s="70" t="str">
        <f>IF(C2568="","",LOOKUP(C2568,Bases!A:A,Bases!C:C))</f>
        <v/>
      </c>
      <c r="G2568" s="68" t="str">
        <f t="shared" si="162"/>
        <v>Baja</v>
      </c>
      <c r="H2568" s="16" t="s">
        <v>3356</v>
      </c>
      <c r="J2568" s="16" t="s">
        <v>3357</v>
      </c>
      <c r="K2568" s="16">
        <v>98615</v>
      </c>
      <c r="L2568" s="16" t="s">
        <v>2265</v>
      </c>
      <c r="M2568" s="17">
        <v>38103</v>
      </c>
      <c r="N2568" s="15">
        <v>34028203973</v>
      </c>
      <c r="P2568" s="16">
        <v>0</v>
      </c>
      <c r="Q2568" s="16" t="str">
        <f t="shared" si="160"/>
        <v>//</v>
      </c>
      <c r="R2568" s="16"/>
      <c r="S2568" s="108" t="e">
        <v>#N/A</v>
      </c>
      <c r="T2568" s="108"/>
    </row>
    <row r="2569" spans="1:20" hidden="1" x14ac:dyDescent="0.2">
      <c r="A2569" s="16">
        <v>391</v>
      </c>
      <c r="B2569" s="16" t="s">
        <v>1809</v>
      </c>
      <c r="D2569" s="70" t="str">
        <f>IF(C2569="","",LOOKUP(C2569,Bases!A:A,Bases!B:B))</f>
        <v/>
      </c>
      <c r="E2569" s="70" t="str">
        <f>IF(C2569="","",LOOKUP(C2569,Bases!A:A,Bases!C:C))</f>
        <v/>
      </c>
      <c r="G2569" s="68" t="str">
        <f t="shared" si="162"/>
        <v>Baja</v>
      </c>
      <c r="H2569" s="16" t="s">
        <v>3358</v>
      </c>
      <c r="J2569" s="16" t="s">
        <v>2270</v>
      </c>
      <c r="K2569" s="16">
        <v>98607</v>
      </c>
      <c r="L2569" s="16" t="s">
        <v>2265</v>
      </c>
      <c r="M2569" s="17">
        <v>37668</v>
      </c>
      <c r="N2569" s="15">
        <v>34966700675</v>
      </c>
      <c r="P2569" s="16">
        <v>0</v>
      </c>
      <c r="Q2569" s="16" t="str">
        <f t="shared" si="160"/>
        <v>//</v>
      </c>
      <c r="R2569" s="16"/>
      <c r="S2569" s="108" t="e">
        <v>#N/A</v>
      </c>
      <c r="T2569" s="108"/>
    </row>
    <row r="2570" spans="1:20" hidden="1" x14ac:dyDescent="0.2">
      <c r="A2570" s="16">
        <v>1025</v>
      </c>
      <c r="B2570" s="16" t="s">
        <v>1810</v>
      </c>
      <c r="D2570" s="70" t="str">
        <f>IF(C2570="","",LOOKUP(C2570,Bases!A:A,Bases!B:B))</f>
        <v/>
      </c>
      <c r="E2570" s="70" t="str">
        <f>IF(C2570="","",LOOKUP(C2570,Bases!A:A,Bases!C:C))</f>
        <v/>
      </c>
      <c r="G2570" s="68" t="str">
        <f t="shared" si="162"/>
        <v>Baja</v>
      </c>
      <c r="H2570" s="16" t="s">
        <v>3359</v>
      </c>
      <c r="J2570" s="16" t="s">
        <v>2338</v>
      </c>
      <c r="K2570" s="16">
        <v>98700</v>
      </c>
      <c r="L2570" s="16" t="s">
        <v>2265</v>
      </c>
      <c r="M2570" s="17">
        <v>40774</v>
      </c>
      <c r="N2570" s="15">
        <v>34056800450</v>
      </c>
      <c r="P2570" s="16">
        <v>0</v>
      </c>
      <c r="Q2570" s="16" t="str">
        <f t="shared" si="160"/>
        <v>//</v>
      </c>
      <c r="R2570" s="16"/>
      <c r="S2570" s="108" t="e">
        <v>#N/A</v>
      </c>
      <c r="T2570" s="108"/>
    </row>
    <row r="2571" spans="1:20" x14ac:dyDescent="0.2">
      <c r="A2571" s="16">
        <v>8453</v>
      </c>
      <c r="B2571" s="16" t="s">
        <v>7692</v>
      </c>
      <c r="C2571" s="19" t="s">
        <v>6739</v>
      </c>
      <c r="D2571" s="70" t="str">
        <f>IF(C2571="","",LOOKUP(C2571,Bases!A:A,Bases!B:B))</f>
        <v>Riego</v>
      </c>
      <c r="E2571" s="70" t="str">
        <f>IF(C2571="","",LOOKUP(C2571,Bases!A:A,Bases!C:C))</f>
        <v>Riego nivel A</v>
      </c>
      <c r="F2571" s="18" t="s">
        <v>7545</v>
      </c>
      <c r="G2571" s="68" t="str">
        <f t="shared" si="162"/>
        <v>Activo</v>
      </c>
      <c r="H2571" s="16" t="s">
        <v>6703</v>
      </c>
      <c r="I2571" s="16" t="s">
        <v>2923</v>
      </c>
      <c r="J2571" s="16" t="s">
        <v>2272</v>
      </c>
      <c r="K2571" s="16">
        <v>98705</v>
      </c>
      <c r="L2571" s="16" t="s">
        <v>144</v>
      </c>
      <c r="M2571" s="17">
        <v>44179</v>
      </c>
      <c r="N2571" s="15">
        <v>95160076634</v>
      </c>
      <c r="O2571" s="16" t="s">
        <v>7693</v>
      </c>
      <c r="Q2571" s="16" t="str">
        <f t="shared" si="160"/>
        <v>11/11/00</v>
      </c>
      <c r="R2571" s="27" t="s">
        <v>3904</v>
      </c>
      <c r="S2571" s="12" t="s">
        <v>2923</v>
      </c>
    </row>
    <row r="2572" spans="1:20" hidden="1" x14ac:dyDescent="0.2">
      <c r="A2572" s="16">
        <v>2019</v>
      </c>
      <c r="B2572" s="16" t="s">
        <v>1812</v>
      </c>
      <c r="D2572" s="70" t="str">
        <f>IF(C2572="","",LOOKUP(C2572,Bases!A:A,Bases!B:B))</f>
        <v/>
      </c>
      <c r="E2572" s="70" t="str">
        <f>IF(C2572="","",LOOKUP(C2572,Bases!A:A,Bases!C:C))</f>
        <v/>
      </c>
      <c r="G2572" s="68" t="str">
        <f t="shared" si="162"/>
        <v>Baja</v>
      </c>
      <c r="H2572" s="16" t="s">
        <v>3360</v>
      </c>
      <c r="J2572" s="16" t="s">
        <v>2283</v>
      </c>
      <c r="K2572" s="16">
        <v>98640</v>
      </c>
      <c r="L2572" s="16" t="s">
        <v>2265</v>
      </c>
      <c r="M2572" s="17">
        <v>43068</v>
      </c>
      <c r="N2572" s="15">
        <v>34129307442</v>
      </c>
      <c r="P2572" s="16">
        <v>0</v>
      </c>
      <c r="Q2572" s="16" t="str">
        <f t="shared" si="160"/>
        <v>//</v>
      </c>
      <c r="R2572" s="16"/>
      <c r="S2572" s="108" t="e">
        <v>#N/A</v>
      </c>
      <c r="T2572" s="108"/>
    </row>
    <row r="2573" spans="1:20" hidden="1" x14ac:dyDescent="0.2">
      <c r="A2573" s="16">
        <v>1957</v>
      </c>
      <c r="B2573" s="16" t="s">
        <v>1813</v>
      </c>
      <c r="D2573" s="70" t="str">
        <f>IF(C2573="","",LOOKUP(C2573,Bases!A:A,Bases!B:B))</f>
        <v/>
      </c>
      <c r="E2573" s="70" t="str">
        <f>IF(C2573="","",LOOKUP(C2573,Bases!A:A,Bases!C:C))</f>
        <v/>
      </c>
      <c r="G2573" s="68" t="str">
        <f t="shared" si="162"/>
        <v>Baja</v>
      </c>
      <c r="H2573" s="16" t="s">
        <v>2326</v>
      </c>
      <c r="J2573" s="16" t="s">
        <v>2272</v>
      </c>
      <c r="K2573" s="16">
        <v>98700</v>
      </c>
      <c r="L2573" s="16" t="s">
        <v>2265</v>
      </c>
      <c r="M2573" s="17">
        <v>42984</v>
      </c>
      <c r="N2573" s="15">
        <v>7139081462</v>
      </c>
      <c r="P2573" s="16">
        <v>0</v>
      </c>
      <c r="Q2573" s="16" t="str">
        <f t="shared" si="160"/>
        <v>//</v>
      </c>
      <c r="R2573" s="16"/>
      <c r="S2573" s="108" t="e">
        <v>#N/A</v>
      </c>
      <c r="T2573" s="108"/>
    </row>
    <row r="2574" spans="1:20" hidden="1" x14ac:dyDescent="0.2">
      <c r="A2574" s="16">
        <v>516</v>
      </c>
      <c r="B2574" s="16" t="s">
        <v>1814</v>
      </c>
      <c r="D2574" s="70" t="str">
        <f>IF(C2574="","",LOOKUP(C2574,Bases!A:A,Bases!B:B))</f>
        <v/>
      </c>
      <c r="E2574" s="70" t="str">
        <f>IF(C2574="","",LOOKUP(C2574,Bases!A:A,Bases!C:C))</f>
        <v/>
      </c>
      <c r="G2574" s="68" t="str">
        <f t="shared" si="162"/>
        <v>Baja</v>
      </c>
      <c r="H2574" s="16" t="s">
        <v>3361</v>
      </c>
      <c r="J2574" s="16" t="s">
        <v>2379</v>
      </c>
      <c r="K2574" s="16">
        <v>98640</v>
      </c>
      <c r="L2574" s="16" t="s">
        <v>2265</v>
      </c>
      <c r="M2574" s="17">
        <v>38285</v>
      </c>
      <c r="N2574" s="15">
        <v>34048716202</v>
      </c>
      <c r="P2574" s="16">
        <v>0</v>
      </c>
      <c r="Q2574" s="16" t="str">
        <f t="shared" si="160"/>
        <v>//</v>
      </c>
      <c r="R2574" s="16"/>
      <c r="S2574" s="108" t="e">
        <v>#N/A</v>
      </c>
      <c r="T2574" s="108"/>
    </row>
    <row r="2575" spans="1:20" hidden="1" x14ac:dyDescent="0.2">
      <c r="A2575" s="16">
        <v>755</v>
      </c>
      <c r="B2575" s="16" t="s">
        <v>1815</v>
      </c>
      <c r="D2575" s="70" t="str">
        <f>IF(C2575="","",LOOKUP(C2575,Bases!A:A,Bases!B:B))</f>
        <v/>
      </c>
      <c r="E2575" s="70" t="str">
        <f>IF(C2575="","",LOOKUP(C2575,Bases!A:A,Bases!C:C))</f>
        <v/>
      </c>
      <c r="G2575" s="68" t="str">
        <f t="shared" si="162"/>
        <v>Baja</v>
      </c>
      <c r="K2575" s="16">
        <v>0</v>
      </c>
      <c r="L2575" s="16" t="s">
        <v>2265</v>
      </c>
      <c r="M2575" s="17">
        <v>38642</v>
      </c>
      <c r="N2575" s="15">
        <v>34058906222</v>
      </c>
      <c r="P2575" s="16">
        <v>0</v>
      </c>
      <c r="Q2575" s="16" t="str">
        <f t="shared" si="160"/>
        <v>//</v>
      </c>
      <c r="R2575" s="16"/>
      <c r="S2575" s="108" t="e">
        <v>#N/A</v>
      </c>
      <c r="T2575" s="108"/>
    </row>
    <row r="2576" spans="1:20" hidden="1" x14ac:dyDescent="0.2">
      <c r="A2576" s="16">
        <v>608</v>
      </c>
      <c r="B2576" s="16" t="s">
        <v>1816</v>
      </c>
      <c r="D2576" s="70" t="str">
        <f>IF(C2576="","",LOOKUP(C2576,Bases!A:A,Bases!B:B))</f>
        <v/>
      </c>
      <c r="E2576" s="70" t="str">
        <f>IF(C2576="","",LOOKUP(C2576,Bases!A:A,Bases!C:C))</f>
        <v/>
      </c>
      <c r="G2576" s="68" t="str">
        <f t="shared" si="162"/>
        <v>Baja</v>
      </c>
      <c r="K2576" s="16">
        <v>0</v>
      </c>
      <c r="L2576" s="16" t="s">
        <v>2265</v>
      </c>
      <c r="M2576" s="17">
        <v>38355</v>
      </c>
      <c r="N2576" s="15">
        <v>34058400101</v>
      </c>
      <c r="P2576" s="16">
        <v>0</v>
      </c>
      <c r="Q2576" s="16" t="str">
        <f t="shared" si="160"/>
        <v>//</v>
      </c>
      <c r="R2576" s="16"/>
      <c r="S2576" s="108" t="e">
        <v>#N/A</v>
      </c>
      <c r="T2576" s="108"/>
    </row>
    <row r="2577" spans="1:20" hidden="1" x14ac:dyDescent="0.2">
      <c r="A2577" s="16">
        <v>1496</v>
      </c>
      <c r="B2577" s="16" t="s">
        <v>1817</v>
      </c>
      <c r="D2577" s="70" t="str">
        <f>IF(C2577="","",LOOKUP(C2577,Bases!A:A,Bases!B:B))</f>
        <v/>
      </c>
      <c r="E2577" s="70" t="str">
        <f>IF(C2577="","",LOOKUP(C2577,Bases!A:A,Bases!C:C))</f>
        <v/>
      </c>
      <c r="G2577" s="68" t="str">
        <f t="shared" si="162"/>
        <v>Baja</v>
      </c>
      <c r="K2577" s="16">
        <v>0</v>
      </c>
      <c r="L2577" s="16" t="s">
        <v>2265</v>
      </c>
      <c r="M2577" s="17">
        <v>42226</v>
      </c>
      <c r="N2577" s="15">
        <v>3157800883</v>
      </c>
      <c r="P2577" s="16">
        <v>0</v>
      </c>
      <c r="Q2577" s="16" t="str">
        <f t="shared" si="160"/>
        <v>//</v>
      </c>
      <c r="R2577" s="16"/>
      <c r="S2577" s="108" t="e">
        <v>#N/A</v>
      </c>
      <c r="T2577" s="108"/>
    </row>
    <row r="2578" spans="1:20" hidden="1" x14ac:dyDescent="0.2">
      <c r="A2578" s="16">
        <v>1571</v>
      </c>
      <c r="B2578" s="16" t="s">
        <v>1818</v>
      </c>
      <c r="D2578" s="70" t="str">
        <f>IF(C2578="","",LOOKUP(C2578,Bases!A:A,Bases!B:B))</f>
        <v/>
      </c>
      <c r="E2578" s="70" t="str">
        <f>IF(C2578="","",LOOKUP(C2578,Bases!A:A,Bases!C:C))</f>
        <v/>
      </c>
      <c r="G2578" s="68" t="str">
        <f t="shared" si="162"/>
        <v>Baja</v>
      </c>
      <c r="H2578" s="16" t="s">
        <v>2443</v>
      </c>
      <c r="J2578" s="16" t="s">
        <v>2283</v>
      </c>
      <c r="K2578" s="16">
        <v>98640</v>
      </c>
      <c r="L2578" s="16" t="s">
        <v>2265</v>
      </c>
      <c r="M2578" s="17">
        <v>42312</v>
      </c>
      <c r="N2578" s="15">
        <v>17159995491</v>
      </c>
      <c r="P2578" s="16">
        <v>0</v>
      </c>
      <c r="Q2578" s="16" t="str">
        <f t="shared" si="160"/>
        <v>//</v>
      </c>
      <c r="R2578" s="16"/>
      <c r="S2578" s="108" t="e">
        <v>#N/A</v>
      </c>
      <c r="T2578" s="108"/>
    </row>
    <row r="2579" spans="1:20" hidden="1" x14ac:dyDescent="0.2">
      <c r="A2579" s="16">
        <v>1337</v>
      </c>
      <c r="B2579" s="16" t="s">
        <v>1819</v>
      </c>
      <c r="D2579" s="70" t="str">
        <f>IF(C2579="","",LOOKUP(C2579,Bases!A:A,Bases!B:B))</f>
        <v/>
      </c>
      <c r="E2579" s="70" t="str">
        <f>IF(C2579="","",LOOKUP(C2579,Bases!A:A,Bases!C:C))</f>
        <v/>
      </c>
      <c r="G2579" s="68" t="str">
        <f t="shared" si="162"/>
        <v>Baja</v>
      </c>
      <c r="H2579" s="16" t="s">
        <v>3362</v>
      </c>
      <c r="J2579" s="16" t="s">
        <v>2283</v>
      </c>
      <c r="K2579" s="16">
        <v>98640</v>
      </c>
      <c r="L2579" s="16" t="s">
        <v>2265</v>
      </c>
      <c r="M2579" s="17">
        <v>41880</v>
      </c>
      <c r="N2579" s="15">
        <v>34088607907</v>
      </c>
      <c r="P2579" s="16">
        <v>0</v>
      </c>
      <c r="Q2579" s="16" t="str">
        <f t="shared" si="160"/>
        <v>//</v>
      </c>
      <c r="R2579" s="16"/>
      <c r="S2579" s="108" t="e">
        <v>#N/A</v>
      </c>
      <c r="T2579" s="108"/>
    </row>
    <row r="2580" spans="1:20" hidden="1" x14ac:dyDescent="0.2">
      <c r="A2580" s="16">
        <v>1466</v>
      </c>
      <c r="B2580" s="16" t="s">
        <v>1820</v>
      </c>
      <c r="D2580" s="70" t="str">
        <f>IF(C2580="","",LOOKUP(C2580,Bases!A:A,Bases!B:B))</f>
        <v/>
      </c>
      <c r="E2580" s="70" t="str">
        <f>IF(C2580="","",LOOKUP(C2580,Bases!A:A,Bases!C:C))</f>
        <v/>
      </c>
      <c r="G2580" s="68" t="str">
        <f t="shared" si="162"/>
        <v>Baja</v>
      </c>
      <c r="H2580" s="16" t="s">
        <v>2336</v>
      </c>
      <c r="J2580" s="16" t="s">
        <v>2272</v>
      </c>
      <c r="K2580" s="16">
        <v>98700</v>
      </c>
      <c r="L2580" s="16" t="s">
        <v>2265</v>
      </c>
      <c r="M2580" s="17">
        <v>42226</v>
      </c>
      <c r="N2580" s="15">
        <v>8159987976</v>
      </c>
      <c r="P2580" s="16">
        <v>0</v>
      </c>
      <c r="Q2580" s="16" t="str">
        <f t="shared" si="160"/>
        <v>//</v>
      </c>
      <c r="R2580" s="16"/>
      <c r="S2580" s="108" t="e">
        <v>#N/A</v>
      </c>
      <c r="T2580" s="108"/>
    </row>
    <row r="2581" spans="1:20" hidden="1" x14ac:dyDescent="0.2">
      <c r="A2581" s="16">
        <v>2104</v>
      </c>
      <c r="B2581" s="16" t="s">
        <v>1821</v>
      </c>
      <c r="D2581" s="70" t="str">
        <f>IF(C2581="","",LOOKUP(C2581,Bases!A:A,Bases!B:B))</f>
        <v/>
      </c>
      <c r="E2581" s="70" t="str">
        <f>IF(C2581="","",LOOKUP(C2581,Bases!A:A,Bases!C:C))</f>
        <v/>
      </c>
      <c r="F2581" s="18" t="s">
        <v>3659</v>
      </c>
      <c r="G2581" s="68" t="str">
        <f t="shared" si="162"/>
        <v>Baja</v>
      </c>
      <c r="H2581" s="16" t="s">
        <v>3363</v>
      </c>
      <c r="J2581" s="16" t="s">
        <v>2272</v>
      </c>
      <c r="K2581" s="16">
        <v>98713</v>
      </c>
      <c r="L2581" s="16" t="s">
        <v>2265</v>
      </c>
      <c r="M2581" s="17">
        <v>43355</v>
      </c>
      <c r="N2581" s="15">
        <v>17179805746</v>
      </c>
      <c r="O2581" s="16" t="s">
        <v>4256</v>
      </c>
      <c r="P2581" s="16">
        <v>0</v>
      </c>
      <c r="Q2581" s="16" t="str">
        <f t="shared" si="160"/>
        <v>15/11/98</v>
      </c>
      <c r="R2581" s="27" t="s">
        <v>3904</v>
      </c>
      <c r="S2581" s="108" t="e">
        <v>#N/A</v>
      </c>
      <c r="T2581" s="108"/>
    </row>
    <row r="2582" spans="1:20" hidden="1" x14ac:dyDescent="0.2">
      <c r="A2582" s="16">
        <v>2052</v>
      </c>
      <c r="B2582" s="16" t="s">
        <v>1822</v>
      </c>
      <c r="D2582" s="70" t="str">
        <f>IF(C2582="","",LOOKUP(C2582,Bases!A:A,Bases!B:B))</f>
        <v/>
      </c>
      <c r="E2582" s="70" t="str">
        <f>IF(C2582="","",LOOKUP(C2582,Bases!A:A,Bases!C:C))</f>
        <v/>
      </c>
      <c r="G2582" s="68" t="str">
        <f t="shared" si="162"/>
        <v>Baja</v>
      </c>
      <c r="H2582" s="16" t="s">
        <v>3364</v>
      </c>
      <c r="J2582" s="16" t="s">
        <v>2334</v>
      </c>
      <c r="K2582" s="16">
        <v>98710</v>
      </c>
      <c r="L2582" s="16" t="s">
        <v>2265</v>
      </c>
      <c r="M2582" s="17">
        <v>43126</v>
      </c>
      <c r="N2582" s="15">
        <v>17179805746</v>
      </c>
      <c r="P2582" s="16">
        <v>0</v>
      </c>
      <c r="Q2582" s="16" t="str">
        <f t="shared" si="160"/>
        <v>//</v>
      </c>
      <c r="R2582" s="16"/>
      <c r="S2582" s="108" t="e">
        <v>#N/A</v>
      </c>
      <c r="T2582" s="108"/>
    </row>
    <row r="2583" spans="1:20" hidden="1" x14ac:dyDescent="0.2">
      <c r="A2583" s="16">
        <v>7070</v>
      </c>
      <c r="B2583" s="16" t="s">
        <v>1823</v>
      </c>
      <c r="D2583" s="70" t="str">
        <f>IF(C2583="","",LOOKUP(C2583,Bases!A:A,Bases!B:B))</f>
        <v/>
      </c>
      <c r="E2583" s="70" t="str">
        <f>IF(C2583="","",LOOKUP(C2583,Bases!A:A,Bases!C:C))</f>
        <v/>
      </c>
      <c r="G2583" s="68" t="str">
        <f t="shared" si="162"/>
        <v>Baja</v>
      </c>
      <c r="H2583" s="16" t="s">
        <v>3365</v>
      </c>
      <c r="J2583" s="16" t="s">
        <v>2720</v>
      </c>
      <c r="K2583" s="16">
        <v>98740</v>
      </c>
      <c r="L2583" s="16" t="s">
        <v>2265</v>
      </c>
      <c r="M2583" s="17">
        <v>41386</v>
      </c>
      <c r="N2583" s="15">
        <v>34137800578</v>
      </c>
      <c r="P2583" s="16">
        <v>0</v>
      </c>
      <c r="Q2583" s="16" t="str">
        <f t="shared" si="160"/>
        <v>//</v>
      </c>
      <c r="R2583" s="16"/>
      <c r="S2583" s="108" t="e">
        <v>#N/A</v>
      </c>
      <c r="T2583" s="108"/>
    </row>
    <row r="2584" spans="1:20" hidden="1" x14ac:dyDescent="0.2">
      <c r="A2584" s="16">
        <v>1136</v>
      </c>
      <c r="B2584" s="16" t="s">
        <v>1824</v>
      </c>
      <c r="D2584" s="70" t="str">
        <f>IF(C2584="","",LOOKUP(C2584,Bases!A:A,Bases!B:B))</f>
        <v/>
      </c>
      <c r="E2584" s="70" t="str">
        <f>IF(C2584="","",LOOKUP(C2584,Bases!A:A,Bases!C:C))</f>
        <v/>
      </c>
      <c r="G2584" s="68" t="str">
        <f t="shared" si="162"/>
        <v>Baja</v>
      </c>
      <c r="H2584" s="16" t="s">
        <v>3366</v>
      </c>
      <c r="J2584" s="16" t="s">
        <v>2283</v>
      </c>
      <c r="K2584" s="16">
        <v>98640</v>
      </c>
      <c r="L2584" s="16" t="s">
        <v>2265</v>
      </c>
      <c r="M2584" s="17">
        <v>41432</v>
      </c>
      <c r="N2584" s="15">
        <v>34139701386</v>
      </c>
      <c r="P2584" s="16">
        <v>0</v>
      </c>
      <c r="Q2584" s="16" t="str">
        <f t="shared" si="160"/>
        <v>//</v>
      </c>
      <c r="R2584" s="16"/>
      <c r="S2584" s="108" t="e">
        <v>#N/A</v>
      </c>
      <c r="T2584" s="108"/>
    </row>
    <row r="2585" spans="1:20" hidden="1" x14ac:dyDescent="0.2">
      <c r="A2585" s="16">
        <v>1482</v>
      </c>
      <c r="B2585" s="16" t="s">
        <v>1825</v>
      </c>
      <c r="D2585" s="70" t="str">
        <f>IF(C2585="","",LOOKUP(C2585,Bases!A:A,Bases!B:B))</f>
        <v/>
      </c>
      <c r="E2585" s="70" t="str">
        <f>IF(C2585="","",LOOKUP(C2585,Bases!A:A,Bases!C:C))</f>
        <v/>
      </c>
      <c r="G2585" s="68" t="str">
        <f t="shared" si="162"/>
        <v>Baja</v>
      </c>
      <c r="K2585" s="16">
        <v>0</v>
      </c>
      <c r="L2585" s="16" t="s">
        <v>2265</v>
      </c>
      <c r="M2585" s="17">
        <v>42226</v>
      </c>
      <c r="N2585" s="15">
        <v>34048801160</v>
      </c>
      <c r="P2585" s="16">
        <v>0</v>
      </c>
      <c r="Q2585" s="16" t="str">
        <f t="shared" ref="Q2585:Q2617" si="163">CONCATENATE(MID(O2585,9,2),"/",MID(O2585,7,2),"/",MID(O2585,5,2))</f>
        <v>//</v>
      </c>
      <c r="R2585" s="16"/>
      <c r="S2585" s="108" t="e">
        <v>#N/A</v>
      </c>
      <c r="T2585" s="108"/>
    </row>
    <row r="2586" spans="1:20" hidden="1" x14ac:dyDescent="0.2">
      <c r="A2586" s="16">
        <v>8253</v>
      </c>
      <c r="B2586" s="16" t="s">
        <v>1826</v>
      </c>
      <c r="D2586" s="70" t="str">
        <f>IF(C2586="","",LOOKUP(C2586,Bases!A:A,Bases!B:B))</f>
        <v/>
      </c>
      <c r="E2586" s="70" t="str">
        <f>IF(C2586="","",LOOKUP(C2586,Bases!A:A,Bases!C:C))</f>
        <v/>
      </c>
      <c r="G2586" s="68" t="str">
        <f t="shared" si="162"/>
        <v>Baja</v>
      </c>
      <c r="H2586" s="16" t="s">
        <v>3367</v>
      </c>
      <c r="J2586" s="16" t="s">
        <v>3368</v>
      </c>
      <c r="K2586" s="16">
        <v>0</v>
      </c>
      <c r="L2586" s="16" t="s">
        <v>2265</v>
      </c>
      <c r="M2586" s="17">
        <v>42909</v>
      </c>
      <c r="N2586" s="15">
        <v>17179602929</v>
      </c>
      <c r="P2586" s="16">
        <v>0</v>
      </c>
      <c r="Q2586" s="16" t="str">
        <f t="shared" si="163"/>
        <v>//</v>
      </c>
      <c r="R2586" s="16"/>
      <c r="S2586" s="108" t="e">
        <v>#N/A</v>
      </c>
      <c r="T2586" s="108"/>
    </row>
    <row r="2587" spans="1:20" hidden="1" x14ac:dyDescent="0.2">
      <c r="A2587" s="16">
        <v>1498</v>
      </c>
      <c r="B2587" s="16" t="s">
        <v>1827</v>
      </c>
      <c r="D2587" s="70" t="str">
        <f>IF(C2587="","",LOOKUP(C2587,Bases!A:A,Bases!B:B))</f>
        <v/>
      </c>
      <c r="E2587" s="70" t="str">
        <f>IF(C2587="","",LOOKUP(C2587,Bases!A:A,Bases!C:C))</f>
        <v/>
      </c>
      <c r="G2587" s="68" t="str">
        <f t="shared" si="162"/>
        <v>Baja</v>
      </c>
      <c r="H2587" s="16" t="s">
        <v>3369</v>
      </c>
      <c r="J2587" s="16" t="s">
        <v>2268</v>
      </c>
      <c r="K2587" s="16">
        <v>98760</v>
      </c>
      <c r="L2587" s="16" t="s">
        <v>2265</v>
      </c>
      <c r="M2587" s="17">
        <v>42226</v>
      </c>
      <c r="N2587" s="15">
        <v>5149484411</v>
      </c>
      <c r="P2587" s="16">
        <v>0</v>
      </c>
      <c r="Q2587" s="16" t="str">
        <f t="shared" si="163"/>
        <v>//</v>
      </c>
      <c r="R2587" s="16"/>
      <c r="S2587" s="108" t="e">
        <v>#N/A</v>
      </c>
      <c r="T2587" s="108"/>
    </row>
    <row r="2588" spans="1:20" hidden="1" x14ac:dyDescent="0.2">
      <c r="A2588" s="16">
        <v>1892</v>
      </c>
      <c r="B2588" s="16" t="s">
        <v>1828</v>
      </c>
      <c r="D2588" s="70" t="str">
        <f>IF(C2588="","",LOOKUP(C2588,Bases!A:A,Bases!B:B))</f>
        <v/>
      </c>
      <c r="E2588" s="70" t="str">
        <f>IF(C2588="","",LOOKUP(C2588,Bases!A:A,Bases!C:C))</f>
        <v/>
      </c>
      <c r="F2588" s="18" t="s">
        <v>3661</v>
      </c>
      <c r="G2588" s="68" t="str">
        <f t="shared" si="162"/>
        <v>Baja</v>
      </c>
      <c r="H2588" s="16" t="s">
        <v>3370</v>
      </c>
      <c r="J2588" s="16" t="s">
        <v>2272</v>
      </c>
      <c r="K2588" s="16">
        <v>98700</v>
      </c>
      <c r="L2588" s="16" t="s">
        <v>2265</v>
      </c>
      <c r="M2588" s="17"/>
      <c r="N2588" s="15">
        <v>3159607500</v>
      </c>
      <c r="O2588" s="16" t="s">
        <v>4257</v>
      </c>
      <c r="P2588" s="16">
        <v>0</v>
      </c>
      <c r="Q2588" s="16" t="str">
        <f t="shared" si="163"/>
        <v>18/04/96</v>
      </c>
      <c r="R2588" s="27" t="s">
        <v>3910</v>
      </c>
      <c r="S2588" s="108" t="e">
        <v>#N/A</v>
      </c>
      <c r="T2588" s="108"/>
    </row>
    <row r="2589" spans="1:20" hidden="1" x14ac:dyDescent="0.2">
      <c r="A2589" s="16">
        <v>316</v>
      </c>
      <c r="B2589" s="16" t="s">
        <v>1829</v>
      </c>
      <c r="D2589" s="70" t="str">
        <f>IF(C2589="","",LOOKUP(C2589,Bases!A:A,Bases!B:B))</f>
        <v/>
      </c>
      <c r="E2589" s="70" t="str">
        <f>IF(C2589="","",LOOKUP(C2589,Bases!A:A,Bases!C:C))</f>
        <v/>
      </c>
      <c r="G2589" s="68" t="str">
        <f t="shared" si="162"/>
        <v>Baja</v>
      </c>
      <c r="K2589" s="16">
        <v>0</v>
      </c>
      <c r="L2589" s="16" t="s">
        <v>2265</v>
      </c>
      <c r="M2589" s="17">
        <v>37564</v>
      </c>
      <c r="N2589" s="15">
        <v>34998111123</v>
      </c>
      <c r="P2589" s="16">
        <v>0</v>
      </c>
      <c r="Q2589" s="16" t="str">
        <f t="shared" si="163"/>
        <v>//</v>
      </c>
      <c r="R2589" s="16"/>
      <c r="S2589" s="108" t="e">
        <v>#N/A</v>
      </c>
      <c r="T2589" s="108"/>
    </row>
    <row r="2590" spans="1:20" hidden="1" x14ac:dyDescent="0.2">
      <c r="A2590" s="23">
        <v>2422</v>
      </c>
      <c r="B2590" s="16" t="s">
        <v>4660</v>
      </c>
      <c r="D2590" s="70" t="str">
        <f>IF(C2590="","",LOOKUP(C2590,Bases!A:A,Bases!B:B))</f>
        <v/>
      </c>
      <c r="E2590" s="70" t="str">
        <f>IF(C2590="","",LOOKUP(C2590,Bases!A:A,Bases!C:C))</f>
        <v/>
      </c>
      <c r="F2590" s="18" t="s">
        <v>3662</v>
      </c>
      <c r="G2590" s="68" t="str">
        <f t="shared" si="162"/>
        <v>Baja</v>
      </c>
      <c r="H2590" s="16" t="s">
        <v>4661</v>
      </c>
      <c r="J2590" s="16" t="s">
        <v>2285</v>
      </c>
      <c r="K2590" s="16">
        <v>98730</v>
      </c>
      <c r="L2590" s="16" t="s">
        <v>2265</v>
      </c>
      <c r="M2590" s="17">
        <v>43474</v>
      </c>
      <c r="O2590" s="16" t="s">
        <v>4662</v>
      </c>
      <c r="P2590" s="16">
        <v>0</v>
      </c>
      <c r="Q2590" s="16" t="str">
        <f t="shared" si="163"/>
        <v>13/07/91</v>
      </c>
      <c r="R2590" s="27" t="s">
        <v>3910</v>
      </c>
      <c r="S2590" s="108" t="e">
        <v>#N/A</v>
      </c>
      <c r="T2590" s="108"/>
    </row>
    <row r="2591" spans="1:20" hidden="1" x14ac:dyDescent="0.2">
      <c r="A2591" s="16">
        <v>59</v>
      </c>
      <c r="B2591" s="16" t="s">
        <v>1830</v>
      </c>
      <c r="D2591" s="70" t="str">
        <f>IF(C2591="","",LOOKUP(C2591,Bases!A:A,Bases!B:B))</f>
        <v/>
      </c>
      <c r="E2591" s="70" t="str">
        <f>IF(C2591="","",LOOKUP(C2591,Bases!A:A,Bases!C:C))</f>
        <v/>
      </c>
      <c r="G2591" s="68" t="str">
        <f t="shared" si="162"/>
        <v>Baja</v>
      </c>
      <c r="K2591" s="16">
        <v>0</v>
      </c>
      <c r="L2591" s="16" t="s">
        <v>2265</v>
      </c>
      <c r="M2591" s="17">
        <v>36941</v>
      </c>
      <c r="N2591" s="15">
        <v>34897520044</v>
      </c>
      <c r="P2591" s="16">
        <v>0</v>
      </c>
      <c r="Q2591" s="16" t="str">
        <f t="shared" si="163"/>
        <v>//</v>
      </c>
      <c r="R2591" s="16"/>
      <c r="S2591" s="108" t="e">
        <v>#N/A</v>
      </c>
      <c r="T2591" s="108"/>
    </row>
    <row r="2592" spans="1:20" hidden="1" x14ac:dyDescent="0.2">
      <c r="A2592" s="16">
        <v>8326</v>
      </c>
      <c r="B2592" s="16" t="s">
        <v>7299</v>
      </c>
      <c r="C2592" s="19" t="s">
        <v>6795</v>
      </c>
      <c r="D2592" s="70" t="str">
        <f>IF(C2592="","",LOOKUP(C2592,Bases!A:A,Bases!B:B))</f>
        <v>Invernaderos</v>
      </c>
      <c r="E2592" s="70" t="str">
        <f>IF(C2592="","",LOOKUP(C2592,Bases!A:A,Bases!C:C))</f>
        <v>Operativo Abajo</v>
      </c>
      <c r="F2592" s="18" t="s">
        <v>3659</v>
      </c>
      <c r="G2592" s="68" t="str">
        <f>IF(L2592="B","Baja",IF(L2592="A","Activo",IF(L2592="R","Activo","")))</f>
        <v>Baja</v>
      </c>
      <c r="H2592" s="16" t="s">
        <v>7300</v>
      </c>
      <c r="I2592" s="16" t="s">
        <v>7308</v>
      </c>
      <c r="J2592" s="16" t="s">
        <v>2270</v>
      </c>
      <c r="K2592" s="16">
        <v>98636</v>
      </c>
      <c r="L2592" s="16" t="s">
        <v>2265</v>
      </c>
      <c r="M2592" s="17">
        <v>44117</v>
      </c>
      <c r="O2592" s="16" t="s">
        <v>7301</v>
      </c>
      <c r="P2592" s="16" t="s">
        <v>7302</v>
      </c>
      <c r="Q2592" s="16" t="str">
        <f t="shared" si="163"/>
        <v>06/05/92</v>
      </c>
      <c r="R2592" s="27" t="s">
        <v>3910</v>
      </c>
      <c r="S2592" s="29" t="s">
        <v>7258</v>
      </c>
      <c r="T2592" s="29"/>
    </row>
    <row r="2593" spans="1:20" hidden="1" x14ac:dyDescent="0.2">
      <c r="A2593" s="16">
        <v>759</v>
      </c>
      <c r="B2593" s="16" t="s">
        <v>1831</v>
      </c>
      <c r="D2593" s="70" t="str">
        <f>IF(C2593="","",LOOKUP(C2593,Bases!A:A,Bases!B:B))</f>
        <v/>
      </c>
      <c r="E2593" s="70" t="str">
        <f>IF(C2593="","",LOOKUP(C2593,Bases!A:A,Bases!C:C))</f>
        <v/>
      </c>
      <c r="G2593" s="68" t="str">
        <f>IF(L2593="B","Baja","Activo")</f>
        <v>Baja</v>
      </c>
      <c r="K2593" s="16">
        <v>0</v>
      </c>
      <c r="L2593" s="16" t="s">
        <v>2265</v>
      </c>
      <c r="M2593" s="17">
        <v>38642</v>
      </c>
      <c r="N2593" s="15">
        <v>31028700362</v>
      </c>
      <c r="P2593" s="16">
        <v>0</v>
      </c>
      <c r="Q2593" s="16" t="str">
        <f t="shared" si="163"/>
        <v>//</v>
      </c>
      <c r="R2593" s="16"/>
      <c r="S2593" s="108" t="e">
        <v>#N/A</v>
      </c>
      <c r="T2593" s="108"/>
    </row>
    <row r="2594" spans="1:20" hidden="1" x14ac:dyDescent="0.2">
      <c r="A2594" s="29">
        <v>2</v>
      </c>
      <c r="B2594" s="16" t="s">
        <v>5272</v>
      </c>
      <c r="D2594" s="70" t="str">
        <f>IF(C2594="","",LOOKUP(C2594,Bases!A:A,Bases!B:B))</f>
        <v/>
      </c>
      <c r="E2594" s="70" t="str">
        <f>IF(C2594="","",LOOKUP(C2594,Bases!A:A,Bases!C:C))</f>
        <v/>
      </c>
      <c r="F2594" s="18" t="s">
        <v>24</v>
      </c>
      <c r="G2594" s="68" t="str">
        <f>IF(L2594="B","Baja",IF(L2594="A","Activo",IF(L2594="R","Activo","")))</f>
        <v>Baja</v>
      </c>
      <c r="H2594" s="16" t="s">
        <v>5273</v>
      </c>
      <c r="J2594" s="16" t="s">
        <v>2274</v>
      </c>
      <c r="K2594" s="16">
        <v>98705</v>
      </c>
      <c r="L2594" s="16" t="s">
        <v>2265</v>
      </c>
      <c r="M2594" s="17">
        <v>43682</v>
      </c>
      <c r="O2594" s="16" t="s">
        <v>5274</v>
      </c>
      <c r="P2594" s="16">
        <v>0</v>
      </c>
      <c r="Q2594" s="16" t="str">
        <f t="shared" si="163"/>
        <v>08/10/91</v>
      </c>
      <c r="R2594" s="27" t="s">
        <v>3910</v>
      </c>
      <c r="S2594" s="108" t="e">
        <v>#N/A</v>
      </c>
      <c r="T2594" s="108"/>
    </row>
    <row r="2595" spans="1:20" hidden="1" x14ac:dyDescent="0.2">
      <c r="A2595" s="16">
        <v>895</v>
      </c>
      <c r="B2595" s="16" t="s">
        <v>1832</v>
      </c>
      <c r="D2595" s="70" t="str">
        <f>IF(C2595="","",LOOKUP(C2595,Bases!A:A,Bases!B:B))</f>
        <v/>
      </c>
      <c r="E2595" s="70" t="str">
        <f>IF(C2595="","",LOOKUP(C2595,Bases!A:A,Bases!C:C))</f>
        <v/>
      </c>
      <c r="G2595" s="68" t="str">
        <f t="shared" ref="G2595:G2626" si="164">IF(L2595="B","Baja","Activo")</f>
        <v>Baja</v>
      </c>
      <c r="K2595" s="16">
        <v>0</v>
      </c>
      <c r="L2595" s="16" t="s">
        <v>2265</v>
      </c>
      <c r="M2595" s="17">
        <v>38831</v>
      </c>
      <c r="N2595" s="15">
        <v>34068804409</v>
      </c>
      <c r="P2595" s="16">
        <v>0</v>
      </c>
      <c r="Q2595" s="16" t="str">
        <f t="shared" si="163"/>
        <v>//</v>
      </c>
      <c r="R2595" s="16"/>
      <c r="S2595" s="108" t="e">
        <v>#N/A</v>
      </c>
      <c r="T2595" s="108"/>
    </row>
    <row r="2596" spans="1:20" hidden="1" x14ac:dyDescent="0.2">
      <c r="A2596" s="16">
        <v>964</v>
      </c>
      <c r="B2596" s="16" t="s">
        <v>1833</v>
      </c>
      <c r="D2596" s="70" t="str">
        <f>IF(C2596="","",LOOKUP(C2596,Bases!A:A,Bases!B:B))</f>
        <v/>
      </c>
      <c r="E2596" s="70" t="str">
        <f>IF(C2596="","",LOOKUP(C2596,Bases!A:A,Bases!C:C))</f>
        <v/>
      </c>
      <c r="G2596" s="68" t="str">
        <f t="shared" si="164"/>
        <v>Baja</v>
      </c>
      <c r="H2596" s="16" t="s">
        <v>3371</v>
      </c>
      <c r="J2596" s="16" t="s">
        <v>2283</v>
      </c>
      <c r="K2596" s="16">
        <v>98640</v>
      </c>
      <c r="L2596" s="16" t="s">
        <v>2265</v>
      </c>
      <c r="M2596" s="17">
        <v>40529</v>
      </c>
      <c r="N2596" s="15">
        <v>34109115898</v>
      </c>
      <c r="P2596" s="16">
        <v>0</v>
      </c>
      <c r="Q2596" s="16" t="str">
        <f t="shared" si="163"/>
        <v>//</v>
      </c>
      <c r="R2596" s="16"/>
      <c r="S2596" s="108" t="e">
        <v>#N/A</v>
      </c>
      <c r="T2596" s="108"/>
    </row>
    <row r="2597" spans="1:20" hidden="1" x14ac:dyDescent="0.2">
      <c r="A2597" s="16">
        <v>826</v>
      </c>
      <c r="B2597" s="16" t="s">
        <v>1834</v>
      </c>
      <c r="D2597" s="70" t="str">
        <f>IF(C2597="","",LOOKUP(C2597,Bases!A:A,Bases!B:B))</f>
        <v/>
      </c>
      <c r="E2597" s="70" t="str">
        <f>IF(C2597="","",LOOKUP(C2597,Bases!A:A,Bases!C:C))</f>
        <v/>
      </c>
      <c r="G2597" s="68" t="str">
        <f t="shared" si="164"/>
        <v>Baja</v>
      </c>
      <c r="H2597" s="16" t="s">
        <v>3372</v>
      </c>
      <c r="J2597" s="16" t="s">
        <v>2283</v>
      </c>
      <c r="K2597" s="16">
        <v>98640</v>
      </c>
      <c r="L2597" s="16" t="s">
        <v>2265</v>
      </c>
      <c r="M2597" s="17">
        <v>38691</v>
      </c>
      <c r="N2597" s="15">
        <v>34059002203</v>
      </c>
      <c r="P2597" s="16">
        <v>0</v>
      </c>
      <c r="Q2597" s="16" t="str">
        <f t="shared" si="163"/>
        <v>//</v>
      </c>
      <c r="R2597" s="16"/>
      <c r="S2597" s="108" t="e">
        <v>#N/A</v>
      </c>
      <c r="T2597" s="108"/>
    </row>
    <row r="2598" spans="1:20" hidden="1" x14ac:dyDescent="0.2">
      <c r="A2598" s="16">
        <v>883</v>
      </c>
      <c r="B2598" s="16" t="s">
        <v>1835</v>
      </c>
      <c r="D2598" s="70" t="str">
        <f>IF(C2598="","",LOOKUP(C2598,Bases!A:A,Bases!B:B))</f>
        <v/>
      </c>
      <c r="E2598" s="70" t="str">
        <f>IF(C2598="","",LOOKUP(C2598,Bases!A:A,Bases!C:C))</f>
        <v/>
      </c>
      <c r="G2598" s="68" t="str">
        <f t="shared" si="164"/>
        <v>Baja</v>
      </c>
      <c r="K2598" s="16">
        <v>0</v>
      </c>
      <c r="L2598" s="16" t="s">
        <v>2265</v>
      </c>
      <c r="M2598" s="17">
        <v>38782</v>
      </c>
      <c r="N2598" s="15">
        <v>34038500152</v>
      </c>
      <c r="P2598" s="16">
        <v>0</v>
      </c>
      <c r="Q2598" s="16" t="str">
        <f t="shared" si="163"/>
        <v>//</v>
      </c>
      <c r="R2598" s="16"/>
      <c r="S2598" s="108" t="e">
        <v>#N/A</v>
      </c>
      <c r="T2598" s="108"/>
    </row>
    <row r="2599" spans="1:20" hidden="1" x14ac:dyDescent="0.2">
      <c r="A2599" s="16">
        <v>2039</v>
      </c>
      <c r="B2599" s="16" t="s">
        <v>1836</v>
      </c>
      <c r="D2599" s="70" t="str">
        <f>IF(C2599="","",LOOKUP(C2599,Bases!A:A,Bases!B:B))</f>
        <v/>
      </c>
      <c r="E2599" s="70" t="str">
        <f>IF(C2599="","",LOOKUP(C2599,Bases!A:A,Bases!C:C))</f>
        <v/>
      </c>
      <c r="G2599" s="68" t="str">
        <f t="shared" si="164"/>
        <v>Baja</v>
      </c>
      <c r="H2599" s="16" t="s">
        <v>3373</v>
      </c>
      <c r="J2599" s="16" t="s">
        <v>3374</v>
      </c>
      <c r="K2599" s="16">
        <v>98710</v>
      </c>
      <c r="L2599" s="16" t="s">
        <v>2265</v>
      </c>
      <c r="M2599" s="17">
        <v>43089</v>
      </c>
      <c r="N2599" s="15">
        <v>72169849899</v>
      </c>
      <c r="P2599" s="16">
        <v>0</v>
      </c>
      <c r="Q2599" s="16" t="str">
        <f t="shared" si="163"/>
        <v>//</v>
      </c>
      <c r="R2599" s="16"/>
      <c r="S2599" s="108" t="e">
        <v>#N/A</v>
      </c>
      <c r="T2599" s="108"/>
    </row>
    <row r="2600" spans="1:20" hidden="1" x14ac:dyDescent="0.2">
      <c r="A2600" s="23">
        <v>2571</v>
      </c>
      <c r="B2600" s="16" t="s">
        <v>5220</v>
      </c>
      <c r="D2600" s="70" t="str">
        <f>IF(C2600="","",LOOKUP(C2600,Bases!A:A,Bases!B:B))</f>
        <v/>
      </c>
      <c r="E2600" s="70" t="str">
        <f>IF(C2600="","",LOOKUP(C2600,Bases!A:A,Bases!C:C))</f>
        <v/>
      </c>
      <c r="F2600" s="18" t="s">
        <v>24</v>
      </c>
      <c r="G2600" s="68" t="str">
        <f t="shared" si="164"/>
        <v>Baja</v>
      </c>
      <c r="H2600" s="16" t="s">
        <v>5221</v>
      </c>
      <c r="J2600" s="16" t="s">
        <v>2272</v>
      </c>
      <c r="K2600" s="16">
        <v>98700</v>
      </c>
      <c r="L2600" s="16" t="s">
        <v>2265</v>
      </c>
      <c r="M2600" s="17">
        <v>43668</v>
      </c>
      <c r="N2600" s="15">
        <v>34106901068</v>
      </c>
      <c r="O2600" s="16" t="s">
        <v>5222</v>
      </c>
      <c r="P2600" s="16">
        <v>0</v>
      </c>
      <c r="Q2600" s="16" t="str">
        <f t="shared" si="163"/>
        <v>23/06/69</v>
      </c>
      <c r="R2600" s="27" t="s">
        <v>3904</v>
      </c>
      <c r="S2600" s="108" t="e">
        <v>#N/A</v>
      </c>
      <c r="T2600" s="108"/>
    </row>
    <row r="2601" spans="1:20" hidden="1" x14ac:dyDescent="0.2">
      <c r="A2601" s="16">
        <v>2007</v>
      </c>
      <c r="B2601" s="16" t="s">
        <v>1837</v>
      </c>
      <c r="D2601" s="70" t="str">
        <f>IF(C2601="","",LOOKUP(C2601,Bases!A:A,Bases!B:B))</f>
        <v/>
      </c>
      <c r="E2601" s="70" t="str">
        <f>IF(C2601="","",LOOKUP(C2601,Bases!A:A,Bases!C:C))</f>
        <v/>
      </c>
      <c r="G2601" s="68" t="str">
        <f t="shared" si="164"/>
        <v>Baja</v>
      </c>
      <c r="H2601" s="16" t="s">
        <v>3091</v>
      </c>
      <c r="J2601" s="16" t="s">
        <v>2272</v>
      </c>
      <c r="K2601" s="16">
        <v>98710</v>
      </c>
      <c r="L2601" s="16" t="s">
        <v>2265</v>
      </c>
      <c r="M2601" s="17">
        <v>43039</v>
      </c>
      <c r="N2601" s="15">
        <v>23169410786</v>
      </c>
      <c r="P2601" s="16">
        <v>0</v>
      </c>
      <c r="Q2601" s="16" t="str">
        <f t="shared" si="163"/>
        <v>//</v>
      </c>
      <c r="R2601" s="16"/>
      <c r="S2601" s="108" t="e">
        <v>#N/A</v>
      </c>
      <c r="T2601" s="108"/>
    </row>
    <row r="2602" spans="1:20" hidden="1" x14ac:dyDescent="0.2">
      <c r="A2602" s="16">
        <v>1089</v>
      </c>
      <c r="B2602" s="16" t="s">
        <v>1838</v>
      </c>
      <c r="D2602" s="70" t="str">
        <f>IF(C2602="","",LOOKUP(C2602,Bases!A:A,Bases!B:B))</f>
        <v/>
      </c>
      <c r="E2602" s="70" t="str">
        <f>IF(C2602="","",LOOKUP(C2602,Bases!A:A,Bases!C:C))</f>
        <v/>
      </c>
      <c r="G2602" s="68" t="str">
        <f t="shared" si="164"/>
        <v>Baja</v>
      </c>
      <c r="H2602" s="16" t="s">
        <v>3375</v>
      </c>
      <c r="J2602" s="16" t="s">
        <v>2272</v>
      </c>
      <c r="K2602" s="16">
        <v>98700</v>
      </c>
      <c r="L2602" s="16" t="s">
        <v>2265</v>
      </c>
      <c r="M2602" s="17">
        <v>41131</v>
      </c>
      <c r="N2602" s="15">
        <v>34128302394</v>
      </c>
      <c r="P2602" s="16">
        <v>0</v>
      </c>
      <c r="Q2602" s="16" t="str">
        <f t="shared" si="163"/>
        <v>//</v>
      </c>
      <c r="R2602" s="16"/>
      <c r="S2602" s="108" t="e">
        <v>#N/A</v>
      </c>
      <c r="T2602" s="108"/>
    </row>
    <row r="2603" spans="1:20" hidden="1" x14ac:dyDescent="0.2">
      <c r="A2603" s="16">
        <v>2945</v>
      </c>
      <c r="B2603" s="16" t="s">
        <v>6657</v>
      </c>
      <c r="C2603" s="19" t="s">
        <v>6766</v>
      </c>
      <c r="D2603" s="70" t="str">
        <f>IF(C2603="","",LOOKUP(C2603,Bases!A:A,Bases!B:B))</f>
        <v>Invernaderos</v>
      </c>
      <c r="E2603" s="70" t="str">
        <f>IF(C2603="","",LOOKUP(C2603,Bases!A:A,Bases!C:C))</f>
        <v>Operativo Abajo</v>
      </c>
      <c r="F2603" s="18" t="s">
        <v>3662</v>
      </c>
      <c r="G2603" s="68" t="str">
        <f t="shared" si="164"/>
        <v>Baja</v>
      </c>
      <c r="H2603" s="16" t="s">
        <v>6658</v>
      </c>
      <c r="I2603" s="16" t="s">
        <v>2923</v>
      </c>
      <c r="J2603" s="16" t="s">
        <v>2272</v>
      </c>
      <c r="K2603" s="16">
        <v>98700</v>
      </c>
      <c r="L2603" s="16" t="s">
        <v>2265</v>
      </c>
      <c r="M2603" s="17">
        <v>44061</v>
      </c>
      <c r="N2603" s="15">
        <v>2208192753</v>
      </c>
      <c r="O2603" s="16" t="s">
        <v>6659</v>
      </c>
      <c r="Q2603" s="16" t="str">
        <f t="shared" si="163"/>
        <v>23/10/81</v>
      </c>
      <c r="R2603" s="27" t="s">
        <v>3910</v>
      </c>
      <c r="S2603" s="108" t="s">
        <v>2336</v>
      </c>
      <c r="T2603" s="108"/>
    </row>
    <row r="2604" spans="1:20" hidden="1" x14ac:dyDescent="0.2">
      <c r="A2604" s="16">
        <v>1466</v>
      </c>
      <c r="B2604" s="16" t="s">
        <v>6053</v>
      </c>
      <c r="C2604" s="19"/>
      <c r="D2604" s="70" t="str">
        <f>IF(C2604="","",LOOKUP(C2604,Bases!A:A,Bases!B:B))</f>
        <v/>
      </c>
      <c r="E2604" s="70" t="str">
        <f>IF(C2604="","",LOOKUP(C2604,Bases!A:A,Bases!C:C))</f>
        <v/>
      </c>
      <c r="F2604" s="12"/>
      <c r="G2604" s="68" t="str">
        <f t="shared" si="164"/>
        <v>Baja</v>
      </c>
      <c r="H2604" s="16" t="s">
        <v>3366</v>
      </c>
      <c r="I2604" s="16" t="s">
        <v>7826</v>
      </c>
      <c r="J2604" s="16" t="s">
        <v>2283</v>
      </c>
      <c r="K2604" s="16">
        <v>98647</v>
      </c>
      <c r="L2604" s="16" t="s">
        <v>2265</v>
      </c>
      <c r="M2604" s="17">
        <v>44218</v>
      </c>
      <c r="N2604" s="15">
        <v>8159987976</v>
      </c>
      <c r="O2604" s="16" t="s">
        <v>6054</v>
      </c>
      <c r="P2604" s="16">
        <v>0</v>
      </c>
      <c r="Q2604" s="16" t="str">
        <f t="shared" si="163"/>
        <v>03/01/99</v>
      </c>
      <c r="R2604" s="27" t="s">
        <v>3910</v>
      </c>
      <c r="S2604" s="12" t="s">
        <v>3951</v>
      </c>
      <c r="T2604" s="108"/>
    </row>
    <row r="2605" spans="1:20" hidden="1" x14ac:dyDescent="0.2">
      <c r="A2605" s="16">
        <v>888</v>
      </c>
      <c r="B2605" s="16" t="s">
        <v>1839</v>
      </c>
      <c r="D2605" s="70" t="str">
        <f>IF(C2605="","",LOOKUP(C2605,Bases!A:A,Bases!B:B))</f>
        <v/>
      </c>
      <c r="E2605" s="70" t="str">
        <f>IF(C2605="","",LOOKUP(C2605,Bases!A:A,Bases!C:C))</f>
        <v/>
      </c>
      <c r="G2605" s="68" t="str">
        <f t="shared" si="164"/>
        <v>Baja</v>
      </c>
      <c r="K2605" s="16">
        <v>0</v>
      </c>
      <c r="L2605" s="16" t="s">
        <v>2265</v>
      </c>
      <c r="M2605" s="17">
        <v>38796</v>
      </c>
      <c r="N2605" s="15">
        <v>34069001435</v>
      </c>
      <c r="P2605" s="16">
        <v>0</v>
      </c>
      <c r="Q2605" s="16" t="str">
        <f t="shared" si="163"/>
        <v>//</v>
      </c>
      <c r="R2605" s="16"/>
      <c r="S2605" s="108" t="e">
        <v>#N/A</v>
      </c>
      <c r="T2605" s="108"/>
    </row>
    <row r="2606" spans="1:20" hidden="1" x14ac:dyDescent="0.2">
      <c r="A2606" s="16">
        <v>143</v>
      </c>
      <c r="B2606" s="16" t="s">
        <v>1840</v>
      </c>
      <c r="D2606" s="70" t="str">
        <f>IF(C2606="","",LOOKUP(C2606,Bases!A:A,Bases!B:B))</f>
        <v/>
      </c>
      <c r="E2606" s="70" t="str">
        <f>IF(C2606="","",LOOKUP(C2606,Bases!A:A,Bases!C:C))</f>
        <v/>
      </c>
      <c r="G2606" s="68" t="str">
        <f t="shared" si="164"/>
        <v>Baja</v>
      </c>
      <c r="K2606" s="16">
        <v>0</v>
      </c>
      <c r="L2606" s="16" t="s">
        <v>2265</v>
      </c>
      <c r="M2606" s="17">
        <v>37173</v>
      </c>
      <c r="N2606" s="15">
        <v>34977201432</v>
      </c>
      <c r="P2606" s="16">
        <v>0</v>
      </c>
      <c r="Q2606" s="16" t="str">
        <f t="shared" si="163"/>
        <v>//</v>
      </c>
      <c r="R2606" s="16"/>
      <c r="S2606" s="108" t="e">
        <v>#N/A</v>
      </c>
      <c r="T2606" s="108"/>
    </row>
    <row r="2607" spans="1:20" hidden="1" x14ac:dyDescent="0.2">
      <c r="A2607" s="16">
        <v>8186</v>
      </c>
      <c r="B2607" s="16" t="s">
        <v>1841</v>
      </c>
      <c r="D2607" s="70" t="str">
        <f>IF(C2607="","",LOOKUP(C2607,Bases!A:A,Bases!B:B))</f>
        <v/>
      </c>
      <c r="E2607" s="70" t="str">
        <f>IF(C2607="","",LOOKUP(C2607,Bases!A:A,Bases!C:C))</f>
        <v/>
      </c>
      <c r="F2607" s="18" t="s">
        <v>3662</v>
      </c>
      <c r="G2607" s="68" t="str">
        <f t="shared" si="164"/>
        <v>Baja</v>
      </c>
      <c r="H2607" s="16" t="s">
        <v>3376</v>
      </c>
      <c r="J2607" s="16" t="s">
        <v>2283</v>
      </c>
      <c r="K2607" s="16">
        <v>98640</v>
      </c>
      <c r="L2607" s="16" t="s">
        <v>2265</v>
      </c>
      <c r="M2607" s="17">
        <v>43378</v>
      </c>
      <c r="N2607" s="15">
        <v>34007401796</v>
      </c>
      <c r="O2607" s="16" t="s">
        <v>4252</v>
      </c>
      <c r="P2607" s="16">
        <v>0</v>
      </c>
      <c r="Q2607" s="16" t="str">
        <f t="shared" si="163"/>
        <v>10/04/74</v>
      </c>
      <c r="R2607" s="27" t="s">
        <v>3904</v>
      </c>
      <c r="S2607" s="108" t="e">
        <v>#N/A</v>
      </c>
      <c r="T2607" s="108"/>
    </row>
    <row r="2608" spans="1:20" hidden="1" x14ac:dyDescent="0.2">
      <c r="A2608" s="16">
        <v>8169</v>
      </c>
      <c r="B2608" s="16" t="s">
        <v>1842</v>
      </c>
      <c r="D2608" s="70" t="str">
        <f>IF(C2608="","",LOOKUP(C2608,Bases!A:A,Bases!B:B))</f>
        <v/>
      </c>
      <c r="E2608" s="70" t="str">
        <f>IF(C2608="","",LOOKUP(C2608,Bases!A:A,Bases!C:C))</f>
        <v/>
      </c>
      <c r="G2608" s="68" t="str">
        <f t="shared" si="164"/>
        <v>Baja</v>
      </c>
      <c r="H2608" s="16" t="s">
        <v>3377</v>
      </c>
      <c r="J2608" s="16" t="s">
        <v>2389</v>
      </c>
      <c r="K2608" s="16">
        <v>98840</v>
      </c>
      <c r="L2608" s="16" t="s">
        <v>2265</v>
      </c>
      <c r="M2608" s="17">
        <v>42145</v>
      </c>
      <c r="N2608" s="15">
        <v>18159428350</v>
      </c>
      <c r="P2608" s="16">
        <v>0</v>
      </c>
      <c r="Q2608" s="16" t="str">
        <f t="shared" si="163"/>
        <v>//</v>
      </c>
      <c r="R2608" s="16"/>
      <c r="S2608" s="108" t="e">
        <v>#N/A</v>
      </c>
      <c r="T2608" s="108"/>
    </row>
    <row r="2609" spans="1:20" hidden="1" x14ac:dyDescent="0.2">
      <c r="A2609" s="16">
        <v>720</v>
      </c>
      <c r="B2609" s="16" t="s">
        <v>1843</v>
      </c>
      <c r="D2609" s="70" t="str">
        <f>IF(C2609="","",LOOKUP(C2609,Bases!A:A,Bases!B:B))</f>
        <v/>
      </c>
      <c r="E2609" s="70" t="str">
        <f>IF(C2609="","",LOOKUP(C2609,Bases!A:A,Bases!C:C))</f>
        <v/>
      </c>
      <c r="G2609" s="68" t="str">
        <f t="shared" si="164"/>
        <v>Baja</v>
      </c>
      <c r="J2609" s="16" t="s">
        <v>2270</v>
      </c>
      <c r="K2609" s="16">
        <v>98600</v>
      </c>
      <c r="L2609" s="16" t="s">
        <v>2265</v>
      </c>
      <c r="M2609" s="17">
        <v>38537</v>
      </c>
      <c r="N2609" s="15">
        <v>34058806885</v>
      </c>
      <c r="P2609" s="16">
        <v>0</v>
      </c>
      <c r="Q2609" s="16" t="str">
        <f t="shared" si="163"/>
        <v>//</v>
      </c>
      <c r="R2609" s="16"/>
      <c r="S2609" s="108" t="e">
        <v>#N/A</v>
      </c>
      <c r="T2609" s="108"/>
    </row>
    <row r="2610" spans="1:20" hidden="1" x14ac:dyDescent="0.2">
      <c r="A2610" s="16">
        <v>633</v>
      </c>
      <c r="B2610" s="16" t="s">
        <v>1844</v>
      </c>
      <c r="D2610" s="70" t="str">
        <f>IF(C2610="","",LOOKUP(C2610,Bases!A:A,Bases!B:B))</f>
        <v/>
      </c>
      <c r="E2610" s="70" t="str">
        <f>IF(C2610="","",LOOKUP(C2610,Bases!A:A,Bases!C:C))</f>
        <v/>
      </c>
      <c r="G2610" s="68" t="str">
        <f t="shared" si="164"/>
        <v>Baja</v>
      </c>
      <c r="K2610" s="16">
        <v>0</v>
      </c>
      <c r="L2610" s="16" t="s">
        <v>2265</v>
      </c>
      <c r="M2610" s="17">
        <v>38404</v>
      </c>
      <c r="N2610" s="15">
        <v>34058000653</v>
      </c>
      <c r="P2610" s="16">
        <v>0</v>
      </c>
      <c r="Q2610" s="16" t="str">
        <f t="shared" si="163"/>
        <v>//</v>
      </c>
      <c r="R2610" s="16"/>
      <c r="S2610" s="108" t="e">
        <v>#N/A</v>
      </c>
      <c r="T2610" s="108"/>
    </row>
    <row r="2611" spans="1:20" hidden="1" x14ac:dyDescent="0.2">
      <c r="A2611" s="16">
        <v>509</v>
      </c>
      <c r="B2611" s="16" t="s">
        <v>1845</v>
      </c>
      <c r="D2611" s="70" t="str">
        <f>IF(C2611="","",LOOKUP(C2611,Bases!A:A,Bases!B:B))</f>
        <v/>
      </c>
      <c r="E2611" s="70" t="str">
        <f>IF(C2611="","",LOOKUP(C2611,Bases!A:A,Bases!C:C))</f>
        <v/>
      </c>
      <c r="G2611" s="68" t="str">
        <f t="shared" si="164"/>
        <v>Baja</v>
      </c>
      <c r="H2611" s="16" t="s">
        <v>3378</v>
      </c>
      <c r="J2611" s="16" t="s">
        <v>2283</v>
      </c>
      <c r="K2611" s="16">
        <v>0</v>
      </c>
      <c r="L2611" s="16" t="s">
        <v>2265</v>
      </c>
      <c r="M2611" s="17">
        <v>38285</v>
      </c>
      <c r="N2611" s="15">
        <v>34008408105</v>
      </c>
      <c r="P2611" s="16">
        <v>0</v>
      </c>
      <c r="Q2611" s="16" t="str">
        <f t="shared" si="163"/>
        <v>//</v>
      </c>
      <c r="R2611" s="16"/>
      <c r="S2611" s="108" t="e">
        <v>#N/A</v>
      </c>
      <c r="T2611" s="108"/>
    </row>
    <row r="2612" spans="1:20" hidden="1" x14ac:dyDescent="0.2">
      <c r="A2612" s="16">
        <v>679</v>
      </c>
      <c r="B2612" s="16" t="s">
        <v>1846</v>
      </c>
      <c r="D2612" s="70" t="str">
        <f>IF(C2612="","",LOOKUP(C2612,Bases!A:A,Bases!B:B))</f>
        <v/>
      </c>
      <c r="E2612" s="70" t="str">
        <f>IF(C2612="","",LOOKUP(C2612,Bases!A:A,Bases!C:C))</f>
        <v/>
      </c>
      <c r="G2612" s="68" t="str">
        <f t="shared" si="164"/>
        <v>Baja</v>
      </c>
      <c r="K2612" s="16">
        <v>0</v>
      </c>
      <c r="L2612" s="16" t="s">
        <v>2265</v>
      </c>
      <c r="M2612" s="17">
        <v>38453</v>
      </c>
      <c r="N2612" s="15">
        <v>34028609468</v>
      </c>
      <c r="P2612" s="16">
        <v>0</v>
      </c>
      <c r="Q2612" s="16" t="str">
        <f t="shared" si="163"/>
        <v>//</v>
      </c>
      <c r="R2612" s="16"/>
      <c r="S2612" s="108" t="e">
        <v>#N/A</v>
      </c>
      <c r="T2612" s="108"/>
    </row>
    <row r="2613" spans="1:20" hidden="1" x14ac:dyDescent="0.2">
      <c r="A2613" s="29">
        <v>50156</v>
      </c>
      <c r="B2613" s="16" t="s">
        <v>4003</v>
      </c>
      <c r="D2613" s="70" t="str">
        <f>IF(C2613="","",LOOKUP(C2613,Bases!A:A,Bases!B:B))</f>
        <v/>
      </c>
      <c r="E2613" s="70" t="str">
        <f>IF(C2613="","",LOOKUP(C2613,Bases!A:A,Bases!C:C))</f>
        <v/>
      </c>
      <c r="F2613" s="18" t="s">
        <v>3</v>
      </c>
      <c r="G2613" s="68" t="str">
        <f t="shared" si="164"/>
        <v>Baja</v>
      </c>
      <c r="H2613" s="16" t="s">
        <v>4004</v>
      </c>
      <c r="J2613" s="16" t="s">
        <v>2272</v>
      </c>
      <c r="K2613" s="16">
        <v>98700</v>
      </c>
      <c r="L2613" s="16" t="s">
        <v>2265</v>
      </c>
      <c r="M2613" s="17">
        <v>43350</v>
      </c>
      <c r="O2613" s="16" t="s">
        <v>4005</v>
      </c>
      <c r="P2613" s="16">
        <v>0</v>
      </c>
      <c r="Q2613" s="16" t="str">
        <f t="shared" si="163"/>
        <v>22/12/99</v>
      </c>
      <c r="R2613" s="16" t="s">
        <v>3904</v>
      </c>
      <c r="S2613" s="108" t="e">
        <v>#N/A</v>
      </c>
      <c r="T2613" s="108"/>
    </row>
    <row r="2614" spans="1:20" hidden="1" x14ac:dyDescent="0.2">
      <c r="A2614" s="16">
        <v>7073</v>
      </c>
      <c r="B2614" s="16" t="s">
        <v>1847</v>
      </c>
      <c r="D2614" s="70" t="str">
        <f>IF(C2614="","",LOOKUP(C2614,Bases!A:A,Bases!B:B))</f>
        <v/>
      </c>
      <c r="E2614" s="70" t="str">
        <f>IF(C2614="","",LOOKUP(C2614,Bases!A:A,Bases!C:C))</f>
        <v/>
      </c>
      <c r="G2614" s="68" t="str">
        <f t="shared" si="164"/>
        <v>Baja</v>
      </c>
      <c r="H2614" s="16" t="s">
        <v>3379</v>
      </c>
      <c r="J2614" s="16" t="s">
        <v>2720</v>
      </c>
      <c r="K2614" s="16">
        <v>98740</v>
      </c>
      <c r="L2614" s="16" t="s">
        <v>2265</v>
      </c>
      <c r="M2614" s="17">
        <v>41386</v>
      </c>
      <c r="N2614" s="15">
        <v>34139305808</v>
      </c>
      <c r="P2614" s="16">
        <v>0</v>
      </c>
      <c r="Q2614" s="16" t="str">
        <f t="shared" si="163"/>
        <v>//</v>
      </c>
      <c r="R2614" s="16"/>
      <c r="S2614" s="108" t="e">
        <v>#N/A</v>
      </c>
      <c r="T2614" s="108"/>
    </row>
    <row r="2615" spans="1:20" hidden="1" x14ac:dyDescent="0.2">
      <c r="A2615" s="16">
        <v>2183</v>
      </c>
      <c r="B2615" s="23" t="s">
        <v>3783</v>
      </c>
      <c r="D2615" s="70" t="str">
        <f>IF(C2615="","",LOOKUP(C2615,Bases!A:A,Bases!B:B))</f>
        <v/>
      </c>
      <c r="E2615" s="70" t="str">
        <f>IF(C2615="","",LOOKUP(C2615,Bases!A:A,Bases!C:C))</f>
        <v/>
      </c>
      <c r="F2615" s="24" t="s">
        <v>3663</v>
      </c>
      <c r="G2615" s="68" t="str">
        <f t="shared" si="164"/>
        <v>Baja</v>
      </c>
      <c r="H2615" s="16" t="s">
        <v>3782</v>
      </c>
      <c r="J2615" s="16" t="s">
        <v>2285</v>
      </c>
      <c r="K2615" s="16">
        <v>98740</v>
      </c>
      <c r="L2615" s="16" t="s">
        <v>2265</v>
      </c>
      <c r="M2615" s="17">
        <v>43328</v>
      </c>
      <c r="N2615" s="15">
        <v>38169973179</v>
      </c>
      <c r="O2615" s="16" t="s">
        <v>4253</v>
      </c>
      <c r="P2615" s="16">
        <v>0</v>
      </c>
      <c r="Q2615" s="16" t="str">
        <f t="shared" si="163"/>
        <v>04/10/99</v>
      </c>
      <c r="R2615" s="27" t="s">
        <v>3904</v>
      </c>
      <c r="S2615" s="108" t="e">
        <v>#N/A</v>
      </c>
      <c r="T2615" s="108"/>
    </row>
    <row r="2616" spans="1:20" hidden="1" x14ac:dyDescent="0.2">
      <c r="A2616" s="16">
        <v>610</v>
      </c>
      <c r="B2616" s="16" t="s">
        <v>1848</v>
      </c>
      <c r="D2616" s="70" t="str">
        <f>IF(C2616="","",LOOKUP(C2616,Bases!A:A,Bases!B:B))</f>
        <v/>
      </c>
      <c r="E2616" s="70" t="str">
        <f>IF(C2616="","",LOOKUP(C2616,Bases!A:A,Bases!C:C))</f>
        <v/>
      </c>
      <c r="G2616" s="68" t="str">
        <f t="shared" si="164"/>
        <v>Baja</v>
      </c>
      <c r="K2616" s="16">
        <v>0</v>
      </c>
      <c r="L2616" s="16" t="s">
        <v>2265</v>
      </c>
      <c r="M2616" s="17">
        <v>38355</v>
      </c>
      <c r="N2616" s="15">
        <v>34058600155</v>
      </c>
      <c r="P2616" s="16">
        <v>0</v>
      </c>
      <c r="Q2616" s="16" t="str">
        <f t="shared" si="163"/>
        <v>//</v>
      </c>
      <c r="R2616" s="16"/>
      <c r="S2616" s="108" t="e">
        <v>#N/A</v>
      </c>
      <c r="T2616" s="108"/>
    </row>
    <row r="2617" spans="1:20" hidden="1" x14ac:dyDescent="0.2">
      <c r="A2617" s="16">
        <v>490</v>
      </c>
      <c r="B2617" s="16" t="s">
        <v>1849</v>
      </c>
      <c r="D2617" s="70" t="str">
        <f>IF(C2617="","",LOOKUP(C2617,Bases!A:A,Bases!B:B))</f>
        <v/>
      </c>
      <c r="E2617" s="70" t="str">
        <f>IF(C2617="","",LOOKUP(C2617,Bases!A:A,Bases!C:C))</f>
        <v/>
      </c>
      <c r="G2617" s="68" t="str">
        <f t="shared" si="164"/>
        <v>Baja</v>
      </c>
      <c r="K2617" s="16">
        <v>0</v>
      </c>
      <c r="L2617" s="16" t="s">
        <v>2265</v>
      </c>
      <c r="M2617" s="17">
        <v>38271</v>
      </c>
      <c r="N2617" s="15">
        <v>34887102878</v>
      </c>
      <c r="P2617" s="16">
        <v>0</v>
      </c>
      <c r="Q2617" s="16" t="str">
        <f t="shared" si="163"/>
        <v>//</v>
      </c>
      <c r="R2617" s="16"/>
      <c r="S2617" s="108" t="e">
        <v>#N/A</v>
      </c>
      <c r="T2617" s="108"/>
    </row>
    <row r="2618" spans="1:20" hidden="1" x14ac:dyDescent="0.2">
      <c r="A2618" s="16">
        <v>8303</v>
      </c>
      <c r="B2618" s="16" t="s">
        <v>7202</v>
      </c>
      <c r="G2618" s="68" t="str">
        <f t="shared" si="164"/>
        <v>Baja</v>
      </c>
      <c r="H2618" s="16" t="s">
        <v>7203</v>
      </c>
      <c r="I2618" s="16" t="s">
        <v>2283</v>
      </c>
      <c r="J2618" s="16" t="s">
        <v>2283</v>
      </c>
      <c r="K2618" s="16">
        <v>98640</v>
      </c>
      <c r="L2618" s="16" t="s">
        <v>2265</v>
      </c>
      <c r="M2618" s="17">
        <v>44104</v>
      </c>
      <c r="N2618" s="15">
        <v>5158792266</v>
      </c>
      <c r="R2618" s="27" t="s">
        <v>3910</v>
      </c>
      <c r="S2618" s="108" t="s">
        <v>2283</v>
      </c>
      <c r="T2618" s="108"/>
    </row>
    <row r="2619" spans="1:20" hidden="1" x14ac:dyDescent="0.2">
      <c r="A2619" s="16">
        <v>1588</v>
      </c>
      <c r="B2619" s="16" t="s">
        <v>1850</v>
      </c>
      <c r="D2619" s="70" t="str">
        <f>IF(C2619="","",LOOKUP(C2619,Bases!A:A,Bases!B:B))</f>
        <v/>
      </c>
      <c r="E2619" s="70" t="str">
        <f>IF(C2619="","",LOOKUP(C2619,Bases!A:A,Bases!C:C))</f>
        <v/>
      </c>
      <c r="G2619" s="68" t="str">
        <f t="shared" si="164"/>
        <v>Baja</v>
      </c>
      <c r="H2619" s="16" t="s">
        <v>3380</v>
      </c>
      <c r="J2619" s="16" t="s">
        <v>2283</v>
      </c>
      <c r="K2619" s="16">
        <v>98640</v>
      </c>
      <c r="L2619" s="16" t="s">
        <v>2265</v>
      </c>
      <c r="M2619" s="17">
        <v>42335</v>
      </c>
      <c r="N2619" s="15">
        <v>18159634569</v>
      </c>
      <c r="P2619" s="16">
        <v>0</v>
      </c>
      <c r="Q2619" s="16" t="str">
        <f t="shared" ref="Q2619:Q2650" si="165">CONCATENATE(MID(O2619,9,2),"/",MID(O2619,7,2),"/",MID(O2619,5,2))</f>
        <v>//</v>
      </c>
      <c r="R2619" s="16"/>
      <c r="S2619" s="108" t="e">
        <v>#N/A</v>
      </c>
      <c r="T2619" s="108"/>
    </row>
    <row r="2620" spans="1:20" hidden="1" x14ac:dyDescent="0.2">
      <c r="A2620" s="16">
        <v>1114</v>
      </c>
      <c r="B2620" s="16" t="s">
        <v>1851</v>
      </c>
      <c r="D2620" s="70" t="str">
        <f>IF(C2620="","",LOOKUP(C2620,Bases!A:A,Bases!B:B))</f>
        <v/>
      </c>
      <c r="E2620" s="70" t="str">
        <f>IF(C2620="","",LOOKUP(C2620,Bases!A:A,Bases!C:C))</f>
        <v/>
      </c>
      <c r="G2620" s="68" t="str">
        <f t="shared" si="164"/>
        <v>Baja</v>
      </c>
      <c r="H2620" s="16" t="s">
        <v>3381</v>
      </c>
      <c r="J2620" s="16" t="s">
        <v>2272</v>
      </c>
      <c r="K2620" s="16">
        <v>98700</v>
      </c>
      <c r="L2620" s="16" t="s">
        <v>2265</v>
      </c>
      <c r="M2620" s="17">
        <v>41236</v>
      </c>
      <c r="N2620" s="15">
        <v>51917400627</v>
      </c>
      <c r="P2620" s="16">
        <v>0</v>
      </c>
      <c r="Q2620" s="16" t="str">
        <f t="shared" si="165"/>
        <v>//</v>
      </c>
      <c r="R2620" s="16"/>
      <c r="S2620" s="108" t="e">
        <v>#N/A</v>
      </c>
      <c r="T2620" s="108"/>
    </row>
    <row r="2621" spans="1:20" hidden="1" x14ac:dyDescent="0.2">
      <c r="A2621" s="16">
        <v>498</v>
      </c>
      <c r="B2621" s="16" t="s">
        <v>1852</v>
      </c>
      <c r="D2621" s="70" t="str">
        <f>IF(C2621="","",LOOKUP(C2621,Bases!A:A,Bases!B:B))</f>
        <v/>
      </c>
      <c r="E2621" s="70" t="str">
        <f>IF(C2621="","",LOOKUP(C2621,Bases!A:A,Bases!C:C))</f>
        <v/>
      </c>
      <c r="G2621" s="68" t="str">
        <f t="shared" si="164"/>
        <v>Baja</v>
      </c>
      <c r="H2621" s="16" t="s">
        <v>3382</v>
      </c>
      <c r="J2621" s="16" t="s">
        <v>2283</v>
      </c>
      <c r="K2621" s="16">
        <v>0</v>
      </c>
      <c r="L2621" s="16" t="s">
        <v>2265</v>
      </c>
      <c r="M2621" s="17">
        <v>38285</v>
      </c>
      <c r="N2621" s="15">
        <v>34049100091</v>
      </c>
      <c r="P2621" s="16">
        <v>0</v>
      </c>
      <c r="Q2621" s="16" t="str">
        <f t="shared" si="165"/>
        <v>//</v>
      </c>
      <c r="R2621" s="16"/>
      <c r="S2621" s="108" t="e">
        <v>#N/A</v>
      </c>
      <c r="T2621" s="108"/>
    </row>
    <row r="2622" spans="1:20" hidden="1" x14ac:dyDescent="0.2">
      <c r="A2622" s="23">
        <v>2456</v>
      </c>
      <c r="B2622" s="23" t="s">
        <v>4828</v>
      </c>
      <c r="C2622" s="23"/>
      <c r="D2622" s="70" t="str">
        <f>IF(C2622="","",LOOKUP(C2622,Bases!A:A,Bases!B:B))</f>
        <v/>
      </c>
      <c r="E2622" s="70" t="str">
        <f>IF(C2622="","",LOOKUP(C2622,Bases!A:A,Bases!C:C))</f>
        <v/>
      </c>
      <c r="F2622" s="24" t="s">
        <v>9</v>
      </c>
      <c r="G2622" s="68" t="str">
        <f t="shared" si="164"/>
        <v>Baja</v>
      </c>
      <c r="H2622" s="16" t="s">
        <v>4829</v>
      </c>
      <c r="I2622" s="16" t="s">
        <v>2283</v>
      </c>
      <c r="J2622" s="16" t="s">
        <v>2283</v>
      </c>
      <c r="K2622" s="16">
        <v>98640</v>
      </c>
      <c r="L2622" s="16" t="s">
        <v>2265</v>
      </c>
      <c r="M2622" s="17">
        <v>43521</v>
      </c>
      <c r="N2622" s="15">
        <v>83169924178</v>
      </c>
      <c r="O2622" s="16" t="s">
        <v>4830</v>
      </c>
      <c r="P2622" s="16">
        <v>0</v>
      </c>
      <c r="Q2622" s="16" t="str">
        <f t="shared" si="165"/>
        <v>08/12/99</v>
      </c>
      <c r="R2622" s="27" t="s">
        <v>3904</v>
      </c>
      <c r="S2622" s="108" t="s">
        <v>2283</v>
      </c>
      <c r="T2622" s="108"/>
    </row>
    <row r="2623" spans="1:20" hidden="1" x14ac:dyDescent="0.2">
      <c r="A2623" s="23">
        <v>2514</v>
      </c>
      <c r="B2623" s="16" t="s">
        <v>5032</v>
      </c>
      <c r="D2623" s="70" t="str">
        <f>IF(C2623="","",LOOKUP(C2623,Bases!A:A,Bases!B:B))</f>
        <v/>
      </c>
      <c r="E2623" s="70" t="str">
        <f>IF(C2623="","",LOOKUP(C2623,Bases!A:A,Bases!C:C))</f>
        <v/>
      </c>
      <c r="F2623" s="18" t="s">
        <v>3639</v>
      </c>
      <c r="G2623" s="68" t="str">
        <f t="shared" si="164"/>
        <v>Baja</v>
      </c>
      <c r="H2623" s="16" t="s">
        <v>5033</v>
      </c>
      <c r="J2623" s="16" t="s">
        <v>2283</v>
      </c>
      <c r="K2623" s="16">
        <v>98640</v>
      </c>
      <c r="L2623" s="16" t="s">
        <v>2265</v>
      </c>
      <c r="M2623" s="17">
        <v>43600</v>
      </c>
      <c r="O2623" s="16" t="s">
        <v>5034</v>
      </c>
      <c r="P2623" s="16">
        <v>0</v>
      </c>
      <c r="Q2623" s="16" t="str">
        <f t="shared" si="165"/>
        <v>08/08/91</v>
      </c>
      <c r="R2623" s="16" t="s">
        <v>3910</v>
      </c>
      <c r="S2623" s="108" t="e">
        <v>#N/A</v>
      </c>
      <c r="T2623" s="108"/>
    </row>
    <row r="2624" spans="1:20" hidden="1" x14ac:dyDescent="0.2">
      <c r="A2624" s="16">
        <v>732</v>
      </c>
      <c r="B2624" s="16" t="s">
        <v>1853</v>
      </c>
      <c r="D2624" s="70" t="str">
        <f>IF(C2624="","",LOOKUP(C2624,Bases!A:A,Bases!B:B))</f>
        <v/>
      </c>
      <c r="E2624" s="70" t="str">
        <f>IF(C2624="","",LOOKUP(C2624,Bases!A:A,Bases!C:C))</f>
        <v/>
      </c>
      <c r="G2624" s="68" t="str">
        <f t="shared" si="164"/>
        <v>Baja</v>
      </c>
      <c r="K2624" s="16">
        <v>0</v>
      </c>
      <c r="L2624" s="16" t="s">
        <v>2265</v>
      </c>
      <c r="M2624" s="17">
        <v>38621</v>
      </c>
      <c r="N2624" s="15">
        <v>34059100296</v>
      </c>
      <c r="P2624" s="16">
        <v>0</v>
      </c>
      <c r="Q2624" s="16" t="str">
        <f t="shared" si="165"/>
        <v>//</v>
      </c>
      <c r="R2624" s="16"/>
      <c r="S2624" s="108" t="e">
        <v>#N/A</v>
      </c>
      <c r="T2624" s="108"/>
    </row>
    <row r="2625" spans="1:20" hidden="1" x14ac:dyDescent="0.2">
      <c r="A2625" s="16">
        <v>796</v>
      </c>
      <c r="B2625" s="16" t="s">
        <v>1854</v>
      </c>
      <c r="D2625" s="70" t="str">
        <f>IF(C2625="","",LOOKUP(C2625,Bases!A:A,Bases!B:B))</f>
        <v/>
      </c>
      <c r="E2625" s="70" t="str">
        <f>IF(C2625="","",LOOKUP(C2625,Bases!A:A,Bases!C:C))</f>
        <v/>
      </c>
      <c r="G2625" s="68" t="str">
        <f t="shared" si="164"/>
        <v>Baja</v>
      </c>
      <c r="K2625" s="16">
        <v>0</v>
      </c>
      <c r="L2625" s="16" t="s">
        <v>2265</v>
      </c>
      <c r="M2625" s="17">
        <v>38677</v>
      </c>
      <c r="N2625" s="15">
        <v>34059002047</v>
      </c>
      <c r="P2625" s="16">
        <v>0</v>
      </c>
      <c r="Q2625" s="16" t="str">
        <f t="shared" si="165"/>
        <v>//</v>
      </c>
      <c r="R2625" s="16"/>
      <c r="S2625" s="108" t="e">
        <v>#N/A</v>
      </c>
      <c r="T2625" s="108"/>
    </row>
    <row r="2626" spans="1:20" hidden="1" x14ac:dyDescent="0.2">
      <c r="A2626" s="23">
        <v>2438</v>
      </c>
      <c r="B2626" s="16" t="s">
        <v>4771</v>
      </c>
      <c r="D2626" s="70" t="str">
        <f>IF(C2626="","",LOOKUP(C2626,Bases!A:A,Bases!B:B))</f>
        <v/>
      </c>
      <c r="E2626" s="70" t="str">
        <f>IF(C2626="","",LOOKUP(C2626,Bases!A:A,Bases!C:C))</f>
        <v/>
      </c>
      <c r="F2626" s="24" t="s">
        <v>3778</v>
      </c>
      <c r="G2626" s="68" t="str">
        <f t="shared" si="164"/>
        <v>Baja</v>
      </c>
      <c r="H2626" s="16" t="s">
        <v>4772</v>
      </c>
      <c r="J2626" s="16" t="s">
        <v>2285</v>
      </c>
      <c r="K2626" s="16">
        <v>98760</v>
      </c>
      <c r="L2626" s="16" t="s">
        <v>2265</v>
      </c>
      <c r="M2626" s="17">
        <v>43514</v>
      </c>
      <c r="O2626" s="16" t="s">
        <v>4773</v>
      </c>
      <c r="P2626" s="16">
        <v>0</v>
      </c>
      <c r="Q2626" s="16" t="str">
        <f t="shared" si="165"/>
        <v>27/05/99</v>
      </c>
      <c r="R2626" s="27" t="s">
        <v>3904</v>
      </c>
      <c r="S2626" s="108" t="e">
        <v>#N/A</v>
      </c>
      <c r="T2626" s="108"/>
    </row>
    <row r="2627" spans="1:20" hidden="1" x14ac:dyDescent="0.2">
      <c r="A2627" s="16">
        <v>659</v>
      </c>
      <c r="B2627" s="16" t="s">
        <v>1855</v>
      </c>
      <c r="D2627" s="70" t="str">
        <f>IF(C2627="","",LOOKUP(C2627,Bases!A:A,Bases!B:B))</f>
        <v/>
      </c>
      <c r="E2627" s="70" t="str">
        <f>IF(C2627="","",LOOKUP(C2627,Bases!A:A,Bases!C:C))</f>
        <v/>
      </c>
      <c r="G2627" s="68" t="str">
        <f t="shared" ref="G2627:G2658" si="166">IF(L2627="B","Baja","Activo")</f>
        <v>Baja</v>
      </c>
      <c r="K2627" s="16">
        <v>0</v>
      </c>
      <c r="L2627" s="16" t="s">
        <v>2265</v>
      </c>
      <c r="M2627" s="17">
        <v>38439</v>
      </c>
      <c r="N2627" s="15">
        <v>34038900311</v>
      </c>
      <c r="P2627" s="16">
        <v>0</v>
      </c>
      <c r="Q2627" s="16" t="str">
        <f t="shared" si="165"/>
        <v>//</v>
      </c>
      <c r="R2627" s="16"/>
      <c r="S2627" s="108" t="e">
        <v>#N/A</v>
      </c>
      <c r="T2627" s="108"/>
    </row>
    <row r="2628" spans="1:20" hidden="1" x14ac:dyDescent="0.2">
      <c r="A2628" s="16">
        <v>1037</v>
      </c>
      <c r="B2628" s="16" t="s">
        <v>1855</v>
      </c>
      <c r="D2628" s="70" t="str">
        <f>IF(C2628="","",LOOKUP(C2628,Bases!A:A,Bases!B:B))</f>
        <v/>
      </c>
      <c r="E2628" s="70" t="str">
        <f>IF(C2628="","",LOOKUP(C2628,Bases!A:A,Bases!C:C))</f>
        <v/>
      </c>
      <c r="G2628" s="68" t="str">
        <f t="shared" si="166"/>
        <v>Baja</v>
      </c>
      <c r="H2628" s="16" t="s">
        <v>3383</v>
      </c>
      <c r="J2628" s="16" t="s">
        <v>2283</v>
      </c>
      <c r="K2628" s="16">
        <v>98640</v>
      </c>
      <c r="L2628" s="16" t="s">
        <v>2265</v>
      </c>
      <c r="M2628" s="17">
        <v>40809</v>
      </c>
      <c r="N2628" s="15">
        <v>34038900311</v>
      </c>
      <c r="P2628" s="16">
        <v>0</v>
      </c>
      <c r="Q2628" s="16" t="str">
        <f t="shared" si="165"/>
        <v>//</v>
      </c>
      <c r="R2628" s="16"/>
      <c r="S2628" s="108" t="e">
        <v>#N/A</v>
      </c>
      <c r="T2628" s="108"/>
    </row>
    <row r="2629" spans="1:20" ht="18" hidden="1" customHeight="1" x14ac:dyDescent="0.2">
      <c r="A2629" s="16">
        <v>1008</v>
      </c>
      <c r="B2629" s="16" t="s">
        <v>1856</v>
      </c>
      <c r="D2629" s="70" t="str">
        <f>IF(C2629="","",LOOKUP(C2629,Bases!A:A,Bases!B:B))</f>
        <v/>
      </c>
      <c r="E2629" s="70" t="str">
        <f>IF(C2629="","",LOOKUP(C2629,Bases!A:A,Bases!C:C))</f>
        <v/>
      </c>
      <c r="G2629" s="68" t="str">
        <f t="shared" si="166"/>
        <v>Baja</v>
      </c>
      <c r="H2629" s="16" t="s">
        <v>3384</v>
      </c>
      <c r="J2629" s="16" t="s">
        <v>2283</v>
      </c>
      <c r="K2629" s="16">
        <v>98640</v>
      </c>
      <c r="L2629" s="16" t="s">
        <v>2265</v>
      </c>
      <c r="M2629" s="17">
        <v>40592</v>
      </c>
      <c r="N2629" s="15">
        <v>34089207509</v>
      </c>
      <c r="P2629" s="16">
        <v>0</v>
      </c>
      <c r="Q2629" s="16" t="str">
        <f t="shared" si="165"/>
        <v>//</v>
      </c>
      <c r="R2629" s="16"/>
      <c r="S2629" s="108" t="e">
        <v>#N/A</v>
      </c>
      <c r="T2629" s="108"/>
    </row>
    <row r="2630" spans="1:20" hidden="1" x14ac:dyDescent="0.2">
      <c r="A2630" s="16">
        <v>1042</v>
      </c>
      <c r="B2630" s="16" t="s">
        <v>1857</v>
      </c>
      <c r="D2630" s="70" t="str">
        <f>IF(C2630="","",LOOKUP(C2630,Bases!A:A,Bases!B:B))</f>
        <v/>
      </c>
      <c r="E2630" s="70" t="str">
        <f>IF(C2630="","",LOOKUP(C2630,Bases!A:A,Bases!C:C))</f>
        <v/>
      </c>
      <c r="G2630" s="68" t="str">
        <f t="shared" si="166"/>
        <v>Baja</v>
      </c>
      <c r="H2630" s="16" t="s">
        <v>3385</v>
      </c>
      <c r="J2630" s="16" t="s">
        <v>2272</v>
      </c>
      <c r="K2630" s="16">
        <v>98705</v>
      </c>
      <c r="L2630" s="16" t="s">
        <v>2265</v>
      </c>
      <c r="M2630" s="17">
        <v>40809</v>
      </c>
      <c r="N2630" s="15">
        <v>34117401249</v>
      </c>
      <c r="P2630" s="16">
        <v>0</v>
      </c>
      <c r="Q2630" s="16" t="str">
        <f t="shared" si="165"/>
        <v>//</v>
      </c>
      <c r="R2630" s="16"/>
      <c r="S2630" s="108" t="e">
        <v>#N/A</v>
      </c>
      <c r="T2630" s="108"/>
    </row>
    <row r="2631" spans="1:20" hidden="1" x14ac:dyDescent="0.2">
      <c r="A2631" s="16">
        <v>7061</v>
      </c>
      <c r="B2631" s="16" t="s">
        <v>1858</v>
      </c>
      <c r="D2631" s="70" t="str">
        <f>IF(C2631="","",LOOKUP(C2631,Bases!A:A,Bases!B:B))</f>
        <v/>
      </c>
      <c r="E2631" s="70" t="str">
        <f>IF(C2631="","",LOOKUP(C2631,Bases!A:A,Bases!C:C))</f>
        <v/>
      </c>
      <c r="G2631" s="68" t="str">
        <f t="shared" si="166"/>
        <v>Baja</v>
      </c>
      <c r="H2631" s="16" t="s">
        <v>3386</v>
      </c>
      <c r="J2631" s="16" t="s">
        <v>3387</v>
      </c>
      <c r="K2631" s="16">
        <v>0</v>
      </c>
      <c r="L2631" s="16" t="s">
        <v>2265</v>
      </c>
      <c r="M2631" s="17">
        <v>41351</v>
      </c>
      <c r="N2631" s="15">
        <v>34139405046</v>
      </c>
      <c r="P2631" s="16">
        <v>0</v>
      </c>
      <c r="Q2631" s="16" t="str">
        <f t="shared" si="165"/>
        <v>//</v>
      </c>
      <c r="R2631" s="16"/>
      <c r="S2631" s="108" t="e">
        <v>#N/A</v>
      </c>
      <c r="T2631" s="108"/>
    </row>
    <row r="2632" spans="1:20" hidden="1" x14ac:dyDescent="0.2">
      <c r="A2632" s="16">
        <v>632</v>
      </c>
      <c r="B2632" s="16" t="s">
        <v>1859</v>
      </c>
      <c r="D2632" s="70" t="str">
        <f>IF(C2632="","",LOOKUP(C2632,Bases!A:A,Bases!B:B))</f>
        <v/>
      </c>
      <c r="E2632" s="70" t="str">
        <f>IF(C2632="","",LOOKUP(C2632,Bases!A:A,Bases!C:C))</f>
        <v/>
      </c>
      <c r="F2632" s="24" t="s">
        <v>3639</v>
      </c>
      <c r="G2632" s="68" t="str">
        <f t="shared" si="166"/>
        <v>Baja</v>
      </c>
      <c r="H2632" s="16" t="s">
        <v>2825</v>
      </c>
      <c r="J2632" s="16" t="s">
        <v>2283</v>
      </c>
      <c r="K2632" s="16">
        <v>98640</v>
      </c>
      <c r="L2632" s="16" t="s">
        <v>2265</v>
      </c>
      <c r="M2632" s="17">
        <v>43525</v>
      </c>
      <c r="N2632" s="15">
        <v>38149604092</v>
      </c>
      <c r="O2632" s="16" t="s">
        <v>4831</v>
      </c>
      <c r="P2632" s="16">
        <v>0</v>
      </c>
      <c r="Q2632" s="16" t="str">
        <f t="shared" si="165"/>
        <v>04/06/96</v>
      </c>
      <c r="R2632" s="16" t="s">
        <v>3910</v>
      </c>
      <c r="S2632" s="108" t="e">
        <v>#N/A</v>
      </c>
      <c r="T2632" s="108"/>
    </row>
    <row r="2633" spans="1:20" hidden="1" x14ac:dyDescent="0.2">
      <c r="A2633" s="16">
        <v>7040</v>
      </c>
      <c r="B2633" s="16" t="s">
        <v>1860</v>
      </c>
      <c r="D2633" s="70" t="str">
        <f>IF(C2633="","",LOOKUP(C2633,Bases!A:A,Bases!B:B))</f>
        <v/>
      </c>
      <c r="E2633" s="70" t="str">
        <f>IF(C2633="","",LOOKUP(C2633,Bases!A:A,Bases!C:C))</f>
        <v/>
      </c>
      <c r="G2633" s="68" t="str">
        <f t="shared" si="166"/>
        <v>Baja</v>
      </c>
      <c r="H2633" s="16" t="s">
        <v>3388</v>
      </c>
      <c r="J2633" s="16" t="s">
        <v>2375</v>
      </c>
      <c r="K2633" s="16">
        <v>0</v>
      </c>
      <c r="L2633" s="16" t="s">
        <v>2265</v>
      </c>
      <c r="M2633" s="17">
        <v>41310</v>
      </c>
      <c r="N2633" s="15">
        <v>34138500607</v>
      </c>
      <c r="P2633" s="16">
        <v>0</v>
      </c>
      <c r="Q2633" s="16" t="str">
        <f t="shared" si="165"/>
        <v>//</v>
      </c>
      <c r="R2633" s="16"/>
      <c r="S2633" s="108" t="e">
        <v>#N/A</v>
      </c>
      <c r="T2633" s="108"/>
    </row>
    <row r="2634" spans="1:20" hidden="1" x14ac:dyDescent="0.2">
      <c r="A2634" s="16">
        <v>149</v>
      </c>
      <c r="B2634" s="16" t="s">
        <v>1861</v>
      </c>
      <c r="D2634" s="70" t="str">
        <f>IF(C2634="","",LOOKUP(C2634,Bases!A:A,Bases!B:B))</f>
        <v/>
      </c>
      <c r="E2634" s="70" t="str">
        <f>IF(C2634="","",LOOKUP(C2634,Bases!A:A,Bases!C:C))</f>
        <v/>
      </c>
      <c r="G2634" s="68" t="str">
        <f t="shared" si="166"/>
        <v>Baja</v>
      </c>
      <c r="K2634" s="16">
        <v>0</v>
      </c>
      <c r="L2634" s="16" t="s">
        <v>2265</v>
      </c>
      <c r="M2634" s="17">
        <v>37186</v>
      </c>
      <c r="N2634" s="15">
        <v>10806119860</v>
      </c>
      <c r="P2634" s="16">
        <v>0</v>
      </c>
      <c r="Q2634" s="16" t="str">
        <f t="shared" si="165"/>
        <v>//</v>
      </c>
      <c r="R2634" s="16"/>
      <c r="S2634" s="108" t="e">
        <v>#N/A</v>
      </c>
      <c r="T2634" s="108"/>
    </row>
    <row r="2635" spans="1:20" hidden="1" x14ac:dyDescent="0.2">
      <c r="A2635" s="16">
        <v>50054</v>
      </c>
      <c r="B2635" s="19" t="s">
        <v>3801</v>
      </c>
      <c r="C2635" s="19"/>
      <c r="D2635" s="70" t="str">
        <f>IF(C2635="","",LOOKUP(C2635,Bases!A:A,Bases!B:B))</f>
        <v/>
      </c>
      <c r="E2635" s="70" t="str">
        <f>IF(C2635="","",LOOKUP(C2635,Bases!A:A,Bases!C:C))</f>
        <v/>
      </c>
      <c r="F2635" s="19"/>
      <c r="G2635" s="68" t="str">
        <f t="shared" si="166"/>
        <v>Baja</v>
      </c>
      <c r="H2635" s="19" t="s">
        <v>3802</v>
      </c>
      <c r="I2635" s="19"/>
      <c r="J2635" s="19" t="s">
        <v>2268</v>
      </c>
      <c r="K2635" s="19">
        <v>98740</v>
      </c>
      <c r="L2635" s="19" t="s">
        <v>2265</v>
      </c>
      <c r="M2635" s="25">
        <v>43332</v>
      </c>
      <c r="N2635" s="16">
        <v>2159832357</v>
      </c>
      <c r="P2635" s="16">
        <v>0</v>
      </c>
      <c r="Q2635" s="16" t="str">
        <f t="shared" si="165"/>
        <v>//</v>
      </c>
      <c r="R2635" s="16"/>
      <c r="S2635" s="108" t="e">
        <v>#N/A</v>
      </c>
      <c r="T2635" s="108"/>
    </row>
    <row r="2636" spans="1:20" hidden="1" x14ac:dyDescent="0.2">
      <c r="A2636" s="23">
        <v>2357</v>
      </c>
      <c r="B2636" s="16" t="s">
        <v>4349</v>
      </c>
      <c r="D2636" s="70" t="str">
        <f>IF(C2636="","",LOOKUP(C2636,Bases!A:A,Bases!B:B))</f>
        <v/>
      </c>
      <c r="E2636" s="70" t="str">
        <f>IF(C2636="","",LOOKUP(C2636,Bases!A:A,Bases!C:C))</f>
        <v/>
      </c>
      <c r="F2636" s="18" t="s">
        <v>3661</v>
      </c>
      <c r="G2636" s="68" t="str">
        <f t="shared" si="166"/>
        <v>Baja</v>
      </c>
      <c r="H2636" s="16" t="s">
        <v>4350</v>
      </c>
      <c r="J2636" s="16" t="s">
        <v>2272</v>
      </c>
      <c r="K2636" s="16">
        <v>98715</v>
      </c>
      <c r="L2636" s="16" t="s">
        <v>2265</v>
      </c>
      <c r="M2636" s="17">
        <v>43396</v>
      </c>
      <c r="N2636" s="15">
        <v>34038407127</v>
      </c>
      <c r="O2636" s="16" t="s">
        <v>4351</v>
      </c>
      <c r="P2636" s="16">
        <v>0</v>
      </c>
      <c r="Q2636" s="16" t="str">
        <f t="shared" si="165"/>
        <v>07/05/84</v>
      </c>
      <c r="R2636" s="27" t="s">
        <v>3904</v>
      </c>
      <c r="S2636" s="108" t="e">
        <v>#N/A</v>
      </c>
      <c r="T2636" s="108"/>
    </row>
    <row r="2637" spans="1:20" hidden="1" x14ac:dyDescent="0.2">
      <c r="A2637" s="16">
        <v>813</v>
      </c>
      <c r="B2637" s="16" t="s">
        <v>1862</v>
      </c>
      <c r="D2637" s="70" t="str">
        <f>IF(C2637="","",LOOKUP(C2637,Bases!A:A,Bases!B:B))</f>
        <v/>
      </c>
      <c r="E2637" s="70" t="str">
        <f>IF(C2637="","",LOOKUP(C2637,Bases!A:A,Bases!C:C))</f>
        <v/>
      </c>
      <c r="G2637" s="68" t="str">
        <f t="shared" si="166"/>
        <v>Baja</v>
      </c>
      <c r="K2637" s="16">
        <v>0</v>
      </c>
      <c r="L2637" s="16" t="s">
        <v>2265</v>
      </c>
      <c r="M2637" s="17">
        <v>38677</v>
      </c>
      <c r="N2637" s="15">
        <v>34058812081</v>
      </c>
      <c r="P2637" s="16">
        <v>0</v>
      </c>
      <c r="Q2637" s="16" t="str">
        <f t="shared" si="165"/>
        <v>//</v>
      </c>
      <c r="R2637" s="16"/>
      <c r="S2637" s="108" t="e">
        <v>#N/A</v>
      </c>
      <c r="T2637" s="108"/>
    </row>
    <row r="2638" spans="1:20" hidden="1" x14ac:dyDescent="0.2">
      <c r="A2638" s="16">
        <v>2878</v>
      </c>
      <c r="B2638" s="16" t="s">
        <v>6523</v>
      </c>
      <c r="C2638" s="16" t="s">
        <v>7636</v>
      </c>
      <c r="D2638" s="70" t="str">
        <f>IF(C2638="","",LOOKUP(C2638,Bases!A:A,Bases!B:B))</f>
        <v>Fitosanidad</v>
      </c>
      <c r="E2638" s="70" t="str">
        <f>IF(C2638="","",LOOKUP(C2638,Bases!A:A,Bases!C:C))</f>
        <v>Saneacion nivel 3A</v>
      </c>
      <c r="F2638" s="12" t="s">
        <v>9</v>
      </c>
      <c r="G2638" s="68" t="str">
        <f t="shared" si="166"/>
        <v>Baja</v>
      </c>
      <c r="H2638" s="16" t="s">
        <v>6527</v>
      </c>
      <c r="I2638" s="16" t="s">
        <v>5531</v>
      </c>
      <c r="J2638" s="16" t="s">
        <v>2285</v>
      </c>
      <c r="K2638" s="16">
        <v>98740</v>
      </c>
      <c r="L2638" s="16" t="s">
        <v>2265</v>
      </c>
      <c r="M2638" s="17">
        <v>44018</v>
      </c>
      <c r="N2638" s="15">
        <v>27160054360</v>
      </c>
      <c r="O2638" s="16" t="s">
        <v>6528</v>
      </c>
      <c r="Q2638" s="16" t="str">
        <f t="shared" si="165"/>
        <v>19/05/00</v>
      </c>
      <c r="R2638" s="16" t="s">
        <v>3910</v>
      </c>
      <c r="S2638" s="108" t="s">
        <v>6213</v>
      </c>
      <c r="T2638" s="108"/>
    </row>
    <row r="2639" spans="1:20" hidden="1" x14ac:dyDescent="0.2">
      <c r="A2639" s="16">
        <v>50005</v>
      </c>
      <c r="B2639" s="16" t="s">
        <v>3723</v>
      </c>
      <c r="D2639" s="70" t="str">
        <f>IF(C2639="","",LOOKUP(C2639,Bases!A:A,Bases!B:B))</f>
        <v/>
      </c>
      <c r="E2639" s="70" t="str">
        <f>IF(C2639="","",LOOKUP(C2639,Bases!A:A,Bases!C:C))</f>
        <v/>
      </c>
      <c r="G2639" s="68" t="str">
        <f t="shared" si="166"/>
        <v>Baja</v>
      </c>
      <c r="L2639" s="16" t="s">
        <v>2265</v>
      </c>
      <c r="M2639" s="17">
        <v>43305</v>
      </c>
      <c r="P2639" s="16">
        <v>0</v>
      </c>
      <c r="Q2639" s="16" t="str">
        <f t="shared" si="165"/>
        <v>//</v>
      </c>
      <c r="R2639" s="16"/>
      <c r="S2639" s="108" t="e">
        <v>#N/A</v>
      </c>
      <c r="T2639" s="108"/>
    </row>
    <row r="2640" spans="1:20" hidden="1" x14ac:dyDescent="0.2">
      <c r="A2640" s="16">
        <v>852</v>
      </c>
      <c r="B2640" s="16" t="s">
        <v>1864</v>
      </c>
      <c r="D2640" s="70" t="str">
        <f>IF(C2640="","",LOOKUP(C2640,Bases!A:A,Bases!B:B))</f>
        <v/>
      </c>
      <c r="E2640" s="70" t="str">
        <f>IF(C2640="","",LOOKUP(C2640,Bases!A:A,Bases!C:C))</f>
        <v/>
      </c>
      <c r="G2640" s="68" t="str">
        <f t="shared" si="166"/>
        <v>Baja</v>
      </c>
      <c r="K2640" s="16">
        <v>0</v>
      </c>
      <c r="L2640" s="16" t="s">
        <v>2265</v>
      </c>
      <c r="M2640" s="17">
        <v>38733</v>
      </c>
      <c r="N2640" s="15">
        <v>34937704350</v>
      </c>
      <c r="P2640" s="16">
        <v>0</v>
      </c>
      <c r="Q2640" s="16" t="str">
        <f t="shared" si="165"/>
        <v>//</v>
      </c>
      <c r="R2640" s="16"/>
      <c r="S2640" s="108" t="e">
        <v>#N/A</v>
      </c>
      <c r="T2640" s="108"/>
    </row>
    <row r="2641" spans="1:20" hidden="1" x14ac:dyDescent="0.2">
      <c r="A2641" s="16">
        <v>50111</v>
      </c>
      <c r="B2641" s="16" t="s">
        <v>3918</v>
      </c>
      <c r="D2641" s="70" t="str">
        <f>IF(C2641="","",LOOKUP(C2641,Bases!A:A,Bases!B:B))</f>
        <v/>
      </c>
      <c r="E2641" s="70" t="str">
        <f>IF(C2641="","",LOOKUP(C2641,Bases!A:A,Bases!C:C))</f>
        <v/>
      </c>
      <c r="G2641" s="68" t="str">
        <f t="shared" si="166"/>
        <v>Baja</v>
      </c>
      <c r="H2641" s="16" t="s">
        <v>3919</v>
      </c>
      <c r="J2641" s="16" t="s">
        <v>2268</v>
      </c>
      <c r="K2641" s="16">
        <v>98740</v>
      </c>
      <c r="L2641" s="16" t="s">
        <v>2265</v>
      </c>
      <c r="M2641" s="17">
        <v>43340</v>
      </c>
      <c r="O2641" s="16" t="s">
        <v>3920</v>
      </c>
      <c r="P2641" s="16">
        <v>0</v>
      </c>
      <c r="Q2641" s="16" t="str">
        <f t="shared" si="165"/>
        <v>20/11/68</v>
      </c>
      <c r="R2641" s="16">
        <v>9166801812</v>
      </c>
      <c r="S2641" s="108" t="e">
        <v>#N/A</v>
      </c>
      <c r="T2641" s="108"/>
    </row>
    <row r="2642" spans="1:20" hidden="1" x14ac:dyDescent="0.2">
      <c r="A2642" s="23">
        <v>8263</v>
      </c>
      <c r="B2642" s="16" t="s">
        <v>4693</v>
      </c>
      <c r="D2642" s="70" t="str">
        <f>IF(C2642="","",LOOKUP(C2642,Bases!A:A,Bases!B:B))</f>
        <v/>
      </c>
      <c r="E2642" s="70" t="str">
        <f>IF(C2642="","",LOOKUP(C2642,Bases!A:A,Bases!C:C))</f>
        <v/>
      </c>
      <c r="F2642" s="24" t="s">
        <v>3639</v>
      </c>
      <c r="G2642" s="68" t="str">
        <f t="shared" si="166"/>
        <v>Baja</v>
      </c>
      <c r="H2642" s="16" t="s">
        <v>4694</v>
      </c>
      <c r="J2642" s="16" t="s">
        <v>2272</v>
      </c>
      <c r="K2642" s="16">
        <v>98715</v>
      </c>
      <c r="L2642" s="16" t="s">
        <v>2265</v>
      </c>
      <c r="M2642" s="17">
        <v>43481</v>
      </c>
      <c r="N2642" s="15">
        <v>17189849759</v>
      </c>
      <c r="O2642" s="16" t="s">
        <v>4695</v>
      </c>
      <c r="P2642" s="16">
        <v>0</v>
      </c>
      <c r="Q2642" s="16" t="str">
        <f t="shared" si="165"/>
        <v>12/07/98</v>
      </c>
      <c r="R2642" s="27" t="s">
        <v>3910</v>
      </c>
      <c r="S2642" s="108" t="e">
        <v>#N/A</v>
      </c>
      <c r="T2642" s="108"/>
    </row>
    <row r="2643" spans="1:20" hidden="1" x14ac:dyDescent="0.2">
      <c r="A2643" s="16">
        <v>8284</v>
      </c>
      <c r="B2643" s="16" t="s">
        <v>7056</v>
      </c>
      <c r="C2643" s="16" t="s">
        <v>7057</v>
      </c>
      <c r="D2643" s="70" t="str">
        <f>IF(C2643="","",LOOKUP(C2643,Bases!A:A,Bases!B:B))</f>
        <v>Periféricos</v>
      </c>
      <c r="E2643" s="70" t="str">
        <f>IF(C2643="","",LOOKUP(C2643,Bases!A:A,Bases!C:C))</f>
        <v>Vigilante nocturno</v>
      </c>
      <c r="F2643" s="18" t="s">
        <v>11</v>
      </c>
      <c r="G2643" s="68" t="str">
        <f t="shared" si="166"/>
        <v>Baja</v>
      </c>
      <c r="H2643" s="16" t="s">
        <v>3215</v>
      </c>
      <c r="I2643" s="16" t="s">
        <v>2336</v>
      </c>
      <c r="J2643" s="16" t="s">
        <v>2272</v>
      </c>
      <c r="K2643" s="16">
        <v>98705</v>
      </c>
      <c r="L2643" s="16" t="s">
        <v>2265</v>
      </c>
      <c r="M2643" s="17">
        <v>44089</v>
      </c>
      <c r="O2643" s="16" t="s">
        <v>7058</v>
      </c>
      <c r="Q2643" s="16" t="str">
        <f t="shared" si="165"/>
        <v>24/02/69</v>
      </c>
      <c r="R2643" s="27" t="s">
        <v>3904</v>
      </c>
      <c r="S2643" s="108" t="s">
        <v>2336</v>
      </c>
      <c r="T2643" s="108"/>
    </row>
    <row r="2644" spans="1:20" hidden="1" x14ac:dyDescent="0.2">
      <c r="A2644" s="16">
        <v>627</v>
      </c>
      <c r="B2644" s="16" t="s">
        <v>1865</v>
      </c>
      <c r="D2644" s="70" t="str">
        <f>IF(C2644="","",LOOKUP(C2644,Bases!A:A,Bases!B:B))</f>
        <v/>
      </c>
      <c r="E2644" s="70" t="str">
        <f>IF(C2644="","",LOOKUP(C2644,Bases!A:A,Bases!C:C))</f>
        <v/>
      </c>
      <c r="G2644" s="68" t="str">
        <f t="shared" si="166"/>
        <v>Baja</v>
      </c>
      <c r="K2644" s="16">
        <v>0</v>
      </c>
      <c r="L2644" s="16" t="s">
        <v>2265</v>
      </c>
      <c r="M2644" s="17">
        <v>38398</v>
      </c>
      <c r="N2644" s="15">
        <v>34048703655</v>
      </c>
      <c r="P2644" s="16">
        <v>0</v>
      </c>
      <c r="Q2644" s="16" t="str">
        <f t="shared" si="165"/>
        <v>//</v>
      </c>
      <c r="R2644" s="16"/>
      <c r="S2644" s="108" t="e">
        <v>#N/A</v>
      </c>
      <c r="T2644" s="108"/>
    </row>
    <row r="2645" spans="1:20" hidden="1" x14ac:dyDescent="0.2">
      <c r="A2645" s="16">
        <v>2178</v>
      </c>
      <c r="B2645" s="16" t="s">
        <v>3773</v>
      </c>
      <c r="D2645" s="70" t="str">
        <f>IF(C2645="","",LOOKUP(C2645,Bases!A:A,Bases!B:B))</f>
        <v/>
      </c>
      <c r="E2645" s="70" t="str">
        <f>IF(C2645="","",LOOKUP(C2645,Bases!A:A,Bases!C:C))</f>
        <v/>
      </c>
      <c r="F2645" s="24" t="s">
        <v>3662</v>
      </c>
      <c r="G2645" s="68" t="str">
        <f t="shared" si="166"/>
        <v>Baja</v>
      </c>
      <c r="H2645" s="35" t="s">
        <v>3774</v>
      </c>
      <c r="I2645" s="35"/>
      <c r="J2645" s="16" t="s">
        <v>2283</v>
      </c>
      <c r="K2645" s="16">
        <v>98640</v>
      </c>
      <c r="L2645" s="16" t="s">
        <v>2265</v>
      </c>
      <c r="M2645" s="17">
        <v>43326</v>
      </c>
      <c r="O2645" s="35" t="s">
        <v>4254</v>
      </c>
      <c r="P2645" s="16">
        <v>0</v>
      </c>
      <c r="Q2645" s="16" t="str">
        <f t="shared" si="165"/>
        <v>20/03/76</v>
      </c>
      <c r="R2645" s="27" t="s">
        <v>3910</v>
      </c>
      <c r="S2645" s="108" t="e">
        <v>#N/A</v>
      </c>
      <c r="T2645" s="108"/>
    </row>
    <row r="2646" spans="1:20" hidden="1" x14ac:dyDescent="0.2">
      <c r="A2646" s="16">
        <v>1813</v>
      </c>
      <c r="B2646" s="16" t="s">
        <v>1866</v>
      </c>
      <c r="D2646" s="70" t="str">
        <f>IF(C2646="","",LOOKUP(C2646,Bases!A:A,Bases!B:B))</f>
        <v/>
      </c>
      <c r="E2646" s="70" t="str">
        <f>IF(C2646="","",LOOKUP(C2646,Bases!A:A,Bases!C:C))</f>
        <v/>
      </c>
      <c r="G2646" s="68" t="str">
        <f t="shared" si="166"/>
        <v>Baja</v>
      </c>
      <c r="H2646" s="16" t="s">
        <v>3389</v>
      </c>
      <c r="J2646" s="16" t="s">
        <v>2283</v>
      </c>
      <c r="K2646" s="16">
        <v>98640</v>
      </c>
      <c r="L2646" s="16" t="s">
        <v>2265</v>
      </c>
      <c r="M2646" s="17">
        <v>42738</v>
      </c>
      <c r="N2646" s="15">
        <v>10169941258</v>
      </c>
      <c r="P2646" s="16">
        <v>0</v>
      </c>
      <c r="Q2646" s="16" t="str">
        <f t="shared" si="165"/>
        <v>//</v>
      </c>
      <c r="R2646" s="16"/>
      <c r="S2646" s="108" t="e">
        <v>#N/A</v>
      </c>
      <c r="T2646" s="108"/>
    </row>
    <row r="2647" spans="1:20" hidden="1" x14ac:dyDescent="0.2">
      <c r="A2647" s="16">
        <v>2215</v>
      </c>
      <c r="B2647" s="16" t="s">
        <v>3867</v>
      </c>
      <c r="D2647" s="70" t="str">
        <f>IF(C2647="","",LOOKUP(C2647,Bases!A:A,Bases!B:B))</f>
        <v/>
      </c>
      <c r="E2647" s="70" t="str">
        <f>IF(C2647="","",LOOKUP(C2647,Bases!A:A,Bases!C:C))</f>
        <v/>
      </c>
      <c r="F2647" s="18" t="s">
        <v>3639</v>
      </c>
      <c r="G2647" s="68" t="str">
        <f t="shared" si="166"/>
        <v>Baja</v>
      </c>
      <c r="H2647" s="16" t="s">
        <v>3868</v>
      </c>
      <c r="J2647" s="16" t="s">
        <v>2268</v>
      </c>
      <c r="K2647" s="16">
        <v>98740</v>
      </c>
      <c r="L2647" s="16" t="s">
        <v>2265</v>
      </c>
      <c r="M2647" s="17">
        <v>43333</v>
      </c>
      <c r="N2647" s="15">
        <v>3188885556</v>
      </c>
      <c r="O2647" s="16" t="s">
        <v>4068</v>
      </c>
      <c r="P2647" s="16">
        <v>0</v>
      </c>
      <c r="Q2647" s="16" t="str">
        <f t="shared" si="165"/>
        <v>25/05/88</v>
      </c>
      <c r="R2647" s="27" t="s">
        <v>3910</v>
      </c>
      <c r="S2647" s="108" t="e">
        <v>#N/A</v>
      </c>
      <c r="T2647" s="108"/>
    </row>
    <row r="2648" spans="1:20" hidden="1" x14ac:dyDescent="0.2">
      <c r="A2648" s="16">
        <v>2078</v>
      </c>
      <c r="B2648" s="16" t="s">
        <v>1867</v>
      </c>
      <c r="D2648" s="70" t="str">
        <f>IF(C2648="","",LOOKUP(C2648,Bases!A:A,Bases!B:B))</f>
        <v/>
      </c>
      <c r="E2648" s="70" t="str">
        <f>IF(C2648="","",LOOKUP(C2648,Bases!A:A,Bases!C:C))</f>
        <v/>
      </c>
      <c r="G2648" s="68" t="str">
        <f t="shared" si="166"/>
        <v>Baja</v>
      </c>
      <c r="H2648" s="16" t="s">
        <v>3369</v>
      </c>
      <c r="J2648" s="16" t="s">
        <v>2268</v>
      </c>
      <c r="K2648" s="16">
        <v>98760</v>
      </c>
      <c r="L2648" s="16" t="s">
        <v>2265</v>
      </c>
      <c r="M2648" s="17">
        <v>43196</v>
      </c>
      <c r="N2648" s="15">
        <v>34109014984</v>
      </c>
      <c r="P2648" s="16">
        <v>0</v>
      </c>
      <c r="Q2648" s="16" t="str">
        <f t="shared" si="165"/>
        <v>//</v>
      </c>
      <c r="R2648" s="16"/>
      <c r="S2648" s="108" t="e">
        <v>#N/A</v>
      </c>
      <c r="T2648" s="108"/>
    </row>
    <row r="2649" spans="1:20" hidden="1" x14ac:dyDescent="0.2">
      <c r="A2649" s="16">
        <v>52</v>
      </c>
      <c r="B2649" s="16" t="s">
        <v>1868</v>
      </c>
      <c r="D2649" s="70" t="str">
        <f>IF(C2649="","",LOOKUP(C2649,Bases!A:A,Bases!B:B))</f>
        <v/>
      </c>
      <c r="E2649" s="70" t="str">
        <f>IF(C2649="","",LOOKUP(C2649,Bases!A:A,Bases!C:C))</f>
        <v/>
      </c>
      <c r="G2649" s="68" t="str">
        <f t="shared" si="166"/>
        <v>Baja</v>
      </c>
      <c r="K2649" s="16">
        <v>0</v>
      </c>
      <c r="L2649" s="16" t="s">
        <v>2265</v>
      </c>
      <c r="M2649" s="17">
        <v>36924</v>
      </c>
      <c r="N2649" s="15">
        <v>34927200187</v>
      </c>
      <c r="P2649" s="16">
        <v>0</v>
      </c>
      <c r="Q2649" s="16" t="str">
        <f t="shared" si="165"/>
        <v>//</v>
      </c>
      <c r="R2649" s="16"/>
      <c r="S2649" s="108" t="e">
        <v>#N/A</v>
      </c>
      <c r="T2649" s="108"/>
    </row>
    <row r="2650" spans="1:20" hidden="1" x14ac:dyDescent="0.2">
      <c r="A2650" s="16">
        <v>2852</v>
      </c>
      <c r="B2650" s="16" t="s">
        <v>6171</v>
      </c>
      <c r="D2650" s="70" t="str">
        <f>IF(C2650="","",LOOKUP(C2650,Bases!A:A,Bases!B:B))</f>
        <v/>
      </c>
      <c r="E2650" s="70" t="str">
        <f>IF(C2650="","",LOOKUP(C2650,Bases!A:A,Bases!C:C))</f>
        <v/>
      </c>
      <c r="F2650" s="18" t="s">
        <v>3</v>
      </c>
      <c r="G2650" s="68" t="str">
        <f t="shared" si="166"/>
        <v>Baja</v>
      </c>
      <c r="H2650" s="16" t="s">
        <v>6172</v>
      </c>
      <c r="I2650" s="16" t="s">
        <v>2472</v>
      </c>
      <c r="J2650" s="16" t="s">
        <v>2283</v>
      </c>
      <c r="K2650" s="16">
        <v>98640</v>
      </c>
      <c r="L2650" s="16" t="s">
        <v>2265</v>
      </c>
      <c r="M2650" s="17">
        <v>43950</v>
      </c>
      <c r="N2650" s="15">
        <v>98160049007</v>
      </c>
      <c r="O2650" s="16" t="s">
        <v>6173</v>
      </c>
      <c r="P2650" s="16" t="s">
        <v>6451</v>
      </c>
      <c r="Q2650" s="16" t="str">
        <f t="shared" si="165"/>
        <v>07/02/00</v>
      </c>
      <c r="R2650" s="16" t="s">
        <v>3904</v>
      </c>
      <c r="S2650" s="108" t="s">
        <v>3951</v>
      </c>
      <c r="T2650" s="108"/>
    </row>
    <row r="2651" spans="1:20" hidden="1" x14ac:dyDescent="0.2">
      <c r="A2651" s="16">
        <v>2134</v>
      </c>
      <c r="B2651" s="16" t="s">
        <v>3695</v>
      </c>
      <c r="D2651" s="70" t="str">
        <f>IF(C2651="","",LOOKUP(C2651,Bases!A:A,Bases!B:B))</f>
        <v/>
      </c>
      <c r="E2651" s="70" t="str">
        <f>IF(C2651="","",LOOKUP(C2651,Bases!A:A,Bases!C:C))</f>
        <v/>
      </c>
      <c r="G2651" s="68" t="str">
        <f t="shared" si="166"/>
        <v>Baja</v>
      </c>
      <c r="L2651" s="16" t="s">
        <v>2265</v>
      </c>
      <c r="M2651" s="17">
        <v>43290</v>
      </c>
      <c r="P2651" s="16">
        <v>0</v>
      </c>
      <c r="Q2651" s="16" t="str">
        <f t="shared" ref="Q2651:Q2682" si="167">CONCATENATE(MID(O2651,9,2),"/",MID(O2651,7,2),"/",MID(O2651,5,2))</f>
        <v>//</v>
      </c>
      <c r="R2651" s="16"/>
      <c r="S2651" s="108" t="e">
        <v>#N/A</v>
      </c>
      <c r="T2651" s="108"/>
    </row>
    <row r="2652" spans="1:20" hidden="1" x14ac:dyDescent="0.2">
      <c r="A2652" s="16">
        <v>8299</v>
      </c>
      <c r="B2652" s="16" t="s">
        <v>7162</v>
      </c>
      <c r="C2652" s="16" t="s">
        <v>6929</v>
      </c>
      <c r="D2652" s="70" t="s">
        <v>2</v>
      </c>
      <c r="E2652" s="70" t="str">
        <f>IF(C2652="","",LOOKUP(C2652,Bases!A:A,Bases!C:C))</f>
        <v>Trabajador de viñedo</v>
      </c>
      <c r="F2652" s="18" t="s">
        <v>27</v>
      </c>
      <c r="G2652" s="68" t="str">
        <f t="shared" si="166"/>
        <v>Baja</v>
      </c>
      <c r="H2652" s="16" t="s">
        <v>5313</v>
      </c>
      <c r="I2652" s="16" t="s">
        <v>5531</v>
      </c>
      <c r="J2652" s="16" t="s">
        <v>2285</v>
      </c>
      <c r="K2652" s="16">
        <v>98740</v>
      </c>
      <c r="L2652" s="16" t="s">
        <v>2265</v>
      </c>
      <c r="M2652" s="17">
        <v>44102</v>
      </c>
      <c r="N2652" s="15">
        <v>34008417288</v>
      </c>
      <c r="O2652" s="16" t="s">
        <v>7164</v>
      </c>
      <c r="P2652" s="16" t="s">
        <v>7163</v>
      </c>
      <c r="Q2652" s="16" t="str">
        <f t="shared" si="167"/>
        <v>01/10/84</v>
      </c>
      <c r="R2652" s="27" t="s">
        <v>3904</v>
      </c>
      <c r="S2652" s="29" t="s">
        <v>6213</v>
      </c>
      <c r="T2652" s="29"/>
    </row>
    <row r="2653" spans="1:20" hidden="1" x14ac:dyDescent="0.2">
      <c r="A2653" s="16">
        <v>423</v>
      </c>
      <c r="B2653" s="16" t="s">
        <v>1869</v>
      </c>
      <c r="D2653" s="70" t="str">
        <f>IF(C2653="","",LOOKUP(C2653,Bases!A:A,Bases!B:B))</f>
        <v/>
      </c>
      <c r="E2653" s="70" t="str">
        <f>IF(C2653="","",LOOKUP(C2653,Bases!A:A,Bases!C:C))</f>
        <v/>
      </c>
      <c r="G2653" s="68" t="str">
        <f t="shared" si="166"/>
        <v>Baja</v>
      </c>
      <c r="K2653" s="16">
        <v>0</v>
      </c>
      <c r="L2653" s="16" t="s">
        <v>2265</v>
      </c>
      <c r="M2653" s="17">
        <v>37900</v>
      </c>
      <c r="N2653" s="15">
        <v>34998403710</v>
      </c>
      <c r="P2653" s="16">
        <v>0</v>
      </c>
      <c r="Q2653" s="16" t="str">
        <f t="shared" si="167"/>
        <v>//</v>
      </c>
      <c r="R2653" s="16"/>
      <c r="S2653" s="108" t="e">
        <v>#N/A</v>
      </c>
      <c r="T2653" s="108"/>
    </row>
    <row r="2654" spans="1:20" x14ac:dyDescent="0.2">
      <c r="A2654" s="16">
        <v>1501</v>
      </c>
      <c r="B2654" s="16" t="s">
        <v>1392</v>
      </c>
      <c r="C2654" s="16" t="s">
        <v>7097</v>
      </c>
      <c r="D2654" s="70" t="str">
        <f>IF(C2654="","",LOOKUP(C2654,Bases!A:A,Bases!B:B))</f>
        <v>Invernaderos</v>
      </c>
      <c r="E2654" s="70" t="str">
        <f>IF(C2654="","",LOOKUP(C2654,Bases!A:A,Bases!C:C))</f>
        <v>Extra/entrenamiento</v>
      </c>
      <c r="F2654" s="18" t="s">
        <v>7209</v>
      </c>
      <c r="G2654" s="68" t="str">
        <f t="shared" si="166"/>
        <v>Activo</v>
      </c>
      <c r="H2654" s="16" t="s">
        <v>7815</v>
      </c>
      <c r="I2654" s="16" t="s">
        <v>3676</v>
      </c>
      <c r="J2654" s="16" t="s">
        <v>2268</v>
      </c>
      <c r="K2654" s="16">
        <v>98730</v>
      </c>
      <c r="L2654" s="16" t="s">
        <v>2266</v>
      </c>
      <c r="M2654" s="17">
        <v>42235</v>
      </c>
      <c r="N2654" s="15">
        <v>25159819447</v>
      </c>
      <c r="O2654" s="16" t="s">
        <v>7814</v>
      </c>
      <c r="P2654" s="16">
        <v>0</v>
      </c>
      <c r="Q2654" s="16" t="str">
        <f t="shared" si="167"/>
        <v>20/09/98</v>
      </c>
      <c r="R2654" s="16" t="s">
        <v>3904</v>
      </c>
      <c r="S2654" s="12" t="s">
        <v>3185</v>
      </c>
    </row>
    <row r="2655" spans="1:20" hidden="1" x14ac:dyDescent="0.2">
      <c r="A2655" s="16">
        <v>234</v>
      </c>
      <c r="B2655" s="16" t="s">
        <v>1871</v>
      </c>
      <c r="D2655" s="70" t="str">
        <f>IF(C2655="","",LOOKUP(C2655,Bases!A:A,Bases!B:B))</f>
        <v/>
      </c>
      <c r="E2655" s="70" t="str">
        <f>IF(C2655="","",LOOKUP(C2655,Bases!A:A,Bases!C:C))</f>
        <v/>
      </c>
      <c r="G2655" s="68" t="str">
        <f t="shared" si="166"/>
        <v>Baja</v>
      </c>
      <c r="K2655" s="16">
        <v>0</v>
      </c>
      <c r="L2655" s="16" t="s">
        <v>2265</v>
      </c>
      <c r="M2655" s="17">
        <v>37356</v>
      </c>
      <c r="N2655" s="15">
        <v>34907507080</v>
      </c>
      <c r="P2655" s="16">
        <v>0</v>
      </c>
      <c r="Q2655" s="16" t="str">
        <f t="shared" si="167"/>
        <v>//</v>
      </c>
      <c r="R2655" s="16"/>
      <c r="S2655" s="108" t="e">
        <v>#N/A</v>
      </c>
      <c r="T2655" s="108"/>
    </row>
    <row r="2656" spans="1:20" hidden="1" x14ac:dyDescent="0.2">
      <c r="A2656" s="16">
        <v>1243</v>
      </c>
      <c r="B2656" s="16" t="s">
        <v>1872</v>
      </c>
      <c r="D2656" s="70" t="str">
        <f>IF(C2656="","",LOOKUP(C2656,Bases!A:A,Bases!B:B))</f>
        <v/>
      </c>
      <c r="E2656" s="70" t="str">
        <f>IF(C2656="","",LOOKUP(C2656,Bases!A:A,Bases!C:C))</f>
        <v/>
      </c>
      <c r="G2656" s="68" t="str">
        <f t="shared" si="166"/>
        <v>Baja</v>
      </c>
      <c r="H2656" s="16" t="s">
        <v>2337</v>
      </c>
      <c r="J2656" s="16" t="s">
        <v>2274</v>
      </c>
      <c r="K2656" s="16">
        <v>98700</v>
      </c>
      <c r="L2656" s="16" t="s">
        <v>2265</v>
      </c>
      <c r="M2656" s="17">
        <v>41726</v>
      </c>
      <c r="N2656" s="15">
        <v>34139501471</v>
      </c>
      <c r="P2656" s="16">
        <v>0</v>
      </c>
      <c r="Q2656" s="16" t="str">
        <f t="shared" si="167"/>
        <v>//</v>
      </c>
      <c r="R2656" s="16"/>
      <c r="S2656" s="108" t="e">
        <v>#N/A</v>
      </c>
      <c r="T2656" s="108"/>
    </row>
    <row r="2657" spans="1:20" hidden="1" x14ac:dyDescent="0.2">
      <c r="A2657" s="16">
        <v>7039</v>
      </c>
      <c r="B2657" s="16" t="s">
        <v>1872</v>
      </c>
      <c r="D2657" s="70" t="str">
        <f>IF(C2657="","",LOOKUP(C2657,Bases!A:A,Bases!B:B))</f>
        <v/>
      </c>
      <c r="E2657" s="70" t="str">
        <f>IF(C2657="","",LOOKUP(C2657,Bases!A:A,Bases!C:C))</f>
        <v/>
      </c>
      <c r="G2657" s="68" t="str">
        <f t="shared" si="166"/>
        <v>Baja</v>
      </c>
      <c r="H2657" s="16" t="s">
        <v>3390</v>
      </c>
      <c r="J2657" s="16" t="s">
        <v>2375</v>
      </c>
      <c r="K2657" s="16">
        <v>0</v>
      </c>
      <c r="L2657" s="16" t="s">
        <v>2265</v>
      </c>
      <c r="M2657" s="17">
        <v>41309</v>
      </c>
      <c r="N2657" s="15">
        <v>34139501471</v>
      </c>
      <c r="P2657" s="16">
        <v>0</v>
      </c>
      <c r="Q2657" s="16" t="str">
        <f t="shared" si="167"/>
        <v>//</v>
      </c>
      <c r="R2657" s="16"/>
      <c r="S2657" s="108" t="e">
        <v>#N/A</v>
      </c>
      <c r="T2657" s="108"/>
    </row>
    <row r="2658" spans="1:20" x14ac:dyDescent="0.2">
      <c r="A2658" s="16">
        <v>8387</v>
      </c>
      <c r="B2658" s="16" t="s">
        <v>7522</v>
      </c>
      <c r="C2658" s="19" t="s">
        <v>6978</v>
      </c>
      <c r="D2658" s="70" t="str">
        <f>IF(C2658="","",LOOKUP(C2658,Bases!A:A,Bases!B:B))</f>
        <v>Viñedo</v>
      </c>
      <c r="E2658" s="70" t="str">
        <f>IF(C2658="","",LOOKUP(C2658,Bases!A:A,Bases!C:C))</f>
        <v>Trabajador de viñedo</v>
      </c>
      <c r="F2658" s="18" t="s">
        <v>27</v>
      </c>
      <c r="G2658" s="68" t="str">
        <f t="shared" si="166"/>
        <v>Activo</v>
      </c>
      <c r="H2658" s="16" t="s">
        <v>7523</v>
      </c>
      <c r="I2658" s="16" t="s">
        <v>2572</v>
      </c>
      <c r="J2658" s="16" t="s">
        <v>2272</v>
      </c>
      <c r="K2658" s="16">
        <v>98700</v>
      </c>
      <c r="L2658" s="16" t="s">
        <v>144</v>
      </c>
      <c r="M2658" s="17">
        <v>44144</v>
      </c>
      <c r="N2658" s="15">
        <v>49169891287</v>
      </c>
      <c r="O2658" s="16" t="s">
        <v>7524</v>
      </c>
      <c r="Q2658" s="16" t="str">
        <f t="shared" si="167"/>
        <v>25/02/98</v>
      </c>
      <c r="R2658" s="27" t="s">
        <v>3904</v>
      </c>
      <c r="S2658" s="12" t="s">
        <v>3593</v>
      </c>
    </row>
    <row r="2659" spans="1:20" hidden="1" x14ac:dyDescent="0.2">
      <c r="A2659" s="16">
        <v>8115</v>
      </c>
      <c r="B2659" s="16" t="s">
        <v>1873</v>
      </c>
      <c r="D2659" s="70" t="str">
        <f>IF(C2659="","",LOOKUP(C2659,Bases!A:A,Bases!B:B))</f>
        <v/>
      </c>
      <c r="E2659" s="70" t="str">
        <f>IF(C2659="","",LOOKUP(C2659,Bases!A:A,Bases!C:C))</f>
        <v/>
      </c>
      <c r="G2659" s="68" t="str">
        <f t="shared" ref="G2659:G2690" si="168">IF(L2659="B","Baja","Activo")</f>
        <v>Baja</v>
      </c>
      <c r="H2659" s="16" t="s">
        <v>3391</v>
      </c>
      <c r="J2659" s="16" t="s">
        <v>2389</v>
      </c>
      <c r="K2659" s="16">
        <v>98840</v>
      </c>
      <c r="L2659" s="16" t="s">
        <v>2265</v>
      </c>
      <c r="M2659" s="17">
        <v>42058</v>
      </c>
      <c r="N2659" s="15">
        <v>34118601110</v>
      </c>
      <c r="P2659" s="16">
        <v>0</v>
      </c>
      <c r="Q2659" s="16" t="str">
        <f t="shared" si="167"/>
        <v>//</v>
      </c>
      <c r="R2659" s="16"/>
      <c r="S2659" s="108" t="e">
        <v>#N/A</v>
      </c>
      <c r="T2659" s="108"/>
    </row>
    <row r="2660" spans="1:20" hidden="1" x14ac:dyDescent="0.2">
      <c r="A2660" s="29">
        <v>50194</v>
      </c>
      <c r="B2660" s="16" t="s">
        <v>4140</v>
      </c>
      <c r="D2660" s="70" t="str">
        <f>IF(C2660="","",LOOKUP(C2660,Bases!A:A,Bases!B:B))</f>
        <v/>
      </c>
      <c r="E2660" s="70" t="str">
        <f>IF(C2660="","",LOOKUP(C2660,Bases!A:A,Bases!C:C))</f>
        <v/>
      </c>
      <c r="F2660" s="18" t="s">
        <v>3639</v>
      </c>
      <c r="G2660" s="68" t="str">
        <f t="shared" si="168"/>
        <v>Baja</v>
      </c>
      <c r="H2660" s="16" t="s">
        <v>4141</v>
      </c>
      <c r="J2660" s="16" t="s">
        <v>2268</v>
      </c>
      <c r="K2660" s="16">
        <v>98740</v>
      </c>
      <c r="L2660" s="16" t="s">
        <v>2265</v>
      </c>
      <c r="M2660" s="17">
        <v>43363</v>
      </c>
      <c r="O2660" s="16" t="s">
        <v>4142</v>
      </c>
      <c r="P2660" s="16">
        <v>0</v>
      </c>
      <c r="Q2660" s="16" t="str">
        <f t="shared" si="167"/>
        <v>24/04/80</v>
      </c>
      <c r="R2660" s="27" t="s">
        <v>3910</v>
      </c>
      <c r="S2660" s="108" t="e">
        <v>#N/A</v>
      </c>
      <c r="T2660" s="108"/>
    </row>
    <row r="2661" spans="1:20" hidden="1" x14ac:dyDescent="0.2">
      <c r="A2661" s="16">
        <v>2787</v>
      </c>
      <c r="B2661" s="16" t="s">
        <v>5939</v>
      </c>
      <c r="D2661" s="70" t="str">
        <f>IF(C2661="","",LOOKUP(C2661,Bases!A:A,Bases!B:B))</f>
        <v/>
      </c>
      <c r="E2661" s="70" t="str">
        <f>IF(C2661="","",LOOKUP(C2661,Bases!A:A,Bases!C:C))</f>
        <v/>
      </c>
      <c r="F2661" s="18" t="s">
        <v>5102</v>
      </c>
      <c r="G2661" s="68" t="str">
        <f t="shared" si="168"/>
        <v>Baja</v>
      </c>
      <c r="H2661" s="16" t="s">
        <v>5940</v>
      </c>
      <c r="I2661" s="16" t="s">
        <v>3185</v>
      </c>
      <c r="J2661" s="16" t="s">
        <v>2285</v>
      </c>
      <c r="K2661" s="16">
        <v>98730</v>
      </c>
      <c r="L2661" s="16" t="s">
        <v>2265</v>
      </c>
      <c r="M2661" s="17">
        <v>43879</v>
      </c>
      <c r="N2661" s="15">
        <v>51078907279</v>
      </c>
      <c r="O2661" s="16" t="s">
        <v>5941</v>
      </c>
      <c r="P2661" s="16">
        <v>0</v>
      </c>
      <c r="Q2661" s="16" t="str">
        <f t="shared" si="167"/>
        <v>05/07/89</v>
      </c>
      <c r="R2661" s="27" t="s">
        <v>3904</v>
      </c>
      <c r="S2661" s="108" t="e">
        <v>#N/A</v>
      </c>
      <c r="T2661" s="108"/>
    </row>
    <row r="2662" spans="1:20" hidden="1" x14ac:dyDescent="0.2">
      <c r="A2662" s="23">
        <v>2437</v>
      </c>
      <c r="B2662" s="16" t="s">
        <v>4732</v>
      </c>
      <c r="D2662" s="70" t="str">
        <f>IF(C2662="","",LOOKUP(C2662,Bases!A:A,Bases!B:B))</f>
        <v/>
      </c>
      <c r="E2662" s="70" t="str">
        <f>IF(C2662="","",LOOKUP(C2662,Bases!A:A,Bases!C:C))</f>
        <v/>
      </c>
      <c r="F2662" s="24" t="s">
        <v>9</v>
      </c>
      <c r="G2662" s="68" t="str">
        <f t="shared" si="168"/>
        <v>Baja</v>
      </c>
      <c r="H2662" s="16" t="s">
        <v>4733</v>
      </c>
      <c r="I2662" s="16" t="s">
        <v>3185</v>
      </c>
      <c r="J2662" s="16" t="s">
        <v>2285</v>
      </c>
      <c r="K2662" s="16">
        <v>98760</v>
      </c>
      <c r="L2662" s="16" t="s">
        <v>2265</v>
      </c>
      <c r="M2662" s="17">
        <v>43879</v>
      </c>
      <c r="N2662" s="15">
        <v>51927506165</v>
      </c>
      <c r="O2662" s="16" t="s">
        <v>4734</v>
      </c>
      <c r="P2662" s="16">
        <v>0</v>
      </c>
      <c r="Q2662" s="16" t="str">
        <f t="shared" si="167"/>
        <v>12/07/75</v>
      </c>
      <c r="R2662" s="27" t="s">
        <v>3904</v>
      </c>
      <c r="S2662" s="108" t="s">
        <v>6217</v>
      </c>
      <c r="T2662" s="108"/>
    </row>
    <row r="2663" spans="1:20" hidden="1" x14ac:dyDescent="0.2">
      <c r="A2663" s="16">
        <v>607</v>
      </c>
      <c r="B2663" s="16" t="s">
        <v>1874</v>
      </c>
      <c r="D2663" s="70" t="str">
        <f>IF(C2663="","",LOOKUP(C2663,Bases!A:A,Bases!B:B))</f>
        <v/>
      </c>
      <c r="E2663" s="70" t="str">
        <f>IF(C2663="","",LOOKUP(C2663,Bases!A:A,Bases!C:C))</f>
        <v/>
      </c>
      <c r="G2663" s="68" t="str">
        <f t="shared" si="168"/>
        <v>Baja</v>
      </c>
      <c r="H2663" s="16" t="s">
        <v>3392</v>
      </c>
      <c r="J2663" s="16" t="s">
        <v>2283</v>
      </c>
      <c r="K2663" s="16">
        <v>98640</v>
      </c>
      <c r="L2663" s="16" t="s">
        <v>2265</v>
      </c>
      <c r="M2663" s="17">
        <v>38355</v>
      </c>
      <c r="N2663" s="15">
        <v>34058500124</v>
      </c>
      <c r="P2663" s="16">
        <v>0</v>
      </c>
      <c r="Q2663" s="16" t="str">
        <f t="shared" si="167"/>
        <v>//</v>
      </c>
      <c r="R2663" s="16"/>
      <c r="S2663" s="108" t="e">
        <v>#N/A</v>
      </c>
      <c r="T2663" s="108"/>
    </row>
    <row r="2664" spans="1:20" x14ac:dyDescent="0.2">
      <c r="A2664" s="35">
        <v>8217</v>
      </c>
      <c r="B2664" s="16" t="s">
        <v>1416</v>
      </c>
      <c r="C2664" s="16" t="s">
        <v>6796</v>
      </c>
      <c r="D2664" s="70" t="str">
        <f>IF(C2664="","",LOOKUP(C2664,Bases!A:A,Bases!B:B))</f>
        <v>Riego</v>
      </c>
      <c r="E2664" s="70" t="str">
        <f>IF(C2664="","",LOOKUP(C2664,Bases!A:A,Bases!C:C))</f>
        <v>Riego nivel D</v>
      </c>
      <c r="F2664" s="18" t="s">
        <v>7545</v>
      </c>
      <c r="G2664" s="68" t="str">
        <f t="shared" si="168"/>
        <v>Activo</v>
      </c>
      <c r="H2664" s="35" t="s">
        <v>3117</v>
      </c>
      <c r="I2664" s="35" t="s">
        <v>2336</v>
      </c>
      <c r="J2664" s="16" t="s">
        <v>2274</v>
      </c>
      <c r="K2664" s="16">
        <v>98705</v>
      </c>
      <c r="L2664" s="16" t="s">
        <v>144</v>
      </c>
      <c r="M2664" s="17">
        <v>42758</v>
      </c>
      <c r="N2664" s="15">
        <v>34018214956</v>
      </c>
      <c r="O2664" s="35" t="s">
        <v>4223</v>
      </c>
      <c r="P2664" s="16" t="s">
        <v>6407</v>
      </c>
      <c r="Q2664" s="16" t="str">
        <f t="shared" si="167"/>
        <v>21/10/82</v>
      </c>
      <c r="R2664" s="27" t="s">
        <v>3904</v>
      </c>
      <c r="S2664" s="12" t="s">
        <v>6214</v>
      </c>
    </row>
    <row r="2665" spans="1:20" hidden="1" x14ac:dyDescent="0.2">
      <c r="A2665" s="16">
        <v>1035</v>
      </c>
      <c r="B2665" s="16" t="s">
        <v>1875</v>
      </c>
      <c r="D2665" s="70" t="str">
        <f>IF(C2665="","",LOOKUP(C2665,Bases!A:A,Bases!B:B))</f>
        <v/>
      </c>
      <c r="E2665" s="70" t="str">
        <f>IF(C2665="","",LOOKUP(C2665,Bases!A:A,Bases!C:C))</f>
        <v/>
      </c>
      <c r="G2665" s="68" t="str">
        <f t="shared" si="168"/>
        <v>Baja</v>
      </c>
      <c r="H2665" s="16" t="s">
        <v>3393</v>
      </c>
      <c r="J2665" s="16" t="s">
        <v>2283</v>
      </c>
      <c r="K2665" s="16">
        <v>98640</v>
      </c>
      <c r="L2665" s="16" t="s">
        <v>2265</v>
      </c>
      <c r="M2665" s="17">
        <v>40781</v>
      </c>
      <c r="N2665" s="15">
        <v>34109202514</v>
      </c>
      <c r="P2665" s="16">
        <v>0</v>
      </c>
      <c r="Q2665" s="16" t="str">
        <f t="shared" si="167"/>
        <v>//</v>
      </c>
      <c r="R2665" s="16"/>
      <c r="S2665" s="108" t="e">
        <v>#N/A</v>
      </c>
      <c r="T2665" s="108"/>
    </row>
    <row r="2666" spans="1:20" hidden="1" x14ac:dyDescent="0.2">
      <c r="A2666" s="16">
        <v>1820</v>
      </c>
      <c r="B2666" s="16" t="s">
        <v>1876</v>
      </c>
      <c r="D2666" s="70" t="str">
        <f>IF(C2666="","",LOOKUP(C2666,Bases!A:A,Bases!B:B))</f>
        <v/>
      </c>
      <c r="E2666" s="70" t="str">
        <f>IF(C2666="","",LOOKUP(C2666,Bases!A:A,Bases!C:C))</f>
        <v/>
      </c>
      <c r="G2666" s="68" t="str">
        <f t="shared" si="168"/>
        <v>Baja</v>
      </c>
      <c r="H2666" s="16" t="s">
        <v>3394</v>
      </c>
      <c r="J2666" s="16" t="s">
        <v>2272</v>
      </c>
      <c r="K2666" s="16">
        <v>98705</v>
      </c>
      <c r="L2666" s="16" t="s">
        <v>2265</v>
      </c>
      <c r="M2666" s="17">
        <v>42745</v>
      </c>
      <c r="N2666" s="15">
        <v>17149839833</v>
      </c>
      <c r="P2666" s="16">
        <v>0</v>
      </c>
      <c r="Q2666" s="16" t="str">
        <f t="shared" si="167"/>
        <v>//</v>
      </c>
      <c r="R2666" s="16"/>
      <c r="S2666" s="108" t="e">
        <v>#N/A</v>
      </c>
      <c r="T2666" s="108"/>
    </row>
    <row r="2667" spans="1:20" hidden="1" x14ac:dyDescent="0.2">
      <c r="A2667" s="16">
        <v>1103</v>
      </c>
      <c r="B2667" s="16" t="s">
        <v>1877</v>
      </c>
      <c r="D2667" s="70" t="str">
        <f>IF(C2667="","",LOOKUP(C2667,Bases!A:A,Bases!B:B))</f>
        <v/>
      </c>
      <c r="E2667" s="70" t="str">
        <f>IF(C2667="","",LOOKUP(C2667,Bases!A:A,Bases!C:C))</f>
        <v/>
      </c>
      <c r="G2667" s="68" t="str">
        <f t="shared" si="168"/>
        <v>Baja</v>
      </c>
      <c r="H2667" s="16" t="s">
        <v>3395</v>
      </c>
      <c r="J2667" s="16" t="s">
        <v>2272</v>
      </c>
      <c r="K2667" s="16">
        <v>98700</v>
      </c>
      <c r="L2667" s="16" t="s">
        <v>2265</v>
      </c>
      <c r="M2667" s="17">
        <v>41173</v>
      </c>
      <c r="N2667" s="15">
        <v>34129412994</v>
      </c>
      <c r="P2667" s="16">
        <v>0</v>
      </c>
      <c r="Q2667" s="16" t="str">
        <f t="shared" si="167"/>
        <v>//</v>
      </c>
      <c r="R2667" s="16"/>
      <c r="S2667" s="108" t="e">
        <v>#N/A</v>
      </c>
      <c r="T2667" s="108"/>
    </row>
    <row r="2668" spans="1:20" hidden="1" x14ac:dyDescent="0.2">
      <c r="A2668" s="16">
        <v>7046</v>
      </c>
      <c r="B2668" s="16" t="s">
        <v>1878</v>
      </c>
      <c r="D2668" s="70" t="str">
        <f>IF(C2668="","",LOOKUP(C2668,Bases!A:A,Bases!B:B))</f>
        <v/>
      </c>
      <c r="E2668" s="70" t="str">
        <f>IF(C2668="","",LOOKUP(C2668,Bases!A:A,Bases!C:C))</f>
        <v/>
      </c>
      <c r="G2668" s="68" t="str">
        <f t="shared" si="168"/>
        <v>Baja</v>
      </c>
      <c r="H2668" s="16" t="s">
        <v>3396</v>
      </c>
      <c r="J2668" s="16" t="s">
        <v>3397</v>
      </c>
      <c r="K2668" s="16">
        <v>0</v>
      </c>
      <c r="L2668" s="16" t="s">
        <v>2265</v>
      </c>
      <c r="M2668" s="17">
        <v>41316</v>
      </c>
      <c r="N2668" s="15">
        <v>34048612658</v>
      </c>
      <c r="P2668" s="16">
        <v>0</v>
      </c>
      <c r="Q2668" s="16" t="str">
        <f t="shared" si="167"/>
        <v>//</v>
      </c>
      <c r="R2668" s="16"/>
      <c r="S2668" s="108" t="e">
        <v>#N/A</v>
      </c>
      <c r="T2668" s="108"/>
    </row>
    <row r="2669" spans="1:20" hidden="1" x14ac:dyDescent="0.2">
      <c r="A2669" s="16">
        <v>1778</v>
      </c>
      <c r="B2669" s="16" t="s">
        <v>1879</v>
      </c>
      <c r="D2669" s="70" t="str">
        <f>IF(C2669="","",LOOKUP(C2669,Bases!A:A,Bases!B:B))</f>
        <v/>
      </c>
      <c r="E2669" s="70" t="str">
        <f>IF(C2669="","",LOOKUP(C2669,Bases!A:A,Bases!C:C))</f>
        <v/>
      </c>
      <c r="G2669" s="68" t="str">
        <f t="shared" si="168"/>
        <v>Baja</v>
      </c>
      <c r="H2669" s="16" t="s">
        <v>2742</v>
      </c>
      <c r="J2669" s="16" t="s">
        <v>2297</v>
      </c>
      <c r="K2669" s="16">
        <v>98730</v>
      </c>
      <c r="L2669" s="16" t="s">
        <v>2265</v>
      </c>
      <c r="M2669" s="17">
        <v>42636</v>
      </c>
      <c r="N2669" s="15">
        <v>5149341991</v>
      </c>
      <c r="P2669" s="16">
        <v>0</v>
      </c>
      <c r="Q2669" s="16" t="str">
        <f t="shared" si="167"/>
        <v>//</v>
      </c>
      <c r="R2669" s="16"/>
      <c r="S2669" s="108" t="e">
        <v>#N/A</v>
      </c>
      <c r="T2669" s="108"/>
    </row>
    <row r="2670" spans="1:20" hidden="1" x14ac:dyDescent="0.2">
      <c r="A2670" s="16">
        <v>872</v>
      </c>
      <c r="B2670" s="16" t="s">
        <v>1880</v>
      </c>
      <c r="D2670" s="70" t="str">
        <f>IF(C2670="","",LOOKUP(C2670,Bases!A:A,Bases!B:B))</f>
        <v/>
      </c>
      <c r="E2670" s="70" t="str">
        <f>IF(C2670="","",LOOKUP(C2670,Bases!A:A,Bases!C:C))</f>
        <v/>
      </c>
      <c r="G2670" s="68" t="str">
        <f t="shared" si="168"/>
        <v>Baja</v>
      </c>
      <c r="K2670" s="16">
        <v>0</v>
      </c>
      <c r="L2670" s="16" t="s">
        <v>2265</v>
      </c>
      <c r="M2670" s="17">
        <v>38775</v>
      </c>
      <c r="N2670" s="15">
        <v>34069000973</v>
      </c>
      <c r="P2670" s="16">
        <v>0</v>
      </c>
      <c r="Q2670" s="16" t="str">
        <f t="shared" si="167"/>
        <v>//</v>
      </c>
      <c r="R2670" s="16"/>
      <c r="S2670" s="108" t="e">
        <v>#N/A</v>
      </c>
      <c r="T2670" s="108"/>
    </row>
    <row r="2671" spans="1:20" hidden="1" x14ac:dyDescent="0.2">
      <c r="A2671" s="16">
        <v>708</v>
      </c>
      <c r="B2671" s="16" t="s">
        <v>1881</v>
      </c>
      <c r="D2671" s="70" t="str">
        <f>IF(C2671="","",LOOKUP(C2671,Bases!A:A,Bases!B:B))</f>
        <v/>
      </c>
      <c r="E2671" s="70" t="str">
        <f>IF(C2671="","",LOOKUP(C2671,Bases!A:A,Bases!C:C))</f>
        <v/>
      </c>
      <c r="G2671" s="68" t="str">
        <f t="shared" si="168"/>
        <v>Baja</v>
      </c>
      <c r="K2671" s="16">
        <v>0</v>
      </c>
      <c r="L2671" s="16" t="s">
        <v>2265</v>
      </c>
      <c r="M2671" s="17">
        <v>38474</v>
      </c>
      <c r="N2671" s="15">
        <v>34058704700</v>
      </c>
      <c r="P2671" s="16">
        <v>0</v>
      </c>
      <c r="Q2671" s="16" t="str">
        <f t="shared" si="167"/>
        <v>//</v>
      </c>
      <c r="R2671" s="16"/>
      <c r="S2671" s="108" t="e">
        <v>#N/A</v>
      </c>
      <c r="T2671" s="108"/>
    </row>
    <row r="2672" spans="1:20" hidden="1" x14ac:dyDescent="0.2">
      <c r="A2672" s="50">
        <v>50320</v>
      </c>
      <c r="B2672" s="16" t="s">
        <v>5301</v>
      </c>
      <c r="D2672" s="70" t="str">
        <f>IF(C2672="","",LOOKUP(C2672,Bases!A:A,Bases!B:B))</f>
        <v/>
      </c>
      <c r="E2672" s="70" t="str">
        <f>IF(C2672="","",LOOKUP(C2672,Bases!A:A,Bases!C:C))</f>
        <v/>
      </c>
      <c r="F2672" s="18" t="s">
        <v>24</v>
      </c>
      <c r="G2672" s="68" t="str">
        <f t="shared" si="168"/>
        <v>Baja</v>
      </c>
      <c r="H2672" s="16" t="s">
        <v>5302</v>
      </c>
      <c r="J2672" s="16" t="s">
        <v>2274</v>
      </c>
      <c r="K2672" s="16">
        <v>98705</v>
      </c>
      <c r="L2672" s="16" t="s">
        <v>2265</v>
      </c>
      <c r="M2672" s="17">
        <v>43684</v>
      </c>
      <c r="O2672" s="16" t="s">
        <v>5303</v>
      </c>
      <c r="P2672" s="16">
        <v>0</v>
      </c>
      <c r="Q2672" s="16" t="str">
        <f t="shared" si="167"/>
        <v>14/07/01</v>
      </c>
      <c r="R2672" s="27" t="s">
        <v>3910</v>
      </c>
      <c r="S2672" s="108" t="e">
        <v>#N/A</v>
      </c>
      <c r="T2672" s="108"/>
    </row>
    <row r="2673" spans="1:20" hidden="1" x14ac:dyDescent="0.2">
      <c r="A2673" s="16">
        <v>965</v>
      </c>
      <c r="B2673" s="16" t="s">
        <v>1882</v>
      </c>
      <c r="D2673" s="70" t="str">
        <f>IF(C2673="","",LOOKUP(C2673,Bases!A:A,Bases!B:B))</f>
        <v/>
      </c>
      <c r="E2673" s="70" t="str">
        <f>IF(C2673="","",LOOKUP(C2673,Bases!A:A,Bases!C:C))</f>
        <v/>
      </c>
      <c r="G2673" s="68" t="str">
        <f t="shared" si="168"/>
        <v>Baja</v>
      </c>
      <c r="H2673" s="16" t="s">
        <v>3398</v>
      </c>
      <c r="J2673" s="16" t="s">
        <v>2283</v>
      </c>
      <c r="K2673" s="16">
        <v>98640</v>
      </c>
      <c r="L2673" s="16" t="s">
        <v>2265</v>
      </c>
      <c r="M2673" s="17">
        <v>40529</v>
      </c>
      <c r="N2673" s="15">
        <v>34038706254</v>
      </c>
      <c r="P2673" s="16">
        <v>0</v>
      </c>
      <c r="Q2673" s="16" t="str">
        <f t="shared" si="167"/>
        <v>//</v>
      </c>
      <c r="R2673" s="16"/>
      <c r="S2673" s="108" t="e">
        <v>#N/A</v>
      </c>
      <c r="T2673" s="108"/>
    </row>
    <row r="2674" spans="1:20" hidden="1" x14ac:dyDescent="0.2">
      <c r="A2674" s="16">
        <v>1781</v>
      </c>
      <c r="B2674" s="16" t="s">
        <v>1883</v>
      </c>
      <c r="D2674" s="70" t="str">
        <f>IF(C2674="","",LOOKUP(C2674,Bases!A:A,Bases!B:B))</f>
        <v/>
      </c>
      <c r="E2674" s="70" t="str">
        <f>IF(C2674="","",LOOKUP(C2674,Bases!A:A,Bases!C:C))</f>
        <v/>
      </c>
      <c r="G2674" s="68" t="str">
        <f t="shared" si="168"/>
        <v>Baja</v>
      </c>
      <c r="H2674" s="16" t="s">
        <v>2976</v>
      </c>
      <c r="J2674" s="16" t="s">
        <v>2297</v>
      </c>
      <c r="K2674" s="16">
        <v>98760</v>
      </c>
      <c r="L2674" s="16" t="s">
        <v>2265</v>
      </c>
      <c r="M2674" s="17">
        <v>42643</v>
      </c>
      <c r="N2674" s="15">
        <v>3167811847</v>
      </c>
      <c r="P2674" s="16">
        <v>0</v>
      </c>
      <c r="Q2674" s="16" t="str">
        <f t="shared" si="167"/>
        <v>//</v>
      </c>
      <c r="R2674" s="16"/>
      <c r="S2674" s="108" t="e">
        <v>#N/A</v>
      </c>
      <c r="T2674" s="108"/>
    </row>
    <row r="2675" spans="1:20" hidden="1" x14ac:dyDescent="0.2">
      <c r="A2675" s="16">
        <v>8112</v>
      </c>
      <c r="B2675" s="16" t="s">
        <v>1884</v>
      </c>
      <c r="D2675" s="70" t="str">
        <f>IF(C2675="","",LOOKUP(C2675,Bases!A:A,Bases!B:B))</f>
        <v/>
      </c>
      <c r="E2675" s="70" t="str">
        <f>IF(C2675="","",LOOKUP(C2675,Bases!A:A,Bases!C:C))</f>
        <v/>
      </c>
      <c r="G2675" s="68" t="str">
        <f t="shared" si="168"/>
        <v>Baja</v>
      </c>
      <c r="H2675" s="16" t="s">
        <v>3399</v>
      </c>
      <c r="J2675" s="16" t="s">
        <v>2294</v>
      </c>
      <c r="K2675" s="16">
        <v>98087</v>
      </c>
      <c r="L2675" s="16" t="s">
        <v>2265</v>
      </c>
      <c r="M2675" s="17">
        <v>42052</v>
      </c>
      <c r="N2675" s="15">
        <v>34997706212</v>
      </c>
      <c r="P2675" s="16">
        <v>0</v>
      </c>
      <c r="Q2675" s="16" t="str">
        <f t="shared" si="167"/>
        <v>//</v>
      </c>
      <c r="R2675" s="16"/>
      <c r="S2675" s="108" t="e">
        <v>#N/A</v>
      </c>
      <c r="T2675" s="108"/>
    </row>
    <row r="2676" spans="1:20" hidden="1" x14ac:dyDescent="0.2">
      <c r="A2676" s="16">
        <v>861</v>
      </c>
      <c r="B2676" s="16" t="s">
        <v>1885</v>
      </c>
      <c r="D2676" s="70" t="str">
        <f>IF(C2676="","",LOOKUP(C2676,Bases!A:A,Bases!B:B))</f>
        <v/>
      </c>
      <c r="E2676" s="70" t="str">
        <f>IF(C2676="","",LOOKUP(C2676,Bases!A:A,Bases!C:C))</f>
        <v/>
      </c>
      <c r="G2676" s="68" t="str">
        <f t="shared" si="168"/>
        <v>Baja</v>
      </c>
      <c r="K2676" s="16">
        <v>0</v>
      </c>
      <c r="L2676" s="16" t="s">
        <v>2265</v>
      </c>
      <c r="M2676" s="17">
        <v>38768</v>
      </c>
      <c r="N2676" s="15">
        <v>34068801876</v>
      </c>
      <c r="P2676" s="16">
        <v>0</v>
      </c>
      <c r="Q2676" s="16" t="str">
        <f t="shared" si="167"/>
        <v>//</v>
      </c>
      <c r="R2676" s="16"/>
      <c r="S2676" s="108" t="e">
        <v>#N/A</v>
      </c>
      <c r="T2676" s="108"/>
    </row>
    <row r="2677" spans="1:20" hidden="1" x14ac:dyDescent="0.2">
      <c r="A2677" s="16">
        <v>2089</v>
      </c>
      <c r="B2677" s="16" t="s">
        <v>1886</v>
      </c>
      <c r="D2677" s="70" t="str">
        <f>IF(C2677="","",LOOKUP(C2677,Bases!A:A,Bases!B:B))</f>
        <v/>
      </c>
      <c r="E2677" s="70" t="str">
        <f>IF(C2677="","",LOOKUP(C2677,Bases!A:A,Bases!C:C))</f>
        <v/>
      </c>
      <c r="F2677" s="18" t="s">
        <v>3</v>
      </c>
      <c r="G2677" s="68" t="str">
        <f t="shared" si="168"/>
        <v>Baja</v>
      </c>
      <c r="H2677" s="16" t="s">
        <v>4608</v>
      </c>
      <c r="J2677" s="16" t="s">
        <v>2272</v>
      </c>
      <c r="K2677" s="16">
        <v>98706</v>
      </c>
      <c r="L2677" s="16" t="s">
        <v>2265</v>
      </c>
      <c r="M2677" s="17">
        <v>43431</v>
      </c>
      <c r="N2677" s="15">
        <v>12048617307</v>
      </c>
      <c r="O2677" s="35" t="s">
        <v>4249</v>
      </c>
      <c r="P2677" s="16">
        <v>0</v>
      </c>
      <c r="Q2677" s="16" t="str">
        <f t="shared" si="167"/>
        <v>03/01/86</v>
      </c>
      <c r="R2677" s="27" t="s">
        <v>3904</v>
      </c>
      <c r="S2677" s="108" t="e">
        <v>#N/A</v>
      </c>
      <c r="T2677" s="108"/>
    </row>
    <row r="2678" spans="1:20" ht="15" hidden="1" customHeight="1" x14ac:dyDescent="0.2">
      <c r="A2678" s="16">
        <v>468</v>
      </c>
      <c r="B2678" s="16" t="s">
        <v>1887</v>
      </c>
      <c r="D2678" s="70" t="str">
        <f>IF(C2678="","",LOOKUP(C2678,Bases!A:A,Bases!B:B))</f>
        <v/>
      </c>
      <c r="E2678" s="70" t="str">
        <f>IF(C2678="","",LOOKUP(C2678,Bases!A:A,Bases!C:C))</f>
        <v/>
      </c>
      <c r="G2678" s="68" t="str">
        <f t="shared" si="168"/>
        <v>Baja</v>
      </c>
      <c r="K2678" s="16">
        <v>0</v>
      </c>
      <c r="L2678" s="16" t="s">
        <v>2265</v>
      </c>
      <c r="M2678" s="17">
        <v>38187</v>
      </c>
      <c r="N2678" s="15">
        <v>34048800816</v>
      </c>
      <c r="P2678" s="16">
        <v>0</v>
      </c>
      <c r="Q2678" s="16" t="str">
        <f t="shared" si="167"/>
        <v>//</v>
      </c>
      <c r="R2678" s="16"/>
      <c r="S2678" s="108" t="e">
        <v>#N/A</v>
      </c>
      <c r="T2678" s="108"/>
    </row>
    <row r="2679" spans="1:20" hidden="1" x14ac:dyDescent="0.2">
      <c r="A2679" s="16">
        <v>205</v>
      </c>
      <c r="B2679" s="16" t="s">
        <v>1888</v>
      </c>
      <c r="D2679" s="70" t="str">
        <f>IF(C2679="","",LOOKUP(C2679,Bases!A:A,Bases!B:B))</f>
        <v/>
      </c>
      <c r="E2679" s="70" t="str">
        <f>IF(C2679="","",LOOKUP(C2679,Bases!A:A,Bases!C:C))</f>
        <v/>
      </c>
      <c r="G2679" s="68" t="str">
        <f t="shared" si="168"/>
        <v>Baja</v>
      </c>
      <c r="K2679" s="16">
        <v>0</v>
      </c>
      <c r="L2679" s="16" t="s">
        <v>2265</v>
      </c>
      <c r="M2679" s="17">
        <v>37274</v>
      </c>
      <c r="N2679" s="15">
        <v>32816007184</v>
      </c>
      <c r="P2679" s="16">
        <v>0</v>
      </c>
      <c r="Q2679" s="16" t="str">
        <f t="shared" si="167"/>
        <v>//</v>
      </c>
      <c r="R2679" s="16"/>
      <c r="S2679" s="108" t="e">
        <v>#N/A</v>
      </c>
      <c r="T2679" s="108"/>
    </row>
    <row r="2680" spans="1:20" hidden="1" x14ac:dyDescent="0.2">
      <c r="A2680" s="16">
        <v>2090</v>
      </c>
      <c r="B2680" s="16" t="s">
        <v>1889</v>
      </c>
      <c r="D2680" s="70" t="str">
        <f>IF(C2680="","",LOOKUP(C2680,Bases!A:A,Bases!B:B))</f>
        <v/>
      </c>
      <c r="E2680" s="70" t="str">
        <f>IF(C2680="","",LOOKUP(C2680,Bases!A:A,Bases!C:C))</f>
        <v/>
      </c>
      <c r="F2680" s="18" t="s">
        <v>3659</v>
      </c>
      <c r="G2680" s="68" t="str">
        <f t="shared" si="168"/>
        <v>Baja</v>
      </c>
      <c r="H2680" s="35" t="s">
        <v>4605</v>
      </c>
      <c r="I2680" s="35"/>
      <c r="J2680" s="16" t="s">
        <v>2272</v>
      </c>
      <c r="K2680" s="16">
        <v>98700</v>
      </c>
      <c r="L2680" s="16" t="s">
        <v>2265</v>
      </c>
      <c r="M2680" s="17">
        <v>43206</v>
      </c>
      <c r="N2680" s="15">
        <v>33927423732</v>
      </c>
      <c r="O2680" s="35" t="s">
        <v>4250</v>
      </c>
      <c r="P2680" s="16">
        <v>0</v>
      </c>
      <c r="Q2680" s="16" t="str">
        <f t="shared" si="167"/>
        <v>20/02/74</v>
      </c>
      <c r="R2680" s="27" t="s">
        <v>3910</v>
      </c>
      <c r="S2680" s="108" t="e">
        <v>#N/A</v>
      </c>
      <c r="T2680" s="108"/>
    </row>
    <row r="2681" spans="1:20" hidden="1" x14ac:dyDescent="0.2">
      <c r="A2681" s="16">
        <v>742</v>
      </c>
      <c r="B2681" s="16" t="s">
        <v>1890</v>
      </c>
      <c r="D2681" s="70" t="str">
        <f>IF(C2681="","",LOOKUP(C2681,Bases!A:A,Bases!B:B))</f>
        <v/>
      </c>
      <c r="E2681" s="70" t="str">
        <f>IF(C2681="","",LOOKUP(C2681,Bases!A:A,Bases!C:C))</f>
        <v/>
      </c>
      <c r="G2681" s="68" t="str">
        <f t="shared" si="168"/>
        <v>Baja</v>
      </c>
      <c r="K2681" s="16">
        <v>0</v>
      </c>
      <c r="L2681" s="16" t="s">
        <v>2265</v>
      </c>
      <c r="M2681" s="17">
        <v>38628</v>
      </c>
      <c r="N2681" s="15">
        <v>34058905877</v>
      </c>
      <c r="P2681" s="16">
        <v>0</v>
      </c>
      <c r="Q2681" s="16" t="str">
        <f t="shared" si="167"/>
        <v>//</v>
      </c>
      <c r="R2681" s="16"/>
      <c r="S2681" s="108" t="e">
        <v>#N/A</v>
      </c>
      <c r="T2681" s="108"/>
    </row>
    <row r="2682" spans="1:20" hidden="1" x14ac:dyDescent="0.2">
      <c r="A2682" s="16">
        <v>548</v>
      </c>
      <c r="B2682" s="16" t="s">
        <v>1891</v>
      </c>
      <c r="D2682" s="70" t="str">
        <f>IF(C2682="","",LOOKUP(C2682,Bases!A:A,Bases!B:B))</f>
        <v/>
      </c>
      <c r="E2682" s="70" t="str">
        <f>IF(C2682="","",LOOKUP(C2682,Bases!A:A,Bases!C:C))</f>
        <v/>
      </c>
      <c r="G2682" s="68" t="str">
        <f t="shared" si="168"/>
        <v>Baja</v>
      </c>
      <c r="K2682" s="16">
        <v>0</v>
      </c>
      <c r="L2682" s="16" t="s">
        <v>2265</v>
      </c>
      <c r="M2682" s="17">
        <v>38293</v>
      </c>
      <c r="N2682" s="15">
        <v>34008325408</v>
      </c>
      <c r="P2682" s="16">
        <v>0</v>
      </c>
      <c r="Q2682" s="16" t="str">
        <f t="shared" si="167"/>
        <v>//</v>
      </c>
      <c r="R2682" s="16"/>
      <c r="S2682" s="108" t="e">
        <v>#N/A</v>
      </c>
      <c r="T2682" s="108"/>
    </row>
    <row r="2683" spans="1:20" hidden="1" x14ac:dyDescent="0.2">
      <c r="A2683" s="16">
        <v>497</v>
      </c>
      <c r="B2683" s="16" t="s">
        <v>1892</v>
      </c>
      <c r="D2683" s="70" t="str">
        <f>IF(C2683="","",LOOKUP(C2683,Bases!A:A,Bases!B:B))</f>
        <v/>
      </c>
      <c r="E2683" s="70" t="str">
        <f>IF(C2683="","",LOOKUP(C2683,Bases!A:A,Bases!C:C))</f>
        <v/>
      </c>
      <c r="G2683" s="68" t="str">
        <f t="shared" si="168"/>
        <v>Baja</v>
      </c>
      <c r="H2683" s="16" t="s">
        <v>3400</v>
      </c>
      <c r="J2683" s="16" t="s">
        <v>2379</v>
      </c>
      <c r="K2683" s="16">
        <v>0</v>
      </c>
      <c r="L2683" s="16" t="s">
        <v>2265</v>
      </c>
      <c r="M2683" s="17">
        <v>38285</v>
      </c>
      <c r="N2683" s="15">
        <v>34018505411</v>
      </c>
      <c r="P2683" s="16">
        <v>0</v>
      </c>
      <c r="Q2683" s="16" t="str">
        <f t="shared" ref="Q2683:Q2714" si="169">CONCATENATE(MID(O2683,9,2),"/",MID(O2683,7,2),"/",MID(O2683,5,2))</f>
        <v>//</v>
      </c>
      <c r="R2683" s="16"/>
      <c r="S2683" s="108" t="e">
        <v>#N/A</v>
      </c>
      <c r="T2683" s="108"/>
    </row>
    <row r="2684" spans="1:20" hidden="1" x14ac:dyDescent="0.2">
      <c r="A2684" s="16">
        <v>1810</v>
      </c>
      <c r="B2684" s="16" t="s">
        <v>1893</v>
      </c>
      <c r="D2684" s="70" t="str">
        <f>IF(C2684="","",LOOKUP(C2684,Bases!A:A,Bases!B:B))</f>
        <v/>
      </c>
      <c r="E2684" s="70" t="str">
        <f>IF(C2684="","",LOOKUP(C2684,Bases!A:A,Bases!C:C))</f>
        <v/>
      </c>
      <c r="G2684" s="68" t="str">
        <f t="shared" si="168"/>
        <v>Baja</v>
      </c>
      <c r="H2684" s="16" t="s">
        <v>3401</v>
      </c>
      <c r="J2684" s="16" t="s">
        <v>2285</v>
      </c>
      <c r="K2684" s="16">
        <v>98730</v>
      </c>
      <c r="L2684" s="16" t="s">
        <v>2265</v>
      </c>
      <c r="M2684" s="17">
        <v>42731</v>
      </c>
      <c r="N2684" s="15">
        <v>51078811950</v>
      </c>
      <c r="P2684" s="16">
        <v>0</v>
      </c>
      <c r="Q2684" s="16" t="str">
        <f t="shared" si="169"/>
        <v>//</v>
      </c>
      <c r="R2684" s="16"/>
      <c r="S2684" s="108" t="e">
        <v>#N/A</v>
      </c>
      <c r="T2684" s="108"/>
    </row>
    <row r="2685" spans="1:20" hidden="1" x14ac:dyDescent="0.2">
      <c r="A2685" s="16">
        <v>530</v>
      </c>
      <c r="B2685" s="16" t="s">
        <v>1894</v>
      </c>
      <c r="D2685" s="70" t="str">
        <f>IF(C2685="","",LOOKUP(C2685,Bases!A:A,Bases!B:B))</f>
        <v/>
      </c>
      <c r="E2685" s="70" t="str">
        <f>IF(C2685="","",LOOKUP(C2685,Bases!A:A,Bases!C:C))</f>
        <v/>
      </c>
      <c r="G2685" s="68" t="str">
        <f t="shared" si="168"/>
        <v>Baja</v>
      </c>
      <c r="H2685" s="16" t="s">
        <v>3402</v>
      </c>
      <c r="J2685" s="16" t="s">
        <v>2283</v>
      </c>
      <c r="K2685" s="16">
        <v>0</v>
      </c>
      <c r="L2685" s="16" t="s">
        <v>2265</v>
      </c>
      <c r="M2685" s="17">
        <v>38285</v>
      </c>
      <c r="N2685" s="15">
        <v>34028900719</v>
      </c>
      <c r="P2685" s="16">
        <v>0</v>
      </c>
      <c r="Q2685" s="16" t="str">
        <f t="shared" si="169"/>
        <v>//</v>
      </c>
      <c r="R2685" s="16"/>
      <c r="S2685" s="108" t="e">
        <v>#N/A</v>
      </c>
      <c r="T2685" s="108"/>
    </row>
    <row r="2686" spans="1:20" hidden="1" x14ac:dyDescent="0.2">
      <c r="A2686" s="29">
        <v>50331</v>
      </c>
      <c r="B2686" s="16" t="s">
        <v>5332</v>
      </c>
      <c r="D2686" s="70" t="str">
        <f>IF(C2686="","",LOOKUP(C2686,Bases!A:A,Bases!B:B))</f>
        <v/>
      </c>
      <c r="E2686" s="70" t="str">
        <f>IF(C2686="","",LOOKUP(C2686,Bases!A:A,Bases!C:C))</f>
        <v/>
      </c>
      <c r="F2686" s="24" t="s">
        <v>3639</v>
      </c>
      <c r="G2686" s="68" t="str">
        <f t="shared" si="168"/>
        <v>Baja</v>
      </c>
      <c r="H2686" s="16" t="s">
        <v>5333</v>
      </c>
      <c r="J2686" s="16" t="s">
        <v>2274</v>
      </c>
      <c r="K2686" s="16">
        <v>98700</v>
      </c>
      <c r="L2686" s="16" t="s">
        <v>2265</v>
      </c>
      <c r="M2686" s="17">
        <v>43690</v>
      </c>
      <c r="O2686" s="16" t="s">
        <v>5334</v>
      </c>
      <c r="P2686" s="16">
        <v>0</v>
      </c>
      <c r="Q2686" s="16" t="str">
        <f t="shared" si="169"/>
        <v>23/11/98</v>
      </c>
      <c r="R2686" s="27" t="s">
        <v>3904</v>
      </c>
      <c r="S2686" s="108" t="e">
        <v>#N/A</v>
      </c>
      <c r="T2686" s="108"/>
    </row>
    <row r="2687" spans="1:20" hidden="1" x14ac:dyDescent="0.2">
      <c r="A2687" s="16">
        <v>1660</v>
      </c>
      <c r="B2687" s="16" t="s">
        <v>1895</v>
      </c>
      <c r="D2687" s="70" t="str">
        <f>IF(C2687="","",LOOKUP(C2687,Bases!A:A,Bases!B:B))</f>
        <v/>
      </c>
      <c r="E2687" s="70" t="str">
        <f>IF(C2687="","",LOOKUP(C2687,Bases!A:A,Bases!C:C))</f>
        <v/>
      </c>
      <c r="G2687" s="68" t="str">
        <f t="shared" si="168"/>
        <v>Baja</v>
      </c>
      <c r="H2687" s="16" t="s">
        <v>2638</v>
      </c>
      <c r="J2687" s="16" t="s">
        <v>2272</v>
      </c>
      <c r="K2687" s="16">
        <v>98700</v>
      </c>
      <c r="L2687" s="16" t="s">
        <v>2265</v>
      </c>
      <c r="M2687" s="17">
        <v>42494</v>
      </c>
      <c r="N2687" s="15">
        <v>34028310687</v>
      </c>
      <c r="P2687" s="16">
        <v>0</v>
      </c>
      <c r="Q2687" s="16" t="str">
        <f t="shared" si="169"/>
        <v>//</v>
      </c>
      <c r="R2687" s="16"/>
      <c r="S2687" s="108" t="e">
        <v>#N/A</v>
      </c>
      <c r="T2687" s="108"/>
    </row>
    <row r="2688" spans="1:20" hidden="1" x14ac:dyDescent="0.2">
      <c r="A2688" s="16">
        <v>1815</v>
      </c>
      <c r="B2688" s="16" t="s">
        <v>1896</v>
      </c>
      <c r="D2688" s="70" t="str">
        <f>IF(C2688="","",LOOKUP(C2688,Bases!A:A,Bases!B:B))</f>
        <v/>
      </c>
      <c r="E2688" s="70" t="str">
        <f>IF(C2688="","",LOOKUP(C2688,Bases!A:A,Bases!C:C))</f>
        <v/>
      </c>
      <c r="G2688" s="68" t="str">
        <f t="shared" si="168"/>
        <v>Baja</v>
      </c>
      <c r="H2688" s="16" t="s">
        <v>3403</v>
      </c>
      <c r="J2688" s="16" t="s">
        <v>2283</v>
      </c>
      <c r="K2688" s="16">
        <v>98640</v>
      </c>
      <c r="L2688" s="16" t="s">
        <v>2265</v>
      </c>
      <c r="M2688" s="17">
        <v>42738</v>
      </c>
      <c r="N2688" s="15">
        <v>2179604570</v>
      </c>
      <c r="P2688" s="16">
        <v>0</v>
      </c>
      <c r="Q2688" s="16" t="str">
        <f t="shared" si="169"/>
        <v>//</v>
      </c>
      <c r="R2688" s="16"/>
      <c r="S2688" s="108" t="e">
        <v>#N/A</v>
      </c>
      <c r="T2688" s="108"/>
    </row>
    <row r="2689" spans="1:20" hidden="1" x14ac:dyDescent="0.2">
      <c r="A2689" s="16">
        <v>173</v>
      </c>
      <c r="B2689" s="16" t="s">
        <v>1897</v>
      </c>
      <c r="D2689" s="70" t="str">
        <f>IF(C2689="","",LOOKUP(C2689,Bases!A:A,Bases!B:B))</f>
        <v/>
      </c>
      <c r="E2689" s="70" t="str">
        <f>IF(C2689="","",LOOKUP(C2689,Bases!A:A,Bases!C:C))</f>
        <v/>
      </c>
      <c r="G2689" s="68" t="str">
        <f t="shared" si="168"/>
        <v>Baja</v>
      </c>
      <c r="K2689" s="16">
        <v>0</v>
      </c>
      <c r="L2689" s="16" t="s">
        <v>2265</v>
      </c>
      <c r="M2689" s="17">
        <v>37207</v>
      </c>
      <c r="N2689" s="15">
        <v>34927001114</v>
      </c>
      <c r="P2689" s="16">
        <v>0</v>
      </c>
      <c r="Q2689" s="16" t="str">
        <f t="shared" si="169"/>
        <v>//</v>
      </c>
      <c r="R2689" s="16"/>
      <c r="S2689" s="108" t="e">
        <v>#N/A</v>
      </c>
      <c r="T2689" s="108"/>
    </row>
    <row r="2690" spans="1:20" hidden="1" x14ac:dyDescent="0.2">
      <c r="A2690" s="16">
        <v>2105</v>
      </c>
      <c r="B2690" s="16" t="s">
        <v>1898</v>
      </c>
      <c r="D2690" s="70" t="str">
        <f>IF(C2690="","",LOOKUP(C2690,Bases!A:A,Bases!B:B))</f>
        <v/>
      </c>
      <c r="E2690" s="70" t="str">
        <f>IF(C2690="","",LOOKUP(C2690,Bases!A:A,Bases!C:C))</f>
        <v/>
      </c>
      <c r="F2690" s="18" t="s">
        <v>3662</v>
      </c>
      <c r="G2690" s="68" t="str">
        <f t="shared" si="168"/>
        <v>Baja</v>
      </c>
      <c r="H2690" s="16" t="s">
        <v>3404</v>
      </c>
      <c r="J2690" s="16" t="s">
        <v>2272</v>
      </c>
      <c r="K2690" s="16">
        <v>98713</v>
      </c>
      <c r="L2690" s="16" t="s">
        <v>2265</v>
      </c>
      <c r="M2690" s="17">
        <v>43217</v>
      </c>
      <c r="N2690" s="15">
        <v>72169845103</v>
      </c>
      <c r="P2690" s="16">
        <v>0</v>
      </c>
      <c r="Q2690" s="16" t="str">
        <f t="shared" si="169"/>
        <v>//</v>
      </c>
      <c r="R2690" s="27" t="s">
        <v>3904</v>
      </c>
      <c r="S2690" s="108" t="e">
        <v>#N/A</v>
      </c>
      <c r="T2690" s="108"/>
    </row>
    <row r="2691" spans="1:20" hidden="1" x14ac:dyDescent="0.2">
      <c r="A2691" s="16">
        <v>62</v>
      </c>
      <c r="B2691" s="16" t="s">
        <v>1899</v>
      </c>
      <c r="D2691" s="70" t="str">
        <f>IF(C2691="","",LOOKUP(C2691,Bases!A:A,Bases!B:B))</f>
        <v/>
      </c>
      <c r="E2691" s="70" t="str">
        <f>IF(C2691="","",LOOKUP(C2691,Bases!A:A,Bases!C:C))</f>
        <v/>
      </c>
      <c r="G2691" s="68" t="str">
        <f t="shared" ref="G2691:G2705" si="170">IF(L2691="B","Baja","Activo")</f>
        <v>Baja</v>
      </c>
      <c r="K2691" s="16">
        <v>0</v>
      </c>
      <c r="L2691" s="16" t="s">
        <v>2265</v>
      </c>
      <c r="M2691" s="17">
        <v>36955</v>
      </c>
      <c r="N2691" s="15">
        <v>34988006499</v>
      </c>
      <c r="P2691" s="16">
        <v>0</v>
      </c>
      <c r="Q2691" s="16" t="str">
        <f t="shared" si="169"/>
        <v>//</v>
      </c>
      <c r="R2691" s="16"/>
      <c r="S2691" s="108" t="e">
        <v>#N/A</v>
      </c>
      <c r="T2691" s="108"/>
    </row>
    <row r="2692" spans="1:20" hidden="1" x14ac:dyDescent="0.2">
      <c r="A2692" s="23">
        <v>1923</v>
      </c>
      <c r="B2692" s="16" t="s">
        <v>1900</v>
      </c>
      <c r="D2692" s="70" t="str">
        <f>IF(C2692="","",LOOKUP(C2692,Bases!A:A,Bases!B:B))</f>
        <v/>
      </c>
      <c r="E2692" s="70" t="str">
        <f>IF(C2692="","",LOOKUP(C2692,Bases!A:A,Bases!C:C))</f>
        <v/>
      </c>
      <c r="F2692" s="18" t="s">
        <v>5102</v>
      </c>
      <c r="G2692" s="68" t="str">
        <f t="shared" si="170"/>
        <v>Baja</v>
      </c>
      <c r="H2692" s="16" t="s">
        <v>3405</v>
      </c>
      <c r="J2692" s="16" t="s">
        <v>2272</v>
      </c>
      <c r="K2692" s="16">
        <v>98700</v>
      </c>
      <c r="L2692" s="16" t="s">
        <v>2265</v>
      </c>
      <c r="M2692" s="17">
        <v>42944</v>
      </c>
      <c r="N2692" s="15">
        <v>83169914112</v>
      </c>
      <c r="O2692" s="16" t="s">
        <v>4255</v>
      </c>
      <c r="P2692" s="16">
        <v>0</v>
      </c>
      <c r="Q2692" s="16" t="str">
        <f t="shared" si="169"/>
        <v>11/07/99</v>
      </c>
      <c r="R2692" s="27" t="s">
        <v>3904</v>
      </c>
      <c r="S2692" s="108" t="e">
        <v>#N/A</v>
      </c>
      <c r="T2692" s="108"/>
    </row>
    <row r="2693" spans="1:20" hidden="1" x14ac:dyDescent="0.2">
      <c r="A2693" s="23">
        <v>2286</v>
      </c>
      <c r="B2693" s="16" t="s">
        <v>4037</v>
      </c>
      <c r="D2693" s="70" t="str">
        <f>IF(C2693="","",LOOKUP(C2693,Bases!A:A,Bases!B:B))</f>
        <v/>
      </c>
      <c r="E2693" s="70" t="str">
        <f>IF(C2693="","",LOOKUP(C2693,Bases!A:A,Bases!C:C))</f>
        <v/>
      </c>
      <c r="F2693" s="18" t="s">
        <v>3663</v>
      </c>
      <c r="G2693" s="68" t="str">
        <f t="shared" si="170"/>
        <v>Baja</v>
      </c>
      <c r="H2693" s="16" t="s">
        <v>4038</v>
      </c>
      <c r="J2693" s="16" t="s">
        <v>2272</v>
      </c>
      <c r="K2693" s="16">
        <v>98700</v>
      </c>
      <c r="L2693" s="16" t="s">
        <v>2265</v>
      </c>
      <c r="M2693" s="17">
        <v>43353</v>
      </c>
      <c r="O2693" s="16" t="s">
        <v>4039</v>
      </c>
      <c r="P2693" s="16">
        <v>0</v>
      </c>
      <c r="Q2693" s="16" t="str">
        <f t="shared" si="169"/>
        <v>20/10/99</v>
      </c>
      <c r="R2693" s="16" t="s">
        <v>3910</v>
      </c>
      <c r="S2693" s="108" t="e">
        <v>#N/A</v>
      </c>
      <c r="T2693" s="108"/>
    </row>
    <row r="2694" spans="1:20" hidden="1" x14ac:dyDescent="0.2">
      <c r="A2694" s="16">
        <v>319</v>
      </c>
      <c r="B2694" s="16" t="s">
        <v>1901</v>
      </c>
      <c r="D2694" s="70" t="str">
        <f>IF(C2694="","",LOOKUP(C2694,Bases!A:A,Bases!B:B))</f>
        <v/>
      </c>
      <c r="E2694" s="70" t="str">
        <f>IF(C2694="","",LOOKUP(C2694,Bases!A:A,Bases!C:C))</f>
        <v/>
      </c>
      <c r="G2694" s="68" t="str">
        <f t="shared" si="170"/>
        <v>Baja</v>
      </c>
      <c r="K2694" s="16">
        <v>0</v>
      </c>
      <c r="L2694" s="16" t="s">
        <v>2265</v>
      </c>
      <c r="M2694" s="17">
        <v>37564</v>
      </c>
      <c r="N2694" s="15">
        <v>34846900834</v>
      </c>
      <c r="P2694" s="16">
        <v>0</v>
      </c>
      <c r="Q2694" s="16" t="str">
        <f t="shared" si="169"/>
        <v>//</v>
      </c>
      <c r="R2694" s="16"/>
      <c r="S2694" s="108" t="e">
        <v>#N/A</v>
      </c>
      <c r="T2694" s="108"/>
    </row>
    <row r="2695" spans="1:20" hidden="1" x14ac:dyDescent="0.2">
      <c r="A2695" s="16">
        <v>1847</v>
      </c>
      <c r="B2695" s="16" t="s">
        <v>1902</v>
      </c>
      <c r="D2695" s="70" t="str">
        <f>IF(C2695="","",LOOKUP(C2695,Bases!A:A,Bases!B:B))</f>
        <v/>
      </c>
      <c r="E2695" s="70" t="str">
        <f>IF(C2695="","",LOOKUP(C2695,Bases!A:A,Bases!C:C))</f>
        <v/>
      </c>
      <c r="G2695" s="68" t="str">
        <f t="shared" si="170"/>
        <v>Baja</v>
      </c>
      <c r="H2695" s="16" t="s">
        <v>3297</v>
      </c>
      <c r="J2695" s="16" t="s">
        <v>2272</v>
      </c>
      <c r="K2695" s="16">
        <v>98700</v>
      </c>
      <c r="L2695" s="16" t="s">
        <v>2265</v>
      </c>
      <c r="M2695" s="17">
        <v>42821</v>
      </c>
      <c r="N2695" s="15">
        <v>9167795930</v>
      </c>
      <c r="P2695" s="16">
        <v>0</v>
      </c>
      <c r="Q2695" s="16" t="str">
        <f t="shared" si="169"/>
        <v>//</v>
      </c>
      <c r="R2695" s="16"/>
      <c r="S2695" s="108" t="e">
        <v>#N/A</v>
      </c>
      <c r="T2695" s="108"/>
    </row>
    <row r="2696" spans="1:20" hidden="1" x14ac:dyDescent="0.2">
      <c r="A2696" s="23">
        <v>2008</v>
      </c>
      <c r="B2696" s="16" t="s">
        <v>1903</v>
      </c>
      <c r="D2696" s="70" t="str">
        <f>IF(C2696="","",LOOKUP(C2696,Bases!A:A,Bases!B:B))</f>
        <v/>
      </c>
      <c r="E2696" s="70" t="str">
        <f>IF(C2696="","",LOOKUP(C2696,Bases!A:A,Bases!C:C))</f>
        <v/>
      </c>
      <c r="F2696" s="24" t="s">
        <v>3639</v>
      </c>
      <c r="G2696" s="68" t="str">
        <f t="shared" si="170"/>
        <v>Baja</v>
      </c>
      <c r="H2696" s="16" t="s">
        <v>4332</v>
      </c>
      <c r="I2696" s="16" t="s">
        <v>2572</v>
      </c>
      <c r="J2696" s="16" t="s">
        <v>2272</v>
      </c>
      <c r="K2696" s="16">
        <v>98700</v>
      </c>
      <c r="L2696" s="16" t="s">
        <v>2265</v>
      </c>
      <c r="M2696" s="17">
        <v>43854</v>
      </c>
      <c r="N2696" s="15">
        <v>92087501562</v>
      </c>
      <c r="O2696" s="16" t="s">
        <v>4333</v>
      </c>
      <c r="P2696" s="16">
        <v>0</v>
      </c>
      <c r="Q2696" s="16" t="str">
        <f t="shared" si="169"/>
        <v>20/03/75</v>
      </c>
      <c r="R2696" s="16" t="s">
        <v>3910</v>
      </c>
      <c r="S2696" s="108" t="e">
        <v>#N/A</v>
      </c>
      <c r="T2696" s="108"/>
    </row>
    <row r="2697" spans="1:20" hidden="1" x14ac:dyDescent="0.2">
      <c r="A2697" s="16">
        <v>142</v>
      </c>
      <c r="B2697" s="16" t="s">
        <v>1904</v>
      </c>
      <c r="D2697" s="70" t="str">
        <f>IF(C2697="","",LOOKUP(C2697,Bases!A:A,Bases!B:B))</f>
        <v/>
      </c>
      <c r="E2697" s="70" t="str">
        <f>IF(C2697="","",LOOKUP(C2697,Bases!A:A,Bases!C:C))</f>
        <v/>
      </c>
      <c r="G2697" s="68" t="str">
        <f t="shared" si="170"/>
        <v>Baja</v>
      </c>
      <c r="K2697" s="16">
        <v>0</v>
      </c>
      <c r="L2697" s="16" t="s">
        <v>2265</v>
      </c>
      <c r="M2697" s="17">
        <v>37165</v>
      </c>
      <c r="N2697" s="15">
        <v>34917506783</v>
      </c>
      <c r="P2697" s="16">
        <v>0</v>
      </c>
      <c r="Q2697" s="16" t="str">
        <f t="shared" si="169"/>
        <v>//</v>
      </c>
      <c r="R2697" s="16"/>
      <c r="S2697" s="108" t="e">
        <v>#N/A</v>
      </c>
      <c r="T2697" s="108"/>
    </row>
    <row r="2698" spans="1:20" hidden="1" x14ac:dyDescent="0.2">
      <c r="A2698" s="29">
        <v>50124</v>
      </c>
      <c r="B2698" s="16" t="s">
        <v>3963</v>
      </c>
      <c r="D2698" s="70" t="str">
        <f>IF(C2698="","",LOOKUP(C2698,Bases!A:A,Bases!B:B))</f>
        <v/>
      </c>
      <c r="E2698" s="70" t="str">
        <f>IF(C2698="","",LOOKUP(C2698,Bases!A:A,Bases!C:C))</f>
        <v/>
      </c>
      <c r="F2698" s="18" t="s">
        <v>3639</v>
      </c>
      <c r="G2698" s="68" t="str">
        <f t="shared" si="170"/>
        <v>Baja</v>
      </c>
      <c r="H2698" s="16" t="s">
        <v>3964</v>
      </c>
      <c r="J2698" s="16" t="s">
        <v>2272</v>
      </c>
      <c r="K2698" s="16">
        <v>98700</v>
      </c>
      <c r="L2698" s="16" t="s">
        <v>2265</v>
      </c>
      <c r="M2698" s="17">
        <v>43343</v>
      </c>
      <c r="O2698" s="16" t="s">
        <v>3965</v>
      </c>
      <c r="P2698" s="16">
        <v>0</v>
      </c>
      <c r="Q2698" s="16" t="str">
        <f t="shared" si="169"/>
        <v>22/04/74</v>
      </c>
      <c r="R2698" s="16" t="s">
        <v>3910</v>
      </c>
      <c r="S2698" s="108" t="e">
        <v>#N/A</v>
      </c>
      <c r="T2698" s="108"/>
    </row>
    <row r="2699" spans="1:20" hidden="1" x14ac:dyDescent="0.2">
      <c r="A2699" s="16">
        <v>570</v>
      </c>
      <c r="B2699" s="16" t="s">
        <v>1905</v>
      </c>
      <c r="D2699" s="70" t="str">
        <f>IF(C2699="","",LOOKUP(C2699,Bases!A:A,Bases!B:B))</f>
        <v/>
      </c>
      <c r="E2699" s="70" t="str">
        <f>IF(C2699="","",LOOKUP(C2699,Bases!A:A,Bases!C:C))</f>
        <v/>
      </c>
      <c r="G2699" s="68" t="str">
        <f t="shared" si="170"/>
        <v>Baja</v>
      </c>
      <c r="K2699" s="16">
        <v>0</v>
      </c>
      <c r="L2699" s="16" t="s">
        <v>2265</v>
      </c>
      <c r="M2699" s="17">
        <v>38320</v>
      </c>
      <c r="N2699" s="15">
        <v>34048810690</v>
      </c>
      <c r="P2699" s="16">
        <v>0</v>
      </c>
      <c r="Q2699" s="16" t="str">
        <f t="shared" si="169"/>
        <v>//</v>
      </c>
      <c r="R2699" s="16"/>
      <c r="S2699" s="108" t="e">
        <v>#N/A</v>
      </c>
      <c r="T2699" s="108"/>
    </row>
    <row r="2700" spans="1:20" hidden="1" x14ac:dyDescent="0.2">
      <c r="A2700" s="16">
        <v>572</v>
      </c>
      <c r="B2700" s="16" t="s">
        <v>1906</v>
      </c>
      <c r="D2700" s="70" t="str">
        <f>IF(C2700="","",LOOKUP(C2700,Bases!A:A,Bases!B:B))</f>
        <v/>
      </c>
      <c r="E2700" s="70" t="str">
        <f>IF(C2700="","",LOOKUP(C2700,Bases!A:A,Bases!C:C))</f>
        <v/>
      </c>
      <c r="G2700" s="68" t="str">
        <f t="shared" si="170"/>
        <v>Baja</v>
      </c>
      <c r="H2700" s="16" t="s">
        <v>3406</v>
      </c>
      <c r="J2700" s="16" t="s">
        <v>2283</v>
      </c>
      <c r="K2700" s="16">
        <v>98640</v>
      </c>
      <c r="L2700" s="16" t="s">
        <v>2265</v>
      </c>
      <c r="M2700" s="17">
        <v>38327</v>
      </c>
      <c r="N2700" s="15">
        <v>7018315643</v>
      </c>
      <c r="P2700" s="16">
        <v>0</v>
      </c>
      <c r="Q2700" s="16" t="str">
        <f t="shared" si="169"/>
        <v>//</v>
      </c>
      <c r="R2700" s="16"/>
      <c r="S2700" s="108" t="e">
        <v>#N/A</v>
      </c>
      <c r="T2700" s="108"/>
    </row>
    <row r="2701" spans="1:20" x14ac:dyDescent="0.2">
      <c r="A2701" s="16">
        <v>8358</v>
      </c>
      <c r="B2701" s="16" t="s">
        <v>7427</v>
      </c>
      <c r="C2701" s="19" t="s">
        <v>7192</v>
      </c>
      <c r="D2701" s="70" t="str">
        <f>IF(C2701="","",LOOKUP(C2701,Bases!A:A,Bases!B:B))</f>
        <v>Fitosanidad</v>
      </c>
      <c r="E2701" s="70" t="str">
        <f>IF(C2701="","",LOOKUP(C2701,Bases!A:A,Bases!C:C))</f>
        <v>Saneacion nivel 3B</v>
      </c>
      <c r="F2701" s="18" t="s">
        <v>9</v>
      </c>
      <c r="G2701" s="68" t="str">
        <f t="shared" si="170"/>
        <v>Activo</v>
      </c>
      <c r="H2701" s="16" t="s">
        <v>7428</v>
      </c>
      <c r="I2701" s="16" t="s">
        <v>7388</v>
      </c>
      <c r="J2701" s="16" t="s">
        <v>2270</v>
      </c>
      <c r="K2701" s="16">
        <v>98631</v>
      </c>
      <c r="L2701" s="16" t="s">
        <v>144</v>
      </c>
      <c r="M2701" s="17">
        <v>44124</v>
      </c>
      <c r="O2701" s="16" t="s">
        <v>7432</v>
      </c>
      <c r="P2701" s="15" t="s">
        <v>7433</v>
      </c>
      <c r="Q2701" s="16" t="str">
        <f t="shared" si="169"/>
        <v>22/03/00</v>
      </c>
      <c r="R2701" s="27" t="s">
        <v>3910</v>
      </c>
      <c r="S2701" s="31" t="s">
        <v>7258</v>
      </c>
      <c r="T2701" s="31"/>
    </row>
    <row r="2702" spans="1:20" x14ac:dyDescent="0.2">
      <c r="A2702" s="16">
        <v>948</v>
      </c>
      <c r="B2702" s="16" t="s">
        <v>1422</v>
      </c>
      <c r="C2702" s="16" t="s">
        <v>6849</v>
      </c>
      <c r="D2702" s="70" t="str">
        <f>IF(C2702="","",LOOKUP(C2702,Bases!A:A,Bases!B:B))</f>
        <v>Periféricos</v>
      </c>
      <c r="E2702" s="70" t="str">
        <f>IF(C2702="","",LOOKUP(C2702,Bases!A:A,Bases!C:C))</f>
        <v>Vigilante puerta diurno</v>
      </c>
      <c r="F2702" s="18" t="s">
        <v>11</v>
      </c>
      <c r="G2702" s="68" t="str">
        <f t="shared" si="170"/>
        <v>Activo</v>
      </c>
      <c r="H2702" s="16" t="s">
        <v>3121</v>
      </c>
      <c r="I2702" s="16" t="s">
        <v>2336</v>
      </c>
      <c r="J2702" s="16" t="s">
        <v>2272</v>
      </c>
      <c r="K2702" s="16">
        <v>98705</v>
      </c>
      <c r="L2702" s="16" t="s">
        <v>144</v>
      </c>
      <c r="M2702" s="17">
        <v>40529</v>
      </c>
      <c r="N2702" s="15">
        <v>34038709019</v>
      </c>
      <c r="O2702" s="16" t="s">
        <v>4224</v>
      </c>
      <c r="P2702" s="16" t="s">
        <v>6409</v>
      </c>
      <c r="Q2702" s="16" t="str">
        <f t="shared" si="169"/>
        <v>04/02/87</v>
      </c>
      <c r="R2702" s="27" t="s">
        <v>3904</v>
      </c>
      <c r="S2702" s="12" t="s">
        <v>6214</v>
      </c>
    </row>
    <row r="2703" spans="1:20" hidden="1" x14ac:dyDescent="0.2">
      <c r="A2703" s="16">
        <v>1266</v>
      </c>
      <c r="B2703" s="16" t="s">
        <v>1908</v>
      </c>
      <c r="D2703" s="70" t="str">
        <f>IF(C2703="","",LOOKUP(C2703,Bases!A:A,Bases!B:B))</f>
        <v/>
      </c>
      <c r="E2703" s="70" t="str">
        <f>IF(C2703="","",LOOKUP(C2703,Bases!A:A,Bases!C:C))</f>
        <v/>
      </c>
      <c r="G2703" s="68" t="str">
        <f t="shared" si="170"/>
        <v>Baja</v>
      </c>
      <c r="H2703" s="16" t="s">
        <v>3408</v>
      </c>
      <c r="J2703" s="16" t="s">
        <v>2274</v>
      </c>
      <c r="K2703" s="16">
        <v>98700</v>
      </c>
      <c r="L2703" s="16" t="s">
        <v>2265</v>
      </c>
      <c r="M2703" s="17">
        <v>41758</v>
      </c>
      <c r="N2703" s="15">
        <v>64149526028</v>
      </c>
      <c r="P2703" s="16">
        <v>0</v>
      </c>
      <c r="Q2703" s="16" t="str">
        <f t="shared" si="169"/>
        <v>//</v>
      </c>
      <c r="R2703" s="16"/>
      <c r="S2703" s="108" t="e">
        <v>#N/A</v>
      </c>
      <c r="T2703" s="108"/>
    </row>
    <row r="2704" spans="1:20" hidden="1" x14ac:dyDescent="0.2">
      <c r="A2704" s="16">
        <v>1420</v>
      </c>
      <c r="B2704" s="16" t="s">
        <v>1909</v>
      </c>
      <c r="D2704" s="70" t="str">
        <f>IF(C2704="","",LOOKUP(C2704,Bases!A:A,Bases!B:B))</f>
        <v/>
      </c>
      <c r="E2704" s="70" t="str">
        <f>IF(C2704="","",LOOKUP(C2704,Bases!A:A,Bases!C:C))</f>
        <v/>
      </c>
      <c r="G2704" s="68" t="str">
        <f t="shared" si="170"/>
        <v>Baja</v>
      </c>
      <c r="H2704" s="16" t="s">
        <v>3409</v>
      </c>
      <c r="J2704" s="16" t="s">
        <v>3410</v>
      </c>
      <c r="K2704" s="16">
        <v>98705</v>
      </c>
      <c r="L2704" s="16" t="s">
        <v>2265</v>
      </c>
      <c r="M2704" s="17">
        <v>42048</v>
      </c>
      <c r="N2704" s="15">
        <v>10159681914</v>
      </c>
      <c r="P2704" s="16">
        <v>0</v>
      </c>
      <c r="Q2704" s="16" t="str">
        <f t="shared" si="169"/>
        <v>//</v>
      </c>
      <c r="R2704" s="16"/>
      <c r="S2704" s="108" t="e">
        <v>#N/A</v>
      </c>
      <c r="T2704" s="108"/>
    </row>
    <row r="2705" spans="1:20" hidden="1" x14ac:dyDescent="0.2">
      <c r="A2705" s="16">
        <v>235</v>
      </c>
      <c r="B2705" s="16" t="s">
        <v>1910</v>
      </c>
      <c r="D2705" s="70" t="str">
        <f>IF(C2705="","",LOOKUP(C2705,Bases!A:A,Bases!B:B))</f>
        <v/>
      </c>
      <c r="E2705" s="70" t="str">
        <f>IF(C2705="","",LOOKUP(C2705,Bases!A:A,Bases!C:C))</f>
        <v/>
      </c>
      <c r="G2705" s="68" t="str">
        <f t="shared" si="170"/>
        <v>Baja</v>
      </c>
      <c r="K2705" s="16">
        <v>0</v>
      </c>
      <c r="L2705" s="16" t="s">
        <v>2265</v>
      </c>
      <c r="M2705" s="17">
        <v>37356</v>
      </c>
      <c r="N2705" s="15">
        <v>4876904600</v>
      </c>
      <c r="P2705" s="16">
        <v>0</v>
      </c>
      <c r="Q2705" s="16" t="str">
        <f t="shared" si="169"/>
        <v>//</v>
      </c>
      <c r="R2705" s="16"/>
      <c r="S2705" s="108" t="e">
        <v>#N/A</v>
      </c>
      <c r="T2705" s="108"/>
    </row>
    <row r="2706" spans="1:20" hidden="1" x14ac:dyDescent="0.2">
      <c r="A2706" s="16">
        <v>24</v>
      </c>
      <c r="B2706" s="16" t="s">
        <v>1911</v>
      </c>
      <c r="D2706" s="14" t="str">
        <f>IF(C2706="","",LOOKUP(C2706,Bases!A:A,Bases!B:B))</f>
        <v/>
      </c>
      <c r="E2706" s="14" t="str">
        <f>IF(C2706="","",LOOKUP(C2706,Bases!A:A,Bases!C:C))</f>
        <v/>
      </c>
      <c r="G2706" s="68" t="str">
        <f>IF(L2706="B","Baja",IF(L2706="A","Activo",IF(L2706="R","Activo","")))</f>
        <v>Baja</v>
      </c>
      <c r="K2706" s="16">
        <v>0</v>
      </c>
      <c r="L2706" s="16" t="s">
        <v>2265</v>
      </c>
      <c r="M2706" s="17">
        <v>36906</v>
      </c>
      <c r="N2706" s="15">
        <v>54846244199</v>
      </c>
      <c r="P2706" s="16">
        <v>0</v>
      </c>
      <c r="Q2706" s="16" t="str">
        <f t="shared" si="169"/>
        <v>//</v>
      </c>
      <c r="R2706" s="16"/>
      <c r="S2706" s="108" t="e">
        <v>#N/A</v>
      </c>
      <c r="T2706" s="108"/>
    </row>
    <row r="2707" spans="1:20" hidden="1" x14ac:dyDescent="0.2">
      <c r="A2707" s="16">
        <v>296</v>
      </c>
      <c r="B2707" s="16" t="s">
        <v>1912</v>
      </c>
      <c r="D2707" s="70" t="str">
        <f>IF(C2707="","",LOOKUP(C2707,Bases!A:A,Bases!B:B))</f>
        <v/>
      </c>
      <c r="E2707" s="70" t="str">
        <f>IF(C2707="","",LOOKUP(C2707,Bases!A:A,Bases!C:C))</f>
        <v/>
      </c>
      <c r="G2707" s="68" t="str">
        <f t="shared" ref="G2707:G2770" si="171">IF(L2707="B","Baja","Activo")</f>
        <v>Baja</v>
      </c>
      <c r="H2707" s="16" t="s">
        <v>3411</v>
      </c>
      <c r="J2707" s="16" t="s">
        <v>2294</v>
      </c>
      <c r="K2707" s="16">
        <v>98050</v>
      </c>
      <c r="L2707" s="16" t="s">
        <v>2265</v>
      </c>
      <c r="M2707" s="17">
        <v>37558</v>
      </c>
      <c r="N2707" s="15">
        <v>34876910000</v>
      </c>
      <c r="P2707" s="16">
        <v>0</v>
      </c>
      <c r="Q2707" s="16" t="str">
        <f t="shared" si="169"/>
        <v>//</v>
      </c>
      <c r="R2707" s="16"/>
      <c r="S2707" s="108" t="e">
        <v>#N/A</v>
      </c>
      <c r="T2707" s="108"/>
    </row>
    <row r="2708" spans="1:20" hidden="1" x14ac:dyDescent="0.2">
      <c r="A2708" s="16">
        <v>297</v>
      </c>
      <c r="B2708" s="16" t="s">
        <v>1913</v>
      </c>
      <c r="D2708" s="70" t="str">
        <f>IF(C2708="","",LOOKUP(C2708,Bases!A:A,Bases!B:B))</f>
        <v/>
      </c>
      <c r="E2708" s="70" t="str">
        <f>IF(C2708="","",LOOKUP(C2708,Bases!A:A,Bases!C:C))</f>
        <v/>
      </c>
      <c r="G2708" s="68" t="str">
        <f t="shared" si="171"/>
        <v>Baja</v>
      </c>
      <c r="K2708" s="16">
        <v>0</v>
      </c>
      <c r="L2708" s="16" t="s">
        <v>2265</v>
      </c>
      <c r="M2708" s="17">
        <v>37558</v>
      </c>
      <c r="N2708" s="15">
        <v>34675110208</v>
      </c>
      <c r="P2708" s="16">
        <v>0</v>
      </c>
      <c r="Q2708" s="16" t="str">
        <f t="shared" si="169"/>
        <v>//</v>
      </c>
      <c r="R2708" s="16"/>
      <c r="S2708" s="108" t="e">
        <v>#N/A</v>
      </c>
      <c r="T2708" s="108"/>
    </row>
    <row r="2709" spans="1:20" hidden="1" x14ac:dyDescent="0.2">
      <c r="A2709" s="16">
        <v>8171</v>
      </c>
      <c r="B2709" s="16" t="s">
        <v>1914</v>
      </c>
      <c r="D2709" s="70" t="str">
        <f>IF(C2709="","",LOOKUP(C2709,Bases!A:A,Bases!B:B))</f>
        <v/>
      </c>
      <c r="E2709" s="70" t="str">
        <f>IF(C2709="","",LOOKUP(C2709,Bases!A:A,Bases!C:C))</f>
        <v/>
      </c>
      <c r="G2709" s="68" t="str">
        <f t="shared" si="171"/>
        <v>Baja</v>
      </c>
      <c r="H2709" s="16" t="s">
        <v>3412</v>
      </c>
      <c r="J2709" s="16" t="s">
        <v>2294</v>
      </c>
      <c r="K2709" s="16">
        <v>0</v>
      </c>
      <c r="L2709" s="16" t="s">
        <v>2265</v>
      </c>
      <c r="M2709" s="17">
        <v>42191</v>
      </c>
      <c r="N2709" s="15">
        <v>34876810002</v>
      </c>
      <c r="P2709" s="16">
        <v>0</v>
      </c>
      <c r="Q2709" s="16" t="str">
        <f t="shared" si="169"/>
        <v>//</v>
      </c>
      <c r="R2709" s="16"/>
      <c r="S2709" s="108" t="e">
        <v>#N/A</v>
      </c>
      <c r="T2709" s="108"/>
    </row>
    <row r="2710" spans="1:20" hidden="1" x14ac:dyDescent="0.2">
      <c r="A2710" s="16">
        <v>8126</v>
      </c>
      <c r="B2710" s="16" t="s">
        <v>1915</v>
      </c>
      <c r="D2710" s="70" t="str">
        <f>IF(C2710="","",LOOKUP(C2710,Bases!A:A,Bases!B:B))</f>
        <v/>
      </c>
      <c r="E2710" s="70" t="str">
        <f>IF(C2710="","",LOOKUP(C2710,Bases!A:A,Bases!C:C))</f>
        <v/>
      </c>
      <c r="G2710" s="68" t="str">
        <f t="shared" si="171"/>
        <v>Baja</v>
      </c>
      <c r="H2710" s="16" t="s">
        <v>3413</v>
      </c>
      <c r="J2710" s="16" t="s">
        <v>2294</v>
      </c>
      <c r="K2710" s="16">
        <v>98046</v>
      </c>
      <c r="L2710" s="16" t="s">
        <v>2265</v>
      </c>
      <c r="M2710" s="17">
        <v>42086</v>
      </c>
      <c r="N2710" s="15">
        <v>76826301111</v>
      </c>
      <c r="P2710" s="16">
        <v>0</v>
      </c>
      <c r="Q2710" s="16" t="str">
        <f t="shared" si="169"/>
        <v>//</v>
      </c>
      <c r="R2710" s="16"/>
      <c r="S2710" s="108" t="e">
        <v>#N/A</v>
      </c>
      <c r="T2710" s="108"/>
    </row>
    <row r="2711" spans="1:20" hidden="1" x14ac:dyDescent="0.2">
      <c r="A2711" s="16">
        <v>54</v>
      </c>
      <c r="B2711" s="16" t="s">
        <v>1916</v>
      </c>
      <c r="D2711" s="70" t="str">
        <f>IF(C2711="","",LOOKUP(C2711,Bases!A:A,Bases!B:B))</f>
        <v/>
      </c>
      <c r="E2711" s="70" t="str">
        <f>IF(C2711="","",LOOKUP(C2711,Bases!A:A,Bases!C:C))</f>
        <v/>
      </c>
      <c r="G2711" s="68" t="str">
        <f t="shared" si="171"/>
        <v>Baja</v>
      </c>
      <c r="K2711" s="16">
        <v>0</v>
      </c>
      <c r="L2711" s="16" t="s">
        <v>2265</v>
      </c>
      <c r="M2711" s="17">
        <v>36941</v>
      </c>
      <c r="N2711" s="15">
        <v>78967309473</v>
      </c>
      <c r="P2711" s="16">
        <v>0</v>
      </c>
      <c r="Q2711" s="16" t="str">
        <f t="shared" si="169"/>
        <v>//</v>
      </c>
      <c r="R2711" s="16"/>
      <c r="S2711" s="108" t="e">
        <v>#N/A</v>
      </c>
      <c r="T2711" s="108"/>
    </row>
    <row r="2712" spans="1:20" x14ac:dyDescent="0.2">
      <c r="A2712" s="23">
        <v>2464</v>
      </c>
      <c r="B2712" s="16" t="s">
        <v>4880</v>
      </c>
      <c r="C2712" s="16" t="s">
        <v>7077</v>
      </c>
      <c r="D2712" s="70" t="str">
        <f>IF(C2712="","",LOOKUP(C2712,Bases!A:A,Bases!B:B))</f>
        <v>Invernaderos</v>
      </c>
      <c r="E2712" s="70" t="str">
        <f>IF(C2712="","",LOOKUP(C2712,Bases!A:A,Bases!C:C))</f>
        <v>Operativo Abajo</v>
      </c>
      <c r="F2712" s="18" t="s">
        <v>7083</v>
      </c>
      <c r="G2712" s="68" t="str">
        <f t="shared" si="171"/>
        <v>Activo</v>
      </c>
      <c r="H2712" s="16" t="s">
        <v>2833</v>
      </c>
      <c r="I2712" s="16" t="s">
        <v>5730</v>
      </c>
      <c r="J2712" s="16" t="s">
        <v>2283</v>
      </c>
      <c r="K2712" s="16">
        <v>98640</v>
      </c>
      <c r="L2712" s="16" t="s">
        <v>2266</v>
      </c>
      <c r="M2712" s="17">
        <v>44088</v>
      </c>
      <c r="N2712" s="15">
        <v>38189917024</v>
      </c>
      <c r="O2712" s="16" t="s">
        <v>4881</v>
      </c>
      <c r="P2712" s="16" t="s">
        <v>6408</v>
      </c>
      <c r="Q2712" s="16" t="str">
        <f t="shared" si="169"/>
        <v>01/09/99</v>
      </c>
      <c r="R2712" s="27" t="s">
        <v>3910</v>
      </c>
      <c r="S2712" s="12" t="s">
        <v>3951</v>
      </c>
    </row>
    <row r="2713" spans="1:20" hidden="1" x14ac:dyDescent="0.2">
      <c r="A2713" s="16">
        <v>2721</v>
      </c>
      <c r="B2713" s="16" t="s">
        <v>5718</v>
      </c>
      <c r="C2713" s="23"/>
      <c r="D2713" s="70" t="str">
        <f>IF(C2713="","",LOOKUP(C2713,Bases!A:A,Bases!B:B))</f>
        <v/>
      </c>
      <c r="E2713" s="70" t="str">
        <f>IF(C2713="","",LOOKUP(C2713,Bases!A:A,Bases!C:C))</f>
        <v/>
      </c>
      <c r="F2713" s="19" t="s">
        <v>3639</v>
      </c>
      <c r="G2713" s="68" t="str">
        <f t="shared" si="171"/>
        <v>Baja</v>
      </c>
      <c r="H2713" s="16" t="s">
        <v>5719</v>
      </c>
      <c r="I2713" s="16" t="s">
        <v>2274</v>
      </c>
      <c r="J2713" s="16" t="s">
        <v>2272</v>
      </c>
      <c r="K2713" s="16">
        <v>98700</v>
      </c>
      <c r="L2713" s="16" t="s">
        <v>2265</v>
      </c>
      <c r="M2713" s="17">
        <v>43826</v>
      </c>
      <c r="N2713" s="15">
        <v>34119305224</v>
      </c>
      <c r="O2713" s="16" t="s">
        <v>5720</v>
      </c>
      <c r="P2713" s="16">
        <v>0</v>
      </c>
      <c r="Q2713" s="16" t="str">
        <f t="shared" si="169"/>
        <v>7M/02/93</v>
      </c>
      <c r="R2713" s="27" t="s">
        <v>3910</v>
      </c>
      <c r="S2713" s="108" t="e">
        <v>#N/A</v>
      </c>
      <c r="T2713" s="108"/>
    </row>
    <row r="2714" spans="1:20" hidden="1" x14ac:dyDescent="0.2">
      <c r="A2714" s="16">
        <v>1528</v>
      </c>
      <c r="B2714" s="16" t="s">
        <v>1918</v>
      </c>
      <c r="D2714" s="70" t="str">
        <f>IF(C2714="","",LOOKUP(C2714,Bases!A:A,Bases!B:B))</f>
        <v/>
      </c>
      <c r="E2714" s="70" t="str">
        <f>IF(C2714="","",LOOKUP(C2714,Bases!A:A,Bases!C:C))</f>
        <v/>
      </c>
      <c r="G2714" s="68" t="str">
        <f t="shared" si="171"/>
        <v>Baja</v>
      </c>
      <c r="H2714" s="16" t="s">
        <v>3415</v>
      </c>
      <c r="J2714" s="16" t="s">
        <v>2272</v>
      </c>
      <c r="K2714" s="16">
        <v>98707</v>
      </c>
      <c r="L2714" s="16" t="s">
        <v>2265</v>
      </c>
      <c r="M2714" s="17">
        <v>42251</v>
      </c>
      <c r="N2714" s="15">
        <v>3159771256</v>
      </c>
      <c r="P2714" s="16">
        <v>0</v>
      </c>
      <c r="Q2714" s="16" t="str">
        <f t="shared" si="169"/>
        <v>//</v>
      </c>
      <c r="R2714" s="16"/>
      <c r="S2714" s="108" t="e">
        <v>#N/A</v>
      </c>
      <c r="T2714" s="108"/>
    </row>
    <row r="2715" spans="1:20" hidden="1" x14ac:dyDescent="0.2">
      <c r="A2715" s="16">
        <v>1174</v>
      </c>
      <c r="B2715" s="16" t="s">
        <v>1919</v>
      </c>
      <c r="D2715" s="70" t="str">
        <f>IF(C2715="","",LOOKUP(C2715,Bases!A:A,Bases!B:B))</f>
        <v/>
      </c>
      <c r="E2715" s="70" t="str">
        <f>IF(C2715="","",LOOKUP(C2715,Bases!A:A,Bases!C:C))</f>
        <v/>
      </c>
      <c r="G2715" s="68" t="str">
        <f t="shared" si="171"/>
        <v>Baja</v>
      </c>
      <c r="H2715" s="16" t="s">
        <v>3416</v>
      </c>
      <c r="J2715" s="16" t="s">
        <v>2381</v>
      </c>
      <c r="K2715" s="16">
        <v>98640</v>
      </c>
      <c r="L2715" s="16" t="s">
        <v>2265</v>
      </c>
      <c r="M2715" s="17">
        <v>41474</v>
      </c>
      <c r="N2715" s="15">
        <v>34008407834</v>
      </c>
      <c r="P2715" s="16">
        <v>0</v>
      </c>
      <c r="Q2715" s="16" t="str">
        <f t="shared" ref="Q2715:Q2746" si="172">CONCATENATE(MID(O2715,9,2),"/",MID(O2715,7,2),"/",MID(O2715,5,2))</f>
        <v>//</v>
      </c>
      <c r="R2715" s="16"/>
      <c r="S2715" s="108" t="e">
        <v>#N/A</v>
      </c>
      <c r="T2715" s="108"/>
    </row>
    <row r="2716" spans="1:20" hidden="1" x14ac:dyDescent="0.2">
      <c r="A2716" s="16">
        <v>540</v>
      </c>
      <c r="B2716" s="16" t="s">
        <v>1920</v>
      </c>
      <c r="D2716" s="70" t="str">
        <f>IF(C2716="","",LOOKUP(C2716,Bases!A:A,Bases!B:B))</f>
        <v/>
      </c>
      <c r="E2716" s="70" t="str">
        <f>IF(C2716="","",LOOKUP(C2716,Bases!A:A,Bases!C:C))</f>
        <v/>
      </c>
      <c r="G2716" s="68" t="str">
        <f t="shared" si="171"/>
        <v>Baja</v>
      </c>
      <c r="H2716" s="16" t="s">
        <v>3417</v>
      </c>
      <c r="J2716" s="16" t="s">
        <v>2283</v>
      </c>
      <c r="K2716" s="16">
        <v>0</v>
      </c>
      <c r="L2716" s="16" t="s">
        <v>2265</v>
      </c>
      <c r="M2716" s="17">
        <v>38285</v>
      </c>
      <c r="N2716" s="15">
        <v>34048900103</v>
      </c>
      <c r="P2716" s="16">
        <v>0</v>
      </c>
      <c r="Q2716" s="16" t="str">
        <f t="shared" si="172"/>
        <v>//</v>
      </c>
      <c r="R2716" s="16"/>
      <c r="S2716" s="108" t="e">
        <v>#N/A</v>
      </c>
      <c r="T2716" s="108"/>
    </row>
    <row r="2717" spans="1:20" ht="15" customHeight="1" x14ac:dyDescent="0.2">
      <c r="A2717" s="16">
        <v>951</v>
      </c>
      <c r="B2717" s="16" t="s">
        <v>1430</v>
      </c>
      <c r="C2717" s="16" t="s">
        <v>6748</v>
      </c>
      <c r="D2717" s="70" t="str">
        <f>IF(C2717="","",LOOKUP(C2717,Bases!A:A,Bases!B:B))</f>
        <v>Invernaderos</v>
      </c>
      <c r="E2717" s="70" t="str">
        <f>IF(C2717="","",LOOKUP(C2717,Bases!A:A,Bases!C:C))</f>
        <v>Operativo Abajo</v>
      </c>
      <c r="F2717" s="18" t="s">
        <v>3663</v>
      </c>
      <c r="G2717" s="68" t="str">
        <f t="shared" si="171"/>
        <v>Activo</v>
      </c>
      <c r="H2717" s="16" t="s">
        <v>3128</v>
      </c>
      <c r="I2717" s="16" t="s">
        <v>2336</v>
      </c>
      <c r="J2717" s="16" t="s">
        <v>2272</v>
      </c>
      <c r="K2717" s="16">
        <v>98705</v>
      </c>
      <c r="L2717" s="16" t="s">
        <v>2266</v>
      </c>
      <c r="M2717" s="17">
        <v>44200</v>
      </c>
      <c r="N2717" s="15">
        <v>34109209543</v>
      </c>
      <c r="O2717" s="16" t="s">
        <v>7771</v>
      </c>
      <c r="P2717" s="16" t="s">
        <v>7772</v>
      </c>
      <c r="Q2717" s="16" t="str">
        <f t="shared" si="172"/>
        <v>10/05/92</v>
      </c>
      <c r="R2717" s="16" t="s">
        <v>3910</v>
      </c>
      <c r="S2717" s="12" t="s">
        <v>2336</v>
      </c>
    </row>
    <row r="2718" spans="1:20" hidden="1" x14ac:dyDescent="0.2">
      <c r="A2718" s="16">
        <v>545</v>
      </c>
      <c r="B2718" s="16" t="s">
        <v>1921</v>
      </c>
      <c r="D2718" s="70" t="str">
        <f>IF(C2718="","",LOOKUP(C2718,Bases!A:A,Bases!B:B))</f>
        <v/>
      </c>
      <c r="E2718" s="70" t="str">
        <f>IF(C2718="","",LOOKUP(C2718,Bases!A:A,Bases!C:C))</f>
        <v/>
      </c>
      <c r="G2718" s="68" t="str">
        <f t="shared" si="171"/>
        <v>Baja</v>
      </c>
      <c r="K2718" s="16">
        <v>0</v>
      </c>
      <c r="L2718" s="16" t="s">
        <v>2265</v>
      </c>
      <c r="M2718" s="17">
        <v>38293</v>
      </c>
      <c r="N2718" s="15">
        <v>34048612898</v>
      </c>
      <c r="P2718" s="16">
        <v>0</v>
      </c>
      <c r="Q2718" s="16" t="str">
        <f t="shared" si="172"/>
        <v>//</v>
      </c>
      <c r="R2718" s="16"/>
      <c r="S2718" s="108" t="e">
        <v>#N/A</v>
      </c>
      <c r="T2718" s="108"/>
    </row>
    <row r="2719" spans="1:20" hidden="1" x14ac:dyDescent="0.2">
      <c r="A2719" s="16">
        <v>1595</v>
      </c>
      <c r="B2719" s="16" t="s">
        <v>1922</v>
      </c>
      <c r="D2719" s="70" t="str">
        <f>IF(C2719="","",LOOKUP(C2719,Bases!A:A,Bases!B:B))</f>
        <v/>
      </c>
      <c r="E2719" s="70" t="str">
        <f>IF(C2719="","",LOOKUP(C2719,Bases!A:A,Bases!C:C))</f>
        <v/>
      </c>
      <c r="G2719" s="68" t="str">
        <f t="shared" si="171"/>
        <v>Baja</v>
      </c>
      <c r="H2719" s="16" t="s">
        <v>3418</v>
      </c>
      <c r="J2719" s="16" t="s">
        <v>2270</v>
      </c>
      <c r="K2719" s="16">
        <v>98615</v>
      </c>
      <c r="L2719" s="16" t="s">
        <v>2265</v>
      </c>
      <c r="M2719" s="17">
        <v>42380</v>
      </c>
      <c r="N2719" s="15">
        <v>34906800460</v>
      </c>
      <c r="P2719" s="16">
        <v>0</v>
      </c>
      <c r="Q2719" s="16" t="str">
        <f t="shared" si="172"/>
        <v>//</v>
      </c>
      <c r="R2719" s="16"/>
      <c r="S2719" s="108" t="e">
        <v>#N/A</v>
      </c>
      <c r="T2719" s="108"/>
    </row>
    <row r="2720" spans="1:20" hidden="1" x14ac:dyDescent="0.2">
      <c r="A2720" s="16">
        <v>896</v>
      </c>
      <c r="B2720" s="16" t="s">
        <v>1923</v>
      </c>
      <c r="D2720" s="70" t="str">
        <f>IF(C2720="","",LOOKUP(C2720,Bases!A:A,Bases!B:B))</f>
        <v/>
      </c>
      <c r="E2720" s="70" t="str">
        <f>IF(C2720="","",LOOKUP(C2720,Bases!A:A,Bases!C:C))</f>
        <v/>
      </c>
      <c r="G2720" s="68" t="str">
        <f t="shared" si="171"/>
        <v>Baja</v>
      </c>
      <c r="K2720" s="16">
        <v>0</v>
      </c>
      <c r="L2720" s="16" t="s">
        <v>2265</v>
      </c>
      <c r="M2720" s="17">
        <v>38831</v>
      </c>
      <c r="N2720" s="15">
        <v>34068704633</v>
      </c>
      <c r="P2720" s="16">
        <v>0</v>
      </c>
      <c r="Q2720" s="16" t="str">
        <f t="shared" si="172"/>
        <v>//</v>
      </c>
      <c r="R2720" s="16"/>
      <c r="S2720" s="108" t="e">
        <v>#N/A</v>
      </c>
      <c r="T2720" s="108"/>
    </row>
    <row r="2721" spans="1:20" hidden="1" x14ac:dyDescent="0.2">
      <c r="A2721" s="23">
        <v>2340</v>
      </c>
      <c r="B2721" s="16" t="s">
        <v>4269</v>
      </c>
      <c r="D2721" s="70" t="str">
        <f>IF(C2721="","",LOOKUP(C2721,Bases!A:A,Bases!B:B))</f>
        <v/>
      </c>
      <c r="E2721" s="70" t="str">
        <f>IF(C2721="","",LOOKUP(C2721,Bases!A:A,Bases!C:C))</f>
        <v/>
      </c>
      <c r="F2721" s="18" t="s">
        <v>9</v>
      </c>
      <c r="G2721" s="68" t="str">
        <f t="shared" si="171"/>
        <v>Baja</v>
      </c>
      <c r="H2721" s="16" t="s">
        <v>4270</v>
      </c>
      <c r="J2721" s="16" t="s">
        <v>2272</v>
      </c>
      <c r="K2721" s="16">
        <v>98713</v>
      </c>
      <c r="L2721" s="16" t="s">
        <v>2265</v>
      </c>
      <c r="M2721" s="17">
        <v>43382</v>
      </c>
      <c r="O2721" s="35" t="s">
        <v>4271</v>
      </c>
      <c r="P2721" s="16">
        <v>0</v>
      </c>
      <c r="Q2721" s="16" t="str">
        <f t="shared" si="172"/>
        <v>22/02/96</v>
      </c>
      <c r="R2721" s="27" t="s">
        <v>3904</v>
      </c>
      <c r="S2721" s="108" t="e">
        <v>#N/A</v>
      </c>
      <c r="T2721" s="108"/>
    </row>
    <row r="2722" spans="1:20" hidden="1" x14ac:dyDescent="0.2">
      <c r="A2722" s="29">
        <v>50250</v>
      </c>
      <c r="B2722" s="16" t="s">
        <v>4990</v>
      </c>
      <c r="D2722" s="70" t="str">
        <f>IF(C2722="","",LOOKUP(C2722,Bases!A:A,Bases!B:B))</f>
        <v/>
      </c>
      <c r="E2722" s="70" t="str">
        <f>IF(C2722="","",LOOKUP(C2722,Bases!A:A,Bases!C:C))</f>
        <v/>
      </c>
      <c r="F2722" s="24" t="s">
        <v>3665</v>
      </c>
      <c r="G2722" s="68" t="str">
        <f t="shared" si="171"/>
        <v>Baja</v>
      </c>
      <c r="H2722" s="16" t="s">
        <v>4991</v>
      </c>
      <c r="J2722" s="16" t="s">
        <v>2285</v>
      </c>
      <c r="K2722" s="16">
        <v>98740</v>
      </c>
      <c r="L2722" s="16" t="s">
        <v>2265</v>
      </c>
      <c r="M2722" s="17">
        <v>43570</v>
      </c>
      <c r="O2722" s="16" t="s">
        <v>4992</v>
      </c>
      <c r="P2722" s="16">
        <v>0</v>
      </c>
      <c r="Q2722" s="16" t="str">
        <f t="shared" si="172"/>
        <v>14/04/00</v>
      </c>
      <c r="R2722" s="27" t="s">
        <v>3904</v>
      </c>
      <c r="S2722" s="108" t="e">
        <v>#N/A</v>
      </c>
      <c r="T2722" s="108"/>
    </row>
    <row r="2723" spans="1:20" hidden="1" x14ac:dyDescent="0.2">
      <c r="A2723" s="16">
        <v>289</v>
      </c>
      <c r="B2723" s="16" t="s">
        <v>1924</v>
      </c>
      <c r="D2723" s="70" t="str">
        <f>IF(C2723="","",LOOKUP(C2723,Bases!A:A,Bases!B:B))</f>
        <v/>
      </c>
      <c r="E2723" s="70" t="str">
        <f>IF(C2723="","",LOOKUP(C2723,Bases!A:A,Bases!C:C))</f>
        <v/>
      </c>
      <c r="G2723" s="68" t="str">
        <f t="shared" si="171"/>
        <v>Baja</v>
      </c>
      <c r="K2723" s="16">
        <v>0</v>
      </c>
      <c r="L2723" s="16" t="s">
        <v>2265</v>
      </c>
      <c r="M2723" s="17">
        <v>37558</v>
      </c>
      <c r="N2723" s="15">
        <v>34988001449</v>
      </c>
      <c r="P2723" s="16">
        <v>0</v>
      </c>
      <c r="Q2723" s="16" t="str">
        <f t="shared" si="172"/>
        <v>//</v>
      </c>
      <c r="R2723" s="16"/>
      <c r="S2723" s="108" t="e">
        <v>#N/A</v>
      </c>
      <c r="T2723" s="108"/>
    </row>
    <row r="2724" spans="1:20" hidden="1" x14ac:dyDescent="0.2">
      <c r="A2724" s="16">
        <v>618</v>
      </c>
      <c r="B2724" s="16" t="s">
        <v>1925</v>
      </c>
      <c r="D2724" s="70" t="str">
        <f>IF(C2724="","",LOOKUP(C2724,Bases!A:A,Bases!B:B))</f>
        <v/>
      </c>
      <c r="E2724" s="70" t="str">
        <f>IF(C2724="","",LOOKUP(C2724,Bases!A:A,Bases!C:C))</f>
        <v/>
      </c>
      <c r="G2724" s="68" t="str">
        <f t="shared" si="171"/>
        <v>Baja</v>
      </c>
      <c r="K2724" s="16">
        <v>0</v>
      </c>
      <c r="L2724" s="16" t="s">
        <v>2265</v>
      </c>
      <c r="M2724" s="17">
        <v>38376</v>
      </c>
      <c r="N2724" s="15">
        <v>34998110984</v>
      </c>
      <c r="P2724" s="16">
        <v>0</v>
      </c>
      <c r="Q2724" s="16" t="str">
        <f t="shared" si="172"/>
        <v>//</v>
      </c>
      <c r="R2724" s="16"/>
      <c r="S2724" s="108" t="e">
        <v>#N/A</v>
      </c>
      <c r="T2724" s="108"/>
    </row>
    <row r="2725" spans="1:20" hidden="1" x14ac:dyDescent="0.2">
      <c r="A2725" s="16">
        <v>318</v>
      </c>
      <c r="B2725" s="16" t="s">
        <v>1926</v>
      </c>
      <c r="D2725" s="70" t="str">
        <f>IF(C2725="","",LOOKUP(C2725,Bases!A:A,Bases!B:B))</f>
        <v/>
      </c>
      <c r="E2725" s="70" t="str">
        <f>IF(C2725="","",LOOKUP(C2725,Bases!A:A,Bases!C:C))</f>
        <v/>
      </c>
      <c r="G2725" s="68" t="str">
        <f t="shared" si="171"/>
        <v>Baja</v>
      </c>
      <c r="K2725" s="16">
        <v>0</v>
      </c>
      <c r="L2725" s="16" t="s">
        <v>2265</v>
      </c>
      <c r="M2725" s="17">
        <v>37564</v>
      </c>
      <c r="N2725" s="15">
        <v>34988112222</v>
      </c>
      <c r="P2725" s="16">
        <v>0</v>
      </c>
      <c r="Q2725" s="16" t="str">
        <f t="shared" si="172"/>
        <v>//</v>
      </c>
      <c r="R2725" s="16"/>
      <c r="S2725" s="108" t="e">
        <v>#N/A</v>
      </c>
      <c r="T2725" s="108"/>
    </row>
    <row r="2726" spans="1:20" hidden="1" x14ac:dyDescent="0.2">
      <c r="A2726" s="16">
        <v>286</v>
      </c>
      <c r="B2726" s="16" t="s">
        <v>1927</v>
      </c>
      <c r="D2726" s="70" t="str">
        <f>IF(C2726="","",LOOKUP(C2726,Bases!A:A,Bases!B:B))</f>
        <v/>
      </c>
      <c r="E2726" s="70" t="str">
        <f>IF(C2726="","",LOOKUP(C2726,Bases!A:A,Bases!C:C))</f>
        <v/>
      </c>
      <c r="G2726" s="68" t="str">
        <f t="shared" si="171"/>
        <v>Baja</v>
      </c>
      <c r="K2726" s="16">
        <v>0</v>
      </c>
      <c r="L2726" s="16" t="s">
        <v>2265</v>
      </c>
      <c r="M2726" s="17">
        <v>37558</v>
      </c>
      <c r="N2726" s="15">
        <v>34008418427</v>
      </c>
      <c r="P2726" s="16">
        <v>0</v>
      </c>
      <c r="Q2726" s="16" t="str">
        <f t="shared" si="172"/>
        <v>//</v>
      </c>
      <c r="R2726" s="16"/>
      <c r="S2726" s="108" t="e">
        <v>#N/A</v>
      </c>
      <c r="T2726" s="108"/>
    </row>
    <row r="2727" spans="1:20" hidden="1" x14ac:dyDescent="0.2">
      <c r="A2727" s="16">
        <v>156</v>
      </c>
      <c r="B2727" s="16" t="s">
        <v>1928</v>
      </c>
      <c r="D2727" s="70" t="str">
        <f>IF(C2727="","",LOOKUP(C2727,Bases!A:A,Bases!B:B))</f>
        <v/>
      </c>
      <c r="E2727" s="70" t="str">
        <f>IF(C2727="","",LOOKUP(C2727,Bases!A:A,Bases!C:C))</f>
        <v/>
      </c>
      <c r="G2727" s="68" t="str">
        <f t="shared" si="171"/>
        <v>Baja</v>
      </c>
      <c r="K2727" s="16">
        <v>0</v>
      </c>
      <c r="L2727" s="16" t="s">
        <v>2265</v>
      </c>
      <c r="M2727" s="17">
        <v>37188</v>
      </c>
      <c r="N2727" s="15">
        <v>74916901247</v>
      </c>
      <c r="P2727" s="16">
        <v>0</v>
      </c>
      <c r="Q2727" s="16" t="str">
        <f t="shared" si="172"/>
        <v>//</v>
      </c>
      <c r="R2727" s="16"/>
      <c r="S2727" s="108" t="e">
        <v>#N/A</v>
      </c>
      <c r="T2727" s="108"/>
    </row>
    <row r="2728" spans="1:20" hidden="1" x14ac:dyDescent="0.2">
      <c r="A2728" s="16">
        <v>53</v>
      </c>
      <c r="B2728" s="16" t="s">
        <v>1929</v>
      </c>
      <c r="D2728" s="70" t="str">
        <f>IF(C2728="","",LOOKUP(C2728,Bases!A:A,Bases!B:B))</f>
        <v/>
      </c>
      <c r="E2728" s="70" t="str">
        <f>IF(C2728="","",LOOKUP(C2728,Bases!A:A,Bases!C:C))</f>
        <v/>
      </c>
      <c r="G2728" s="68" t="str">
        <f t="shared" si="171"/>
        <v>Baja</v>
      </c>
      <c r="K2728" s="16">
        <v>0</v>
      </c>
      <c r="L2728" s="16" t="s">
        <v>2265</v>
      </c>
      <c r="M2728" s="17">
        <v>36941</v>
      </c>
      <c r="N2728" s="15">
        <v>34987811378</v>
      </c>
      <c r="P2728" s="16">
        <v>0</v>
      </c>
      <c r="Q2728" s="16" t="str">
        <f t="shared" si="172"/>
        <v>//</v>
      </c>
      <c r="R2728" s="16"/>
      <c r="S2728" s="108" t="e">
        <v>#N/A</v>
      </c>
      <c r="T2728" s="108"/>
    </row>
    <row r="2729" spans="1:20" hidden="1" x14ac:dyDescent="0.2">
      <c r="A2729" s="29">
        <v>50236</v>
      </c>
      <c r="B2729" s="16" t="s">
        <v>4442</v>
      </c>
      <c r="D2729" s="70" t="str">
        <f>IF(C2729="","",LOOKUP(C2729,Bases!A:A,Bases!B:B))</f>
        <v/>
      </c>
      <c r="E2729" s="70" t="str">
        <f>IF(C2729="","",LOOKUP(C2729,Bases!A:A,Bases!C:C))</f>
        <v/>
      </c>
      <c r="F2729" s="24" t="s">
        <v>3662</v>
      </c>
      <c r="G2729" s="68" t="str">
        <f t="shared" si="171"/>
        <v>Baja</v>
      </c>
      <c r="H2729" s="16" t="s">
        <v>4444</v>
      </c>
      <c r="J2729" s="16" t="s">
        <v>2272</v>
      </c>
      <c r="K2729" s="16">
        <v>98700</v>
      </c>
      <c r="L2729" s="16" t="s">
        <v>2265</v>
      </c>
      <c r="M2729" s="17">
        <v>43410</v>
      </c>
      <c r="O2729" s="16" t="s">
        <v>4445</v>
      </c>
      <c r="P2729" s="16">
        <v>0</v>
      </c>
      <c r="Q2729" s="16" t="str">
        <f t="shared" si="172"/>
        <v>04/08/00</v>
      </c>
      <c r="R2729" s="27" t="s">
        <v>3910</v>
      </c>
      <c r="S2729" s="108" t="e">
        <v>#N/A</v>
      </c>
      <c r="T2729" s="108"/>
    </row>
    <row r="2730" spans="1:20" hidden="1" x14ac:dyDescent="0.2">
      <c r="A2730" s="16">
        <v>1898</v>
      </c>
      <c r="B2730" s="16" t="s">
        <v>1930</v>
      </c>
      <c r="D2730" s="70" t="str">
        <f>IF(C2730="","",LOOKUP(C2730,Bases!A:A,Bases!B:B))</f>
        <v/>
      </c>
      <c r="E2730" s="70" t="str">
        <f>IF(C2730="","",LOOKUP(C2730,Bases!A:A,Bases!C:C))</f>
        <v/>
      </c>
      <c r="G2730" s="68" t="str">
        <f t="shared" si="171"/>
        <v>Baja</v>
      </c>
      <c r="H2730" s="16" t="s">
        <v>3419</v>
      </c>
      <c r="J2730" s="16" t="s">
        <v>2268</v>
      </c>
      <c r="K2730" s="16">
        <v>98730</v>
      </c>
      <c r="L2730" s="16" t="s">
        <v>2265</v>
      </c>
      <c r="M2730" s="17">
        <v>42933</v>
      </c>
      <c r="N2730" s="15">
        <v>43149301152</v>
      </c>
      <c r="P2730" s="16">
        <v>0</v>
      </c>
      <c r="Q2730" s="16" t="str">
        <f t="shared" si="172"/>
        <v>//</v>
      </c>
      <c r="R2730" s="16"/>
      <c r="S2730" s="108" t="e">
        <v>#N/A</v>
      </c>
      <c r="T2730" s="108"/>
    </row>
    <row r="2731" spans="1:20" hidden="1" x14ac:dyDescent="0.2">
      <c r="A2731" s="29">
        <v>50153</v>
      </c>
      <c r="B2731" s="16" t="s">
        <v>3995</v>
      </c>
      <c r="D2731" s="70" t="str">
        <f>IF(C2731="","",LOOKUP(C2731,Bases!A:A,Bases!B:B))</f>
        <v/>
      </c>
      <c r="E2731" s="70" t="str">
        <f>IF(C2731="","",LOOKUP(C2731,Bases!A:A,Bases!C:C))</f>
        <v/>
      </c>
      <c r="F2731" s="18" t="s">
        <v>3639</v>
      </c>
      <c r="G2731" s="68" t="str">
        <f t="shared" si="171"/>
        <v>Baja</v>
      </c>
      <c r="H2731" s="16" t="s">
        <v>3996</v>
      </c>
      <c r="J2731" s="16" t="s">
        <v>2268</v>
      </c>
      <c r="K2731" s="16">
        <v>98730</v>
      </c>
      <c r="L2731" s="16" t="s">
        <v>2265</v>
      </c>
      <c r="M2731" s="17">
        <v>43349</v>
      </c>
      <c r="O2731" s="16" t="s">
        <v>3997</v>
      </c>
      <c r="P2731" s="16">
        <v>0</v>
      </c>
      <c r="Q2731" s="16" t="str">
        <f t="shared" si="172"/>
        <v>24/12/84</v>
      </c>
      <c r="R2731" s="16" t="s">
        <v>3904</v>
      </c>
      <c r="S2731" s="108" t="e">
        <v>#N/A</v>
      </c>
      <c r="T2731" s="108"/>
    </row>
    <row r="2732" spans="1:20" hidden="1" x14ac:dyDescent="0.2">
      <c r="A2732" s="16">
        <v>8013</v>
      </c>
      <c r="B2732" s="16" t="s">
        <v>1931</v>
      </c>
      <c r="D2732" s="70" t="str">
        <f>IF(C2732="","",LOOKUP(C2732,Bases!A:A,Bases!B:B))</f>
        <v/>
      </c>
      <c r="E2732" s="70" t="str">
        <f>IF(C2732="","",LOOKUP(C2732,Bases!A:A,Bases!C:C))</f>
        <v/>
      </c>
      <c r="G2732" s="68" t="str">
        <f t="shared" si="171"/>
        <v>Baja</v>
      </c>
      <c r="H2732" s="16" t="s">
        <v>3420</v>
      </c>
      <c r="J2732" s="16" t="s">
        <v>2720</v>
      </c>
      <c r="K2732" s="16">
        <v>98730</v>
      </c>
      <c r="L2732" s="16" t="s">
        <v>2265</v>
      </c>
      <c r="M2732" s="17">
        <v>41929</v>
      </c>
      <c r="N2732" s="15">
        <v>5149695032</v>
      </c>
      <c r="P2732" s="16">
        <v>0</v>
      </c>
      <c r="Q2732" s="16" t="str">
        <f t="shared" si="172"/>
        <v>//</v>
      </c>
      <c r="R2732" s="16"/>
      <c r="S2732" s="108" t="e">
        <v>#N/A</v>
      </c>
      <c r="T2732" s="108"/>
    </row>
    <row r="2733" spans="1:20" x14ac:dyDescent="0.2">
      <c r="A2733" s="23">
        <v>1428</v>
      </c>
      <c r="B2733" s="16" t="s">
        <v>1431</v>
      </c>
      <c r="C2733" s="16" t="s">
        <v>6954</v>
      </c>
      <c r="D2733" s="70" t="str">
        <f>IF(C2733="","",LOOKUP(C2733,Bases!A:A,Bases!B:B))</f>
        <v>Invernaderos</v>
      </c>
      <c r="E2733" s="70" t="str">
        <f>IF(C2733="","",LOOKUP(C2733,Bases!A:A,Bases!C:C))</f>
        <v>Extra/entrenamiento</v>
      </c>
      <c r="F2733" s="18" t="s">
        <v>7209</v>
      </c>
      <c r="G2733" s="68" t="str">
        <f t="shared" si="171"/>
        <v>Activo</v>
      </c>
      <c r="H2733" s="16" t="s">
        <v>3128</v>
      </c>
      <c r="I2733" s="16" t="s">
        <v>2336</v>
      </c>
      <c r="J2733" s="16" t="s">
        <v>2272</v>
      </c>
      <c r="K2733" s="16">
        <v>98700</v>
      </c>
      <c r="L2733" s="16" t="s">
        <v>2266</v>
      </c>
      <c r="M2733" s="17">
        <v>44047</v>
      </c>
      <c r="N2733" s="15">
        <v>2159947122</v>
      </c>
      <c r="O2733" s="16" t="s">
        <v>4811</v>
      </c>
      <c r="P2733" s="16">
        <v>0</v>
      </c>
      <c r="Q2733" s="16" t="str">
        <f t="shared" si="172"/>
        <v>10/02/99</v>
      </c>
      <c r="R2733" s="16" t="s">
        <v>3910</v>
      </c>
      <c r="S2733" s="12" t="s">
        <v>2336</v>
      </c>
    </row>
    <row r="2734" spans="1:20" hidden="1" x14ac:dyDescent="0.2">
      <c r="A2734" s="16">
        <v>2862</v>
      </c>
      <c r="B2734" s="16" t="s">
        <v>6211</v>
      </c>
      <c r="D2734" s="70" t="str">
        <f>IF(C2734="","",LOOKUP(C2734,Bases!A:A,Bases!B:B))</f>
        <v/>
      </c>
      <c r="E2734" s="70" t="str">
        <f>IF(C2734="","",LOOKUP(C2734,Bases!A:A,Bases!C:C))</f>
        <v/>
      </c>
      <c r="F2734" s="18" t="s">
        <v>3778</v>
      </c>
      <c r="G2734" s="68" t="str">
        <f t="shared" si="171"/>
        <v>Baja</v>
      </c>
      <c r="H2734" s="16" t="s">
        <v>6201</v>
      </c>
      <c r="I2734" s="16" t="s">
        <v>5531</v>
      </c>
      <c r="J2734" s="16" t="s">
        <v>2285</v>
      </c>
      <c r="K2734" s="16">
        <v>98740</v>
      </c>
      <c r="L2734" s="16" t="s">
        <v>2265</v>
      </c>
      <c r="M2734" s="17">
        <v>43957</v>
      </c>
      <c r="N2734" s="15">
        <v>34119303211</v>
      </c>
      <c r="O2734" s="16" t="s">
        <v>6202</v>
      </c>
      <c r="P2734" s="16" t="s">
        <v>6457</v>
      </c>
      <c r="Q2734" s="16" t="str">
        <f t="shared" si="172"/>
        <v>08/03/93</v>
      </c>
      <c r="R2734" s="16" t="s">
        <v>3904</v>
      </c>
      <c r="S2734" s="108" t="s">
        <v>6213</v>
      </c>
      <c r="T2734" s="108"/>
    </row>
    <row r="2735" spans="1:20" hidden="1" x14ac:dyDescent="0.2">
      <c r="A2735" s="16">
        <v>1272</v>
      </c>
      <c r="B2735" s="16" t="s">
        <v>1932</v>
      </c>
      <c r="D2735" s="70" t="str">
        <f>IF(C2735="","",LOOKUP(C2735,Bases!A:A,Bases!B:B))</f>
        <v/>
      </c>
      <c r="E2735" s="70" t="str">
        <f>IF(C2735="","",LOOKUP(C2735,Bases!A:A,Bases!C:C))</f>
        <v/>
      </c>
      <c r="G2735" s="68" t="str">
        <f t="shared" si="171"/>
        <v>Baja</v>
      </c>
      <c r="H2735" s="16" t="s">
        <v>3421</v>
      </c>
      <c r="J2735" s="16" t="s">
        <v>2720</v>
      </c>
      <c r="K2735" s="16">
        <v>98740</v>
      </c>
      <c r="L2735" s="16" t="s">
        <v>2265</v>
      </c>
      <c r="M2735" s="17">
        <v>41758</v>
      </c>
      <c r="N2735" s="15">
        <v>34018401421</v>
      </c>
      <c r="P2735" s="16">
        <v>0</v>
      </c>
      <c r="Q2735" s="16" t="str">
        <f t="shared" si="172"/>
        <v>//</v>
      </c>
      <c r="R2735" s="16"/>
      <c r="S2735" s="108" t="e">
        <v>#N/A</v>
      </c>
      <c r="T2735" s="108"/>
    </row>
    <row r="2736" spans="1:20" hidden="1" x14ac:dyDescent="0.2">
      <c r="A2736" s="23">
        <v>2542</v>
      </c>
      <c r="B2736" s="31" t="s">
        <v>5117</v>
      </c>
      <c r="C2736" s="16" t="s">
        <v>6891</v>
      </c>
      <c r="D2736" s="70" t="str">
        <f>IF(C2736="","",LOOKUP(C2736,Bases!A:A,Bases!B:B))</f>
        <v>Invernaderos</v>
      </c>
      <c r="E2736" s="70" t="str">
        <f>IF(C2736="","",LOOKUP(C2736,Bases!A:A,Bases!C:C))</f>
        <v>Operativo Abajo</v>
      </c>
      <c r="F2736" s="18" t="s">
        <v>6242</v>
      </c>
      <c r="G2736" s="68" t="str">
        <f t="shared" si="171"/>
        <v>Baja</v>
      </c>
      <c r="H2736" s="16" t="s">
        <v>5122</v>
      </c>
      <c r="I2736" s="16" t="s">
        <v>3185</v>
      </c>
      <c r="J2736" s="16" t="s">
        <v>2285</v>
      </c>
      <c r="K2736" s="16">
        <v>98760</v>
      </c>
      <c r="L2736" s="16" t="s">
        <v>2265</v>
      </c>
      <c r="M2736" s="17">
        <v>43626</v>
      </c>
      <c r="N2736" s="15">
        <v>8199806160</v>
      </c>
      <c r="O2736" s="16" t="s">
        <v>5123</v>
      </c>
      <c r="P2736" s="16" t="s">
        <v>6458</v>
      </c>
      <c r="Q2736" s="16" t="str">
        <f t="shared" si="172"/>
        <v>02/06/98</v>
      </c>
      <c r="R2736" s="16" t="s">
        <v>3904</v>
      </c>
      <c r="S2736" s="108" t="s">
        <v>3185</v>
      </c>
      <c r="T2736" s="108"/>
    </row>
    <row r="2737" spans="1:20" hidden="1" x14ac:dyDescent="0.2">
      <c r="A2737" s="16">
        <v>2042</v>
      </c>
      <c r="B2737" s="16" t="s">
        <v>1933</v>
      </c>
      <c r="D2737" s="70" t="str">
        <f>IF(C2737="","",LOOKUP(C2737,Bases!A:A,Bases!B:B))</f>
        <v/>
      </c>
      <c r="E2737" s="70" t="str">
        <f>IF(C2737="","",LOOKUP(C2737,Bases!A:A,Bases!C:C))</f>
        <v/>
      </c>
      <c r="G2737" s="68" t="str">
        <f t="shared" si="171"/>
        <v>Baja</v>
      </c>
      <c r="H2737" s="16" t="s">
        <v>3422</v>
      </c>
      <c r="J2737" s="16" t="s">
        <v>2272</v>
      </c>
      <c r="K2737" s="16">
        <v>98700</v>
      </c>
      <c r="L2737" s="16" t="s">
        <v>2265</v>
      </c>
      <c r="M2737" s="17">
        <v>43102</v>
      </c>
      <c r="N2737" s="15">
        <v>34159320810</v>
      </c>
      <c r="P2737" s="16">
        <v>0</v>
      </c>
      <c r="Q2737" s="16" t="str">
        <f t="shared" si="172"/>
        <v>//</v>
      </c>
      <c r="R2737" s="16"/>
      <c r="S2737" s="108" t="e">
        <v>#N/A</v>
      </c>
      <c r="T2737" s="108"/>
    </row>
    <row r="2738" spans="1:20" hidden="1" x14ac:dyDescent="0.2">
      <c r="A2738" s="16">
        <v>2999</v>
      </c>
      <c r="B2738" s="16" t="s">
        <v>6968</v>
      </c>
      <c r="C2738" s="19" t="s">
        <v>6969</v>
      </c>
      <c r="D2738" s="70" t="str">
        <f>IF(C2738="","",LOOKUP(C2738,Bases!A:A,Bases!B:B))</f>
        <v>Invernaderos</v>
      </c>
      <c r="E2738" s="70" t="str">
        <f>IF(C2738="","",LOOKUP(C2738,Bases!A:A,Bases!C:C))</f>
        <v>Tiempo de limpieza sin experiencia</v>
      </c>
      <c r="F2738" s="18" t="s">
        <v>6962</v>
      </c>
      <c r="G2738" s="68" t="str">
        <f t="shared" si="171"/>
        <v>Baja</v>
      </c>
      <c r="H2738" s="16" t="s">
        <v>5122</v>
      </c>
      <c r="I2738" s="16" t="s">
        <v>3185</v>
      </c>
      <c r="J2738" s="16" t="s">
        <v>2285</v>
      </c>
      <c r="K2738" s="16">
        <v>98760</v>
      </c>
      <c r="L2738" s="16" t="s">
        <v>2265</v>
      </c>
      <c r="M2738" s="17">
        <v>44082</v>
      </c>
      <c r="O2738" s="16" t="s">
        <v>6973</v>
      </c>
      <c r="Q2738" s="16" t="str">
        <f t="shared" si="172"/>
        <v>10/04/95</v>
      </c>
      <c r="R2738" s="27" t="s">
        <v>3910</v>
      </c>
      <c r="S2738" s="108"/>
      <c r="T2738" s="108"/>
    </row>
    <row r="2739" spans="1:20" hidden="1" x14ac:dyDescent="0.2">
      <c r="A2739" s="16">
        <v>1439</v>
      </c>
      <c r="B2739" s="16" t="s">
        <v>1934</v>
      </c>
      <c r="D2739" s="70" t="str">
        <f>IF(C2739="","",LOOKUP(C2739,Bases!A:A,Bases!B:B))</f>
        <v/>
      </c>
      <c r="E2739" s="70" t="str">
        <f>IF(C2739="","",LOOKUP(C2739,Bases!A:A,Bases!C:C))</f>
        <v/>
      </c>
      <c r="G2739" s="68" t="str">
        <f t="shared" si="171"/>
        <v>Baja</v>
      </c>
      <c r="K2739" s="16">
        <v>0</v>
      </c>
      <c r="L2739" s="16" t="s">
        <v>2265</v>
      </c>
      <c r="M2739" s="17">
        <v>42226</v>
      </c>
      <c r="N2739" s="15">
        <v>2158737557</v>
      </c>
      <c r="P2739" s="16">
        <v>0</v>
      </c>
      <c r="Q2739" s="16" t="str">
        <f t="shared" si="172"/>
        <v>//</v>
      </c>
      <c r="R2739" s="16"/>
      <c r="S2739" s="108" t="e">
        <v>#N/A</v>
      </c>
      <c r="T2739" s="108"/>
    </row>
    <row r="2740" spans="1:20" hidden="1" x14ac:dyDescent="0.2">
      <c r="A2740" s="16">
        <v>1601</v>
      </c>
      <c r="B2740" s="16" t="s">
        <v>1935</v>
      </c>
      <c r="D2740" s="70" t="str">
        <f>IF(C2740="","",LOOKUP(C2740,Bases!A:A,Bases!B:B))</f>
        <v/>
      </c>
      <c r="E2740" s="70" t="str">
        <f>IF(C2740="","",LOOKUP(C2740,Bases!A:A,Bases!C:C))</f>
        <v/>
      </c>
      <c r="G2740" s="68" t="str">
        <f t="shared" si="171"/>
        <v>Baja</v>
      </c>
      <c r="H2740" s="16" t="s">
        <v>3423</v>
      </c>
      <c r="J2740" s="16" t="s">
        <v>2268</v>
      </c>
      <c r="K2740" s="16">
        <v>98730</v>
      </c>
      <c r="L2740" s="16" t="s">
        <v>2265</v>
      </c>
      <c r="M2740" s="17">
        <v>42411</v>
      </c>
      <c r="N2740" s="15">
        <v>2167918925</v>
      </c>
      <c r="P2740" s="16">
        <v>0</v>
      </c>
      <c r="Q2740" s="16" t="str">
        <f t="shared" si="172"/>
        <v>//</v>
      </c>
      <c r="R2740" s="16"/>
      <c r="S2740" s="108" t="e">
        <v>#N/A</v>
      </c>
      <c r="T2740" s="108"/>
    </row>
    <row r="2741" spans="1:20" hidden="1" x14ac:dyDescent="0.2">
      <c r="A2741" s="16">
        <v>1982</v>
      </c>
      <c r="B2741" s="16" t="s">
        <v>1936</v>
      </c>
      <c r="D2741" s="70" t="str">
        <f>IF(C2741="","",LOOKUP(C2741,Bases!A:A,Bases!B:B))</f>
        <v/>
      </c>
      <c r="E2741" s="70" t="str">
        <f>IF(C2741="","",LOOKUP(C2741,Bases!A:A,Bases!C:C))</f>
        <v/>
      </c>
      <c r="G2741" s="68" t="str">
        <f t="shared" si="171"/>
        <v>Baja</v>
      </c>
      <c r="H2741" s="16" t="s">
        <v>3424</v>
      </c>
      <c r="J2741" s="16" t="s">
        <v>2268</v>
      </c>
      <c r="K2741" s="16">
        <v>98730</v>
      </c>
      <c r="L2741" s="16" t="s">
        <v>2265</v>
      </c>
      <c r="M2741" s="17">
        <v>43011</v>
      </c>
      <c r="N2741" s="15">
        <v>34139406895</v>
      </c>
      <c r="P2741" s="16">
        <v>0</v>
      </c>
      <c r="Q2741" s="16" t="str">
        <f t="shared" si="172"/>
        <v>//</v>
      </c>
      <c r="R2741" s="16"/>
      <c r="S2741" s="108" t="e">
        <v>#N/A</v>
      </c>
      <c r="T2741" s="108"/>
    </row>
    <row r="2742" spans="1:20" hidden="1" x14ac:dyDescent="0.2">
      <c r="A2742" s="29">
        <v>50394</v>
      </c>
      <c r="B2742" s="16" t="s">
        <v>5555</v>
      </c>
      <c r="D2742" s="70" t="str">
        <f>IF(C2742="","",LOOKUP(C2742,Bases!A:A,Bases!B:B))</f>
        <v/>
      </c>
      <c r="E2742" s="70" t="str">
        <f>IF(C2742="","",LOOKUP(C2742,Bases!A:A,Bases!C:C))</f>
        <v/>
      </c>
      <c r="F2742" s="18" t="s">
        <v>3639</v>
      </c>
      <c r="G2742" s="68" t="str">
        <f t="shared" si="171"/>
        <v>Baja</v>
      </c>
      <c r="H2742" s="16" t="s">
        <v>5556</v>
      </c>
      <c r="I2742" s="16" t="s">
        <v>2283</v>
      </c>
      <c r="J2742" s="16" t="s">
        <v>2283</v>
      </c>
      <c r="K2742" s="16">
        <v>98640</v>
      </c>
      <c r="L2742" s="16" t="s">
        <v>2265</v>
      </c>
      <c r="M2742" s="17">
        <v>43739</v>
      </c>
      <c r="O2742" s="16" t="s">
        <v>5557</v>
      </c>
      <c r="P2742" s="16">
        <v>0</v>
      </c>
      <c r="Q2742" s="16" t="str">
        <f t="shared" si="172"/>
        <v>23/12/95</v>
      </c>
      <c r="R2742" s="27" t="s">
        <v>3910</v>
      </c>
      <c r="S2742" s="108" t="e">
        <v>#N/A</v>
      </c>
      <c r="T2742" s="108"/>
    </row>
    <row r="2743" spans="1:20" hidden="1" x14ac:dyDescent="0.2">
      <c r="A2743" s="16">
        <v>8120</v>
      </c>
      <c r="B2743" s="16" t="s">
        <v>1937</v>
      </c>
      <c r="D2743" s="70" t="str">
        <f>IF(C2743="","",LOOKUP(C2743,Bases!A:A,Bases!B:B))</f>
        <v/>
      </c>
      <c r="E2743" s="70" t="str">
        <f>IF(C2743="","",LOOKUP(C2743,Bases!A:A,Bases!C:C))</f>
        <v/>
      </c>
      <c r="G2743" s="68" t="str">
        <f t="shared" si="171"/>
        <v>Baja</v>
      </c>
      <c r="H2743" s="16" t="s">
        <v>3425</v>
      </c>
      <c r="J2743" s="16" t="s">
        <v>2328</v>
      </c>
      <c r="K2743" s="16">
        <v>98730</v>
      </c>
      <c r="L2743" s="16" t="s">
        <v>2265</v>
      </c>
      <c r="M2743" s="17">
        <v>42072</v>
      </c>
      <c r="N2743" s="15">
        <v>8159448300</v>
      </c>
      <c r="P2743" s="16">
        <v>0</v>
      </c>
      <c r="Q2743" s="16" t="str">
        <f t="shared" si="172"/>
        <v>//</v>
      </c>
      <c r="R2743" s="16"/>
      <c r="S2743" s="108" t="e">
        <v>#N/A</v>
      </c>
      <c r="T2743" s="108"/>
    </row>
    <row r="2744" spans="1:20" x14ac:dyDescent="0.2">
      <c r="A2744" s="23">
        <v>8248</v>
      </c>
      <c r="B2744" s="16" t="s">
        <v>1434</v>
      </c>
      <c r="C2744" s="16" t="s">
        <v>6856</v>
      </c>
      <c r="D2744" s="70" t="str">
        <f>IF(C2744="","",LOOKUP(C2744,Bases!A:A,Bases!B:B))</f>
        <v>Invernaderos</v>
      </c>
      <c r="E2744" s="70" t="str">
        <f>IF(C2744="","",LOOKUP(C2744,Bases!A:A,Bases!C:C))</f>
        <v>Operativo Arriba</v>
      </c>
      <c r="F2744" s="18" t="s">
        <v>3659</v>
      </c>
      <c r="G2744" s="68" t="str">
        <f t="shared" si="171"/>
        <v>Activo</v>
      </c>
      <c r="H2744" s="16" t="s">
        <v>4414</v>
      </c>
      <c r="I2744" s="16" t="s">
        <v>3593</v>
      </c>
      <c r="J2744" s="16" t="s">
        <v>2272</v>
      </c>
      <c r="K2744" s="16">
        <v>98700</v>
      </c>
      <c r="L2744" s="16" t="s">
        <v>2266</v>
      </c>
      <c r="M2744" s="17">
        <v>44106</v>
      </c>
      <c r="N2744" s="15">
        <v>43129100178</v>
      </c>
      <c r="O2744" s="16" t="s">
        <v>4413</v>
      </c>
      <c r="P2744" s="16">
        <v>0</v>
      </c>
      <c r="Q2744" s="16" t="str">
        <f t="shared" si="172"/>
        <v>05/08/91</v>
      </c>
      <c r="R2744" s="16" t="s">
        <v>3904</v>
      </c>
      <c r="S2744" s="12" t="s">
        <v>3593</v>
      </c>
    </row>
    <row r="2745" spans="1:20" hidden="1" x14ac:dyDescent="0.2">
      <c r="A2745" s="23">
        <v>2590</v>
      </c>
      <c r="B2745" s="16" t="s">
        <v>5287</v>
      </c>
      <c r="D2745" s="70" t="str">
        <f>IF(C2745="","",LOOKUP(C2745,Bases!A:A,Bases!B:B))</f>
        <v/>
      </c>
      <c r="E2745" s="70" t="str">
        <f>IF(C2745="","",LOOKUP(C2745,Bases!A:A,Bases!C:C))</f>
        <v/>
      </c>
      <c r="F2745" s="18" t="s">
        <v>3</v>
      </c>
      <c r="G2745" s="68" t="str">
        <f t="shared" si="171"/>
        <v>Baja</v>
      </c>
      <c r="H2745" s="16" t="s">
        <v>5288</v>
      </c>
      <c r="J2745" s="16" t="s">
        <v>2285</v>
      </c>
      <c r="K2745" s="16">
        <v>98730</v>
      </c>
      <c r="L2745" s="16" t="s">
        <v>2265</v>
      </c>
      <c r="M2745" s="17">
        <v>43683</v>
      </c>
      <c r="O2745" s="16" t="s">
        <v>5289</v>
      </c>
      <c r="P2745" s="16">
        <v>0</v>
      </c>
      <c r="Q2745" s="16" t="str">
        <f t="shared" si="172"/>
        <v>04/03/01</v>
      </c>
      <c r="R2745" s="27" t="s">
        <v>3904</v>
      </c>
      <c r="S2745" s="108" t="e">
        <v>#N/A</v>
      </c>
      <c r="T2745" s="108"/>
    </row>
    <row r="2746" spans="1:20" hidden="1" x14ac:dyDescent="0.2">
      <c r="A2746" s="29">
        <v>50219</v>
      </c>
      <c r="B2746" s="16" t="s">
        <v>4329</v>
      </c>
      <c r="D2746" s="70" t="str">
        <f>IF(C2746="","",LOOKUP(C2746,Bases!A:A,Bases!B:B))</f>
        <v/>
      </c>
      <c r="E2746" s="70" t="str">
        <f>IF(C2746="","",LOOKUP(C2746,Bases!A:A,Bases!C:C))</f>
        <v/>
      </c>
      <c r="F2746" s="18" t="s">
        <v>3659</v>
      </c>
      <c r="G2746" s="68" t="str">
        <f t="shared" si="171"/>
        <v>Baja</v>
      </c>
      <c r="H2746" s="16" t="s">
        <v>4330</v>
      </c>
      <c r="J2746" s="16" t="s">
        <v>2283</v>
      </c>
      <c r="K2746" s="16">
        <v>98640</v>
      </c>
      <c r="L2746" s="16" t="s">
        <v>2265</v>
      </c>
      <c r="M2746" s="17">
        <v>43391</v>
      </c>
      <c r="O2746" s="16" t="s">
        <v>4331</v>
      </c>
      <c r="P2746" s="16">
        <v>0</v>
      </c>
      <c r="Q2746" s="16" t="str">
        <f t="shared" si="172"/>
        <v>25/05/93</v>
      </c>
      <c r="R2746" s="27" t="s">
        <v>3904</v>
      </c>
      <c r="S2746" s="108" t="e">
        <v>#N/A</v>
      </c>
      <c r="T2746" s="108"/>
    </row>
    <row r="2747" spans="1:20" hidden="1" x14ac:dyDescent="0.2">
      <c r="A2747" s="16">
        <v>2894</v>
      </c>
      <c r="B2747" s="16" t="s">
        <v>6577</v>
      </c>
      <c r="D2747" s="70" t="str">
        <f>IF(C2747="","",LOOKUP(C2747,Bases!A:A,Bases!B:B))</f>
        <v/>
      </c>
      <c r="E2747" s="70" t="str">
        <f>IF(C2747="","",LOOKUP(C2747,Bases!A:A,Bases!C:C))</f>
        <v/>
      </c>
      <c r="F2747" s="12" t="s">
        <v>6043</v>
      </c>
      <c r="G2747" s="68" t="str">
        <f t="shared" si="171"/>
        <v>Baja</v>
      </c>
      <c r="H2747" s="16" t="s">
        <v>6578</v>
      </c>
      <c r="I2747" s="16" t="s">
        <v>2923</v>
      </c>
      <c r="J2747" s="16" t="s">
        <v>2272</v>
      </c>
      <c r="K2747" s="16">
        <v>98700</v>
      </c>
      <c r="L2747" s="16" t="s">
        <v>2265</v>
      </c>
      <c r="M2747" s="17">
        <v>44026</v>
      </c>
      <c r="N2747" s="15">
        <v>83169937576</v>
      </c>
      <c r="O2747" s="16" t="s">
        <v>6579</v>
      </c>
      <c r="R2747" s="27" t="s">
        <v>3904</v>
      </c>
      <c r="S2747" s="108"/>
      <c r="T2747" s="108"/>
    </row>
    <row r="2748" spans="1:20" hidden="1" x14ac:dyDescent="0.2">
      <c r="A2748" s="16">
        <v>819</v>
      </c>
      <c r="B2748" s="16" t="s">
        <v>1939</v>
      </c>
      <c r="D2748" s="70" t="str">
        <f>IF(C2748="","",LOOKUP(C2748,Bases!A:A,Bases!B:B))</f>
        <v/>
      </c>
      <c r="E2748" s="70" t="str">
        <f>IF(C2748="","",LOOKUP(C2748,Bases!A:A,Bases!C:C))</f>
        <v/>
      </c>
      <c r="G2748" s="68" t="str">
        <f t="shared" si="171"/>
        <v>Baja</v>
      </c>
      <c r="K2748" s="16">
        <v>0</v>
      </c>
      <c r="L2748" s="16" t="s">
        <v>2265</v>
      </c>
      <c r="M2748" s="17">
        <v>38684</v>
      </c>
      <c r="N2748" s="15">
        <v>34059002179</v>
      </c>
      <c r="P2748" s="16">
        <v>0</v>
      </c>
      <c r="Q2748" s="16" t="str">
        <f t="shared" ref="Q2748:Q2779" si="173">CONCATENATE(MID(O2748,9,2),"/",MID(O2748,7,2),"/",MID(O2748,5,2))</f>
        <v>//</v>
      </c>
      <c r="R2748" s="16"/>
      <c r="S2748" s="108" t="e">
        <v>#N/A</v>
      </c>
      <c r="T2748" s="108"/>
    </row>
    <row r="2749" spans="1:20" hidden="1" x14ac:dyDescent="0.2">
      <c r="A2749" s="16">
        <v>2939</v>
      </c>
      <c r="B2749" s="16" t="s">
        <v>6650</v>
      </c>
      <c r="C2749" s="19" t="s">
        <v>6911</v>
      </c>
      <c r="D2749" s="70" t="str">
        <f>IF(C2749="","",LOOKUP(C2749,Bases!A:A,Bases!B:B))</f>
        <v>Invernaderos</v>
      </c>
      <c r="E2749" s="70" t="str">
        <f>IF(C2749="","",LOOKUP(C2749,Bases!A:A,Bases!C:C))</f>
        <v>Operativo Abajo</v>
      </c>
      <c r="F2749" s="18" t="s">
        <v>3778</v>
      </c>
      <c r="G2749" s="68" t="str">
        <f t="shared" si="171"/>
        <v>Baja</v>
      </c>
      <c r="H2749" s="16" t="s">
        <v>6651</v>
      </c>
      <c r="I2749" s="16" t="s">
        <v>5535</v>
      </c>
      <c r="J2749" s="16" t="s">
        <v>2285</v>
      </c>
      <c r="K2749" s="16">
        <v>98730</v>
      </c>
      <c r="L2749" s="16" t="s">
        <v>2265</v>
      </c>
      <c r="M2749" s="17">
        <v>44060</v>
      </c>
      <c r="N2749" s="15">
        <v>3208826234</v>
      </c>
      <c r="O2749" s="16" t="s">
        <v>6652</v>
      </c>
      <c r="Q2749" s="16" t="str">
        <f t="shared" si="173"/>
        <v>21/04/88</v>
      </c>
      <c r="R2749" s="27" t="s">
        <v>3910</v>
      </c>
      <c r="S2749" s="108" t="s">
        <v>5535</v>
      </c>
      <c r="T2749" s="108"/>
    </row>
    <row r="2750" spans="1:20" hidden="1" x14ac:dyDescent="0.2">
      <c r="A2750" s="16">
        <v>1863</v>
      </c>
      <c r="B2750" s="16" t="s">
        <v>1941</v>
      </c>
      <c r="D2750" s="70" t="str">
        <f>IF(C2750="","",LOOKUP(C2750,Bases!A:A,Bases!B:B))</f>
        <v/>
      </c>
      <c r="E2750" s="70" t="str">
        <f>IF(C2750="","",LOOKUP(C2750,Bases!A:A,Bases!C:C))</f>
        <v/>
      </c>
      <c r="G2750" s="68" t="str">
        <f t="shared" si="171"/>
        <v>Baja</v>
      </c>
      <c r="H2750" s="16" t="s">
        <v>3427</v>
      </c>
      <c r="J2750" s="16" t="s">
        <v>2272</v>
      </c>
      <c r="K2750" s="16">
        <v>98705</v>
      </c>
      <c r="L2750" s="16" t="s">
        <v>2265</v>
      </c>
      <c r="M2750" s="17">
        <v>42857</v>
      </c>
      <c r="N2750" s="15">
        <v>67138002950</v>
      </c>
      <c r="P2750" s="16">
        <v>0</v>
      </c>
      <c r="Q2750" s="16" t="str">
        <f t="shared" si="173"/>
        <v>//</v>
      </c>
      <c r="R2750" s="16"/>
      <c r="S2750" s="108" t="e">
        <v>#N/A</v>
      </c>
      <c r="T2750" s="108"/>
    </row>
    <row r="2751" spans="1:20" hidden="1" x14ac:dyDescent="0.2">
      <c r="A2751" s="16">
        <v>1547</v>
      </c>
      <c r="B2751" s="16" t="s">
        <v>1942</v>
      </c>
      <c r="D2751" s="70" t="str">
        <f>IF(C2751="","",LOOKUP(C2751,Bases!A:A,Bases!B:B))</f>
        <v/>
      </c>
      <c r="E2751" s="70" t="str">
        <f>IF(C2751="","",LOOKUP(C2751,Bases!A:A,Bases!C:C))</f>
        <v/>
      </c>
      <c r="G2751" s="68" t="str">
        <f t="shared" si="171"/>
        <v>Baja</v>
      </c>
      <c r="H2751" s="16" t="s">
        <v>2689</v>
      </c>
      <c r="J2751" s="16" t="s">
        <v>2283</v>
      </c>
      <c r="K2751" s="16">
        <v>98640</v>
      </c>
      <c r="L2751" s="16" t="s">
        <v>2265</v>
      </c>
      <c r="M2751" s="17">
        <v>42271</v>
      </c>
      <c r="N2751" s="15">
        <v>34119402666</v>
      </c>
      <c r="P2751" s="16">
        <v>0</v>
      </c>
      <c r="Q2751" s="16" t="str">
        <f t="shared" si="173"/>
        <v>//</v>
      </c>
      <c r="R2751" s="16"/>
      <c r="S2751" s="108" t="e">
        <v>#N/A</v>
      </c>
      <c r="T2751" s="108"/>
    </row>
    <row r="2752" spans="1:20" hidden="1" x14ac:dyDescent="0.2">
      <c r="A2752" s="16">
        <v>1546</v>
      </c>
      <c r="B2752" s="16" t="s">
        <v>1943</v>
      </c>
      <c r="D2752" s="70" t="str">
        <f>IF(C2752="","",LOOKUP(C2752,Bases!A:A,Bases!B:B))</f>
        <v/>
      </c>
      <c r="E2752" s="70" t="str">
        <f>IF(C2752="","",LOOKUP(C2752,Bases!A:A,Bases!C:C))</f>
        <v/>
      </c>
      <c r="F2752" s="18" t="s">
        <v>3662</v>
      </c>
      <c r="G2752" s="68" t="str">
        <f t="shared" si="171"/>
        <v>Baja</v>
      </c>
      <c r="H2752" s="16" t="s">
        <v>3428</v>
      </c>
      <c r="J2752" s="16" t="s">
        <v>2283</v>
      </c>
      <c r="K2752" s="16">
        <v>98640</v>
      </c>
      <c r="L2752" s="16" t="s">
        <v>2265</v>
      </c>
      <c r="M2752" s="17">
        <v>42271</v>
      </c>
      <c r="N2752" s="15">
        <v>34139306855</v>
      </c>
      <c r="P2752" s="16">
        <v>0</v>
      </c>
      <c r="Q2752" s="16" t="str">
        <f t="shared" si="173"/>
        <v>//</v>
      </c>
      <c r="R2752" s="16" t="s">
        <v>3910</v>
      </c>
      <c r="S2752" s="108" t="e">
        <v>#N/A</v>
      </c>
      <c r="T2752" s="108"/>
    </row>
    <row r="2753" spans="1:20" hidden="1" x14ac:dyDescent="0.2">
      <c r="A2753" s="16">
        <v>1357</v>
      </c>
      <c r="B2753" s="16" t="s">
        <v>1944</v>
      </c>
      <c r="D2753" s="70" t="str">
        <f>IF(C2753="","",LOOKUP(C2753,Bases!A:A,Bases!B:B))</f>
        <v/>
      </c>
      <c r="E2753" s="70" t="str">
        <f>IF(C2753="","",LOOKUP(C2753,Bases!A:A,Bases!C:C))</f>
        <v/>
      </c>
      <c r="G2753" s="68" t="str">
        <f t="shared" si="171"/>
        <v>Baja</v>
      </c>
      <c r="H2753" s="16" t="s">
        <v>2468</v>
      </c>
      <c r="J2753" s="16" t="s">
        <v>2283</v>
      </c>
      <c r="K2753" s="16">
        <v>98640</v>
      </c>
      <c r="L2753" s="16" t="s">
        <v>2265</v>
      </c>
      <c r="M2753" s="17">
        <v>41901</v>
      </c>
      <c r="N2753" s="15">
        <v>34997904734</v>
      </c>
      <c r="P2753" s="16">
        <v>0</v>
      </c>
      <c r="Q2753" s="16" t="str">
        <f t="shared" si="173"/>
        <v>//</v>
      </c>
      <c r="R2753" s="16"/>
      <c r="S2753" s="108" t="e">
        <v>#N/A</v>
      </c>
      <c r="T2753" s="108"/>
    </row>
    <row r="2754" spans="1:20" hidden="1" x14ac:dyDescent="0.2">
      <c r="A2754" s="16">
        <v>2045</v>
      </c>
      <c r="B2754" s="16" t="s">
        <v>1945</v>
      </c>
      <c r="D2754" s="70" t="str">
        <f>IF(C2754="","",LOOKUP(C2754,Bases!A:A,Bases!B:B))</f>
        <v/>
      </c>
      <c r="E2754" s="70" t="str">
        <f>IF(C2754="","",LOOKUP(C2754,Bases!A:A,Bases!C:C))</f>
        <v/>
      </c>
      <c r="G2754" s="68" t="str">
        <f t="shared" si="171"/>
        <v>Baja</v>
      </c>
      <c r="H2754" s="16" t="s">
        <v>2662</v>
      </c>
      <c r="J2754" s="16" t="s">
        <v>2268</v>
      </c>
      <c r="K2754" s="16">
        <v>98760</v>
      </c>
      <c r="L2754" s="16" t="s">
        <v>2265</v>
      </c>
      <c r="M2754" s="17">
        <v>43111</v>
      </c>
      <c r="N2754" s="15">
        <v>5159231983</v>
      </c>
      <c r="P2754" s="16">
        <v>0</v>
      </c>
      <c r="Q2754" s="16" t="str">
        <f t="shared" si="173"/>
        <v>//</v>
      </c>
      <c r="R2754" s="16"/>
      <c r="S2754" s="108" t="e">
        <v>#N/A</v>
      </c>
      <c r="T2754" s="108"/>
    </row>
    <row r="2755" spans="1:20" hidden="1" x14ac:dyDescent="0.2">
      <c r="A2755" s="16">
        <v>1513</v>
      </c>
      <c r="B2755" s="16" t="s">
        <v>1946</v>
      </c>
      <c r="D2755" s="70" t="str">
        <f>IF(C2755="","",LOOKUP(C2755,Bases!A:A,Bases!B:B))</f>
        <v/>
      </c>
      <c r="E2755" s="70" t="str">
        <f>IF(C2755="","",LOOKUP(C2755,Bases!A:A,Bases!C:C))</f>
        <v/>
      </c>
      <c r="G2755" s="68" t="str">
        <f t="shared" si="171"/>
        <v>Baja</v>
      </c>
      <c r="K2755" s="16">
        <v>0</v>
      </c>
      <c r="L2755" s="16" t="s">
        <v>2265</v>
      </c>
      <c r="M2755" s="17">
        <v>42240</v>
      </c>
      <c r="N2755" s="15">
        <v>12119321821</v>
      </c>
      <c r="P2755" s="16">
        <v>0</v>
      </c>
      <c r="Q2755" s="16" t="str">
        <f t="shared" si="173"/>
        <v>//</v>
      </c>
      <c r="R2755" s="16"/>
      <c r="S2755" s="108" t="e">
        <v>#N/A</v>
      </c>
      <c r="T2755" s="108"/>
    </row>
    <row r="2756" spans="1:20" hidden="1" x14ac:dyDescent="0.2">
      <c r="A2756" s="16">
        <v>1690</v>
      </c>
      <c r="B2756" s="16" t="s">
        <v>1947</v>
      </c>
      <c r="D2756" s="70" t="str">
        <f>IF(C2756="","",LOOKUP(C2756,Bases!A:A,Bases!B:B))</f>
        <v/>
      </c>
      <c r="E2756" s="70" t="str">
        <f>IF(C2756="","",LOOKUP(C2756,Bases!A:A,Bases!C:C))</f>
        <v/>
      </c>
      <c r="G2756" s="68" t="str">
        <f t="shared" si="171"/>
        <v>Baja</v>
      </c>
      <c r="H2756" s="16" t="s">
        <v>3430</v>
      </c>
      <c r="J2756" s="16" t="s">
        <v>2283</v>
      </c>
      <c r="K2756" s="16">
        <v>98640</v>
      </c>
      <c r="L2756" s="16" t="s">
        <v>2265</v>
      </c>
      <c r="M2756" s="17">
        <v>42580</v>
      </c>
      <c r="N2756" s="15">
        <v>7166479357</v>
      </c>
      <c r="P2756" s="16">
        <v>0</v>
      </c>
      <c r="Q2756" s="16" t="str">
        <f t="shared" si="173"/>
        <v>//</v>
      </c>
      <c r="R2756" s="16"/>
      <c r="S2756" s="108" t="e">
        <v>#N/A</v>
      </c>
      <c r="T2756" s="108"/>
    </row>
    <row r="2757" spans="1:20" hidden="1" x14ac:dyDescent="0.2">
      <c r="A2757" s="16">
        <v>623</v>
      </c>
      <c r="B2757" s="16" t="s">
        <v>1948</v>
      </c>
      <c r="D2757" s="70" t="str">
        <f>IF(C2757="","",LOOKUP(C2757,Bases!A:A,Bases!B:B))</f>
        <v/>
      </c>
      <c r="E2757" s="70" t="str">
        <f>IF(C2757="","",LOOKUP(C2757,Bases!A:A,Bases!C:C))</f>
        <v/>
      </c>
      <c r="G2757" s="68" t="str">
        <f t="shared" si="171"/>
        <v>Baja</v>
      </c>
      <c r="K2757" s="16">
        <v>0</v>
      </c>
      <c r="L2757" s="16" t="s">
        <v>2265</v>
      </c>
      <c r="M2757" s="17">
        <v>38397</v>
      </c>
      <c r="N2757" s="15">
        <v>34058801894</v>
      </c>
      <c r="P2757" s="16">
        <v>0</v>
      </c>
      <c r="Q2757" s="16" t="str">
        <f t="shared" si="173"/>
        <v>//</v>
      </c>
      <c r="R2757" s="16"/>
      <c r="S2757" s="108" t="e">
        <v>#N/A</v>
      </c>
      <c r="T2757" s="108"/>
    </row>
    <row r="2758" spans="1:20" hidden="1" x14ac:dyDescent="0.2">
      <c r="A2758" s="28">
        <v>50159</v>
      </c>
      <c r="B2758" s="16" t="s">
        <v>4018</v>
      </c>
      <c r="D2758" s="70" t="str">
        <f>IF(C2758="","",LOOKUP(C2758,Bases!A:A,Bases!B:B))</f>
        <v/>
      </c>
      <c r="E2758" s="70" t="str">
        <f>IF(C2758="","",LOOKUP(C2758,Bases!A:A,Bases!C:C))</f>
        <v/>
      </c>
      <c r="F2758" s="18" t="s">
        <v>3639</v>
      </c>
      <c r="G2758" s="68" t="str">
        <f t="shared" si="171"/>
        <v>Baja</v>
      </c>
      <c r="H2758" s="16" t="s">
        <v>4019</v>
      </c>
      <c r="J2758" s="16" t="s">
        <v>2283</v>
      </c>
      <c r="K2758" s="16">
        <v>98640</v>
      </c>
      <c r="L2758" s="16" t="s">
        <v>2265</v>
      </c>
      <c r="M2758" s="17">
        <v>43353</v>
      </c>
      <c r="P2758" s="16">
        <v>0</v>
      </c>
      <c r="Q2758" s="16" t="str">
        <f t="shared" si="173"/>
        <v>//</v>
      </c>
      <c r="R2758" s="16" t="s">
        <v>3850</v>
      </c>
      <c r="S2758" s="108" t="e">
        <v>#N/A</v>
      </c>
      <c r="T2758" s="108"/>
    </row>
    <row r="2759" spans="1:20" hidden="1" x14ac:dyDescent="0.2">
      <c r="A2759" s="16">
        <v>1110</v>
      </c>
      <c r="B2759" s="16" t="s">
        <v>1949</v>
      </c>
      <c r="D2759" s="70" t="str">
        <f>IF(C2759="","",LOOKUP(C2759,Bases!A:A,Bases!B:B))</f>
        <v/>
      </c>
      <c r="E2759" s="70" t="str">
        <f>IF(C2759="","",LOOKUP(C2759,Bases!A:A,Bases!C:C))</f>
        <v/>
      </c>
      <c r="G2759" s="68" t="str">
        <f t="shared" si="171"/>
        <v>Baja</v>
      </c>
      <c r="H2759" s="16" t="s">
        <v>3431</v>
      </c>
      <c r="J2759" s="16" t="s">
        <v>2283</v>
      </c>
      <c r="K2759" s="16">
        <v>98640</v>
      </c>
      <c r="L2759" s="16" t="s">
        <v>2265</v>
      </c>
      <c r="M2759" s="17">
        <v>41201</v>
      </c>
      <c r="N2759" s="15">
        <v>34129700752</v>
      </c>
      <c r="P2759" s="16">
        <v>0</v>
      </c>
      <c r="Q2759" s="16" t="str">
        <f t="shared" si="173"/>
        <v>//</v>
      </c>
      <c r="R2759" s="16"/>
      <c r="S2759" s="108" t="e">
        <v>#N/A</v>
      </c>
      <c r="T2759" s="108"/>
    </row>
    <row r="2760" spans="1:20" hidden="1" x14ac:dyDescent="0.2">
      <c r="A2760" s="16">
        <v>1313</v>
      </c>
      <c r="B2760" s="16" t="s">
        <v>1950</v>
      </c>
      <c r="D2760" s="70" t="str">
        <f>IF(C2760="","",LOOKUP(C2760,Bases!A:A,Bases!B:B))</f>
        <v/>
      </c>
      <c r="E2760" s="70" t="str">
        <f>IF(C2760="","",LOOKUP(C2760,Bases!A:A,Bases!C:C))</f>
        <v/>
      </c>
      <c r="G2760" s="68" t="str">
        <f t="shared" si="171"/>
        <v>Baja</v>
      </c>
      <c r="H2760" s="52"/>
      <c r="K2760" s="16">
        <v>0</v>
      </c>
      <c r="L2760" s="16" t="s">
        <v>2265</v>
      </c>
      <c r="M2760" s="17">
        <v>41869</v>
      </c>
      <c r="N2760" s="15">
        <v>17149872099</v>
      </c>
      <c r="O2760" s="52"/>
      <c r="P2760" s="16">
        <v>0</v>
      </c>
      <c r="Q2760" s="16" t="str">
        <f t="shared" si="173"/>
        <v>//</v>
      </c>
      <c r="R2760" s="16"/>
      <c r="S2760" s="108" t="e">
        <v>#N/A</v>
      </c>
      <c r="T2760" s="108"/>
    </row>
    <row r="2761" spans="1:20" hidden="1" x14ac:dyDescent="0.2">
      <c r="A2761" s="16">
        <v>1386</v>
      </c>
      <c r="B2761" s="16" t="s">
        <v>1951</v>
      </c>
      <c r="D2761" s="70" t="str">
        <f>IF(C2761="","",LOOKUP(C2761,Bases!A:A,Bases!B:B))</f>
        <v/>
      </c>
      <c r="E2761" s="70" t="str">
        <f>IF(C2761="","",LOOKUP(C2761,Bases!A:A,Bases!C:C))</f>
        <v/>
      </c>
      <c r="G2761" s="68" t="str">
        <f t="shared" si="171"/>
        <v>Baja</v>
      </c>
      <c r="H2761" s="52" t="s">
        <v>3432</v>
      </c>
      <c r="J2761" s="16" t="s">
        <v>2283</v>
      </c>
      <c r="K2761" s="16">
        <v>98640</v>
      </c>
      <c r="L2761" s="16" t="s">
        <v>2265</v>
      </c>
      <c r="M2761" s="17">
        <v>41962</v>
      </c>
      <c r="N2761" s="15">
        <v>34088200208</v>
      </c>
      <c r="O2761" s="52"/>
      <c r="P2761" s="16">
        <v>0</v>
      </c>
      <c r="Q2761" s="16" t="str">
        <f t="shared" si="173"/>
        <v>//</v>
      </c>
      <c r="R2761" s="16"/>
      <c r="S2761" s="108" t="e">
        <v>#N/A</v>
      </c>
      <c r="T2761" s="108"/>
    </row>
    <row r="2762" spans="1:20" hidden="1" x14ac:dyDescent="0.2">
      <c r="A2762" s="16">
        <v>7024</v>
      </c>
      <c r="B2762" s="16" t="s">
        <v>1952</v>
      </c>
      <c r="D2762" s="70" t="str">
        <f>IF(C2762="","",LOOKUP(C2762,Bases!A:A,Bases!B:B))</f>
        <v/>
      </c>
      <c r="E2762" s="70" t="str">
        <f>IF(C2762="","",LOOKUP(C2762,Bases!A:A,Bases!C:C))</f>
        <v/>
      </c>
      <c r="G2762" s="68" t="str">
        <f t="shared" si="171"/>
        <v>Baja</v>
      </c>
      <c r="H2762" s="16" t="s">
        <v>3433</v>
      </c>
      <c r="J2762" s="16" t="s">
        <v>2283</v>
      </c>
      <c r="K2762" s="16">
        <v>98640</v>
      </c>
      <c r="L2762" s="16" t="s">
        <v>2265</v>
      </c>
      <c r="M2762" s="17">
        <v>41302</v>
      </c>
      <c r="N2762" s="15">
        <v>34088200208</v>
      </c>
      <c r="P2762" s="16">
        <v>0</v>
      </c>
      <c r="Q2762" s="16" t="str">
        <f t="shared" si="173"/>
        <v>//</v>
      </c>
      <c r="R2762" s="16"/>
      <c r="S2762" s="108" t="e">
        <v>#N/A</v>
      </c>
      <c r="T2762" s="108"/>
    </row>
    <row r="2763" spans="1:20" hidden="1" x14ac:dyDescent="0.2">
      <c r="A2763" s="23">
        <v>2330</v>
      </c>
      <c r="B2763" s="16" t="s">
        <v>4172</v>
      </c>
      <c r="D2763" s="70" t="str">
        <f>IF(C2763="","",LOOKUP(C2763,Bases!A:A,Bases!B:B))</f>
        <v/>
      </c>
      <c r="E2763" s="70" t="str">
        <f>IF(C2763="","",LOOKUP(C2763,Bases!A:A,Bases!C:C))</f>
        <v/>
      </c>
      <c r="F2763" s="24" t="s">
        <v>3660</v>
      </c>
      <c r="G2763" s="68" t="str">
        <f t="shared" si="171"/>
        <v>Baja</v>
      </c>
      <c r="H2763" s="16" t="s">
        <v>4173</v>
      </c>
      <c r="J2763" s="16" t="s">
        <v>2272</v>
      </c>
      <c r="K2763" s="16">
        <v>98700</v>
      </c>
      <c r="L2763" s="16" t="s">
        <v>2265</v>
      </c>
      <c r="M2763" s="17">
        <v>43374</v>
      </c>
      <c r="O2763" s="35" t="s">
        <v>4174</v>
      </c>
      <c r="P2763" s="16">
        <v>0</v>
      </c>
      <c r="Q2763" s="16" t="str">
        <f t="shared" si="173"/>
        <v>23/11/94</v>
      </c>
      <c r="R2763" s="27" t="s">
        <v>3904</v>
      </c>
      <c r="S2763" s="108" t="e">
        <v>#N/A</v>
      </c>
      <c r="T2763" s="108"/>
    </row>
    <row r="2764" spans="1:20" hidden="1" x14ac:dyDescent="0.2">
      <c r="A2764" s="16">
        <v>1598</v>
      </c>
      <c r="B2764" s="16" t="s">
        <v>1953</v>
      </c>
      <c r="D2764" s="70" t="str">
        <f>IF(C2764="","",LOOKUP(C2764,Bases!A:A,Bases!B:B))</f>
        <v/>
      </c>
      <c r="E2764" s="70" t="str">
        <f>IF(C2764="","",LOOKUP(C2764,Bases!A:A,Bases!C:C))</f>
        <v/>
      </c>
      <c r="G2764" s="68" t="str">
        <f t="shared" si="171"/>
        <v>Baja</v>
      </c>
      <c r="H2764" s="16" t="s">
        <v>3435</v>
      </c>
      <c r="J2764" s="16" t="s">
        <v>2283</v>
      </c>
      <c r="K2764" s="16">
        <v>98640</v>
      </c>
      <c r="L2764" s="16" t="s">
        <v>2265</v>
      </c>
      <c r="M2764" s="17">
        <v>42382</v>
      </c>
      <c r="N2764" s="15">
        <v>34109107127</v>
      </c>
      <c r="P2764" s="16">
        <v>0</v>
      </c>
      <c r="Q2764" s="16" t="str">
        <f t="shared" si="173"/>
        <v>//</v>
      </c>
      <c r="R2764" s="16"/>
      <c r="S2764" s="108" t="e">
        <v>#N/A</v>
      </c>
      <c r="T2764" s="108"/>
    </row>
    <row r="2765" spans="1:20" hidden="1" x14ac:dyDescent="0.2">
      <c r="A2765" s="16">
        <v>7012</v>
      </c>
      <c r="B2765" s="16" t="s">
        <v>1953</v>
      </c>
      <c r="D2765" s="70" t="str">
        <f>IF(C2765="","",LOOKUP(C2765,Bases!A:A,Bases!B:B))</f>
        <v/>
      </c>
      <c r="E2765" s="70" t="str">
        <f>IF(C2765="","",LOOKUP(C2765,Bases!A:A,Bases!C:C))</f>
        <v/>
      </c>
      <c r="G2765" s="68" t="str">
        <f t="shared" si="171"/>
        <v>Baja</v>
      </c>
      <c r="H2765" s="16" t="s">
        <v>3434</v>
      </c>
      <c r="J2765" s="16" t="s">
        <v>2283</v>
      </c>
      <c r="K2765" s="16">
        <v>98640</v>
      </c>
      <c r="L2765" s="16" t="s">
        <v>2265</v>
      </c>
      <c r="M2765" s="17">
        <v>41288</v>
      </c>
      <c r="N2765" s="15">
        <v>34109107127</v>
      </c>
      <c r="P2765" s="16">
        <v>0</v>
      </c>
      <c r="Q2765" s="16" t="str">
        <f t="shared" si="173"/>
        <v>//</v>
      </c>
      <c r="R2765" s="16"/>
      <c r="S2765" s="108" t="e">
        <v>#N/A</v>
      </c>
      <c r="T2765" s="108"/>
    </row>
    <row r="2766" spans="1:20" hidden="1" x14ac:dyDescent="0.2">
      <c r="A2766" s="29">
        <v>50218</v>
      </c>
      <c r="B2766" s="16" t="s">
        <v>4326</v>
      </c>
      <c r="D2766" s="70" t="str">
        <f>IF(C2766="","",LOOKUP(C2766,Bases!A:A,Bases!B:B))</f>
        <v/>
      </c>
      <c r="E2766" s="70" t="str">
        <f>IF(C2766="","",LOOKUP(C2766,Bases!A:A,Bases!C:C))</f>
        <v/>
      </c>
      <c r="F2766" s="18" t="s">
        <v>3659</v>
      </c>
      <c r="G2766" s="68" t="str">
        <f t="shared" si="171"/>
        <v>Baja</v>
      </c>
      <c r="H2766" s="16" t="s">
        <v>4327</v>
      </c>
      <c r="J2766" s="16" t="s">
        <v>2283</v>
      </c>
      <c r="K2766" s="16">
        <v>98640</v>
      </c>
      <c r="L2766" s="16" t="s">
        <v>2265</v>
      </c>
      <c r="M2766" s="17">
        <v>43391</v>
      </c>
      <c r="O2766" s="16" t="s">
        <v>4328</v>
      </c>
      <c r="P2766" s="16">
        <v>0</v>
      </c>
      <c r="Q2766" s="16" t="str">
        <f t="shared" si="173"/>
        <v>03/10/99</v>
      </c>
      <c r="R2766" s="27" t="s">
        <v>3910</v>
      </c>
      <c r="S2766" s="108" t="e">
        <v>#N/A</v>
      </c>
      <c r="T2766" s="108"/>
    </row>
    <row r="2767" spans="1:20" hidden="1" x14ac:dyDescent="0.2">
      <c r="A2767" s="16">
        <v>1500</v>
      </c>
      <c r="B2767" s="16" t="s">
        <v>1954</v>
      </c>
      <c r="D2767" s="70" t="str">
        <f>IF(C2767="","",LOOKUP(C2767,Bases!A:A,Bases!B:B))</f>
        <v/>
      </c>
      <c r="E2767" s="70" t="str">
        <f>IF(C2767="","",LOOKUP(C2767,Bases!A:A,Bases!C:C))</f>
        <v/>
      </c>
      <c r="G2767" s="68" t="str">
        <f t="shared" si="171"/>
        <v>Baja</v>
      </c>
      <c r="K2767" s="16">
        <v>0</v>
      </c>
      <c r="L2767" s="16" t="s">
        <v>2265</v>
      </c>
      <c r="M2767" s="17">
        <v>42234</v>
      </c>
      <c r="N2767" s="15">
        <v>25976703527</v>
      </c>
      <c r="P2767" s="16">
        <v>0</v>
      </c>
      <c r="Q2767" s="16" t="str">
        <f t="shared" si="173"/>
        <v>//</v>
      </c>
      <c r="R2767" s="16"/>
      <c r="S2767" s="108" t="e">
        <v>#N/A</v>
      </c>
      <c r="T2767" s="108"/>
    </row>
    <row r="2768" spans="1:20" x14ac:dyDescent="0.2">
      <c r="A2768" s="16">
        <v>8359</v>
      </c>
      <c r="B2768" s="16" t="s">
        <v>7429</v>
      </c>
      <c r="C2768" s="19" t="s">
        <v>7636</v>
      </c>
      <c r="D2768" s="70" t="str">
        <f>IF(C2768="","",LOOKUP(C2768,Bases!A:A,Bases!B:B))</f>
        <v>Fitosanidad</v>
      </c>
      <c r="E2768" s="70" t="str">
        <f>IF(C2768="","",LOOKUP(C2768,Bases!A:A,Bases!C:C))</f>
        <v>Saneacion nivel 3A</v>
      </c>
      <c r="F2768" s="18" t="s">
        <v>9</v>
      </c>
      <c r="G2768" s="68" t="str">
        <f t="shared" si="171"/>
        <v>Activo</v>
      </c>
      <c r="H2768" s="16" t="s">
        <v>7430</v>
      </c>
      <c r="I2768" s="16" t="s">
        <v>2572</v>
      </c>
      <c r="J2768" s="16" t="s">
        <v>2272</v>
      </c>
      <c r="K2768" s="16">
        <v>98700</v>
      </c>
      <c r="L2768" s="16" t="s">
        <v>2266</v>
      </c>
      <c r="M2768" s="17">
        <v>44214</v>
      </c>
      <c r="O2768" s="16" t="s">
        <v>7431</v>
      </c>
      <c r="P2768" s="15" t="s">
        <v>7434</v>
      </c>
      <c r="Q2768" s="16" t="str">
        <f t="shared" si="173"/>
        <v>12/10/01</v>
      </c>
      <c r="S2768" s="31" t="s">
        <v>3593</v>
      </c>
      <c r="T2768" s="31"/>
    </row>
    <row r="2769" spans="1:20" hidden="1" x14ac:dyDescent="0.2">
      <c r="A2769" s="16">
        <v>537</v>
      </c>
      <c r="B2769" s="16" t="s">
        <v>1955</v>
      </c>
      <c r="D2769" s="70" t="str">
        <f>IF(C2769="","",LOOKUP(C2769,Bases!A:A,Bases!B:B))</f>
        <v/>
      </c>
      <c r="E2769" s="70" t="str">
        <f>IF(C2769="","",LOOKUP(C2769,Bases!A:A,Bases!C:C))</f>
        <v/>
      </c>
      <c r="G2769" s="68" t="str">
        <f t="shared" si="171"/>
        <v>Baja</v>
      </c>
      <c r="H2769" s="16" t="s">
        <v>3436</v>
      </c>
      <c r="J2769" s="16" t="s">
        <v>2283</v>
      </c>
      <c r="K2769" s="16">
        <v>98640</v>
      </c>
      <c r="L2769" s="16" t="s">
        <v>2265</v>
      </c>
      <c r="M2769" s="17">
        <v>38285</v>
      </c>
      <c r="N2769" s="15">
        <v>34008315268</v>
      </c>
      <c r="P2769" s="16">
        <v>0</v>
      </c>
      <c r="Q2769" s="16" t="str">
        <f t="shared" si="173"/>
        <v>//</v>
      </c>
      <c r="R2769" s="16"/>
      <c r="S2769" s="108" t="e">
        <v>#N/A</v>
      </c>
      <c r="T2769" s="108"/>
    </row>
    <row r="2770" spans="1:20" hidden="1" x14ac:dyDescent="0.2">
      <c r="A2770" s="16">
        <v>7025</v>
      </c>
      <c r="B2770" s="16" t="s">
        <v>1955</v>
      </c>
      <c r="D2770" s="70" t="str">
        <f>IF(C2770="","",LOOKUP(C2770,Bases!A:A,Bases!B:B))</f>
        <v/>
      </c>
      <c r="E2770" s="70" t="str">
        <f>IF(C2770="","",LOOKUP(C2770,Bases!A:A,Bases!C:C))</f>
        <v/>
      </c>
      <c r="G2770" s="68" t="str">
        <f t="shared" si="171"/>
        <v>Baja</v>
      </c>
      <c r="H2770" s="16" t="s">
        <v>3437</v>
      </c>
      <c r="J2770" s="16" t="s">
        <v>2283</v>
      </c>
      <c r="K2770" s="16">
        <v>98640</v>
      </c>
      <c r="L2770" s="16" t="s">
        <v>2265</v>
      </c>
      <c r="M2770" s="17">
        <v>41302</v>
      </c>
      <c r="N2770" s="15">
        <v>34008315268</v>
      </c>
      <c r="P2770" s="16">
        <v>0</v>
      </c>
      <c r="Q2770" s="16" t="str">
        <f t="shared" si="173"/>
        <v>//</v>
      </c>
      <c r="R2770" s="16"/>
      <c r="S2770" s="108" t="e">
        <v>#N/A</v>
      </c>
      <c r="T2770" s="108"/>
    </row>
    <row r="2771" spans="1:20" hidden="1" x14ac:dyDescent="0.2">
      <c r="A2771" s="16">
        <v>2714</v>
      </c>
      <c r="B2771" s="56" t="s">
        <v>5689</v>
      </c>
      <c r="D2771" s="70" t="str">
        <f>IF(C2771="","",LOOKUP(C2771,Bases!A:A,Bases!B:B))</f>
        <v/>
      </c>
      <c r="E2771" s="70" t="str">
        <f>IF(C2771="","",LOOKUP(C2771,Bases!A:A,Bases!C:C))</f>
        <v/>
      </c>
      <c r="F2771" s="18" t="s">
        <v>5599</v>
      </c>
      <c r="G2771" s="68" t="str">
        <f t="shared" ref="G2771:G2834" si="174">IF(L2771="B","Baja","Activo")</f>
        <v>Baja</v>
      </c>
      <c r="H2771" s="16" t="s">
        <v>5690</v>
      </c>
      <c r="I2771" s="16" t="s">
        <v>3726</v>
      </c>
      <c r="J2771" s="16" t="s">
        <v>2285</v>
      </c>
      <c r="K2771" s="16">
        <v>98740</v>
      </c>
      <c r="L2771" s="16" t="s">
        <v>2265</v>
      </c>
      <c r="M2771" s="17">
        <v>43784</v>
      </c>
      <c r="N2771" s="15">
        <v>34018414184</v>
      </c>
      <c r="O2771" s="16" t="s">
        <v>5691</v>
      </c>
      <c r="P2771" s="16">
        <v>0</v>
      </c>
      <c r="Q2771" s="16" t="str">
        <f t="shared" si="173"/>
        <v>12/12/84</v>
      </c>
      <c r="R2771" s="27" t="s">
        <v>3904</v>
      </c>
      <c r="S2771" s="108" t="e">
        <v>#N/A</v>
      </c>
      <c r="T2771" s="108"/>
    </row>
    <row r="2772" spans="1:20" hidden="1" x14ac:dyDescent="0.2">
      <c r="A2772" s="16">
        <v>1912</v>
      </c>
      <c r="B2772" s="16" t="s">
        <v>1956</v>
      </c>
      <c r="D2772" s="70" t="str">
        <f>IF(C2772="","",LOOKUP(C2772,Bases!A:A,Bases!B:B))</f>
        <v/>
      </c>
      <c r="E2772" s="70" t="str">
        <f>IF(C2772="","",LOOKUP(C2772,Bases!A:A,Bases!C:C))</f>
        <v/>
      </c>
      <c r="G2772" s="68" t="str">
        <f t="shared" si="174"/>
        <v>Baja</v>
      </c>
      <c r="H2772" s="16" t="s">
        <v>3438</v>
      </c>
      <c r="J2772" s="16" t="s">
        <v>2283</v>
      </c>
      <c r="K2772" s="16">
        <v>98640</v>
      </c>
      <c r="L2772" s="16" t="s">
        <v>2265</v>
      </c>
      <c r="M2772" s="17">
        <v>42937</v>
      </c>
      <c r="N2772" s="15">
        <v>52169794188</v>
      </c>
      <c r="P2772" s="16">
        <v>0</v>
      </c>
      <c r="Q2772" s="16" t="str">
        <f t="shared" si="173"/>
        <v>//</v>
      </c>
      <c r="R2772" s="16"/>
      <c r="S2772" s="108" t="e">
        <v>#N/A</v>
      </c>
      <c r="T2772" s="108"/>
    </row>
    <row r="2773" spans="1:20" hidden="1" x14ac:dyDescent="0.2">
      <c r="A2773" s="16">
        <v>8478</v>
      </c>
      <c r="B2773" s="16" t="s">
        <v>7776</v>
      </c>
      <c r="C2773" s="19" t="s">
        <v>7001</v>
      </c>
      <c r="D2773" s="70" t="str">
        <f>IF(C2773="","",LOOKUP(C2773,Bases!A:A,Bases!B:B))</f>
        <v>Invernaderos</v>
      </c>
      <c r="E2773" s="70" t="str">
        <f>IF(C2773="","",LOOKUP(C2773,Bases!A:A,Bases!C:C))</f>
        <v>Extra/entrenamiento</v>
      </c>
      <c r="F2773" s="18" t="s">
        <v>7209</v>
      </c>
      <c r="G2773" s="68" t="str">
        <f t="shared" si="174"/>
        <v>Baja</v>
      </c>
      <c r="H2773" s="16" t="s">
        <v>7777</v>
      </c>
      <c r="I2773" s="16" t="s">
        <v>7388</v>
      </c>
      <c r="J2773" s="16" t="s">
        <v>2270</v>
      </c>
      <c r="K2773" s="16">
        <v>98631</v>
      </c>
      <c r="L2773" s="16" t="s">
        <v>2265</v>
      </c>
      <c r="M2773" s="17">
        <v>44204</v>
      </c>
      <c r="N2773" s="15">
        <v>14169755486</v>
      </c>
      <c r="O2773" s="16" t="s">
        <v>7778</v>
      </c>
      <c r="Q2773" s="16" t="str">
        <f t="shared" si="173"/>
        <v>30/11/97</v>
      </c>
      <c r="R2773" s="27" t="s">
        <v>3910</v>
      </c>
      <c r="S2773" s="12" t="s">
        <v>7258</v>
      </c>
    </row>
    <row r="2774" spans="1:20" hidden="1" x14ac:dyDescent="0.2">
      <c r="A2774" s="23">
        <v>1509</v>
      </c>
      <c r="B2774" s="16" t="s">
        <v>1957</v>
      </c>
      <c r="D2774" s="70" t="str">
        <f>IF(C2774="","",LOOKUP(C2774,Bases!A:A,Bases!B:B))</f>
        <v/>
      </c>
      <c r="E2774" s="70" t="str">
        <f>IF(C2774="","",LOOKUP(C2774,Bases!A:A,Bases!C:C))</f>
        <v/>
      </c>
      <c r="F2774" s="18" t="s">
        <v>3662</v>
      </c>
      <c r="G2774" s="68" t="str">
        <f t="shared" si="174"/>
        <v>Baja</v>
      </c>
      <c r="H2774" s="16" t="s">
        <v>3443</v>
      </c>
      <c r="I2774" s="16" t="s">
        <v>3676</v>
      </c>
      <c r="J2774" s="16" t="s">
        <v>2285</v>
      </c>
      <c r="K2774" s="16">
        <v>98730</v>
      </c>
      <c r="L2774" s="16" t="s">
        <v>2265</v>
      </c>
      <c r="M2774" s="17">
        <v>43882</v>
      </c>
      <c r="N2774" s="15">
        <v>19149133373</v>
      </c>
      <c r="O2774" s="16" t="s">
        <v>4790</v>
      </c>
      <c r="P2774" s="16">
        <v>0</v>
      </c>
      <c r="Q2774" s="16" t="str">
        <f t="shared" si="173"/>
        <v>25/01/92</v>
      </c>
      <c r="R2774" s="16" t="s">
        <v>3904</v>
      </c>
      <c r="S2774" s="108" t="e">
        <v>#N/A</v>
      </c>
      <c r="T2774" s="108"/>
    </row>
    <row r="2775" spans="1:20" hidden="1" x14ac:dyDescent="0.2">
      <c r="A2775" s="16">
        <v>8203</v>
      </c>
      <c r="B2775" s="16" t="s">
        <v>1958</v>
      </c>
      <c r="D2775" s="70" t="str">
        <f>IF(C2775="","",LOOKUP(C2775,Bases!A:A,Bases!B:B))</f>
        <v/>
      </c>
      <c r="E2775" s="70" t="str">
        <f>IF(C2775="","",LOOKUP(C2775,Bases!A:A,Bases!C:C))</f>
        <v/>
      </c>
      <c r="G2775" s="68" t="str">
        <f t="shared" si="174"/>
        <v>Baja</v>
      </c>
      <c r="H2775" s="16" t="s">
        <v>3439</v>
      </c>
      <c r="J2775" s="16" t="s">
        <v>2395</v>
      </c>
      <c r="K2775" s="16">
        <v>36933</v>
      </c>
      <c r="L2775" s="16" t="s">
        <v>2265</v>
      </c>
      <c r="M2775" s="17">
        <v>42741</v>
      </c>
      <c r="N2775" s="15">
        <v>53129120688</v>
      </c>
      <c r="P2775" s="16">
        <v>0</v>
      </c>
      <c r="Q2775" s="16" t="str">
        <f t="shared" si="173"/>
        <v>//</v>
      </c>
      <c r="R2775" s="16"/>
      <c r="S2775" s="108" t="e">
        <v>#N/A</v>
      </c>
      <c r="T2775" s="108"/>
    </row>
    <row r="2776" spans="1:20" hidden="1" x14ac:dyDescent="0.2">
      <c r="A2776" s="16">
        <v>8164</v>
      </c>
      <c r="B2776" s="16" t="s">
        <v>1959</v>
      </c>
      <c r="D2776" s="70" t="str">
        <f>IF(C2776="","",LOOKUP(C2776,Bases!A:A,Bases!B:B))</f>
        <v/>
      </c>
      <c r="E2776" s="70" t="str">
        <f>IF(C2776="","",LOOKUP(C2776,Bases!A:A,Bases!C:C))</f>
        <v/>
      </c>
      <c r="G2776" s="68" t="str">
        <f t="shared" si="174"/>
        <v>Baja</v>
      </c>
      <c r="H2776" s="16" t="s">
        <v>3440</v>
      </c>
      <c r="K2776" s="16">
        <v>98000</v>
      </c>
      <c r="L2776" s="16" t="s">
        <v>2265</v>
      </c>
      <c r="M2776" s="17">
        <v>42143</v>
      </c>
      <c r="N2776" s="15">
        <v>8159892010</v>
      </c>
      <c r="P2776" s="16">
        <v>0</v>
      </c>
      <c r="Q2776" s="16" t="str">
        <f t="shared" si="173"/>
        <v>//</v>
      </c>
      <c r="R2776" s="16"/>
      <c r="S2776" s="108" t="e">
        <v>#N/A</v>
      </c>
      <c r="T2776" s="108"/>
    </row>
    <row r="2777" spans="1:20" hidden="1" x14ac:dyDescent="0.2">
      <c r="A2777" s="16">
        <v>1536</v>
      </c>
      <c r="B2777" s="16" t="s">
        <v>1960</v>
      </c>
      <c r="D2777" s="70" t="str">
        <f>IF(C2777="","",LOOKUP(C2777,Bases!A:A,Bases!B:B))</f>
        <v/>
      </c>
      <c r="E2777" s="70" t="str">
        <f>IF(C2777="","",LOOKUP(C2777,Bases!A:A,Bases!C:C))</f>
        <v/>
      </c>
      <c r="G2777" s="68" t="str">
        <f t="shared" si="174"/>
        <v>Baja</v>
      </c>
      <c r="H2777" s="16" t="s">
        <v>3441</v>
      </c>
      <c r="J2777" s="16" t="s">
        <v>2478</v>
      </c>
      <c r="K2777" s="16">
        <v>98730</v>
      </c>
      <c r="L2777" s="16" t="s">
        <v>2265</v>
      </c>
      <c r="M2777" s="17">
        <v>42261</v>
      </c>
      <c r="N2777" s="15">
        <v>27159345456</v>
      </c>
      <c r="P2777" s="16">
        <v>0</v>
      </c>
      <c r="Q2777" s="16" t="str">
        <f t="shared" si="173"/>
        <v>//</v>
      </c>
      <c r="R2777" s="16"/>
      <c r="S2777" s="108" t="e">
        <v>#N/A</v>
      </c>
      <c r="T2777" s="108"/>
    </row>
    <row r="2778" spans="1:20" hidden="1" x14ac:dyDescent="0.2">
      <c r="A2778" s="16">
        <v>8434</v>
      </c>
      <c r="B2778" s="16" t="s">
        <v>7654</v>
      </c>
      <c r="C2778" s="19" t="s">
        <v>6942</v>
      </c>
      <c r="D2778" s="70" t="str">
        <f>IF(C2778="","",LOOKUP(C2778,Bases!A:A,Bases!B:B))</f>
        <v>Invernaderos</v>
      </c>
      <c r="E2778" s="70" t="str">
        <f>IF(C2778="","",LOOKUP(C2778,Bases!A:A,Bases!C:C))</f>
        <v>Extra/entrenamiento</v>
      </c>
      <c r="F2778" s="18" t="s">
        <v>7209</v>
      </c>
      <c r="G2778" s="68" t="str">
        <f t="shared" si="174"/>
        <v>Baja</v>
      </c>
      <c r="H2778" s="16" t="s">
        <v>7656</v>
      </c>
      <c r="I2778" s="16" t="s">
        <v>7388</v>
      </c>
      <c r="J2778" s="16" t="s">
        <v>2270</v>
      </c>
      <c r="K2778" s="16">
        <v>98631</v>
      </c>
      <c r="L2778" s="16" t="s">
        <v>2265</v>
      </c>
      <c r="M2778" s="17">
        <v>44169</v>
      </c>
      <c r="N2778" s="15">
        <v>50169806937</v>
      </c>
      <c r="O2778" s="16" t="s">
        <v>7657</v>
      </c>
      <c r="Q2778" s="16" t="str">
        <f t="shared" si="173"/>
        <v>21/03/98</v>
      </c>
      <c r="R2778" s="27" t="s">
        <v>3904</v>
      </c>
      <c r="S2778" s="108" t="s">
        <v>7258</v>
      </c>
      <c r="T2778" s="108"/>
    </row>
    <row r="2779" spans="1:20" hidden="1" x14ac:dyDescent="0.2">
      <c r="A2779" s="16">
        <v>1818</v>
      </c>
      <c r="B2779" s="16" t="s">
        <v>1961</v>
      </c>
      <c r="D2779" s="70" t="str">
        <f>IF(C2779="","",LOOKUP(C2779,Bases!A:A,Bases!B:B))</f>
        <v/>
      </c>
      <c r="E2779" s="70" t="str">
        <f>IF(C2779="","",LOOKUP(C2779,Bases!A:A,Bases!C:C))</f>
        <v/>
      </c>
      <c r="G2779" s="68" t="str">
        <f t="shared" si="174"/>
        <v>Baja</v>
      </c>
      <c r="H2779" s="16" t="s">
        <v>3442</v>
      </c>
      <c r="J2779" s="16" t="s">
        <v>2285</v>
      </c>
      <c r="K2779" s="16">
        <v>98730</v>
      </c>
      <c r="L2779" s="16" t="s">
        <v>2265</v>
      </c>
      <c r="M2779" s="17">
        <v>42744</v>
      </c>
      <c r="N2779" s="15">
        <v>48169941407</v>
      </c>
      <c r="P2779" s="16">
        <v>0</v>
      </c>
      <c r="Q2779" s="16" t="str">
        <f t="shared" si="173"/>
        <v>//</v>
      </c>
      <c r="R2779" s="16"/>
      <c r="S2779" s="108" t="e">
        <v>#N/A</v>
      </c>
      <c r="T2779" s="108"/>
    </row>
    <row r="2780" spans="1:20" hidden="1" x14ac:dyDescent="0.2">
      <c r="A2780" s="16">
        <v>1113</v>
      </c>
      <c r="B2780" s="16" t="s">
        <v>1863</v>
      </c>
      <c r="C2780" s="16" t="s">
        <v>6886</v>
      </c>
      <c r="D2780" s="70" t="str">
        <f>IF(C2780="","",LOOKUP(C2780,Bases!A:A,Bases!B:B))</f>
        <v>Fitosanidad</v>
      </c>
      <c r="E2780" s="70" t="str">
        <f>IF(C2780="","",LOOKUP(C2780,Bases!A:A,Bases!C:C))</f>
        <v>Monitoreo nivel 1A</v>
      </c>
      <c r="F2780" s="18" t="s">
        <v>9</v>
      </c>
      <c r="G2780" s="68" t="str">
        <f t="shared" si="174"/>
        <v>Baja</v>
      </c>
      <c r="H2780" s="16" t="s">
        <v>7154</v>
      </c>
      <c r="I2780" s="16" t="s">
        <v>3676</v>
      </c>
      <c r="J2780" s="16" t="s">
        <v>2285</v>
      </c>
      <c r="K2780" s="16">
        <v>98730</v>
      </c>
      <c r="L2780" s="16" t="s">
        <v>2265</v>
      </c>
      <c r="M2780" s="17">
        <v>44063</v>
      </c>
      <c r="N2780" s="15">
        <v>34129800248</v>
      </c>
      <c r="O2780" s="16" t="s">
        <v>6660</v>
      </c>
      <c r="P2780" s="16">
        <v>0</v>
      </c>
      <c r="Q2780" s="16" t="str">
        <f t="shared" ref="Q2780:Q2811" si="175">CONCATENATE(MID(O2780,9,2),"/",MID(O2780,7,2),"/",MID(O2780,5,2))</f>
        <v>06/05/98</v>
      </c>
      <c r="R2780" s="16" t="s">
        <v>3910</v>
      </c>
      <c r="S2780" s="108" t="s">
        <v>3185</v>
      </c>
      <c r="T2780" s="108"/>
    </row>
    <row r="2781" spans="1:20" x14ac:dyDescent="0.2">
      <c r="A2781" s="16">
        <v>2763</v>
      </c>
      <c r="B2781" s="16" t="s">
        <v>5871</v>
      </c>
      <c r="C2781" s="23" t="s">
        <v>6832</v>
      </c>
      <c r="D2781" s="70" t="str">
        <f>IF(C2781="","",LOOKUP(C2781,Bases!A:A,Bases!B:B))</f>
        <v>Fitosanidad</v>
      </c>
      <c r="E2781" s="70" t="str">
        <f>IF(C2781="","",LOOKUP(C2781,Bases!A:A,Bases!C:C))</f>
        <v>Desinfección nivel 2B</v>
      </c>
      <c r="F2781" s="19" t="s">
        <v>9</v>
      </c>
      <c r="G2781" s="68" t="str">
        <f t="shared" si="174"/>
        <v>Activo</v>
      </c>
      <c r="H2781" s="16" t="s">
        <v>3946</v>
      </c>
      <c r="I2781" s="16" t="s">
        <v>2283</v>
      </c>
      <c r="J2781" s="16" t="s">
        <v>2283</v>
      </c>
      <c r="K2781" s="16">
        <v>98640</v>
      </c>
      <c r="L2781" s="16" t="s">
        <v>2266</v>
      </c>
      <c r="M2781" s="17">
        <v>44176</v>
      </c>
      <c r="O2781" s="16" t="s">
        <v>5872</v>
      </c>
      <c r="P2781" s="16">
        <v>0</v>
      </c>
      <c r="Q2781" s="16" t="str">
        <f t="shared" si="175"/>
        <v>25/03/01</v>
      </c>
      <c r="R2781" s="27" t="s">
        <v>3904</v>
      </c>
      <c r="S2781" s="12" t="s">
        <v>2283</v>
      </c>
    </row>
    <row r="2782" spans="1:20" hidden="1" x14ac:dyDescent="0.2">
      <c r="A2782" s="16">
        <v>8123</v>
      </c>
      <c r="B2782" s="16" t="s">
        <v>1964</v>
      </c>
      <c r="D2782" s="70" t="str">
        <f>IF(C2782="","",LOOKUP(C2782,Bases!A:A,Bases!B:B))</f>
        <v/>
      </c>
      <c r="E2782" s="70" t="str">
        <f>IF(C2782="","",LOOKUP(C2782,Bases!A:A,Bases!C:C))</f>
        <v/>
      </c>
      <c r="G2782" s="68" t="str">
        <f t="shared" si="174"/>
        <v>Baja</v>
      </c>
      <c r="H2782" s="16" t="s">
        <v>3444</v>
      </c>
      <c r="J2782" s="16" t="s">
        <v>2389</v>
      </c>
      <c r="K2782" s="16">
        <v>98840</v>
      </c>
      <c r="L2782" s="16" t="s">
        <v>2265</v>
      </c>
      <c r="M2782" s="17">
        <v>42073</v>
      </c>
      <c r="N2782" s="15">
        <v>51108600175</v>
      </c>
      <c r="P2782" s="16">
        <v>0</v>
      </c>
      <c r="Q2782" s="16" t="str">
        <f t="shared" si="175"/>
        <v>//</v>
      </c>
      <c r="R2782" s="16"/>
      <c r="S2782" s="108" t="e">
        <v>#N/A</v>
      </c>
      <c r="T2782" s="108"/>
    </row>
    <row r="2783" spans="1:20" hidden="1" x14ac:dyDescent="0.2">
      <c r="A2783" s="16">
        <v>374</v>
      </c>
      <c r="B2783" s="16" t="s">
        <v>1965</v>
      </c>
      <c r="D2783" s="70" t="str">
        <f>IF(C2783="","",LOOKUP(C2783,Bases!A:A,Bases!B:B))</f>
        <v/>
      </c>
      <c r="E2783" s="70" t="str">
        <f>IF(C2783="","",LOOKUP(C2783,Bases!A:A,Bases!C:C))</f>
        <v/>
      </c>
      <c r="G2783" s="68" t="str">
        <f t="shared" si="174"/>
        <v>Baja</v>
      </c>
      <c r="K2783" s="16">
        <v>0</v>
      </c>
      <c r="L2783" s="16" t="s">
        <v>2265</v>
      </c>
      <c r="M2783" s="17">
        <v>37578</v>
      </c>
      <c r="N2783" s="15">
        <v>34927374610</v>
      </c>
      <c r="P2783" s="16">
        <v>0</v>
      </c>
      <c r="Q2783" s="16" t="str">
        <f t="shared" si="175"/>
        <v>//</v>
      </c>
      <c r="R2783" s="16"/>
      <c r="S2783" s="108" t="e">
        <v>#N/A</v>
      </c>
      <c r="T2783" s="108"/>
    </row>
    <row r="2784" spans="1:20" hidden="1" x14ac:dyDescent="0.2">
      <c r="A2784" s="16">
        <v>2079</v>
      </c>
      <c r="B2784" s="16" t="s">
        <v>1966</v>
      </c>
      <c r="D2784" s="70" t="str">
        <f>IF(C2784="","",LOOKUP(C2784,Bases!A:A,Bases!B:B))</f>
        <v/>
      </c>
      <c r="E2784" s="70" t="str">
        <f>IF(C2784="","",LOOKUP(C2784,Bases!A:A,Bases!C:C))</f>
        <v/>
      </c>
      <c r="G2784" s="68" t="str">
        <f t="shared" si="174"/>
        <v>Baja</v>
      </c>
      <c r="H2784" s="16" t="s">
        <v>3445</v>
      </c>
      <c r="J2784" s="16" t="s">
        <v>2268</v>
      </c>
      <c r="K2784" s="16">
        <v>98730</v>
      </c>
      <c r="L2784" s="16" t="s">
        <v>2265</v>
      </c>
      <c r="M2784" s="17">
        <v>43200</v>
      </c>
      <c r="N2784" s="15">
        <v>5148772733</v>
      </c>
      <c r="P2784" s="16">
        <v>0</v>
      </c>
      <c r="Q2784" s="16" t="str">
        <f t="shared" si="175"/>
        <v>//</v>
      </c>
      <c r="R2784" s="16"/>
      <c r="S2784" s="108" t="e">
        <v>#N/A</v>
      </c>
      <c r="T2784" s="108"/>
    </row>
    <row r="2785" spans="1:20" hidden="1" x14ac:dyDescent="0.2">
      <c r="A2785" s="16">
        <v>277</v>
      </c>
      <c r="B2785" s="16" t="s">
        <v>1967</v>
      </c>
      <c r="D2785" s="70" t="str">
        <f>IF(C2785="","",LOOKUP(C2785,Bases!A:A,Bases!B:B))</f>
        <v/>
      </c>
      <c r="E2785" s="70" t="str">
        <f>IF(C2785="","",LOOKUP(C2785,Bases!A:A,Bases!C:C))</f>
        <v/>
      </c>
      <c r="G2785" s="68" t="str">
        <f t="shared" si="174"/>
        <v>Baja</v>
      </c>
      <c r="K2785" s="16">
        <v>0</v>
      </c>
      <c r="L2785" s="16" t="s">
        <v>2265</v>
      </c>
      <c r="M2785" s="17">
        <v>37515</v>
      </c>
      <c r="N2785" s="15">
        <v>34028611001</v>
      </c>
      <c r="P2785" s="16">
        <v>0</v>
      </c>
      <c r="Q2785" s="16" t="str">
        <f t="shared" si="175"/>
        <v>//</v>
      </c>
      <c r="R2785" s="16"/>
      <c r="S2785" s="108" t="e">
        <v>#N/A</v>
      </c>
      <c r="T2785" s="108"/>
    </row>
    <row r="2786" spans="1:20" hidden="1" x14ac:dyDescent="0.2">
      <c r="A2786" s="16">
        <v>8075</v>
      </c>
      <c r="B2786" s="16" t="s">
        <v>1968</v>
      </c>
      <c r="D2786" s="70" t="str">
        <f>IF(C2786="","",LOOKUP(C2786,Bases!A:A,Bases!B:B))</f>
        <v/>
      </c>
      <c r="E2786" s="70" t="str">
        <f>IF(C2786="","",LOOKUP(C2786,Bases!A:A,Bases!C:C))</f>
        <v/>
      </c>
      <c r="G2786" s="68" t="str">
        <f t="shared" si="174"/>
        <v>Baja</v>
      </c>
      <c r="J2786" s="16" t="s">
        <v>3446</v>
      </c>
      <c r="K2786" s="16">
        <v>98730</v>
      </c>
      <c r="L2786" s="16" t="s">
        <v>2265</v>
      </c>
      <c r="M2786" s="17">
        <v>42013</v>
      </c>
      <c r="N2786" s="15">
        <v>34916904070</v>
      </c>
      <c r="P2786" s="16">
        <v>0</v>
      </c>
      <c r="Q2786" s="16" t="str">
        <f t="shared" si="175"/>
        <v>//</v>
      </c>
      <c r="R2786" s="16"/>
      <c r="S2786" s="108" t="e">
        <v>#N/A</v>
      </c>
      <c r="T2786" s="108"/>
    </row>
    <row r="2787" spans="1:20" x14ac:dyDescent="0.2">
      <c r="A2787" s="16">
        <v>2934</v>
      </c>
      <c r="B2787" s="16" t="s">
        <v>6638</v>
      </c>
      <c r="C2787" s="19" t="s">
        <v>6852</v>
      </c>
      <c r="D2787" s="70" t="str">
        <f>IF(C2787="","",LOOKUP(C2787,Bases!A:A,Bases!B:B))</f>
        <v>Invernaderos</v>
      </c>
      <c r="E2787" s="70" t="str">
        <f>IF(C2787="","",LOOKUP(C2787,Bases!A:A,Bases!C:C))</f>
        <v>Operativo Abajo</v>
      </c>
      <c r="F2787" s="18" t="s">
        <v>6242</v>
      </c>
      <c r="G2787" s="68" t="str">
        <f t="shared" si="174"/>
        <v>Activo</v>
      </c>
      <c r="H2787" s="16" t="s">
        <v>6639</v>
      </c>
      <c r="I2787" s="16" t="s">
        <v>5531</v>
      </c>
      <c r="J2787" s="16" t="s">
        <v>2285</v>
      </c>
      <c r="K2787" s="16">
        <v>98740</v>
      </c>
      <c r="L2787" s="16" t="s">
        <v>144</v>
      </c>
      <c r="M2787" s="17">
        <v>44053</v>
      </c>
      <c r="N2787" s="15">
        <v>11168959911</v>
      </c>
      <c r="O2787" s="16" t="s">
        <v>6640</v>
      </c>
      <c r="Q2787" s="16" t="str">
        <f t="shared" si="175"/>
        <v>24/06/89</v>
      </c>
      <c r="R2787" s="27" t="s">
        <v>3910</v>
      </c>
      <c r="S2787" s="12" t="s">
        <v>6213</v>
      </c>
    </row>
    <row r="2788" spans="1:20" hidden="1" x14ac:dyDescent="0.2">
      <c r="A2788" s="16">
        <v>164</v>
      </c>
      <c r="B2788" s="16" t="s">
        <v>1970</v>
      </c>
      <c r="D2788" s="70" t="str">
        <f>IF(C2788="","",LOOKUP(C2788,Bases!A:A,Bases!B:B))</f>
        <v/>
      </c>
      <c r="E2788" s="70" t="str">
        <f>IF(C2788="","",LOOKUP(C2788,Bases!A:A,Bases!C:C))</f>
        <v/>
      </c>
      <c r="G2788" s="68" t="str">
        <f t="shared" si="174"/>
        <v>Baja</v>
      </c>
      <c r="K2788" s="16">
        <v>0</v>
      </c>
      <c r="L2788" s="16" t="s">
        <v>2265</v>
      </c>
      <c r="M2788" s="17">
        <v>37208</v>
      </c>
      <c r="N2788" s="15">
        <v>34957877615</v>
      </c>
      <c r="P2788" s="16">
        <v>0</v>
      </c>
      <c r="Q2788" s="16" t="str">
        <f t="shared" si="175"/>
        <v>//</v>
      </c>
      <c r="R2788" s="16"/>
      <c r="S2788" s="108" t="e">
        <v>#N/A</v>
      </c>
      <c r="T2788" s="108"/>
    </row>
    <row r="2789" spans="1:20" x14ac:dyDescent="0.2">
      <c r="A2789" s="16">
        <v>2091</v>
      </c>
      <c r="B2789" s="16" t="s">
        <v>1467</v>
      </c>
      <c r="C2789" s="16" t="s">
        <v>6782</v>
      </c>
      <c r="D2789" s="70" t="str">
        <f>IF(C2789="","",LOOKUP(C2789,Bases!A:A,Bases!B:B))</f>
        <v>Fitosanidad</v>
      </c>
      <c r="E2789" s="70" t="str">
        <f>IF(C2789="","",LOOKUP(C2789,Bases!A:A,Bases!C:C))</f>
        <v>Monitoreo nivel 1C</v>
      </c>
      <c r="F2789" s="18" t="s">
        <v>9</v>
      </c>
      <c r="G2789" s="68" t="str">
        <f t="shared" si="174"/>
        <v>Activo</v>
      </c>
      <c r="H2789" s="16" t="s">
        <v>4617</v>
      </c>
      <c r="I2789" s="16" t="s">
        <v>2572</v>
      </c>
      <c r="J2789" s="16" t="s">
        <v>2272</v>
      </c>
      <c r="K2789" s="16">
        <v>98700</v>
      </c>
      <c r="L2789" s="16" t="s">
        <v>144</v>
      </c>
      <c r="M2789" s="17">
        <v>43206</v>
      </c>
      <c r="N2789" s="15">
        <v>41169989252</v>
      </c>
      <c r="O2789" s="16" t="s">
        <v>4227</v>
      </c>
      <c r="P2789" s="16" t="s">
        <v>6414</v>
      </c>
      <c r="Q2789" s="16" t="str">
        <f t="shared" si="175"/>
        <v>06/11/99</v>
      </c>
      <c r="R2789" s="27" t="s">
        <v>3910</v>
      </c>
      <c r="S2789" s="12" t="s">
        <v>3593</v>
      </c>
    </row>
    <row r="2790" spans="1:20" hidden="1" x14ac:dyDescent="0.2">
      <c r="A2790" s="16">
        <v>8121</v>
      </c>
      <c r="B2790" s="16" t="s">
        <v>1972</v>
      </c>
      <c r="D2790" s="70" t="str">
        <f>IF(C2790="","",LOOKUP(C2790,Bases!A:A,Bases!B:B))</f>
        <v/>
      </c>
      <c r="E2790" s="70" t="str">
        <f>IF(C2790="","",LOOKUP(C2790,Bases!A:A,Bases!C:C))</f>
        <v/>
      </c>
      <c r="G2790" s="68" t="str">
        <f t="shared" si="174"/>
        <v>Baja</v>
      </c>
      <c r="H2790" s="16" t="s">
        <v>3447</v>
      </c>
      <c r="J2790" s="16" t="s">
        <v>2328</v>
      </c>
      <c r="K2790" s="16">
        <v>98730</v>
      </c>
      <c r="L2790" s="16" t="s">
        <v>2265</v>
      </c>
      <c r="M2790" s="17">
        <v>42072</v>
      </c>
      <c r="N2790" s="15">
        <v>15048703555</v>
      </c>
      <c r="P2790" s="16">
        <v>0</v>
      </c>
      <c r="Q2790" s="16" t="str">
        <f t="shared" si="175"/>
        <v>//</v>
      </c>
      <c r="R2790" s="16"/>
      <c r="S2790" s="108" t="e">
        <v>#N/A</v>
      </c>
      <c r="T2790" s="108"/>
    </row>
    <row r="2791" spans="1:20" hidden="1" x14ac:dyDescent="0.2">
      <c r="A2791" s="16">
        <v>2762</v>
      </c>
      <c r="B2791" s="16" t="s">
        <v>5868</v>
      </c>
      <c r="D2791" s="70" t="str">
        <f>IF(C2791="","",LOOKUP(C2791,Bases!A:A,Bases!B:B))</f>
        <v/>
      </c>
      <c r="E2791" s="70" t="str">
        <f>IF(C2791="","",LOOKUP(C2791,Bases!A:A,Bases!C:C))</f>
        <v/>
      </c>
      <c r="F2791" s="24" t="s">
        <v>3639</v>
      </c>
      <c r="G2791" s="68" t="str">
        <f t="shared" si="174"/>
        <v>Baja</v>
      </c>
      <c r="H2791" s="16" t="s">
        <v>5869</v>
      </c>
      <c r="I2791" s="16" t="s">
        <v>5537</v>
      </c>
      <c r="J2791" s="16" t="s">
        <v>2285</v>
      </c>
      <c r="K2791" s="16">
        <v>98740</v>
      </c>
      <c r="L2791" s="16" t="s">
        <v>2265</v>
      </c>
      <c r="M2791" s="17">
        <v>43867</v>
      </c>
      <c r="N2791" s="15">
        <v>15130102112</v>
      </c>
      <c r="O2791" s="16" t="s">
        <v>5870</v>
      </c>
      <c r="P2791" s="16">
        <v>0</v>
      </c>
      <c r="Q2791" s="16" t="str">
        <f t="shared" si="175"/>
        <v>16/03/01</v>
      </c>
      <c r="R2791" s="27" t="s">
        <v>3910</v>
      </c>
      <c r="S2791" s="108" t="s">
        <v>6213</v>
      </c>
      <c r="T2791" s="108"/>
    </row>
    <row r="2792" spans="1:20" hidden="1" x14ac:dyDescent="0.2">
      <c r="A2792" s="23">
        <v>2641</v>
      </c>
      <c r="B2792" s="16" t="s">
        <v>5432</v>
      </c>
      <c r="D2792" s="70" t="str">
        <f>IF(C2792="","",LOOKUP(C2792,Bases!A:A,Bases!B:B))</f>
        <v/>
      </c>
      <c r="E2792" s="70" t="str">
        <f>IF(C2792="","",LOOKUP(C2792,Bases!A:A,Bases!C:C))</f>
        <v/>
      </c>
      <c r="F2792" s="18" t="s">
        <v>3778</v>
      </c>
      <c r="G2792" s="68" t="str">
        <f t="shared" si="174"/>
        <v>Baja</v>
      </c>
      <c r="H2792" s="35" t="s">
        <v>5327</v>
      </c>
      <c r="I2792" s="35" t="s">
        <v>5537</v>
      </c>
      <c r="J2792" s="35" t="s">
        <v>2285</v>
      </c>
      <c r="K2792" s="16">
        <v>98740</v>
      </c>
      <c r="L2792" s="16" t="s">
        <v>2265</v>
      </c>
      <c r="M2792" s="17">
        <v>43704</v>
      </c>
      <c r="N2792" s="15">
        <v>30139988429</v>
      </c>
      <c r="O2792" s="35" t="s">
        <v>5433</v>
      </c>
      <c r="P2792" s="16">
        <v>0</v>
      </c>
      <c r="Q2792" s="16" t="str">
        <f t="shared" si="175"/>
        <v>09/09/99</v>
      </c>
      <c r="R2792" s="27" t="s">
        <v>3904</v>
      </c>
      <c r="S2792" s="108" t="e">
        <v>#N/A</v>
      </c>
      <c r="T2792" s="108"/>
    </row>
    <row r="2793" spans="1:20" hidden="1" x14ac:dyDescent="0.2">
      <c r="A2793" s="16">
        <v>2147</v>
      </c>
      <c r="B2793" s="16" t="s">
        <v>7176</v>
      </c>
      <c r="C2793" s="16" t="s">
        <v>6819</v>
      </c>
      <c r="D2793" s="70" t="s">
        <v>2</v>
      </c>
      <c r="E2793" s="70" t="str">
        <f>IF(C2793="","",LOOKUP(C2793,Bases!A:A,Bases!C:C))</f>
        <v>Operativo Abajo</v>
      </c>
      <c r="F2793" s="18" t="s">
        <v>3660</v>
      </c>
      <c r="G2793" s="68" t="str">
        <f t="shared" si="174"/>
        <v>Baja</v>
      </c>
      <c r="H2793" s="16" t="s">
        <v>7173</v>
      </c>
      <c r="I2793" s="16" t="s">
        <v>2283</v>
      </c>
      <c r="J2793" s="16" t="s">
        <v>2283</v>
      </c>
      <c r="K2793" s="16">
        <v>98640</v>
      </c>
      <c r="L2793" s="16" t="s">
        <v>2265</v>
      </c>
      <c r="M2793" s="17">
        <v>44147</v>
      </c>
      <c r="N2793" s="15">
        <v>17189865565</v>
      </c>
      <c r="O2793" s="16" t="s">
        <v>7174</v>
      </c>
      <c r="P2793" s="16" t="s">
        <v>7175</v>
      </c>
      <c r="Q2793" s="16" t="str">
        <f t="shared" si="175"/>
        <v>09/12/98</v>
      </c>
      <c r="R2793" s="27" t="s">
        <v>3910</v>
      </c>
      <c r="S2793" s="108" t="s">
        <v>2283</v>
      </c>
      <c r="T2793" s="108"/>
    </row>
    <row r="2794" spans="1:20" hidden="1" x14ac:dyDescent="0.2">
      <c r="A2794" s="16">
        <v>2876</v>
      </c>
      <c r="B2794" s="16" t="s">
        <v>6507</v>
      </c>
      <c r="D2794" s="70" t="str">
        <f>IF(C2794="","",LOOKUP(C2794,Bases!A:A,Bases!B:B))</f>
        <v/>
      </c>
      <c r="E2794" s="70" t="str">
        <f>IF(C2794="","",LOOKUP(C2794,Bases!A:A,Bases!C:C))</f>
        <v/>
      </c>
      <c r="F2794" s="12" t="s">
        <v>5102</v>
      </c>
      <c r="G2794" s="68" t="str">
        <f t="shared" si="174"/>
        <v>Baja</v>
      </c>
      <c r="H2794" s="16" t="s">
        <v>6025</v>
      </c>
      <c r="I2794" s="16" t="s">
        <v>5537</v>
      </c>
      <c r="J2794" s="16" t="s">
        <v>2285</v>
      </c>
      <c r="K2794" s="16">
        <v>98740</v>
      </c>
      <c r="L2794" s="16" t="s">
        <v>2265</v>
      </c>
      <c r="M2794" s="17">
        <v>44015</v>
      </c>
      <c r="N2794" s="15">
        <v>34917302464</v>
      </c>
      <c r="O2794" s="16" t="s">
        <v>6508</v>
      </c>
      <c r="P2794" s="16" t="s">
        <v>6518</v>
      </c>
      <c r="Q2794" s="16" t="str">
        <f t="shared" si="175"/>
        <v>25/12/74</v>
      </c>
      <c r="R2794" s="16" t="s">
        <v>3904</v>
      </c>
      <c r="S2794" s="108" t="s">
        <v>5537</v>
      </c>
      <c r="T2794" s="108"/>
    </row>
    <row r="2795" spans="1:20" hidden="1" x14ac:dyDescent="0.2">
      <c r="A2795" s="16">
        <v>50077</v>
      </c>
      <c r="B2795" s="16" t="s">
        <v>3843</v>
      </c>
      <c r="D2795" s="70" t="str">
        <f>IF(C2795="","",LOOKUP(C2795,Bases!A:A,Bases!B:B))</f>
        <v/>
      </c>
      <c r="E2795" s="70" t="str">
        <f>IF(C2795="","",LOOKUP(C2795,Bases!A:A,Bases!C:C))</f>
        <v/>
      </c>
      <c r="G2795" s="68" t="str">
        <f t="shared" si="174"/>
        <v>Baja</v>
      </c>
      <c r="H2795" s="16" t="s">
        <v>3844</v>
      </c>
      <c r="J2795" s="16" t="s">
        <v>2268</v>
      </c>
      <c r="K2795" s="16">
        <v>98740</v>
      </c>
      <c r="L2795" s="16" t="s">
        <v>2265</v>
      </c>
      <c r="M2795" s="17">
        <v>43332</v>
      </c>
      <c r="P2795" s="16">
        <v>0</v>
      </c>
      <c r="Q2795" s="16" t="str">
        <f t="shared" si="175"/>
        <v>//</v>
      </c>
      <c r="R2795" s="16"/>
      <c r="S2795" s="108" t="e">
        <v>#N/A</v>
      </c>
      <c r="T2795" s="108"/>
    </row>
    <row r="2796" spans="1:20" hidden="1" x14ac:dyDescent="0.2">
      <c r="A2796" s="23">
        <v>2480</v>
      </c>
      <c r="B2796" s="16" t="s">
        <v>4929</v>
      </c>
      <c r="D2796" s="70" t="str">
        <f>IF(C2796="","",LOOKUP(C2796,Bases!A:A,Bases!B:B))</f>
        <v/>
      </c>
      <c r="E2796" s="70" t="str">
        <f>IF(C2796="","",LOOKUP(C2796,Bases!A:A,Bases!C:C))</f>
        <v/>
      </c>
      <c r="F2796" s="18" t="s">
        <v>3639</v>
      </c>
      <c r="G2796" s="68" t="str">
        <f t="shared" si="174"/>
        <v>Baja</v>
      </c>
      <c r="H2796" s="35" t="s">
        <v>4930</v>
      </c>
      <c r="I2796" s="35" t="s">
        <v>5537</v>
      </c>
      <c r="J2796" s="35" t="s">
        <v>4897</v>
      </c>
      <c r="K2796" s="16">
        <v>98740</v>
      </c>
      <c r="L2796" s="16" t="s">
        <v>2265</v>
      </c>
      <c r="M2796" s="17">
        <v>43556</v>
      </c>
      <c r="N2796" s="15">
        <v>2167576822</v>
      </c>
      <c r="O2796" s="35" t="s">
        <v>4931</v>
      </c>
      <c r="P2796" s="16">
        <v>0</v>
      </c>
      <c r="Q2796" s="16" t="str">
        <f t="shared" si="175"/>
        <v>25/05/75</v>
      </c>
      <c r="R2796" s="27" t="s">
        <v>3904</v>
      </c>
      <c r="S2796" s="108" t="s">
        <v>5537</v>
      </c>
      <c r="T2796" s="108"/>
    </row>
    <row r="2797" spans="1:20" hidden="1" x14ac:dyDescent="0.2">
      <c r="A2797" s="16">
        <v>50079</v>
      </c>
      <c r="B2797" s="16" t="s">
        <v>3847</v>
      </c>
      <c r="D2797" s="70" t="str">
        <f>IF(C2797="","",LOOKUP(C2797,Bases!A:A,Bases!B:B))</f>
        <v/>
      </c>
      <c r="E2797" s="70" t="str">
        <f>IF(C2797="","",LOOKUP(C2797,Bases!A:A,Bases!C:C))</f>
        <v/>
      </c>
      <c r="G2797" s="68" t="str">
        <f t="shared" si="174"/>
        <v>Baja</v>
      </c>
      <c r="H2797" s="16" t="s">
        <v>3848</v>
      </c>
      <c r="J2797" s="16" t="s">
        <v>2268</v>
      </c>
      <c r="K2797" s="16">
        <v>98740</v>
      </c>
      <c r="L2797" s="16" t="s">
        <v>2265</v>
      </c>
      <c r="M2797" s="17">
        <v>43332</v>
      </c>
      <c r="P2797" s="16">
        <v>0</v>
      </c>
      <c r="Q2797" s="16" t="str">
        <f t="shared" si="175"/>
        <v>//</v>
      </c>
      <c r="R2797" s="16"/>
      <c r="S2797" s="108" t="e">
        <v>#N/A</v>
      </c>
      <c r="T2797" s="108"/>
    </row>
    <row r="2798" spans="1:20" hidden="1" x14ac:dyDescent="0.2">
      <c r="A2798" s="23">
        <v>2682</v>
      </c>
      <c r="B2798" s="16" t="s">
        <v>5576</v>
      </c>
      <c r="D2798" s="70" t="str">
        <f>IF(C2798="","",LOOKUP(C2798,Bases!A:A,Bases!B:B))</f>
        <v/>
      </c>
      <c r="E2798" s="70" t="str">
        <f>IF(C2798="","",LOOKUP(C2798,Bases!A:A,Bases!C:C))</f>
        <v/>
      </c>
      <c r="F2798" s="24" t="s">
        <v>5470</v>
      </c>
      <c r="G2798" s="68" t="str">
        <f t="shared" si="174"/>
        <v>Baja</v>
      </c>
      <c r="H2798" s="35" t="s">
        <v>5577</v>
      </c>
      <c r="I2798" s="35" t="s">
        <v>5537</v>
      </c>
      <c r="J2798" s="35" t="s">
        <v>2285</v>
      </c>
      <c r="K2798" s="16">
        <v>98740</v>
      </c>
      <c r="L2798" s="16" t="s">
        <v>2265</v>
      </c>
      <c r="M2798" s="17">
        <v>43745</v>
      </c>
      <c r="N2798" s="15">
        <v>34028609104</v>
      </c>
      <c r="O2798" s="35" t="s">
        <v>5578</v>
      </c>
      <c r="P2798" s="16">
        <v>0</v>
      </c>
      <c r="Q2798" s="16" t="str">
        <f t="shared" si="175"/>
        <v>16/06/87</v>
      </c>
      <c r="R2798" s="27" t="s">
        <v>3910</v>
      </c>
      <c r="S2798" s="108" t="e">
        <v>#N/A</v>
      </c>
      <c r="T2798" s="108"/>
    </row>
    <row r="2799" spans="1:20" hidden="1" x14ac:dyDescent="0.2">
      <c r="A2799" s="16">
        <v>50069</v>
      </c>
      <c r="B2799" s="16" t="s">
        <v>3829</v>
      </c>
      <c r="D2799" s="70" t="str">
        <f>IF(C2799="","",LOOKUP(C2799,Bases!A:A,Bases!B:B))</f>
        <v/>
      </c>
      <c r="E2799" s="70" t="str">
        <f>IF(C2799="","",LOOKUP(C2799,Bases!A:A,Bases!C:C))</f>
        <v/>
      </c>
      <c r="G2799" s="68" t="str">
        <f t="shared" si="174"/>
        <v>Baja</v>
      </c>
      <c r="H2799" s="16" t="s">
        <v>3830</v>
      </c>
      <c r="J2799" s="16" t="s">
        <v>2268</v>
      </c>
      <c r="K2799" s="16">
        <v>98740</v>
      </c>
      <c r="L2799" s="16" t="s">
        <v>2265</v>
      </c>
      <c r="M2799" s="17">
        <v>43332</v>
      </c>
      <c r="P2799" s="16">
        <v>0</v>
      </c>
      <c r="Q2799" s="16" t="str">
        <f t="shared" si="175"/>
        <v>//</v>
      </c>
      <c r="R2799" s="16"/>
      <c r="S2799" s="108" t="e">
        <v>#N/A</v>
      </c>
      <c r="T2799" s="108"/>
    </row>
    <row r="2800" spans="1:20" hidden="1" x14ac:dyDescent="0.2">
      <c r="A2800" s="29">
        <v>2477</v>
      </c>
      <c r="B2800" s="16" t="s">
        <v>4899</v>
      </c>
      <c r="D2800" s="70" t="str">
        <f>IF(C2800="","",LOOKUP(C2800,Bases!A:A,Bases!B:B))</f>
        <v/>
      </c>
      <c r="E2800" s="70" t="str">
        <f>IF(C2800="","",LOOKUP(C2800,Bases!A:A,Bases!C:C))</f>
        <v/>
      </c>
      <c r="F2800" s="24" t="s">
        <v>3659</v>
      </c>
      <c r="G2800" s="68" t="str">
        <f t="shared" si="174"/>
        <v>Baja</v>
      </c>
      <c r="H2800" s="16" t="s">
        <v>4900</v>
      </c>
      <c r="J2800" s="16" t="s">
        <v>2285</v>
      </c>
      <c r="K2800" s="16">
        <v>98740</v>
      </c>
      <c r="L2800" s="16" t="s">
        <v>2265</v>
      </c>
      <c r="M2800" s="17">
        <v>43543</v>
      </c>
      <c r="N2800" s="15">
        <v>30139995465</v>
      </c>
      <c r="O2800" s="16" t="s">
        <v>4901</v>
      </c>
      <c r="P2800" s="16">
        <v>0</v>
      </c>
      <c r="Q2800" s="16" t="str">
        <f t="shared" si="175"/>
        <v>08/09/99</v>
      </c>
      <c r="R2800" s="27" t="s">
        <v>3910</v>
      </c>
      <c r="S2800" s="108" t="e">
        <v>#N/A</v>
      </c>
      <c r="T2800" s="108"/>
    </row>
    <row r="2801" spans="1:20" hidden="1" x14ac:dyDescent="0.2">
      <c r="A2801" s="16">
        <v>2722</v>
      </c>
      <c r="B2801" s="16" t="s">
        <v>5721</v>
      </c>
      <c r="C2801" s="19" t="s">
        <v>6947</v>
      </c>
      <c r="D2801" s="70" t="str">
        <f>IF(C2801="","",LOOKUP(C2801,Bases!A:A,Bases!B:B))</f>
        <v>Inocuidad</v>
      </c>
      <c r="E2801" s="70" t="str">
        <f>IF(C2801="","",LOOKUP(C2801,Bases!A:A,Bases!C:C))</f>
        <v>Inspector de Inocuidad B</v>
      </c>
      <c r="F2801" s="18" t="s">
        <v>9</v>
      </c>
      <c r="G2801" s="68" t="str">
        <f t="shared" si="174"/>
        <v>Baja</v>
      </c>
      <c r="H2801" s="16" t="s">
        <v>5722</v>
      </c>
      <c r="I2801" s="16" t="s">
        <v>5537</v>
      </c>
      <c r="J2801" s="16" t="s">
        <v>2285</v>
      </c>
      <c r="K2801" s="16">
        <v>98740</v>
      </c>
      <c r="L2801" s="16" t="s">
        <v>2265</v>
      </c>
      <c r="M2801" s="17">
        <v>43825</v>
      </c>
      <c r="N2801" s="15">
        <v>17159770522</v>
      </c>
      <c r="O2801" s="16" t="s">
        <v>5723</v>
      </c>
      <c r="P2801" s="16" t="s">
        <v>6466</v>
      </c>
      <c r="Q2801" s="16" t="str">
        <f t="shared" si="175"/>
        <v>21/07/97</v>
      </c>
      <c r="R2801" s="27" t="s">
        <v>3910</v>
      </c>
      <c r="S2801" s="108" t="s">
        <v>5537</v>
      </c>
      <c r="T2801" s="108"/>
    </row>
    <row r="2802" spans="1:20" hidden="1" x14ac:dyDescent="0.2">
      <c r="A2802" s="16">
        <v>1963</v>
      </c>
      <c r="B2802" s="16" t="s">
        <v>1973</v>
      </c>
      <c r="D2802" s="70" t="str">
        <f>IF(C2802="","",LOOKUP(C2802,Bases!A:A,Bases!B:B))</f>
        <v/>
      </c>
      <c r="E2802" s="70" t="str">
        <f>IF(C2802="","",LOOKUP(C2802,Bases!A:A,Bases!C:C))</f>
        <v/>
      </c>
      <c r="F2802" s="18" t="s">
        <v>3661</v>
      </c>
      <c r="G2802" s="68" t="str">
        <f t="shared" si="174"/>
        <v>Baja</v>
      </c>
      <c r="H2802" s="16" t="s">
        <v>4613</v>
      </c>
      <c r="J2802" s="16" t="s">
        <v>2285</v>
      </c>
      <c r="K2802" s="16">
        <v>98700</v>
      </c>
      <c r="L2802" s="16" t="s">
        <v>2265</v>
      </c>
      <c r="M2802" s="17">
        <v>43514</v>
      </c>
      <c r="N2802" s="15">
        <v>34058507046</v>
      </c>
      <c r="O2802" s="16" t="s">
        <v>4402</v>
      </c>
      <c r="P2802" s="16">
        <v>0</v>
      </c>
      <c r="Q2802" s="16" t="str">
        <f t="shared" si="175"/>
        <v>08/05/85</v>
      </c>
      <c r="R2802" s="27" t="s">
        <v>3904</v>
      </c>
      <c r="S2802" s="108" t="e">
        <v>#N/A</v>
      </c>
      <c r="T2802" s="108"/>
    </row>
    <row r="2803" spans="1:20" hidden="1" x14ac:dyDescent="0.2">
      <c r="A2803" s="16">
        <v>119</v>
      </c>
      <c r="B2803" s="16" t="s">
        <v>1974</v>
      </c>
      <c r="D2803" s="70" t="str">
        <f>IF(C2803="","",LOOKUP(C2803,Bases!A:A,Bases!B:B))</f>
        <v/>
      </c>
      <c r="E2803" s="70" t="str">
        <f>IF(C2803="","",LOOKUP(C2803,Bases!A:A,Bases!C:C))</f>
        <v/>
      </c>
      <c r="G2803" s="68" t="str">
        <f t="shared" si="174"/>
        <v>Baja</v>
      </c>
      <c r="K2803" s="16">
        <v>0</v>
      </c>
      <c r="L2803" s="16" t="s">
        <v>2265</v>
      </c>
      <c r="M2803" s="17">
        <v>37158</v>
      </c>
      <c r="N2803" s="15">
        <v>34825401739</v>
      </c>
      <c r="P2803" s="16">
        <v>0</v>
      </c>
      <c r="Q2803" s="16" t="str">
        <f t="shared" si="175"/>
        <v>//</v>
      </c>
      <c r="R2803" s="16"/>
      <c r="S2803" s="108" t="e">
        <v>#N/A</v>
      </c>
      <c r="T2803" s="108"/>
    </row>
    <row r="2804" spans="1:20" hidden="1" x14ac:dyDescent="0.2">
      <c r="A2804" s="16">
        <v>1363</v>
      </c>
      <c r="B2804" s="16" t="s">
        <v>1975</v>
      </c>
      <c r="D2804" s="70" t="str">
        <f>IF(C2804="","",LOOKUP(C2804,Bases!A:A,Bases!B:B))</f>
        <v/>
      </c>
      <c r="E2804" s="70" t="str">
        <f>IF(C2804="","",LOOKUP(C2804,Bases!A:A,Bases!C:C))</f>
        <v/>
      </c>
      <c r="G2804" s="68" t="str">
        <f t="shared" si="174"/>
        <v>Baja</v>
      </c>
      <c r="H2804" s="16" t="s">
        <v>3448</v>
      </c>
      <c r="J2804" s="16" t="s">
        <v>2720</v>
      </c>
      <c r="K2804" s="16">
        <v>98730</v>
      </c>
      <c r="L2804" s="16" t="s">
        <v>2265</v>
      </c>
      <c r="M2804" s="17">
        <v>41904</v>
      </c>
      <c r="N2804" s="15">
        <v>34906502066</v>
      </c>
      <c r="P2804" s="16">
        <v>0</v>
      </c>
      <c r="Q2804" s="16" t="str">
        <f t="shared" si="175"/>
        <v>//</v>
      </c>
      <c r="R2804" s="16"/>
      <c r="S2804" s="108" t="e">
        <v>#N/A</v>
      </c>
      <c r="T2804" s="108"/>
    </row>
    <row r="2805" spans="1:20" hidden="1" x14ac:dyDescent="0.2">
      <c r="A2805" s="16">
        <v>1542</v>
      </c>
      <c r="B2805" s="16" t="s">
        <v>1976</v>
      </c>
      <c r="D2805" s="70" t="str">
        <f>IF(C2805="","",LOOKUP(C2805,Bases!A:A,Bases!B:B))</f>
        <v/>
      </c>
      <c r="E2805" s="70" t="str">
        <f>IF(C2805="","",LOOKUP(C2805,Bases!A:A,Bases!C:C))</f>
        <v/>
      </c>
      <c r="G2805" s="68" t="str">
        <f t="shared" si="174"/>
        <v>Baja</v>
      </c>
      <c r="H2805" s="16" t="s">
        <v>3449</v>
      </c>
      <c r="J2805" s="16" t="s">
        <v>2288</v>
      </c>
      <c r="K2805" s="16">
        <v>98730</v>
      </c>
      <c r="L2805" s="16" t="s">
        <v>2265</v>
      </c>
      <c r="M2805" s="17">
        <v>42261</v>
      </c>
      <c r="N2805" s="15">
        <v>75119125658</v>
      </c>
      <c r="P2805" s="16">
        <v>0</v>
      </c>
      <c r="Q2805" s="16" t="str">
        <f t="shared" si="175"/>
        <v>//</v>
      </c>
      <c r="R2805" s="16"/>
      <c r="S2805" s="108" t="e">
        <v>#N/A</v>
      </c>
      <c r="T2805" s="108"/>
    </row>
    <row r="2806" spans="1:20" hidden="1" x14ac:dyDescent="0.2">
      <c r="A2806" s="16">
        <v>8349</v>
      </c>
      <c r="B2806" s="16" t="s">
        <v>7390</v>
      </c>
      <c r="C2806" s="19" t="s">
        <v>6901</v>
      </c>
      <c r="D2806" s="70" t="str">
        <f>IF(C2806="","",LOOKUP(C2806,Bases!A:A,Bases!B:B))</f>
        <v>Invernaderos</v>
      </c>
      <c r="E2806" s="70" t="str">
        <f>IF(C2806="","",LOOKUP(C2806,Bases!A:A,Bases!C:C))</f>
        <v>Clip invernaderos</v>
      </c>
      <c r="F2806" s="18" t="s">
        <v>5476</v>
      </c>
      <c r="G2806" s="68" t="str">
        <f t="shared" si="174"/>
        <v>Baja</v>
      </c>
      <c r="H2806" s="16" t="s">
        <v>7391</v>
      </c>
      <c r="I2806" s="16" t="s">
        <v>7258</v>
      </c>
      <c r="J2806" s="16" t="s">
        <v>2270</v>
      </c>
      <c r="K2806" s="16">
        <v>98630</v>
      </c>
      <c r="L2806" s="16" t="s">
        <v>2265</v>
      </c>
      <c r="M2806" s="17">
        <v>44120</v>
      </c>
      <c r="N2806" s="15">
        <v>83169958333</v>
      </c>
      <c r="O2806" s="16" t="s">
        <v>7393</v>
      </c>
      <c r="P2806" s="16" t="s">
        <v>7392</v>
      </c>
      <c r="Q2806" s="16" t="str">
        <f t="shared" si="175"/>
        <v>27/07/99</v>
      </c>
      <c r="R2806" s="27" t="s">
        <v>3910</v>
      </c>
      <c r="S2806" s="29" t="s">
        <v>7258</v>
      </c>
      <c r="T2806" s="29"/>
    </row>
    <row r="2807" spans="1:20" hidden="1" x14ac:dyDescent="0.2">
      <c r="A2807" s="16">
        <v>50072</v>
      </c>
      <c r="B2807" s="16" t="s">
        <v>3835</v>
      </c>
      <c r="D2807" s="70" t="str">
        <f>IF(C2807="","",LOOKUP(C2807,Bases!A:A,Bases!B:B))</f>
        <v/>
      </c>
      <c r="E2807" s="70" t="str">
        <f>IF(C2807="","",LOOKUP(C2807,Bases!A:A,Bases!C:C))</f>
        <v/>
      </c>
      <c r="G2807" s="68" t="str">
        <f t="shared" si="174"/>
        <v>Baja</v>
      </c>
      <c r="H2807" s="16" t="s">
        <v>3836</v>
      </c>
      <c r="J2807" s="16" t="s">
        <v>2268</v>
      </c>
      <c r="K2807" s="16">
        <v>98740</v>
      </c>
      <c r="L2807" s="16" t="s">
        <v>2265</v>
      </c>
      <c r="M2807" s="17">
        <v>43332</v>
      </c>
      <c r="P2807" s="16">
        <v>0</v>
      </c>
      <c r="Q2807" s="16" t="str">
        <f t="shared" si="175"/>
        <v>//</v>
      </c>
      <c r="R2807" s="16"/>
      <c r="S2807" s="108" t="e">
        <v>#N/A</v>
      </c>
      <c r="T2807" s="108"/>
    </row>
    <row r="2808" spans="1:20" hidden="1" x14ac:dyDescent="0.2">
      <c r="A2808" s="16">
        <v>1751</v>
      </c>
      <c r="B2808" s="16" t="s">
        <v>1977</v>
      </c>
      <c r="D2808" s="70" t="str">
        <f>IF(C2808="","",LOOKUP(C2808,Bases!A:A,Bases!B:B))</f>
        <v/>
      </c>
      <c r="E2808" s="70" t="str">
        <f>IF(C2808="","",LOOKUP(C2808,Bases!A:A,Bases!C:C))</f>
        <v/>
      </c>
      <c r="G2808" s="68" t="str">
        <f t="shared" si="174"/>
        <v>Baja</v>
      </c>
      <c r="H2808" s="16" t="s">
        <v>3450</v>
      </c>
      <c r="J2808" s="16" t="s">
        <v>2268</v>
      </c>
      <c r="K2808" s="16">
        <v>98760</v>
      </c>
      <c r="L2808" s="16" t="s">
        <v>2265</v>
      </c>
      <c r="M2808" s="17">
        <v>42626</v>
      </c>
      <c r="N2808" s="15">
        <v>51897119759</v>
      </c>
      <c r="P2808" s="16">
        <v>0</v>
      </c>
      <c r="Q2808" s="16" t="str">
        <f t="shared" si="175"/>
        <v>//</v>
      </c>
      <c r="R2808" s="16"/>
      <c r="S2808" s="108" t="e">
        <v>#N/A</v>
      </c>
      <c r="T2808" s="108"/>
    </row>
    <row r="2809" spans="1:20" hidden="1" x14ac:dyDescent="0.2">
      <c r="A2809" s="16">
        <v>8057</v>
      </c>
      <c r="B2809" s="16" t="s">
        <v>1978</v>
      </c>
      <c r="D2809" s="70" t="str">
        <f>IF(C2809="","",LOOKUP(C2809,Bases!A:A,Bases!B:B))</f>
        <v/>
      </c>
      <c r="E2809" s="70" t="str">
        <f>IF(C2809="","",LOOKUP(C2809,Bases!A:A,Bases!C:C))</f>
        <v/>
      </c>
      <c r="G2809" s="68" t="str">
        <f t="shared" si="174"/>
        <v>Baja</v>
      </c>
      <c r="H2809" s="16" t="s">
        <v>3451</v>
      </c>
      <c r="J2809" s="16" t="s">
        <v>2395</v>
      </c>
      <c r="K2809" s="16">
        <v>36931</v>
      </c>
      <c r="L2809" s="16" t="s">
        <v>2265</v>
      </c>
      <c r="M2809" s="17">
        <v>42010</v>
      </c>
      <c r="N2809" s="15">
        <v>53008324013</v>
      </c>
      <c r="P2809" s="16">
        <v>0</v>
      </c>
      <c r="Q2809" s="16" t="str">
        <f t="shared" si="175"/>
        <v>//</v>
      </c>
      <c r="R2809" s="16"/>
      <c r="S2809" s="108" t="e">
        <v>#N/A</v>
      </c>
      <c r="T2809" s="108"/>
    </row>
    <row r="2810" spans="1:20" hidden="1" x14ac:dyDescent="0.2">
      <c r="A2810" s="16">
        <v>1539</v>
      </c>
      <c r="B2810" s="16" t="s">
        <v>1979</v>
      </c>
      <c r="D2810" s="70" t="str">
        <f>IF(C2810="","",LOOKUP(C2810,Bases!A:A,Bases!B:B))</f>
        <v/>
      </c>
      <c r="E2810" s="70" t="str">
        <f>IF(C2810="","",LOOKUP(C2810,Bases!A:A,Bases!C:C))</f>
        <v/>
      </c>
      <c r="G2810" s="68" t="str">
        <f t="shared" si="174"/>
        <v>Baja</v>
      </c>
      <c r="H2810" s="16" t="s">
        <v>3452</v>
      </c>
      <c r="J2810" s="16" t="s">
        <v>2288</v>
      </c>
      <c r="K2810" s="16">
        <v>98730</v>
      </c>
      <c r="L2810" s="16" t="s">
        <v>2265</v>
      </c>
      <c r="M2810" s="17">
        <v>42261</v>
      </c>
      <c r="N2810" s="15">
        <v>34048514813</v>
      </c>
      <c r="P2810" s="16">
        <v>0</v>
      </c>
      <c r="Q2810" s="16" t="str">
        <f t="shared" si="175"/>
        <v>//</v>
      </c>
      <c r="R2810" s="16"/>
      <c r="S2810" s="108" t="e">
        <v>#N/A</v>
      </c>
      <c r="T2810" s="108"/>
    </row>
    <row r="2811" spans="1:20" hidden="1" x14ac:dyDescent="0.2">
      <c r="A2811" s="16">
        <v>379</v>
      </c>
      <c r="B2811" s="16" t="s">
        <v>1980</v>
      </c>
      <c r="D2811" s="70" t="str">
        <f>IF(C2811="","",LOOKUP(C2811,Bases!A:A,Bases!B:B))</f>
        <v/>
      </c>
      <c r="E2811" s="70" t="str">
        <f>IF(C2811="","",LOOKUP(C2811,Bases!A:A,Bases!C:C))</f>
        <v/>
      </c>
      <c r="G2811" s="68" t="str">
        <f t="shared" si="174"/>
        <v>Baja</v>
      </c>
      <c r="K2811" s="16">
        <v>0</v>
      </c>
      <c r="L2811" s="16" t="s">
        <v>2265</v>
      </c>
      <c r="M2811" s="17">
        <v>37578</v>
      </c>
      <c r="N2811" s="15">
        <v>62695220715</v>
      </c>
      <c r="P2811" s="16">
        <v>0</v>
      </c>
      <c r="Q2811" s="16" t="str">
        <f t="shared" si="175"/>
        <v>//</v>
      </c>
      <c r="R2811" s="16"/>
      <c r="S2811" s="108" t="e">
        <v>#N/A</v>
      </c>
      <c r="T2811" s="108"/>
    </row>
    <row r="2812" spans="1:20" hidden="1" x14ac:dyDescent="0.2">
      <c r="A2812" s="16">
        <v>8072</v>
      </c>
      <c r="B2812" s="16" t="s">
        <v>1981</v>
      </c>
      <c r="D2812" s="70" t="str">
        <f>IF(C2812="","",LOOKUP(C2812,Bases!A:A,Bases!B:B))</f>
        <v/>
      </c>
      <c r="E2812" s="70" t="str">
        <f>IF(C2812="","",LOOKUP(C2812,Bases!A:A,Bases!C:C))</f>
        <v/>
      </c>
      <c r="G2812" s="68" t="str">
        <f t="shared" si="174"/>
        <v>Baja</v>
      </c>
      <c r="J2812" s="16" t="s">
        <v>2395</v>
      </c>
      <c r="K2812" s="16">
        <v>36931</v>
      </c>
      <c r="L2812" s="16" t="s">
        <v>2265</v>
      </c>
      <c r="M2812" s="17">
        <v>42016</v>
      </c>
      <c r="N2812" s="15">
        <v>53037304481</v>
      </c>
      <c r="P2812" s="16">
        <v>0</v>
      </c>
      <c r="Q2812" s="16" t="str">
        <f t="shared" ref="Q2812:Q2841" si="176">CONCATENATE(MID(O2812,9,2),"/",MID(O2812,7,2),"/",MID(O2812,5,2))</f>
        <v>//</v>
      </c>
      <c r="R2812" s="16"/>
      <c r="S2812" s="108" t="e">
        <v>#N/A</v>
      </c>
      <c r="T2812" s="108"/>
    </row>
    <row r="2813" spans="1:20" hidden="1" x14ac:dyDescent="0.2">
      <c r="A2813" s="16">
        <v>1755</v>
      </c>
      <c r="B2813" s="16" t="s">
        <v>1982</v>
      </c>
      <c r="D2813" s="70" t="str">
        <f>IF(C2813="","",LOOKUP(C2813,Bases!A:A,Bases!B:B))</f>
        <v/>
      </c>
      <c r="E2813" s="70" t="str">
        <f>IF(C2813="","",LOOKUP(C2813,Bases!A:A,Bases!C:C))</f>
        <v/>
      </c>
      <c r="G2813" s="68" t="str">
        <f t="shared" si="174"/>
        <v>Baja</v>
      </c>
      <c r="H2813" s="16" t="s">
        <v>3453</v>
      </c>
      <c r="J2813" s="16" t="s">
        <v>2268</v>
      </c>
      <c r="K2813" s="16">
        <v>98730</v>
      </c>
      <c r="L2813" s="16" t="s">
        <v>2265</v>
      </c>
      <c r="M2813" s="17">
        <v>42629</v>
      </c>
      <c r="N2813" s="15">
        <v>34137200613</v>
      </c>
      <c r="P2813" s="16">
        <v>0</v>
      </c>
      <c r="Q2813" s="16" t="str">
        <f t="shared" si="176"/>
        <v>//</v>
      </c>
      <c r="R2813" s="16"/>
      <c r="S2813" s="108" t="e">
        <v>#N/A</v>
      </c>
      <c r="T2813" s="108"/>
    </row>
    <row r="2814" spans="1:20" hidden="1" x14ac:dyDescent="0.2">
      <c r="A2814" s="29">
        <v>50186</v>
      </c>
      <c r="B2814" s="16" t="s">
        <v>4766</v>
      </c>
      <c r="D2814" s="70" t="str">
        <f>IF(C2814="","",LOOKUP(C2814,Bases!A:A,Bases!B:B))</f>
        <v/>
      </c>
      <c r="E2814" s="70" t="str">
        <f>IF(C2814="","",LOOKUP(C2814,Bases!A:A,Bases!C:C))</f>
        <v/>
      </c>
      <c r="F2814" s="18" t="s">
        <v>3639</v>
      </c>
      <c r="G2814" s="68" t="str">
        <f t="shared" si="174"/>
        <v>Baja</v>
      </c>
      <c r="H2814" s="16" t="s">
        <v>4767</v>
      </c>
      <c r="J2814" s="16" t="s">
        <v>2272</v>
      </c>
      <c r="K2814" s="16">
        <v>98713</v>
      </c>
      <c r="L2814" s="16" t="s">
        <v>2265</v>
      </c>
      <c r="M2814" s="17">
        <v>43510</v>
      </c>
      <c r="O2814" s="16" t="s">
        <v>4768</v>
      </c>
      <c r="P2814" s="16">
        <v>0</v>
      </c>
      <c r="Q2814" s="16" t="str">
        <f t="shared" si="176"/>
        <v>23/07/96</v>
      </c>
      <c r="R2814" s="27" t="s">
        <v>3904</v>
      </c>
      <c r="S2814" s="108" t="e">
        <v>#N/A</v>
      </c>
      <c r="T2814" s="108"/>
    </row>
    <row r="2815" spans="1:20" hidden="1" x14ac:dyDescent="0.2">
      <c r="A2815" s="16">
        <v>1801</v>
      </c>
      <c r="B2815" s="16" t="s">
        <v>1983</v>
      </c>
      <c r="D2815" s="70" t="str">
        <f>IF(C2815="","",LOOKUP(C2815,Bases!A:A,Bases!B:B))</f>
        <v/>
      </c>
      <c r="E2815" s="70" t="str">
        <f>IF(C2815="","",LOOKUP(C2815,Bases!A:A,Bases!C:C))</f>
        <v/>
      </c>
      <c r="G2815" s="68" t="str">
        <f t="shared" si="174"/>
        <v>Baja</v>
      </c>
      <c r="H2815" s="16" t="s">
        <v>3454</v>
      </c>
      <c r="J2815" s="16" t="s">
        <v>2297</v>
      </c>
      <c r="K2815" s="16">
        <v>98760</v>
      </c>
      <c r="L2815" s="16" t="s">
        <v>2265</v>
      </c>
      <c r="M2815" s="17">
        <v>42677</v>
      </c>
      <c r="N2815" s="15">
        <v>54169686380</v>
      </c>
      <c r="P2815" s="16">
        <v>0</v>
      </c>
      <c r="Q2815" s="16" t="str">
        <f t="shared" si="176"/>
        <v>//</v>
      </c>
      <c r="R2815" s="16"/>
      <c r="S2815" s="108" t="e">
        <v>#N/A</v>
      </c>
      <c r="T2815" s="108"/>
    </row>
    <row r="2816" spans="1:20" hidden="1" x14ac:dyDescent="0.2">
      <c r="A2816" s="16">
        <v>387</v>
      </c>
      <c r="B2816" s="16" t="s">
        <v>1984</v>
      </c>
      <c r="D2816" s="70" t="str">
        <f>IF(C2816="","",LOOKUP(C2816,Bases!A:A,Bases!B:B))</f>
        <v/>
      </c>
      <c r="E2816" s="70" t="str">
        <f>IF(C2816="","",LOOKUP(C2816,Bases!A:A,Bases!C:C))</f>
        <v/>
      </c>
      <c r="G2816" s="68" t="str">
        <f t="shared" si="174"/>
        <v>Baja</v>
      </c>
      <c r="K2816" s="16">
        <v>0</v>
      </c>
      <c r="L2816" s="16" t="s">
        <v>2265</v>
      </c>
      <c r="M2816" s="17">
        <v>37648</v>
      </c>
      <c r="N2816" s="15">
        <v>34038401187</v>
      </c>
      <c r="P2816" s="16">
        <v>0</v>
      </c>
      <c r="Q2816" s="16" t="str">
        <f t="shared" si="176"/>
        <v>//</v>
      </c>
      <c r="R2816" s="16"/>
      <c r="S2816" s="108" t="e">
        <v>#N/A</v>
      </c>
      <c r="T2816" s="108"/>
    </row>
    <row r="2817" spans="1:20" hidden="1" x14ac:dyDescent="0.2">
      <c r="A2817" s="23">
        <v>2411</v>
      </c>
      <c r="B2817" s="16" t="s">
        <v>4583</v>
      </c>
      <c r="D2817" s="70" t="str">
        <f>IF(C2817="","",LOOKUP(C2817,Bases!A:A,Bases!B:B))</f>
        <v/>
      </c>
      <c r="E2817" s="70" t="str">
        <f>IF(C2817="","",LOOKUP(C2817,Bases!A:A,Bases!C:C))</f>
        <v/>
      </c>
      <c r="F2817" s="18" t="s">
        <v>3662</v>
      </c>
      <c r="G2817" s="68" t="str">
        <f t="shared" si="174"/>
        <v>Baja</v>
      </c>
      <c r="H2817" s="16" t="s">
        <v>4584</v>
      </c>
      <c r="J2817" s="16" t="s">
        <v>2272</v>
      </c>
      <c r="K2817" s="16">
        <v>98715</v>
      </c>
      <c r="L2817" s="16" t="s">
        <v>2265</v>
      </c>
      <c r="M2817" s="17">
        <v>43461</v>
      </c>
      <c r="O2817" s="16" t="s">
        <v>4585</v>
      </c>
      <c r="P2817" s="16">
        <v>0</v>
      </c>
      <c r="Q2817" s="16" t="str">
        <f t="shared" si="176"/>
        <v>04/10/93</v>
      </c>
      <c r="R2817" s="16" t="s">
        <v>3904</v>
      </c>
      <c r="S2817" s="108" t="e">
        <v>#N/A</v>
      </c>
      <c r="T2817" s="108"/>
    </row>
    <row r="2818" spans="1:20" hidden="1" x14ac:dyDescent="0.2">
      <c r="A2818" s="16">
        <v>377</v>
      </c>
      <c r="B2818" s="16" t="s">
        <v>1985</v>
      </c>
      <c r="D2818" s="70" t="str">
        <f>IF(C2818="","",LOOKUP(C2818,Bases!A:A,Bases!B:B))</f>
        <v/>
      </c>
      <c r="E2818" s="70" t="str">
        <f>IF(C2818="","",LOOKUP(C2818,Bases!A:A,Bases!C:C))</f>
        <v/>
      </c>
      <c r="G2818" s="68" t="str">
        <f t="shared" si="174"/>
        <v>Baja</v>
      </c>
      <c r="K2818" s="16">
        <v>0</v>
      </c>
      <c r="L2818" s="16" t="s">
        <v>2265</v>
      </c>
      <c r="M2818" s="17">
        <v>37578</v>
      </c>
      <c r="N2818" s="15">
        <v>62957912173</v>
      </c>
      <c r="P2818" s="16">
        <v>0</v>
      </c>
      <c r="Q2818" s="16" t="str">
        <f t="shared" si="176"/>
        <v>//</v>
      </c>
      <c r="R2818" s="16"/>
      <c r="S2818" s="108" t="e">
        <v>#N/A</v>
      </c>
      <c r="T2818" s="108"/>
    </row>
    <row r="2819" spans="1:20" hidden="1" x14ac:dyDescent="0.2">
      <c r="A2819" s="16">
        <v>8256</v>
      </c>
      <c r="B2819" s="16" t="s">
        <v>3713</v>
      </c>
      <c r="D2819" s="70" t="str">
        <f>IF(C2819="","",LOOKUP(C2819,Bases!A:A,Bases!B:B))</f>
        <v/>
      </c>
      <c r="E2819" s="70" t="str">
        <f>IF(C2819="","",LOOKUP(C2819,Bases!A:A,Bases!C:C))</f>
        <v/>
      </c>
      <c r="G2819" s="68" t="str">
        <f t="shared" si="174"/>
        <v>Baja</v>
      </c>
      <c r="H2819" s="16" t="s">
        <v>3712</v>
      </c>
      <c r="J2819" s="16" t="s">
        <v>2283</v>
      </c>
      <c r="K2819" s="16">
        <v>98640</v>
      </c>
      <c r="L2819" s="16" t="s">
        <v>2265</v>
      </c>
      <c r="M2819" s="17">
        <v>43298</v>
      </c>
      <c r="N2819" s="15">
        <v>17179204072</v>
      </c>
      <c r="P2819" s="16">
        <v>0</v>
      </c>
      <c r="Q2819" s="16" t="str">
        <f t="shared" si="176"/>
        <v>//</v>
      </c>
      <c r="R2819" s="16"/>
      <c r="S2819" s="108" t="e">
        <v>#N/A</v>
      </c>
      <c r="T2819" s="108"/>
    </row>
    <row r="2820" spans="1:20" hidden="1" x14ac:dyDescent="0.2">
      <c r="A2820" s="16">
        <v>8360</v>
      </c>
      <c r="B2820" s="16" t="s">
        <v>7447</v>
      </c>
      <c r="C2820" s="19" t="s">
        <v>6884</v>
      </c>
      <c r="D2820" s="70" t="str">
        <f>IF(C2820="","",LOOKUP(C2820,Bases!A:A,Bases!B:B))</f>
        <v>Invernaderos</v>
      </c>
      <c r="E2820" s="70" t="str">
        <f>IF(C2820="","",LOOKUP(C2820,Bases!A:A,Bases!C:C))</f>
        <v>Extra/entrenamiento</v>
      </c>
      <c r="F2820" s="18" t="s">
        <v>7209</v>
      </c>
      <c r="G2820" s="68" t="str">
        <f t="shared" si="174"/>
        <v>Baja</v>
      </c>
      <c r="H2820" s="16" t="s">
        <v>7448</v>
      </c>
      <c r="I2820" s="16" t="s">
        <v>7308</v>
      </c>
      <c r="J2820" s="16" t="s">
        <v>2270</v>
      </c>
      <c r="K2820" s="16">
        <v>98636</v>
      </c>
      <c r="L2820" s="16" t="s">
        <v>2265</v>
      </c>
      <c r="M2820" s="17">
        <v>44125</v>
      </c>
      <c r="N2820" s="15">
        <v>16038614976</v>
      </c>
      <c r="O2820" s="16" t="s">
        <v>7449</v>
      </c>
      <c r="P2820" s="16" t="s">
        <v>7450</v>
      </c>
      <c r="Q2820" s="16" t="str">
        <f t="shared" si="176"/>
        <v>03/11/86</v>
      </c>
      <c r="R2820" s="27" t="s">
        <v>3904</v>
      </c>
      <c r="S2820" s="29" t="s">
        <v>7258</v>
      </c>
      <c r="T2820" s="29"/>
    </row>
    <row r="2821" spans="1:20" hidden="1" x14ac:dyDescent="0.2">
      <c r="A2821" s="16">
        <v>229</v>
      </c>
      <c r="B2821" s="16" t="s">
        <v>1986</v>
      </c>
      <c r="D2821" s="70" t="str">
        <f>IF(C2821="","",LOOKUP(C2821,Bases!A:A,Bases!B:B))</f>
        <v/>
      </c>
      <c r="E2821" s="70" t="str">
        <f>IF(C2821="","",LOOKUP(C2821,Bases!A:A,Bases!C:C))</f>
        <v/>
      </c>
      <c r="G2821" s="68" t="str">
        <f t="shared" si="174"/>
        <v>Baja</v>
      </c>
      <c r="K2821" s="16">
        <v>0</v>
      </c>
      <c r="L2821" s="16" t="s">
        <v>2265</v>
      </c>
      <c r="M2821" s="17">
        <v>37333</v>
      </c>
      <c r="N2821" s="15">
        <v>34008011784</v>
      </c>
      <c r="O2821" s="52"/>
      <c r="P2821" s="16">
        <v>0</v>
      </c>
      <c r="Q2821" s="16" t="str">
        <f t="shared" si="176"/>
        <v>//</v>
      </c>
      <c r="R2821" s="16"/>
      <c r="S2821" s="108" t="e">
        <v>#N/A</v>
      </c>
      <c r="T2821" s="108"/>
    </row>
    <row r="2822" spans="1:20" hidden="1" x14ac:dyDescent="0.2">
      <c r="A2822" s="16">
        <v>304</v>
      </c>
      <c r="B2822" s="16" t="s">
        <v>1987</v>
      </c>
      <c r="D2822" s="70" t="str">
        <f>IF(C2822="","",LOOKUP(C2822,Bases!A:A,Bases!B:B))</f>
        <v/>
      </c>
      <c r="E2822" s="70" t="str">
        <f>IF(C2822="","",LOOKUP(C2822,Bases!A:A,Bases!C:C))</f>
        <v/>
      </c>
      <c r="G2822" s="68" t="str">
        <f t="shared" si="174"/>
        <v>Baja</v>
      </c>
      <c r="K2822" s="16">
        <v>0</v>
      </c>
      <c r="L2822" s="16" t="s">
        <v>2265</v>
      </c>
      <c r="M2822" s="17">
        <v>37558</v>
      </c>
      <c r="N2822" s="15">
        <v>34018508084</v>
      </c>
      <c r="P2822" s="16">
        <v>0</v>
      </c>
      <c r="Q2822" s="16" t="str">
        <f t="shared" si="176"/>
        <v>//</v>
      </c>
      <c r="R2822" s="16"/>
      <c r="S2822" s="108" t="e">
        <v>#N/A</v>
      </c>
      <c r="T2822" s="108"/>
    </row>
    <row r="2823" spans="1:20" hidden="1" x14ac:dyDescent="0.2">
      <c r="A2823" s="29">
        <v>50332</v>
      </c>
      <c r="B2823" s="16" t="s">
        <v>5335</v>
      </c>
      <c r="D2823" s="70" t="str">
        <f>IF(C2823="","",LOOKUP(C2823,Bases!A:A,Bases!B:B))</f>
        <v/>
      </c>
      <c r="E2823" s="70" t="str">
        <f>IF(C2823="","",LOOKUP(C2823,Bases!A:A,Bases!C:C))</f>
        <v/>
      </c>
      <c r="F2823" s="18" t="s">
        <v>24</v>
      </c>
      <c r="G2823" s="68" t="str">
        <f t="shared" si="174"/>
        <v>Baja</v>
      </c>
      <c r="H2823" s="16" t="s">
        <v>5336</v>
      </c>
      <c r="J2823" s="16" t="s">
        <v>2283</v>
      </c>
      <c r="K2823" s="16">
        <v>98640</v>
      </c>
      <c r="L2823" s="16" t="s">
        <v>2265</v>
      </c>
      <c r="M2823" s="17">
        <v>43690</v>
      </c>
      <c r="N2823" s="15">
        <v>20988203657</v>
      </c>
      <c r="O2823" s="16" t="s">
        <v>5337</v>
      </c>
      <c r="P2823" s="16">
        <v>0</v>
      </c>
      <c r="Q2823" s="16" t="str">
        <f t="shared" si="176"/>
        <v>07/02/82</v>
      </c>
      <c r="R2823" s="27" t="s">
        <v>3904</v>
      </c>
      <c r="S2823" s="108" t="e">
        <v>#N/A</v>
      </c>
      <c r="T2823" s="108"/>
    </row>
    <row r="2824" spans="1:20" hidden="1" x14ac:dyDescent="0.2">
      <c r="A2824" s="16">
        <v>161</v>
      </c>
      <c r="B2824" s="16" t="s">
        <v>1988</v>
      </c>
      <c r="D2824" s="70" t="str">
        <f>IF(C2824="","",LOOKUP(C2824,Bases!A:A,Bases!B:B))</f>
        <v/>
      </c>
      <c r="E2824" s="70" t="str">
        <f>IF(C2824="","",LOOKUP(C2824,Bases!A:A,Bases!C:C))</f>
        <v/>
      </c>
      <c r="G2824" s="68" t="str">
        <f t="shared" si="174"/>
        <v>Baja</v>
      </c>
      <c r="K2824" s="16">
        <v>0</v>
      </c>
      <c r="L2824" s="16" t="s">
        <v>2265</v>
      </c>
      <c r="M2824" s="17">
        <v>37197</v>
      </c>
      <c r="N2824" s="15">
        <v>34007702060</v>
      </c>
      <c r="P2824" s="16">
        <v>0</v>
      </c>
      <c r="Q2824" s="16" t="str">
        <f t="shared" si="176"/>
        <v>//</v>
      </c>
      <c r="R2824" s="16"/>
      <c r="S2824" s="108" t="e">
        <v>#N/A</v>
      </c>
      <c r="T2824" s="108"/>
    </row>
    <row r="2825" spans="1:20" hidden="1" x14ac:dyDescent="0.2">
      <c r="A2825" s="16">
        <v>2034</v>
      </c>
      <c r="B2825" s="16" t="s">
        <v>1989</v>
      </c>
      <c r="D2825" s="70" t="str">
        <f>IF(C2825="","",LOOKUP(C2825,Bases!A:A,Bases!B:B))</f>
        <v/>
      </c>
      <c r="E2825" s="70" t="str">
        <f>IF(C2825="","",LOOKUP(C2825,Bases!A:A,Bases!C:C))</f>
        <v/>
      </c>
      <c r="G2825" s="68" t="str">
        <f t="shared" si="174"/>
        <v>Baja</v>
      </c>
      <c r="H2825" s="16" t="s">
        <v>3455</v>
      </c>
      <c r="J2825" s="16" t="s">
        <v>2272</v>
      </c>
      <c r="K2825" s="16">
        <v>98710</v>
      </c>
      <c r="L2825" s="16" t="s">
        <v>2265</v>
      </c>
      <c r="M2825" s="17">
        <v>43089</v>
      </c>
      <c r="N2825" s="15">
        <v>25179604316</v>
      </c>
      <c r="P2825" s="16">
        <v>0</v>
      </c>
      <c r="Q2825" s="16" t="str">
        <f t="shared" si="176"/>
        <v>//</v>
      </c>
      <c r="R2825" s="16"/>
      <c r="S2825" s="108" t="e">
        <v>#N/A</v>
      </c>
      <c r="T2825" s="108"/>
    </row>
    <row r="2826" spans="1:20" hidden="1" x14ac:dyDescent="0.2">
      <c r="A2826" s="16">
        <v>1559</v>
      </c>
      <c r="B2826" s="16" t="s">
        <v>1990</v>
      </c>
      <c r="D2826" s="70" t="str">
        <f>IF(C2826="","",LOOKUP(C2826,Bases!A:A,Bases!B:B))</f>
        <v/>
      </c>
      <c r="E2826" s="70" t="str">
        <f>IF(C2826="","",LOOKUP(C2826,Bases!A:A,Bases!C:C))</f>
        <v/>
      </c>
      <c r="G2826" s="68" t="str">
        <f t="shared" si="174"/>
        <v>Baja</v>
      </c>
      <c r="H2826" s="16" t="s">
        <v>3456</v>
      </c>
      <c r="J2826" s="16" t="s">
        <v>2478</v>
      </c>
      <c r="K2826" s="16">
        <v>98730</v>
      </c>
      <c r="L2826" s="16" t="s">
        <v>2265</v>
      </c>
      <c r="M2826" s="17">
        <v>42300</v>
      </c>
      <c r="N2826" s="15">
        <v>35159228994</v>
      </c>
      <c r="P2826" s="16">
        <v>0</v>
      </c>
      <c r="Q2826" s="16" t="str">
        <f t="shared" si="176"/>
        <v>//</v>
      </c>
      <c r="R2826" s="16"/>
      <c r="S2826" s="108" t="e">
        <v>#N/A</v>
      </c>
      <c r="T2826" s="108"/>
    </row>
    <row r="2827" spans="1:20" hidden="1" x14ac:dyDescent="0.2">
      <c r="A2827" s="16">
        <v>472</v>
      </c>
      <c r="B2827" s="16" t="s">
        <v>1991</v>
      </c>
      <c r="D2827" s="70" t="str">
        <f>IF(C2827="","",LOOKUP(C2827,Bases!A:A,Bases!B:B))</f>
        <v/>
      </c>
      <c r="E2827" s="70" t="str">
        <f>IF(C2827="","",LOOKUP(C2827,Bases!A:A,Bases!C:C))</f>
        <v/>
      </c>
      <c r="G2827" s="68" t="str">
        <f t="shared" si="174"/>
        <v>Baja</v>
      </c>
      <c r="H2827" s="16" t="s">
        <v>3457</v>
      </c>
      <c r="J2827" s="16" t="s">
        <v>2270</v>
      </c>
      <c r="K2827" s="16">
        <v>98600</v>
      </c>
      <c r="L2827" s="16" t="s">
        <v>2265</v>
      </c>
      <c r="M2827" s="17">
        <v>38208</v>
      </c>
      <c r="N2827" s="15">
        <v>34048711328</v>
      </c>
      <c r="P2827" s="16">
        <v>0</v>
      </c>
      <c r="Q2827" s="16" t="str">
        <f t="shared" si="176"/>
        <v>//</v>
      </c>
      <c r="R2827" s="16"/>
      <c r="S2827" s="108" t="e">
        <v>#N/A</v>
      </c>
      <c r="T2827" s="108"/>
    </row>
    <row r="2828" spans="1:20" hidden="1" x14ac:dyDescent="0.2">
      <c r="A2828" s="16">
        <v>8346</v>
      </c>
      <c r="B2828" s="16" t="s">
        <v>7402</v>
      </c>
      <c r="C2828" s="19" t="s">
        <v>7188</v>
      </c>
      <c r="D2828" s="70" t="str">
        <f>IF(C2828="","",LOOKUP(C2828,Bases!A:A,Bases!B:B))</f>
        <v>Fitosanidad</v>
      </c>
      <c r="E2828" s="70" t="str">
        <f>IF(C2828="","",LOOKUP(C2828,Bases!A:A,Bases!C:C))</f>
        <v>Saneacion nivel 3A</v>
      </c>
      <c r="F2828" s="18" t="s">
        <v>9</v>
      </c>
      <c r="G2828" s="68" t="str">
        <f t="shared" si="174"/>
        <v>Baja</v>
      </c>
      <c r="H2828" s="16" t="s">
        <v>7403</v>
      </c>
      <c r="I2828" s="16" t="s">
        <v>7258</v>
      </c>
      <c r="J2828" s="16" t="s">
        <v>2270</v>
      </c>
      <c r="K2828" s="16">
        <v>98631</v>
      </c>
      <c r="L2828" s="16" t="s">
        <v>2265</v>
      </c>
      <c r="M2828" s="17">
        <v>44120</v>
      </c>
      <c r="O2828" s="16" t="s">
        <v>7405</v>
      </c>
      <c r="P2828" s="15" t="s">
        <v>7404</v>
      </c>
      <c r="Q2828" s="16" t="str">
        <f t="shared" si="176"/>
        <v>05/11/97</v>
      </c>
      <c r="R2828" s="27" t="s">
        <v>3910</v>
      </c>
      <c r="S2828" s="29" t="s">
        <v>7258</v>
      </c>
      <c r="T2828" s="29"/>
    </row>
    <row r="2829" spans="1:20" hidden="1" x14ac:dyDescent="0.2">
      <c r="A2829" s="16">
        <v>8046</v>
      </c>
      <c r="B2829" s="16" t="s">
        <v>1992</v>
      </c>
      <c r="D2829" s="70" t="str">
        <f>IF(C2829="","",LOOKUP(C2829,Bases!A:A,Bases!B:B))</f>
        <v/>
      </c>
      <c r="E2829" s="70" t="str">
        <f>IF(C2829="","",LOOKUP(C2829,Bases!A:A,Bases!C:C))</f>
        <v/>
      </c>
      <c r="G2829" s="68" t="str">
        <f t="shared" si="174"/>
        <v>Baja</v>
      </c>
      <c r="H2829" s="16" t="s">
        <v>3458</v>
      </c>
      <c r="J2829" s="16" t="s">
        <v>2634</v>
      </c>
      <c r="K2829" s="16">
        <v>98730</v>
      </c>
      <c r="L2829" s="16" t="s">
        <v>2265</v>
      </c>
      <c r="M2829" s="17">
        <v>41982</v>
      </c>
      <c r="N2829" s="15">
        <v>10149777608</v>
      </c>
      <c r="P2829" s="16">
        <v>0</v>
      </c>
      <c r="Q2829" s="16" t="str">
        <f t="shared" si="176"/>
        <v>//</v>
      </c>
      <c r="R2829" s="16"/>
      <c r="S2829" s="108" t="e">
        <v>#N/A</v>
      </c>
      <c r="T2829" s="108"/>
    </row>
    <row r="2830" spans="1:20" hidden="1" x14ac:dyDescent="0.2">
      <c r="A2830" s="16">
        <v>1948</v>
      </c>
      <c r="B2830" s="16" t="s">
        <v>1993</v>
      </c>
      <c r="D2830" s="70" t="str">
        <f>IF(C2830="","",LOOKUP(C2830,Bases!A:A,Bases!B:B))</f>
        <v/>
      </c>
      <c r="E2830" s="70" t="str">
        <f>IF(C2830="","",LOOKUP(C2830,Bases!A:A,Bases!C:C))</f>
        <v/>
      </c>
      <c r="G2830" s="68" t="str">
        <f t="shared" si="174"/>
        <v>Baja</v>
      </c>
      <c r="H2830" s="16" t="s">
        <v>3459</v>
      </c>
      <c r="J2830" s="16" t="s">
        <v>2268</v>
      </c>
      <c r="K2830" s="16">
        <v>98730</v>
      </c>
      <c r="L2830" s="16" t="s">
        <v>2265</v>
      </c>
      <c r="M2830" s="17">
        <v>42975</v>
      </c>
      <c r="N2830" s="15">
        <v>18179539228</v>
      </c>
      <c r="P2830" s="16">
        <v>0</v>
      </c>
      <c r="Q2830" s="16" t="str">
        <f t="shared" si="176"/>
        <v>//</v>
      </c>
      <c r="R2830" s="16"/>
      <c r="S2830" s="108" t="e">
        <v>#N/A</v>
      </c>
      <c r="T2830" s="108"/>
    </row>
    <row r="2831" spans="1:20" hidden="1" x14ac:dyDescent="0.2">
      <c r="A2831" s="23">
        <v>2471</v>
      </c>
      <c r="B2831" s="16" t="s">
        <v>4913</v>
      </c>
      <c r="D2831" s="70" t="str">
        <f>IF(C2831="","",LOOKUP(C2831,Bases!A:A,Bases!B:B))</f>
        <v/>
      </c>
      <c r="E2831" s="70" t="str">
        <f>IF(C2831="","",LOOKUP(C2831,Bases!A:A,Bases!C:C))</f>
        <v/>
      </c>
      <c r="F2831" s="18" t="s">
        <v>24</v>
      </c>
      <c r="G2831" s="68" t="str">
        <f t="shared" si="174"/>
        <v>Baja</v>
      </c>
      <c r="H2831" s="16" t="s">
        <v>4914</v>
      </c>
      <c r="J2831" s="16" t="s">
        <v>2285</v>
      </c>
      <c r="K2831" s="16">
        <v>98730</v>
      </c>
      <c r="L2831" s="16" t="s">
        <v>2265</v>
      </c>
      <c r="M2831" s="17">
        <v>43543</v>
      </c>
      <c r="O2831" s="16" t="s">
        <v>4915</v>
      </c>
      <c r="P2831" s="16">
        <v>0</v>
      </c>
      <c r="Q2831" s="16" t="str">
        <f t="shared" si="176"/>
        <v>11/04/98</v>
      </c>
      <c r="R2831" s="27" t="s">
        <v>3910</v>
      </c>
      <c r="S2831" s="108" t="e">
        <v>#N/A</v>
      </c>
      <c r="T2831" s="108"/>
    </row>
    <row r="2832" spans="1:20" hidden="1" x14ac:dyDescent="0.2">
      <c r="A2832" s="16">
        <v>8000</v>
      </c>
      <c r="B2832" s="16" t="s">
        <v>1994</v>
      </c>
      <c r="D2832" s="70" t="str">
        <f>IF(C2832="","",LOOKUP(C2832,Bases!A:A,Bases!B:B))</f>
        <v/>
      </c>
      <c r="E2832" s="70" t="str">
        <f>IF(C2832="","",LOOKUP(C2832,Bases!A:A,Bases!C:C))</f>
        <v/>
      </c>
      <c r="G2832" s="68" t="str">
        <f t="shared" si="174"/>
        <v>Baja</v>
      </c>
      <c r="K2832" s="16">
        <v>0</v>
      </c>
      <c r="L2832" s="16" t="s">
        <v>2265</v>
      </c>
      <c r="M2832" s="17">
        <v>41922</v>
      </c>
      <c r="N2832" s="15">
        <v>34089013550</v>
      </c>
      <c r="P2832" s="16">
        <v>0</v>
      </c>
      <c r="Q2832" s="16" t="str">
        <f t="shared" si="176"/>
        <v>//</v>
      </c>
      <c r="R2832" s="16"/>
      <c r="S2832" s="108" t="e">
        <v>#N/A</v>
      </c>
      <c r="T2832" s="108"/>
    </row>
    <row r="2833" spans="1:20" hidden="1" x14ac:dyDescent="0.2">
      <c r="A2833" s="16">
        <v>1548</v>
      </c>
      <c r="B2833" s="16" t="s">
        <v>1995</v>
      </c>
      <c r="D2833" s="70" t="str">
        <f>IF(C2833="","",LOOKUP(C2833,Bases!A:A,Bases!B:B))</f>
        <v/>
      </c>
      <c r="E2833" s="70" t="str">
        <f>IF(C2833="","",LOOKUP(C2833,Bases!A:A,Bases!C:C))</f>
        <v/>
      </c>
      <c r="G2833" s="68" t="str">
        <f t="shared" si="174"/>
        <v>Baja</v>
      </c>
      <c r="H2833" s="16" t="s">
        <v>3460</v>
      </c>
      <c r="J2833" s="16" t="s">
        <v>2268</v>
      </c>
      <c r="K2833" s="16">
        <v>98730</v>
      </c>
      <c r="L2833" s="16" t="s">
        <v>2265</v>
      </c>
      <c r="M2833" s="17">
        <v>42265</v>
      </c>
      <c r="N2833" s="15">
        <v>51079117670</v>
      </c>
      <c r="P2833" s="16">
        <v>0</v>
      </c>
      <c r="Q2833" s="16" t="str">
        <f t="shared" si="176"/>
        <v>//</v>
      </c>
      <c r="R2833" s="16"/>
      <c r="S2833" s="108" t="s">
        <v>3185</v>
      </c>
      <c r="T2833" s="108"/>
    </row>
    <row r="2834" spans="1:20" hidden="1" x14ac:dyDescent="0.2">
      <c r="A2834" s="16">
        <v>1158</v>
      </c>
      <c r="B2834" s="16" t="s">
        <v>1996</v>
      </c>
      <c r="D2834" s="70" t="str">
        <f>IF(C2834="","",LOOKUP(C2834,Bases!A:A,Bases!B:B))</f>
        <v/>
      </c>
      <c r="E2834" s="70" t="str">
        <f>IF(C2834="","",LOOKUP(C2834,Bases!A:A,Bases!C:C))</f>
        <v/>
      </c>
      <c r="G2834" s="68" t="str">
        <f t="shared" si="174"/>
        <v>Baja</v>
      </c>
      <c r="H2834" s="16" t="s">
        <v>3461</v>
      </c>
      <c r="J2834" s="16" t="s">
        <v>2272</v>
      </c>
      <c r="K2834" s="16">
        <v>98700</v>
      </c>
      <c r="L2834" s="16" t="s">
        <v>2265</v>
      </c>
      <c r="M2834" s="17">
        <v>41467</v>
      </c>
      <c r="N2834" s="15">
        <v>51937300302</v>
      </c>
      <c r="P2834" s="16">
        <v>0</v>
      </c>
      <c r="Q2834" s="16" t="str">
        <f t="shared" si="176"/>
        <v>//</v>
      </c>
      <c r="R2834" s="16"/>
      <c r="S2834" s="108" t="e">
        <v>#N/A</v>
      </c>
      <c r="T2834" s="108"/>
    </row>
    <row r="2835" spans="1:20" hidden="1" x14ac:dyDescent="0.2">
      <c r="A2835" s="16">
        <v>1252</v>
      </c>
      <c r="B2835" s="16" t="s">
        <v>1997</v>
      </c>
      <c r="D2835" s="70" t="str">
        <f>IF(C2835="","",LOOKUP(C2835,Bases!A:A,Bases!B:B))</f>
        <v/>
      </c>
      <c r="E2835" s="70" t="str">
        <f>IF(C2835="","",LOOKUP(C2835,Bases!A:A,Bases!C:C))</f>
        <v/>
      </c>
      <c r="G2835" s="68" t="str">
        <f t="shared" ref="G2835:G2898" si="177">IF(L2835="B","Baja","Activo")</f>
        <v>Baja</v>
      </c>
      <c r="H2835" s="16" t="s">
        <v>3462</v>
      </c>
      <c r="J2835" s="16" t="s">
        <v>2272</v>
      </c>
      <c r="K2835" s="16">
        <v>98707</v>
      </c>
      <c r="L2835" s="16" t="s">
        <v>2265</v>
      </c>
      <c r="M2835" s="17">
        <v>41758</v>
      </c>
      <c r="N2835" s="15">
        <v>34129106497</v>
      </c>
      <c r="P2835" s="16">
        <v>0</v>
      </c>
      <c r="Q2835" s="16" t="str">
        <f t="shared" si="176"/>
        <v>//</v>
      </c>
      <c r="R2835" s="16"/>
      <c r="S2835" s="108" t="e">
        <v>#N/A</v>
      </c>
      <c r="T2835" s="108"/>
    </row>
    <row r="2836" spans="1:20" hidden="1" x14ac:dyDescent="0.2">
      <c r="A2836" s="16">
        <v>432</v>
      </c>
      <c r="B2836" s="16" t="s">
        <v>1998</v>
      </c>
      <c r="D2836" s="70" t="str">
        <f>IF(C2836="","",LOOKUP(C2836,Bases!A:A,Bases!B:B))</f>
        <v/>
      </c>
      <c r="E2836" s="70" t="str">
        <f>IF(C2836="","",LOOKUP(C2836,Bases!A:A,Bases!C:C))</f>
        <v/>
      </c>
      <c r="G2836" s="68" t="str">
        <f t="shared" si="177"/>
        <v>Baja</v>
      </c>
      <c r="K2836" s="16">
        <v>0</v>
      </c>
      <c r="L2836" s="16" t="s">
        <v>2265</v>
      </c>
      <c r="M2836" s="17">
        <v>37956</v>
      </c>
      <c r="N2836" s="15">
        <v>34038612940</v>
      </c>
      <c r="P2836" s="16">
        <v>0</v>
      </c>
      <c r="Q2836" s="16" t="str">
        <f t="shared" si="176"/>
        <v>//</v>
      </c>
      <c r="R2836" s="16"/>
      <c r="S2836" s="108" t="e">
        <v>#N/A</v>
      </c>
      <c r="T2836" s="108"/>
    </row>
    <row r="2837" spans="1:20" hidden="1" x14ac:dyDescent="0.2">
      <c r="A2837" s="16">
        <v>230</v>
      </c>
      <c r="B2837" s="16" t="s">
        <v>1999</v>
      </c>
      <c r="D2837" s="70" t="str">
        <f>IF(C2837="","",LOOKUP(C2837,Bases!A:A,Bases!B:B))</f>
        <v/>
      </c>
      <c r="E2837" s="70" t="str">
        <f>IF(C2837="","",LOOKUP(C2837,Bases!A:A,Bases!C:C))</f>
        <v/>
      </c>
      <c r="G2837" s="68" t="str">
        <f t="shared" si="177"/>
        <v>Baja</v>
      </c>
      <c r="K2837" s="16">
        <v>0</v>
      </c>
      <c r="L2837" s="16" t="s">
        <v>2265</v>
      </c>
      <c r="M2837" s="17">
        <v>37333</v>
      </c>
      <c r="N2837" s="15">
        <v>34018202829</v>
      </c>
      <c r="P2837" s="16">
        <v>0</v>
      </c>
      <c r="Q2837" s="16" t="str">
        <f t="shared" si="176"/>
        <v>//</v>
      </c>
      <c r="R2837" s="16"/>
      <c r="S2837" s="108" t="e">
        <v>#N/A</v>
      </c>
      <c r="T2837" s="108"/>
    </row>
    <row r="2838" spans="1:20" hidden="1" x14ac:dyDescent="0.2">
      <c r="A2838" s="16">
        <v>158</v>
      </c>
      <c r="B2838" s="16" t="s">
        <v>2000</v>
      </c>
      <c r="D2838" s="70" t="str">
        <f>IF(C2838="","",LOOKUP(C2838,Bases!A:A,Bases!B:B))</f>
        <v/>
      </c>
      <c r="E2838" s="70" t="str">
        <f>IF(C2838="","",LOOKUP(C2838,Bases!A:A,Bases!C:C))</f>
        <v/>
      </c>
      <c r="G2838" s="68" t="str">
        <f t="shared" si="177"/>
        <v>Baja</v>
      </c>
      <c r="K2838" s="16">
        <v>0</v>
      </c>
      <c r="L2838" s="16" t="s">
        <v>2265</v>
      </c>
      <c r="M2838" s="17">
        <v>37193</v>
      </c>
      <c r="N2838" s="15">
        <v>34008470903</v>
      </c>
      <c r="P2838" s="16">
        <v>0</v>
      </c>
      <c r="Q2838" s="16" t="str">
        <f t="shared" si="176"/>
        <v>//</v>
      </c>
      <c r="R2838" s="16"/>
      <c r="S2838" s="108" t="e">
        <v>#N/A</v>
      </c>
      <c r="T2838" s="108"/>
    </row>
    <row r="2839" spans="1:20" hidden="1" x14ac:dyDescent="0.2">
      <c r="A2839" s="16">
        <v>1431</v>
      </c>
      <c r="B2839" s="16" t="s">
        <v>2001</v>
      </c>
      <c r="D2839" s="70" t="str">
        <f>IF(C2839="","",LOOKUP(C2839,Bases!A:A,Bases!B:B))</f>
        <v/>
      </c>
      <c r="E2839" s="70" t="str">
        <f>IF(C2839="","",LOOKUP(C2839,Bases!A:A,Bases!C:C))</f>
        <v/>
      </c>
      <c r="G2839" s="68" t="str">
        <f t="shared" si="177"/>
        <v>Baja</v>
      </c>
      <c r="H2839" s="16" t="s">
        <v>3463</v>
      </c>
      <c r="J2839" s="16" t="s">
        <v>2283</v>
      </c>
      <c r="K2839" s="16">
        <v>98640</v>
      </c>
      <c r="L2839" s="16" t="s">
        <v>2265</v>
      </c>
      <c r="M2839" s="17">
        <v>42067</v>
      </c>
      <c r="N2839" s="15">
        <v>8159727398</v>
      </c>
      <c r="P2839" s="16">
        <v>0</v>
      </c>
      <c r="Q2839" s="16" t="str">
        <f t="shared" si="176"/>
        <v>//</v>
      </c>
      <c r="R2839" s="16"/>
      <c r="S2839" s="108" t="e">
        <v>#N/A</v>
      </c>
      <c r="T2839" s="108"/>
    </row>
    <row r="2840" spans="1:20" hidden="1" x14ac:dyDescent="0.2">
      <c r="A2840" s="29">
        <v>50335</v>
      </c>
      <c r="B2840" s="16" t="s">
        <v>5245</v>
      </c>
      <c r="D2840" s="70" t="str">
        <f>IF(C2840="","",LOOKUP(C2840,Bases!A:A,Bases!B:B))</f>
        <v/>
      </c>
      <c r="E2840" s="70" t="str">
        <f>IF(C2840="","",LOOKUP(C2840,Bases!A:A,Bases!C:C))</f>
        <v/>
      </c>
      <c r="F2840" s="18" t="s">
        <v>24</v>
      </c>
      <c r="G2840" s="68" t="str">
        <f t="shared" si="177"/>
        <v>Baja</v>
      </c>
      <c r="H2840" s="16" t="s">
        <v>3536</v>
      </c>
      <c r="J2840" s="16" t="s">
        <v>2283</v>
      </c>
      <c r="K2840" s="16">
        <v>98640</v>
      </c>
      <c r="L2840" s="16" t="s">
        <v>2265</v>
      </c>
      <c r="M2840" s="17">
        <v>43671</v>
      </c>
      <c r="O2840" s="16" t="s">
        <v>5246</v>
      </c>
      <c r="P2840" s="16">
        <v>0</v>
      </c>
      <c r="Q2840" s="16" t="str">
        <f t="shared" si="176"/>
        <v>12/06/92</v>
      </c>
      <c r="R2840" s="27" t="s">
        <v>3910</v>
      </c>
      <c r="S2840" s="108" t="e">
        <v>#N/A</v>
      </c>
      <c r="T2840" s="108"/>
    </row>
    <row r="2841" spans="1:20" hidden="1" x14ac:dyDescent="0.2">
      <c r="A2841" s="16">
        <v>8292</v>
      </c>
      <c r="B2841" s="16" t="s">
        <v>7128</v>
      </c>
      <c r="C2841" s="16" t="s">
        <v>6944</v>
      </c>
      <c r="D2841" s="70" t="s">
        <v>2</v>
      </c>
      <c r="E2841" s="70" t="s">
        <v>1</v>
      </c>
      <c r="F2841" s="18" t="s">
        <v>7209</v>
      </c>
      <c r="G2841" s="68" t="str">
        <f t="shared" si="177"/>
        <v>Baja</v>
      </c>
      <c r="H2841" s="16" t="s">
        <v>7129</v>
      </c>
      <c r="I2841" s="16" t="s">
        <v>2283</v>
      </c>
      <c r="J2841" s="16" t="s">
        <v>2283</v>
      </c>
      <c r="K2841" s="16">
        <v>98640</v>
      </c>
      <c r="L2841" s="16" t="s">
        <v>2265</v>
      </c>
      <c r="M2841" s="17">
        <v>44098</v>
      </c>
      <c r="N2841" s="15">
        <v>34008008095</v>
      </c>
      <c r="O2841" s="16" t="s">
        <v>7130</v>
      </c>
      <c r="Q2841" s="16" t="str">
        <f t="shared" si="176"/>
        <v>06/10/80</v>
      </c>
      <c r="R2841" s="27" t="s">
        <v>3910</v>
      </c>
      <c r="S2841" s="108" t="s">
        <v>2283</v>
      </c>
      <c r="T2841" s="108"/>
    </row>
    <row r="2842" spans="1:20" hidden="1" x14ac:dyDescent="0.2">
      <c r="A2842" s="16">
        <v>2957</v>
      </c>
      <c r="B2842" s="16" t="s">
        <v>6673</v>
      </c>
      <c r="C2842" s="19"/>
      <c r="D2842" s="70" t="str">
        <f>IF(C2842="","",LOOKUP(C2842,Bases!A:A,Bases!B:B))</f>
        <v/>
      </c>
      <c r="E2842" s="70" t="str">
        <f>IF(C2842="","",LOOKUP(C2842,Bases!A:A,Bases!C:C))</f>
        <v/>
      </c>
      <c r="F2842" s="18" t="s">
        <v>5102</v>
      </c>
      <c r="G2842" s="68" t="str">
        <f t="shared" si="177"/>
        <v>Baja</v>
      </c>
      <c r="H2842" s="16" t="s">
        <v>6675</v>
      </c>
      <c r="I2842" s="16" t="s">
        <v>3676</v>
      </c>
      <c r="J2842" s="16" t="s">
        <v>2285</v>
      </c>
      <c r="K2842" s="16">
        <v>98730</v>
      </c>
      <c r="L2842" s="16" t="s">
        <v>2265</v>
      </c>
      <c r="M2842" s="17">
        <v>44067</v>
      </c>
      <c r="N2842" s="15">
        <v>10169687109</v>
      </c>
      <c r="O2842" s="16" t="s">
        <v>6676</v>
      </c>
      <c r="R2842" s="27" t="s">
        <v>3910</v>
      </c>
      <c r="S2842" s="108"/>
      <c r="T2842" s="108"/>
    </row>
    <row r="2843" spans="1:20" hidden="1" x14ac:dyDescent="0.2">
      <c r="A2843" s="16">
        <v>1258</v>
      </c>
      <c r="B2843" s="16" t="s">
        <v>2002</v>
      </c>
      <c r="D2843" s="70" t="str">
        <f>IF(C2843="","",LOOKUP(C2843,Bases!A:A,Bases!B:B))</f>
        <v/>
      </c>
      <c r="E2843" s="70" t="str">
        <f>IF(C2843="","",LOOKUP(C2843,Bases!A:A,Bases!C:C))</f>
        <v/>
      </c>
      <c r="G2843" s="68" t="str">
        <f t="shared" si="177"/>
        <v>Baja</v>
      </c>
      <c r="H2843" s="16" t="s">
        <v>3464</v>
      </c>
      <c r="J2843" s="16" t="s">
        <v>2272</v>
      </c>
      <c r="K2843" s="16">
        <v>98707</v>
      </c>
      <c r="L2843" s="16" t="s">
        <v>2265</v>
      </c>
      <c r="M2843" s="17">
        <v>41758</v>
      </c>
      <c r="N2843" s="15">
        <v>3147534758</v>
      </c>
      <c r="P2843" s="16">
        <v>0</v>
      </c>
      <c r="Q2843" s="16" t="str">
        <f t="shared" ref="Q2843:Q2874" si="178">CONCATENATE(MID(O2843,9,2),"/",MID(O2843,7,2),"/",MID(O2843,5,2))</f>
        <v>//</v>
      </c>
      <c r="R2843" s="16"/>
      <c r="S2843" s="108" t="e">
        <v>#N/A</v>
      </c>
      <c r="T2843" s="108"/>
    </row>
    <row r="2844" spans="1:20" hidden="1" x14ac:dyDescent="0.2">
      <c r="A2844" s="29">
        <v>50273</v>
      </c>
      <c r="B2844" s="16" t="s">
        <v>5054</v>
      </c>
      <c r="D2844" s="70" t="str">
        <f>IF(C2844="","",LOOKUP(C2844,Bases!A:A,Bases!B:B))</f>
        <v/>
      </c>
      <c r="E2844" s="70" t="str">
        <f>IF(C2844="","",LOOKUP(C2844,Bases!A:A,Bases!C:C))</f>
        <v/>
      </c>
      <c r="F2844" s="18" t="s">
        <v>3639</v>
      </c>
      <c r="G2844" s="68" t="str">
        <f t="shared" si="177"/>
        <v>Baja</v>
      </c>
      <c r="H2844" s="16" t="s">
        <v>3464</v>
      </c>
      <c r="J2844" s="16" t="s">
        <v>2272</v>
      </c>
      <c r="K2844" s="16">
        <v>98707</v>
      </c>
      <c r="L2844" s="16" t="s">
        <v>2265</v>
      </c>
      <c r="M2844" s="17">
        <v>43607</v>
      </c>
      <c r="N2844" s="15">
        <v>10189891269</v>
      </c>
      <c r="O2844" s="16" t="s">
        <v>5055</v>
      </c>
      <c r="P2844" s="16">
        <v>0</v>
      </c>
      <c r="Q2844" s="16" t="str">
        <f t="shared" si="178"/>
        <v>21/07/98</v>
      </c>
      <c r="R2844" s="16" t="s">
        <v>3904</v>
      </c>
      <c r="S2844" s="108" t="e">
        <v>#N/A</v>
      </c>
      <c r="T2844" s="108"/>
    </row>
    <row r="2845" spans="1:20" hidden="1" x14ac:dyDescent="0.2">
      <c r="A2845" s="29">
        <v>50205</v>
      </c>
      <c r="B2845" s="16" t="s">
        <v>4855</v>
      </c>
      <c r="D2845" s="70" t="str">
        <f>IF(C2845="","",LOOKUP(C2845,Bases!A:A,Bases!B:B))</f>
        <v/>
      </c>
      <c r="E2845" s="70" t="str">
        <f>IF(C2845="","",LOOKUP(C2845,Bases!A:A,Bases!C:C))</f>
        <v/>
      </c>
      <c r="F2845" s="24" t="s">
        <v>3639</v>
      </c>
      <c r="G2845" s="68" t="str">
        <f t="shared" si="177"/>
        <v>Baja</v>
      </c>
      <c r="H2845" s="16" t="s">
        <v>4856</v>
      </c>
      <c r="J2845" s="16" t="s">
        <v>2272</v>
      </c>
      <c r="K2845" s="16">
        <v>98707</v>
      </c>
      <c r="L2845" s="16" t="s">
        <v>2265</v>
      </c>
      <c r="M2845" s="17">
        <v>43535</v>
      </c>
      <c r="O2845" s="16" t="s">
        <v>4857</v>
      </c>
      <c r="P2845" s="16">
        <v>0</v>
      </c>
      <c r="Q2845" s="16" t="str">
        <f t="shared" si="178"/>
        <v>08/11/95</v>
      </c>
      <c r="R2845" s="27" t="s">
        <v>3910</v>
      </c>
      <c r="S2845" s="108" t="e">
        <v>#N/A</v>
      </c>
      <c r="T2845" s="108"/>
    </row>
    <row r="2846" spans="1:20" hidden="1" x14ac:dyDescent="0.2">
      <c r="A2846" s="16">
        <v>1336</v>
      </c>
      <c r="B2846" s="16" t="s">
        <v>2003</v>
      </c>
      <c r="D2846" s="70" t="str">
        <f>IF(C2846="","",LOOKUP(C2846,Bases!A:A,Bases!B:B))</f>
        <v/>
      </c>
      <c r="E2846" s="70" t="str">
        <f>IF(C2846="","",LOOKUP(C2846,Bases!A:A,Bases!C:C))</f>
        <v/>
      </c>
      <c r="G2846" s="68" t="str">
        <f t="shared" si="177"/>
        <v>Baja</v>
      </c>
      <c r="H2846" s="16" t="s">
        <v>3465</v>
      </c>
      <c r="J2846" s="16" t="s">
        <v>2272</v>
      </c>
      <c r="K2846" s="16">
        <v>98705</v>
      </c>
      <c r="L2846" s="16" t="s">
        <v>2265</v>
      </c>
      <c r="M2846" s="17">
        <v>41884</v>
      </c>
      <c r="N2846" s="15">
        <v>34137400056</v>
      </c>
      <c r="P2846" s="16">
        <v>0</v>
      </c>
      <c r="Q2846" s="16" t="str">
        <f t="shared" si="178"/>
        <v>//</v>
      </c>
      <c r="R2846" s="16"/>
      <c r="S2846" s="108" t="e">
        <v>#N/A</v>
      </c>
      <c r="T2846" s="108"/>
    </row>
    <row r="2847" spans="1:20" hidden="1" x14ac:dyDescent="0.2">
      <c r="A2847" s="16">
        <v>1157</v>
      </c>
      <c r="B2847" s="16" t="s">
        <v>2004</v>
      </c>
      <c r="D2847" s="70" t="str">
        <f>IF(C2847="","",LOOKUP(C2847,Bases!A:A,Bases!B:B))</f>
        <v/>
      </c>
      <c r="E2847" s="70" t="str">
        <f>IF(C2847="","",LOOKUP(C2847,Bases!A:A,Bases!C:C))</f>
        <v/>
      </c>
      <c r="G2847" s="68" t="str">
        <f t="shared" si="177"/>
        <v>Baja</v>
      </c>
      <c r="H2847" s="16" t="s">
        <v>3461</v>
      </c>
      <c r="J2847" s="16" t="s">
        <v>2272</v>
      </c>
      <c r="K2847" s="16">
        <v>98700</v>
      </c>
      <c r="L2847" s="16" t="s">
        <v>2265</v>
      </c>
      <c r="M2847" s="17">
        <v>41467</v>
      </c>
      <c r="N2847" s="15">
        <v>34038609045</v>
      </c>
      <c r="P2847" s="16">
        <v>0</v>
      </c>
      <c r="Q2847" s="16" t="str">
        <f t="shared" si="178"/>
        <v>//</v>
      </c>
      <c r="R2847" s="16"/>
      <c r="S2847" s="108" t="e">
        <v>#N/A</v>
      </c>
      <c r="T2847" s="108"/>
    </row>
    <row r="2848" spans="1:20" hidden="1" x14ac:dyDescent="0.2">
      <c r="A2848" s="16">
        <v>7018</v>
      </c>
      <c r="B2848" s="16" t="s">
        <v>2005</v>
      </c>
      <c r="D2848" s="70" t="str">
        <f>IF(C2848="","",LOOKUP(C2848,Bases!A:A,Bases!B:B))</f>
        <v/>
      </c>
      <c r="E2848" s="70" t="str">
        <f>IF(C2848="","",LOOKUP(C2848,Bases!A:A,Bases!C:C))</f>
        <v/>
      </c>
      <c r="G2848" s="68" t="str">
        <f t="shared" si="177"/>
        <v>Baja</v>
      </c>
      <c r="H2848" s="16" t="s">
        <v>3466</v>
      </c>
      <c r="J2848" s="16" t="s">
        <v>2272</v>
      </c>
      <c r="K2848" s="16">
        <v>98700</v>
      </c>
      <c r="L2848" s="16" t="s">
        <v>2265</v>
      </c>
      <c r="M2848" s="17">
        <v>41295</v>
      </c>
      <c r="N2848" s="15">
        <v>34028102621</v>
      </c>
      <c r="P2848" s="16">
        <v>0</v>
      </c>
      <c r="Q2848" s="16" t="str">
        <f t="shared" si="178"/>
        <v>//</v>
      </c>
      <c r="R2848" s="16"/>
      <c r="S2848" s="108" t="e">
        <v>#N/A</v>
      </c>
      <c r="T2848" s="108"/>
    </row>
    <row r="2849" spans="1:20" hidden="1" x14ac:dyDescent="0.2">
      <c r="A2849" s="16">
        <v>2247</v>
      </c>
      <c r="B2849" s="16" t="s">
        <v>3928</v>
      </c>
      <c r="D2849" s="70" t="str">
        <f>IF(C2849="","",LOOKUP(C2849,Bases!A:A,Bases!B:B))</f>
        <v/>
      </c>
      <c r="E2849" s="70" t="str">
        <f>IF(C2849="","",LOOKUP(C2849,Bases!A:A,Bases!C:C))</f>
        <v/>
      </c>
      <c r="F2849" s="18" t="s">
        <v>3662</v>
      </c>
      <c r="G2849" s="68" t="str">
        <f t="shared" si="177"/>
        <v>Baja</v>
      </c>
      <c r="H2849" s="16" t="s">
        <v>3929</v>
      </c>
      <c r="J2849" s="16" t="s">
        <v>2285</v>
      </c>
      <c r="K2849" s="16">
        <v>98740</v>
      </c>
      <c r="L2849" s="16" t="s">
        <v>2265</v>
      </c>
      <c r="M2849" s="17">
        <v>43340</v>
      </c>
      <c r="O2849" s="35" t="s">
        <v>3930</v>
      </c>
      <c r="P2849" s="16">
        <v>0</v>
      </c>
      <c r="Q2849" s="16" t="str">
        <f t="shared" si="178"/>
        <v>21/10/79</v>
      </c>
      <c r="R2849" s="16" t="s">
        <v>3904</v>
      </c>
      <c r="S2849" s="108" t="e">
        <v>#N/A</v>
      </c>
      <c r="T2849" s="108"/>
    </row>
    <row r="2850" spans="1:20" hidden="1" x14ac:dyDescent="0.2">
      <c r="A2850" s="16">
        <v>1812</v>
      </c>
      <c r="B2850" s="16" t="s">
        <v>2006</v>
      </c>
      <c r="D2850" s="70" t="str">
        <f>IF(C2850="","",LOOKUP(C2850,Bases!A:A,Bases!B:B))</f>
        <v/>
      </c>
      <c r="E2850" s="70" t="str">
        <f>IF(C2850="","",LOOKUP(C2850,Bases!A:A,Bases!C:C))</f>
        <v/>
      </c>
      <c r="G2850" s="68" t="str">
        <f t="shared" si="177"/>
        <v>Baja</v>
      </c>
      <c r="H2850" s="16" t="s">
        <v>3467</v>
      </c>
      <c r="J2850" s="16" t="s">
        <v>2361</v>
      </c>
      <c r="K2850" s="16">
        <v>98760</v>
      </c>
      <c r="L2850" s="16" t="s">
        <v>2265</v>
      </c>
      <c r="M2850" s="17">
        <v>42734</v>
      </c>
      <c r="N2850" s="15">
        <v>2178602666</v>
      </c>
      <c r="P2850" s="16">
        <v>0</v>
      </c>
      <c r="Q2850" s="16" t="str">
        <f t="shared" si="178"/>
        <v>//</v>
      </c>
      <c r="R2850" s="16"/>
      <c r="S2850" s="108" t="e">
        <v>#N/A</v>
      </c>
      <c r="T2850" s="108"/>
    </row>
    <row r="2851" spans="1:20" hidden="1" x14ac:dyDescent="0.2">
      <c r="A2851" s="16">
        <v>1989</v>
      </c>
      <c r="B2851" s="16" t="s">
        <v>2007</v>
      </c>
      <c r="D2851" s="70" t="str">
        <f>IF(C2851="","",LOOKUP(C2851,Bases!A:A,Bases!B:B))</f>
        <v/>
      </c>
      <c r="E2851" s="70" t="str">
        <f>IF(C2851="","",LOOKUP(C2851,Bases!A:A,Bases!C:C))</f>
        <v/>
      </c>
      <c r="G2851" s="68" t="str">
        <f t="shared" si="177"/>
        <v>Baja</v>
      </c>
      <c r="H2851" s="16" t="s">
        <v>3468</v>
      </c>
      <c r="J2851" s="16" t="s">
        <v>2268</v>
      </c>
      <c r="K2851" s="16">
        <v>98760</v>
      </c>
      <c r="L2851" s="16" t="s">
        <v>2265</v>
      </c>
      <c r="M2851" s="17">
        <v>43022</v>
      </c>
      <c r="N2851" s="15">
        <v>17179395078</v>
      </c>
      <c r="P2851" s="16">
        <v>0</v>
      </c>
      <c r="Q2851" s="16" t="str">
        <f t="shared" si="178"/>
        <v>//</v>
      </c>
      <c r="R2851" s="16"/>
      <c r="S2851" s="108" t="e">
        <v>#N/A</v>
      </c>
      <c r="T2851" s="108"/>
    </row>
    <row r="2852" spans="1:20" hidden="1" x14ac:dyDescent="0.2">
      <c r="A2852" s="16">
        <v>1925</v>
      </c>
      <c r="B2852" s="16" t="s">
        <v>2008</v>
      </c>
      <c r="D2852" s="70" t="str">
        <f>IF(C2852="","",LOOKUP(C2852,Bases!A:A,Bases!B:B))</f>
        <v/>
      </c>
      <c r="E2852" s="70" t="str">
        <f>IF(C2852="","",LOOKUP(C2852,Bases!A:A,Bases!C:C))</f>
        <v/>
      </c>
      <c r="G2852" s="68" t="str">
        <f t="shared" si="177"/>
        <v>Baja</v>
      </c>
      <c r="H2852" s="16" t="s">
        <v>3469</v>
      </c>
      <c r="J2852" s="16" t="s">
        <v>2268</v>
      </c>
      <c r="K2852" s="16">
        <v>98760</v>
      </c>
      <c r="L2852" s="16" t="s">
        <v>2265</v>
      </c>
      <c r="M2852" s="17">
        <v>42958</v>
      </c>
      <c r="N2852" s="15">
        <v>8179310720</v>
      </c>
      <c r="P2852" s="16">
        <v>0</v>
      </c>
      <c r="Q2852" s="16" t="str">
        <f t="shared" si="178"/>
        <v>//</v>
      </c>
      <c r="R2852" s="16"/>
      <c r="S2852" s="108" t="e">
        <v>#N/A</v>
      </c>
      <c r="T2852" s="108"/>
    </row>
    <row r="2853" spans="1:20" hidden="1" x14ac:dyDescent="0.2">
      <c r="A2853" s="16">
        <v>1255</v>
      </c>
      <c r="B2853" s="16" t="s">
        <v>2009</v>
      </c>
      <c r="D2853" s="70" t="str">
        <f>IF(C2853="","",LOOKUP(C2853,Bases!A:A,Bases!B:B))</f>
        <v/>
      </c>
      <c r="E2853" s="70" t="str">
        <f>IF(C2853="","",LOOKUP(C2853,Bases!A:A,Bases!C:C))</f>
        <v/>
      </c>
      <c r="G2853" s="68" t="str">
        <f t="shared" si="177"/>
        <v>Baja</v>
      </c>
      <c r="H2853" s="16" t="s">
        <v>3470</v>
      </c>
      <c r="J2853" s="16" t="s">
        <v>2274</v>
      </c>
      <c r="K2853" s="16">
        <v>98707</v>
      </c>
      <c r="L2853" s="16" t="s">
        <v>2265</v>
      </c>
      <c r="M2853" s="17">
        <v>41758</v>
      </c>
      <c r="N2853" s="15">
        <v>3148365665</v>
      </c>
      <c r="P2853" s="16">
        <v>0</v>
      </c>
      <c r="Q2853" s="16" t="str">
        <f t="shared" si="178"/>
        <v>//</v>
      </c>
      <c r="R2853" s="16"/>
      <c r="S2853" s="108" t="e">
        <v>#N/A</v>
      </c>
      <c r="T2853" s="108"/>
    </row>
    <row r="2854" spans="1:20" hidden="1" x14ac:dyDescent="0.2">
      <c r="A2854" s="16">
        <v>1754</v>
      </c>
      <c r="B2854" s="16" t="s">
        <v>2010</v>
      </c>
      <c r="D2854" s="70" t="str">
        <f>IF(C2854="","",LOOKUP(C2854,Bases!A:A,Bases!B:B))</f>
        <v/>
      </c>
      <c r="E2854" s="70" t="str">
        <f>IF(C2854="","",LOOKUP(C2854,Bases!A:A,Bases!C:C))</f>
        <v/>
      </c>
      <c r="G2854" s="68" t="str">
        <f t="shared" si="177"/>
        <v>Baja</v>
      </c>
      <c r="H2854" s="16" t="s">
        <v>3471</v>
      </c>
      <c r="J2854" s="16" t="s">
        <v>2288</v>
      </c>
      <c r="K2854" s="16">
        <v>98730</v>
      </c>
      <c r="L2854" s="16" t="s">
        <v>2265</v>
      </c>
      <c r="M2854" s="17">
        <v>42629</v>
      </c>
      <c r="N2854" s="15">
        <v>34118502656</v>
      </c>
      <c r="P2854" s="16">
        <v>0</v>
      </c>
      <c r="Q2854" s="16" t="str">
        <f t="shared" si="178"/>
        <v>//</v>
      </c>
      <c r="R2854" s="16"/>
      <c r="S2854" s="108" t="e">
        <v>#N/A</v>
      </c>
      <c r="T2854" s="108"/>
    </row>
    <row r="2855" spans="1:20" hidden="1" x14ac:dyDescent="0.2">
      <c r="A2855" s="16">
        <v>1780</v>
      </c>
      <c r="B2855" s="16" t="s">
        <v>2011</v>
      </c>
      <c r="D2855" s="70" t="str">
        <f>IF(C2855="","",LOOKUP(C2855,Bases!A:A,Bases!B:B))</f>
        <v/>
      </c>
      <c r="E2855" s="70" t="str">
        <f>IF(C2855="","",LOOKUP(C2855,Bases!A:A,Bases!C:C))</f>
        <v/>
      </c>
      <c r="G2855" s="68" t="str">
        <f t="shared" si="177"/>
        <v>Baja</v>
      </c>
      <c r="H2855" s="16" t="s">
        <v>3472</v>
      </c>
      <c r="J2855" s="16" t="s">
        <v>2297</v>
      </c>
      <c r="K2855" s="16">
        <v>98760</v>
      </c>
      <c r="L2855" s="16" t="s">
        <v>2265</v>
      </c>
      <c r="M2855" s="17">
        <v>42646</v>
      </c>
      <c r="N2855" s="15">
        <v>60159608185</v>
      </c>
      <c r="P2855" s="16">
        <v>0</v>
      </c>
      <c r="Q2855" s="16" t="str">
        <f t="shared" si="178"/>
        <v>//</v>
      </c>
      <c r="R2855" s="16"/>
      <c r="S2855" s="108" t="e">
        <v>#N/A</v>
      </c>
      <c r="T2855" s="108"/>
    </row>
    <row r="2856" spans="1:20" hidden="1" x14ac:dyDescent="0.2">
      <c r="A2856" s="16">
        <v>50099</v>
      </c>
      <c r="B2856" s="16" t="s">
        <v>3883</v>
      </c>
      <c r="D2856" s="70" t="str">
        <f>IF(C2856="","",LOOKUP(C2856,Bases!A:A,Bases!B:B))</f>
        <v/>
      </c>
      <c r="E2856" s="70" t="str">
        <f>IF(C2856="","",LOOKUP(C2856,Bases!A:A,Bases!C:C))</f>
        <v/>
      </c>
      <c r="G2856" s="68" t="str">
        <f t="shared" si="177"/>
        <v>Baja</v>
      </c>
      <c r="H2856" s="16" t="s">
        <v>3884</v>
      </c>
      <c r="J2856" s="16" t="s">
        <v>2268</v>
      </c>
      <c r="K2856" s="16">
        <v>98740</v>
      </c>
      <c r="L2856" s="16" t="s">
        <v>2265</v>
      </c>
      <c r="M2856" s="17">
        <v>43333</v>
      </c>
      <c r="P2856" s="16">
        <v>0</v>
      </c>
      <c r="Q2856" s="16" t="str">
        <f t="shared" si="178"/>
        <v>//</v>
      </c>
      <c r="R2856" s="16"/>
      <c r="S2856" s="108" t="e">
        <v>#N/A</v>
      </c>
      <c r="T2856" s="108"/>
    </row>
    <row r="2857" spans="1:20" hidden="1" x14ac:dyDescent="0.2">
      <c r="A2857" s="16">
        <v>1551</v>
      </c>
      <c r="B2857" s="16" t="s">
        <v>2012</v>
      </c>
      <c r="D2857" s="70" t="str">
        <f>IF(C2857="","",LOOKUP(C2857,Bases!A:A,Bases!B:B))</f>
        <v/>
      </c>
      <c r="E2857" s="70" t="str">
        <f>IF(C2857="","",LOOKUP(C2857,Bases!A:A,Bases!C:C))</f>
        <v/>
      </c>
      <c r="G2857" s="68" t="str">
        <f t="shared" si="177"/>
        <v>Baja</v>
      </c>
      <c r="H2857" s="16" t="s">
        <v>3473</v>
      </c>
      <c r="J2857" s="16" t="s">
        <v>3474</v>
      </c>
      <c r="K2857" s="16">
        <v>98640</v>
      </c>
      <c r="L2857" s="16" t="s">
        <v>2265</v>
      </c>
      <c r="M2857" s="17">
        <v>42265</v>
      </c>
      <c r="N2857" s="15">
        <v>56159777459</v>
      </c>
      <c r="P2857" s="16">
        <v>0</v>
      </c>
      <c r="Q2857" s="16" t="str">
        <f t="shared" si="178"/>
        <v>//</v>
      </c>
      <c r="R2857" s="16"/>
      <c r="S2857" s="108" t="e">
        <v>#N/A</v>
      </c>
      <c r="T2857" s="108"/>
    </row>
    <row r="2858" spans="1:20" hidden="1" x14ac:dyDescent="0.2">
      <c r="A2858" s="16">
        <v>1550</v>
      </c>
      <c r="B2858" s="16" t="s">
        <v>2013</v>
      </c>
      <c r="D2858" s="70" t="str">
        <f>IF(C2858="","",LOOKUP(C2858,Bases!A:A,Bases!B:B))</f>
        <v/>
      </c>
      <c r="E2858" s="70" t="str">
        <f>IF(C2858="","",LOOKUP(C2858,Bases!A:A,Bases!C:C))</f>
        <v/>
      </c>
      <c r="G2858" s="68" t="str">
        <f t="shared" si="177"/>
        <v>Baja</v>
      </c>
      <c r="H2858" s="16" t="s">
        <v>3473</v>
      </c>
      <c r="J2858" s="16" t="s">
        <v>2381</v>
      </c>
      <c r="K2858" s="16">
        <v>98640</v>
      </c>
      <c r="L2858" s="16" t="s">
        <v>2265</v>
      </c>
      <c r="M2858" s="17">
        <v>42265</v>
      </c>
      <c r="N2858" s="15">
        <v>26159876015</v>
      </c>
      <c r="P2858" s="16">
        <v>0</v>
      </c>
      <c r="Q2858" s="16" t="str">
        <f t="shared" si="178"/>
        <v>//</v>
      </c>
      <c r="R2858" s="16"/>
      <c r="S2858" s="108" t="e">
        <v>#N/A</v>
      </c>
      <c r="T2858" s="108"/>
    </row>
    <row r="2859" spans="1:20" hidden="1" x14ac:dyDescent="0.2">
      <c r="A2859" s="16">
        <v>1455</v>
      </c>
      <c r="B2859" s="16" t="s">
        <v>2014</v>
      </c>
      <c r="D2859" s="70" t="str">
        <f>IF(C2859="","",LOOKUP(C2859,Bases!A:A,Bases!B:B))</f>
        <v/>
      </c>
      <c r="E2859" s="70" t="str">
        <f>IF(C2859="","",LOOKUP(C2859,Bases!A:A,Bases!C:C))</f>
        <v/>
      </c>
      <c r="G2859" s="68" t="str">
        <f t="shared" si="177"/>
        <v>Baja</v>
      </c>
      <c r="H2859" s="16" t="s">
        <v>3475</v>
      </c>
      <c r="J2859" s="16" t="s">
        <v>2430</v>
      </c>
      <c r="K2859" s="16">
        <v>98760</v>
      </c>
      <c r="L2859" s="16" t="s">
        <v>2265</v>
      </c>
      <c r="M2859" s="17">
        <v>42206</v>
      </c>
      <c r="N2859" s="15">
        <v>2157774270</v>
      </c>
      <c r="P2859" s="16">
        <v>0</v>
      </c>
      <c r="Q2859" s="16" t="str">
        <f t="shared" si="178"/>
        <v>//</v>
      </c>
      <c r="R2859" s="16"/>
      <c r="S2859" s="108" t="e">
        <v>#N/A</v>
      </c>
      <c r="T2859" s="108"/>
    </row>
    <row r="2860" spans="1:20" hidden="1" x14ac:dyDescent="0.2">
      <c r="A2860" s="16">
        <v>1743</v>
      </c>
      <c r="B2860" s="16" t="s">
        <v>2015</v>
      </c>
      <c r="D2860" s="70" t="str">
        <f>IF(C2860="","",LOOKUP(C2860,Bases!A:A,Bases!B:B))</f>
        <v/>
      </c>
      <c r="E2860" s="70" t="str">
        <f>IF(C2860="","",LOOKUP(C2860,Bases!A:A,Bases!C:C))</f>
        <v/>
      </c>
      <c r="G2860" s="68" t="str">
        <f t="shared" si="177"/>
        <v>Baja</v>
      </c>
      <c r="H2860" s="16" t="s">
        <v>3476</v>
      </c>
      <c r="J2860" s="16" t="s">
        <v>2268</v>
      </c>
      <c r="K2860" s="16">
        <v>98760</v>
      </c>
      <c r="L2860" s="16" t="s">
        <v>2265</v>
      </c>
      <c r="M2860" s="17">
        <v>42618</v>
      </c>
      <c r="N2860" s="15">
        <v>27169422600</v>
      </c>
      <c r="P2860" s="16">
        <v>0</v>
      </c>
      <c r="Q2860" s="16" t="str">
        <f t="shared" si="178"/>
        <v>//</v>
      </c>
      <c r="R2860" s="16"/>
      <c r="S2860" s="108" t="e">
        <v>#N/A</v>
      </c>
      <c r="T2860" s="108"/>
    </row>
    <row r="2861" spans="1:20" hidden="1" x14ac:dyDescent="0.2">
      <c r="A2861" s="16">
        <v>1726</v>
      </c>
      <c r="B2861" s="16" t="s">
        <v>2016</v>
      </c>
      <c r="D2861" s="70" t="str">
        <f>IF(C2861="","",LOOKUP(C2861,Bases!A:A,Bases!B:B))</f>
        <v/>
      </c>
      <c r="E2861" s="70" t="str">
        <f>IF(C2861="","",LOOKUP(C2861,Bases!A:A,Bases!C:C))</f>
        <v/>
      </c>
      <c r="G2861" s="68" t="str">
        <f t="shared" si="177"/>
        <v>Baja</v>
      </c>
      <c r="H2861" s="16" t="s">
        <v>3477</v>
      </c>
      <c r="J2861" s="16" t="s">
        <v>2288</v>
      </c>
      <c r="K2861" s="16">
        <v>98730</v>
      </c>
      <c r="L2861" s="16" t="s">
        <v>2265</v>
      </c>
      <c r="M2861" s="17">
        <v>42604</v>
      </c>
      <c r="N2861" s="15">
        <v>17159669435</v>
      </c>
      <c r="P2861" s="16">
        <v>0</v>
      </c>
      <c r="Q2861" s="16" t="str">
        <f t="shared" si="178"/>
        <v>//</v>
      </c>
      <c r="R2861" s="16"/>
      <c r="S2861" s="108" t="e">
        <v>#N/A</v>
      </c>
      <c r="T2861" s="108"/>
    </row>
    <row r="2862" spans="1:20" hidden="1" x14ac:dyDescent="0.2">
      <c r="A2862" s="16">
        <v>1758</v>
      </c>
      <c r="B2862" s="16" t="s">
        <v>2017</v>
      </c>
      <c r="D2862" s="70" t="str">
        <f>IF(C2862="","",LOOKUP(C2862,Bases!A:A,Bases!B:B))</f>
        <v/>
      </c>
      <c r="E2862" s="70" t="str">
        <f>IF(C2862="","",LOOKUP(C2862,Bases!A:A,Bases!C:C))</f>
        <v/>
      </c>
      <c r="G2862" s="68" t="str">
        <f t="shared" si="177"/>
        <v>Baja</v>
      </c>
      <c r="H2862" s="16" t="s">
        <v>3478</v>
      </c>
      <c r="J2862" s="16" t="s">
        <v>2297</v>
      </c>
      <c r="K2862" s="16">
        <v>98730</v>
      </c>
      <c r="L2862" s="16" t="s">
        <v>2265</v>
      </c>
      <c r="M2862" s="17">
        <v>42629</v>
      </c>
      <c r="N2862" s="15">
        <v>27169461046</v>
      </c>
      <c r="P2862" s="16">
        <v>0</v>
      </c>
      <c r="Q2862" s="16" t="str">
        <f t="shared" si="178"/>
        <v>//</v>
      </c>
      <c r="R2862" s="16"/>
      <c r="S2862" s="108" t="e">
        <v>#N/A</v>
      </c>
      <c r="T2862" s="108"/>
    </row>
    <row r="2863" spans="1:20" hidden="1" x14ac:dyDescent="0.2">
      <c r="A2863" s="16">
        <v>2050</v>
      </c>
      <c r="B2863" s="16" t="s">
        <v>2018</v>
      </c>
      <c r="D2863" s="70" t="str">
        <f>IF(C2863="","",LOOKUP(C2863,Bases!A:A,Bases!B:B))</f>
        <v/>
      </c>
      <c r="E2863" s="70" t="str">
        <f>IF(C2863="","",LOOKUP(C2863,Bases!A:A,Bases!C:C))</f>
        <v/>
      </c>
      <c r="G2863" s="68" t="str">
        <f t="shared" si="177"/>
        <v>Baja</v>
      </c>
      <c r="H2863" s="16" t="s">
        <v>3479</v>
      </c>
      <c r="J2863" s="16" t="s">
        <v>2283</v>
      </c>
      <c r="K2863" s="16">
        <v>98640</v>
      </c>
      <c r="L2863" s="16" t="s">
        <v>2265</v>
      </c>
      <c r="M2863" s="17">
        <v>43116</v>
      </c>
      <c r="N2863" s="15">
        <v>31139905603</v>
      </c>
      <c r="P2863" s="16">
        <v>0</v>
      </c>
      <c r="Q2863" s="16" t="str">
        <f t="shared" si="178"/>
        <v>//</v>
      </c>
      <c r="R2863" s="16"/>
      <c r="S2863" s="108" t="e">
        <v>#N/A</v>
      </c>
      <c r="T2863" s="108"/>
    </row>
    <row r="2864" spans="1:20" hidden="1" x14ac:dyDescent="0.2">
      <c r="A2864" s="16">
        <v>1213</v>
      </c>
      <c r="B2864" s="16" t="s">
        <v>2019</v>
      </c>
      <c r="D2864" s="70" t="str">
        <f>IF(C2864="","",LOOKUP(C2864,Bases!A:A,Bases!B:B))</f>
        <v/>
      </c>
      <c r="E2864" s="70" t="str">
        <f>IF(C2864="","",LOOKUP(C2864,Bases!A:A,Bases!C:C))</f>
        <v/>
      </c>
      <c r="G2864" s="68" t="str">
        <f t="shared" si="177"/>
        <v>Baja</v>
      </c>
      <c r="H2864" s="16" t="s">
        <v>3480</v>
      </c>
      <c r="J2864" s="16" t="s">
        <v>2283</v>
      </c>
      <c r="K2864" s="16">
        <v>98640</v>
      </c>
      <c r="L2864" s="16" t="s">
        <v>2265</v>
      </c>
      <c r="M2864" s="17">
        <v>41593</v>
      </c>
      <c r="N2864" s="15">
        <v>34139706864</v>
      </c>
      <c r="P2864" s="16">
        <v>0</v>
      </c>
      <c r="Q2864" s="16" t="str">
        <f t="shared" si="178"/>
        <v>//</v>
      </c>
      <c r="R2864" s="16"/>
      <c r="S2864" s="108" t="e">
        <v>#N/A</v>
      </c>
      <c r="T2864" s="108"/>
    </row>
    <row r="2865" spans="1:20" hidden="1" x14ac:dyDescent="0.2">
      <c r="A2865" s="23">
        <v>2311</v>
      </c>
      <c r="B2865" s="16" t="s">
        <v>4088</v>
      </c>
      <c r="D2865" s="70" t="str">
        <f>IF(C2865="","",LOOKUP(C2865,Bases!A:A,Bases!B:B))</f>
        <v/>
      </c>
      <c r="E2865" s="70" t="str">
        <f>IF(C2865="","",LOOKUP(C2865,Bases!A:A,Bases!C:C))</f>
        <v/>
      </c>
      <c r="F2865" s="18" t="s">
        <v>3662</v>
      </c>
      <c r="G2865" s="68" t="str">
        <f t="shared" si="177"/>
        <v>Baja</v>
      </c>
      <c r="H2865" s="35" t="s">
        <v>4089</v>
      </c>
      <c r="I2865" s="35"/>
      <c r="J2865" s="16" t="s">
        <v>2272</v>
      </c>
      <c r="K2865" s="16">
        <v>98707</v>
      </c>
      <c r="L2865" s="16" t="s">
        <v>2265</v>
      </c>
      <c r="M2865" s="17">
        <v>43360</v>
      </c>
      <c r="O2865" s="35" t="s">
        <v>4090</v>
      </c>
      <c r="P2865" s="16">
        <v>0</v>
      </c>
      <c r="Q2865" s="16" t="str">
        <f t="shared" si="178"/>
        <v>06/04/98</v>
      </c>
      <c r="R2865" s="27" t="s">
        <v>3910</v>
      </c>
      <c r="S2865" s="108" t="e">
        <v>#N/A</v>
      </c>
      <c r="T2865" s="108"/>
    </row>
    <row r="2866" spans="1:20" hidden="1" x14ac:dyDescent="0.2">
      <c r="A2866" s="16">
        <v>814</v>
      </c>
      <c r="B2866" s="16" t="s">
        <v>2020</v>
      </c>
      <c r="D2866" s="70" t="str">
        <f>IF(C2866="","",LOOKUP(C2866,Bases!A:A,Bases!B:B))</f>
        <v/>
      </c>
      <c r="E2866" s="70" t="str">
        <f>IF(C2866="","",LOOKUP(C2866,Bases!A:A,Bases!C:C))</f>
        <v/>
      </c>
      <c r="G2866" s="68" t="str">
        <f t="shared" si="177"/>
        <v>Baja</v>
      </c>
      <c r="K2866" s="16">
        <v>0</v>
      </c>
      <c r="L2866" s="16" t="s">
        <v>2265</v>
      </c>
      <c r="M2866" s="17">
        <v>38677</v>
      </c>
      <c r="N2866" s="15">
        <v>34058812099</v>
      </c>
      <c r="P2866" s="16">
        <v>0</v>
      </c>
      <c r="Q2866" s="16" t="str">
        <f t="shared" si="178"/>
        <v>//</v>
      </c>
      <c r="R2866" s="16"/>
      <c r="S2866" s="108" t="e">
        <v>#N/A</v>
      </c>
      <c r="T2866" s="108"/>
    </row>
    <row r="2867" spans="1:20" hidden="1" x14ac:dyDescent="0.2">
      <c r="A2867" s="16">
        <v>1640</v>
      </c>
      <c r="B2867" s="16" t="s">
        <v>2021</v>
      </c>
      <c r="D2867" s="70" t="str">
        <f>IF(C2867="","",LOOKUP(C2867,Bases!A:A,Bases!B:B))</f>
        <v/>
      </c>
      <c r="E2867" s="70" t="str">
        <f>IF(C2867="","",LOOKUP(C2867,Bases!A:A,Bases!C:C))</f>
        <v/>
      </c>
      <c r="G2867" s="68" t="str">
        <f t="shared" si="177"/>
        <v>Baja</v>
      </c>
      <c r="H2867" s="16" t="s">
        <v>3481</v>
      </c>
      <c r="J2867" s="16" t="s">
        <v>2283</v>
      </c>
      <c r="K2867" s="16">
        <v>98640</v>
      </c>
      <c r="L2867" s="16" t="s">
        <v>2265</v>
      </c>
      <c r="M2867" s="17">
        <v>42485</v>
      </c>
      <c r="N2867" s="15">
        <v>34058812099</v>
      </c>
      <c r="P2867" s="16">
        <v>0</v>
      </c>
      <c r="Q2867" s="16" t="str">
        <f t="shared" si="178"/>
        <v>//</v>
      </c>
      <c r="R2867" s="16"/>
      <c r="S2867" s="108" t="e">
        <v>#N/A</v>
      </c>
      <c r="T2867" s="108"/>
    </row>
    <row r="2868" spans="1:20" hidden="1" x14ac:dyDescent="0.2">
      <c r="A2868" s="23">
        <v>2397</v>
      </c>
      <c r="B2868" s="16" t="s">
        <v>4544</v>
      </c>
      <c r="D2868" s="70" t="str">
        <f>IF(C2868="","",LOOKUP(C2868,Bases!A:A,Bases!B:B))</f>
        <v/>
      </c>
      <c r="E2868" s="70" t="str">
        <f>IF(C2868="","",LOOKUP(C2868,Bases!A:A,Bases!C:C))</f>
        <v/>
      </c>
      <c r="F2868" s="24" t="s">
        <v>3662</v>
      </c>
      <c r="G2868" s="68" t="str">
        <f t="shared" si="177"/>
        <v>Baja</v>
      </c>
      <c r="H2868" s="16" t="s">
        <v>4545</v>
      </c>
      <c r="J2868" s="16" t="s">
        <v>2283</v>
      </c>
      <c r="K2868" s="16">
        <v>98640</v>
      </c>
      <c r="L2868" s="16" t="s">
        <v>2265</v>
      </c>
      <c r="M2868" s="17">
        <v>43430</v>
      </c>
      <c r="O2868" s="16" t="s">
        <v>4546</v>
      </c>
      <c r="P2868" s="16">
        <v>0</v>
      </c>
      <c r="Q2868" s="16" t="str">
        <f t="shared" si="178"/>
        <v>11/03/98</v>
      </c>
      <c r="R2868" s="27" t="s">
        <v>3910</v>
      </c>
      <c r="S2868" s="108" t="e">
        <v>#N/A</v>
      </c>
      <c r="T2868" s="108"/>
    </row>
    <row r="2869" spans="1:20" hidden="1" x14ac:dyDescent="0.2">
      <c r="A2869" s="16">
        <v>905</v>
      </c>
      <c r="B2869" s="16" t="s">
        <v>2022</v>
      </c>
      <c r="D2869" s="70" t="str">
        <f>IF(C2869="","",LOOKUP(C2869,Bases!A:A,Bases!B:B))</f>
        <v/>
      </c>
      <c r="E2869" s="70" t="str">
        <f>IF(C2869="","",LOOKUP(C2869,Bases!A:A,Bases!C:C))</f>
        <v/>
      </c>
      <c r="G2869" s="68" t="str">
        <f t="shared" si="177"/>
        <v>Baja</v>
      </c>
      <c r="K2869" s="16">
        <v>0</v>
      </c>
      <c r="L2869" s="16" t="s">
        <v>2265</v>
      </c>
      <c r="M2869" s="17">
        <v>38873</v>
      </c>
      <c r="N2869" s="15">
        <v>34998000482</v>
      </c>
      <c r="P2869" s="16">
        <v>0</v>
      </c>
      <c r="Q2869" s="16" t="str">
        <f t="shared" si="178"/>
        <v>//</v>
      </c>
      <c r="R2869" s="16"/>
      <c r="S2869" s="108" t="e">
        <v>#N/A</v>
      </c>
      <c r="T2869" s="108"/>
    </row>
    <row r="2870" spans="1:20" hidden="1" x14ac:dyDescent="0.2">
      <c r="A2870" s="16">
        <v>579</v>
      </c>
      <c r="B2870" s="16" t="s">
        <v>2023</v>
      </c>
      <c r="D2870" s="70" t="str">
        <f>IF(C2870="","",LOOKUP(C2870,Bases!A:A,Bases!B:B))</f>
        <v/>
      </c>
      <c r="E2870" s="70" t="str">
        <f>IF(C2870="","",LOOKUP(C2870,Bases!A:A,Bases!C:C))</f>
        <v/>
      </c>
      <c r="G2870" s="68" t="str">
        <f t="shared" si="177"/>
        <v>Baja</v>
      </c>
      <c r="K2870" s="16">
        <v>0</v>
      </c>
      <c r="L2870" s="16" t="s">
        <v>2265</v>
      </c>
      <c r="M2870" s="17">
        <v>38341</v>
      </c>
      <c r="N2870" s="15">
        <v>34018303742</v>
      </c>
      <c r="P2870" s="16">
        <v>0</v>
      </c>
      <c r="Q2870" s="16" t="str">
        <f t="shared" si="178"/>
        <v>//</v>
      </c>
      <c r="R2870" s="16"/>
      <c r="S2870" s="108" t="e">
        <v>#N/A</v>
      </c>
      <c r="T2870" s="108"/>
    </row>
    <row r="2871" spans="1:20" hidden="1" x14ac:dyDescent="0.2">
      <c r="A2871" s="16">
        <v>639</v>
      </c>
      <c r="B2871" s="16" t="s">
        <v>2024</v>
      </c>
      <c r="D2871" s="70" t="str">
        <f>IF(C2871="","",LOOKUP(C2871,Bases!A:A,Bases!B:B))</f>
        <v/>
      </c>
      <c r="E2871" s="70" t="str">
        <f>IF(C2871="","",LOOKUP(C2871,Bases!A:A,Bases!C:C))</f>
        <v/>
      </c>
      <c r="G2871" s="68" t="str">
        <f t="shared" si="177"/>
        <v>Baja</v>
      </c>
      <c r="H2871" s="16" t="s">
        <v>3482</v>
      </c>
      <c r="J2871" s="16" t="s">
        <v>2283</v>
      </c>
      <c r="K2871" s="16">
        <v>98640</v>
      </c>
      <c r="L2871" s="16" t="s">
        <v>2265</v>
      </c>
      <c r="M2871" s="17">
        <v>38425</v>
      </c>
      <c r="N2871" s="15">
        <v>34038105929</v>
      </c>
      <c r="P2871" s="16">
        <v>0</v>
      </c>
      <c r="Q2871" s="16" t="str">
        <f t="shared" si="178"/>
        <v>//</v>
      </c>
      <c r="R2871" s="16"/>
      <c r="S2871" s="108" t="e">
        <v>#N/A</v>
      </c>
      <c r="T2871" s="108"/>
    </row>
    <row r="2872" spans="1:20" hidden="1" x14ac:dyDescent="0.2">
      <c r="A2872" s="16">
        <v>8089</v>
      </c>
      <c r="B2872" s="16" t="s">
        <v>2025</v>
      </c>
      <c r="D2872" s="70" t="str">
        <f>IF(C2872="","",LOOKUP(C2872,Bases!A:A,Bases!B:B))</f>
        <v/>
      </c>
      <c r="E2872" s="70" t="str">
        <f>IF(C2872="","",LOOKUP(C2872,Bases!A:A,Bases!C:C))</f>
        <v/>
      </c>
      <c r="G2872" s="68" t="str">
        <f t="shared" si="177"/>
        <v>Baja</v>
      </c>
      <c r="H2872" s="16" t="s">
        <v>3483</v>
      </c>
      <c r="J2872" s="16" t="s">
        <v>2373</v>
      </c>
      <c r="K2872" s="16">
        <v>98840</v>
      </c>
      <c r="L2872" s="16" t="s">
        <v>2265</v>
      </c>
      <c r="M2872" s="17">
        <v>42031</v>
      </c>
      <c r="N2872" s="15">
        <v>51907429370</v>
      </c>
      <c r="P2872" s="16">
        <v>0</v>
      </c>
      <c r="Q2872" s="16" t="str">
        <f t="shared" si="178"/>
        <v>//</v>
      </c>
      <c r="R2872" s="16"/>
      <c r="S2872" s="108" t="e">
        <v>#N/A</v>
      </c>
      <c r="T2872" s="108"/>
    </row>
    <row r="2873" spans="1:20" hidden="1" x14ac:dyDescent="0.2">
      <c r="A2873" s="23">
        <v>8256</v>
      </c>
      <c r="B2873" s="16" t="s">
        <v>4675</v>
      </c>
      <c r="D2873" s="70" t="str">
        <f>IF(C2873="","",LOOKUP(C2873,Bases!A:A,Bases!B:B))</f>
        <v/>
      </c>
      <c r="E2873" s="70" t="str">
        <f>IF(C2873="","",LOOKUP(C2873,Bases!A:A,Bases!C:C))</f>
        <v/>
      </c>
      <c r="F2873" s="24" t="s">
        <v>3662</v>
      </c>
      <c r="G2873" s="68" t="str">
        <f t="shared" si="177"/>
        <v>Baja</v>
      </c>
      <c r="H2873" s="16" t="s">
        <v>4676</v>
      </c>
      <c r="J2873" s="16" t="s">
        <v>2272</v>
      </c>
      <c r="K2873" s="16">
        <v>98700</v>
      </c>
      <c r="L2873" s="16" t="s">
        <v>2265</v>
      </c>
      <c r="M2873" s="17">
        <v>43480</v>
      </c>
      <c r="N2873" s="15">
        <v>10179603856</v>
      </c>
      <c r="O2873" s="16" t="s">
        <v>4677</v>
      </c>
      <c r="P2873" s="16">
        <v>0</v>
      </c>
      <c r="Q2873" s="16" t="str">
        <f t="shared" si="178"/>
        <v>06/07/96</v>
      </c>
      <c r="R2873" s="27" t="s">
        <v>3904</v>
      </c>
      <c r="S2873" s="108" t="e">
        <v>#N/A</v>
      </c>
      <c r="T2873" s="108"/>
    </row>
    <row r="2874" spans="1:20" hidden="1" x14ac:dyDescent="0.2">
      <c r="A2874" s="23">
        <v>2408</v>
      </c>
      <c r="B2874" s="16" t="s">
        <v>4574</v>
      </c>
      <c r="D2874" s="70" t="str">
        <f>IF(C2874="","",LOOKUP(C2874,Bases!A:A,Bases!B:B))</f>
        <v/>
      </c>
      <c r="E2874" s="70" t="str">
        <f>IF(C2874="","",LOOKUP(C2874,Bases!A:A,Bases!C:C))</f>
        <v/>
      </c>
      <c r="F2874" s="24" t="s">
        <v>3778</v>
      </c>
      <c r="G2874" s="68" t="str">
        <f t="shared" si="177"/>
        <v>Baja</v>
      </c>
      <c r="H2874" s="16" t="s">
        <v>4575</v>
      </c>
      <c r="J2874" s="16" t="s">
        <v>2272</v>
      </c>
      <c r="K2874" s="16">
        <v>98700</v>
      </c>
      <c r="L2874" s="16" t="s">
        <v>2265</v>
      </c>
      <c r="M2874" s="17">
        <v>43461</v>
      </c>
      <c r="O2874" s="16" t="s">
        <v>4576</v>
      </c>
      <c r="P2874" s="16">
        <v>0</v>
      </c>
      <c r="Q2874" s="16" t="str">
        <f t="shared" si="178"/>
        <v>17/08/97</v>
      </c>
      <c r="R2874" s="16" t="s">
        <v>3904</v>
      </c>
      <c r="S2874" s="108" t="e">
        <v>#N/A</v>
      </c>
      <c r="T2874" s="108"/>
    </row>
    <row r="2875" spans="1:20" hidden="1" x14ac:dyDescent="0.2">
      <c r="A2875" s="16">
        <v>431</v>
      </c>
      <c r="B2875" s="16" t="s">
        <v>2026</v>
      </c>
      <c r="D2875" s="70" t="str">
        <f>IF(C2875="","",LOOKUP(C2875,Bases!A:A,Bases!B:B))</f>
        <v/>
      </c>
      <c r="E2875" s="70" t="str">
        <f>IF(C2875="","",LOOKUP(C2875,Bases!A:A,Bases!C:C))</f>
        <v/>
      </c>
      <c r="G2875" s="68" t="str">
        <f t="shared" si="177"/>
        <v>Baja</v>
      </c>
      <c r="K2875" s="16">
        <v>0</v>
      </c>
      <c r="L2875" s="16" t="s">
        <v>2265</v>
      </c>
      <c r="M2875" s="17">
        <v>37956</v>
      </c>
      <c r="N2875" s="15">
        <v>34038615497</v>
      </c>
      <c r="P2875" s="16">
        <v>0</v>
      </c>
      <c r="Q2875" s="16" t="str">
        <f t="shared" ref="Q2875:Q2906" si="179">CONCATENATE(MID(O2875,9,2),"/",MID(O2875,7,2),"/",MID(O2875,5,2))</f>
        <v>//</v>
      </c>
      <c r="R2875" s="16"/>
      <c r="S2875" s="108" t="e">
        <v>#N/A</v>
      </c>
      <c r="T2875" s="108"/>
    </row>
    <row r="2876" spans="1:20" hidden="1" x14ac:dyDescent="0.2">
      <c r="A2876" s="16">
        <v>1518</v>
      </c>
      <c r="B2876" s="16" t="s">
        <v>2027</v>
      </c>
      <c r="D2876" s="70" t="str">
        <f>IF(C2876="","",LOOKUP(C2876,Bases!A:A,Bases!B:B))</f>
        <v/>
      </c>
      <c r="E2876" s="70" t="str">
        <f>IF(C2876="","",LOOKUP(C2876,Bases!A:A,Bases!C:C))</f>
        <v/>
      </c>
      <c r="G2876" s="68" t="str">
        <f t="shared" si="177"/>
        <v>Baja</v>
      </c>
      <c r="K2876" s="16">
        <v>0</v>
      </c>
      <c r="L2876" s="16" t="s">
        <v>2265</v>
      </c>
      <c r="M2876" s="17">
        <v>42240</v>
      </c>
      <c r="N2876" s="15">
        <v>17159746175</v>
      </c>
      <c r="P2876" s="16">
        <v>0</v>
      </c>
      <c r="Q2876" s="16" t="str">
        <f t="shared" si="179"/>
        <v>//</v>
      </c>
      <c r="R2876" s="16"/>
      <c r="S2876" s="108" t="e">
        <v>#N/A</v>
      </c>
      <c r="T2876" s="108"/>
    </row>
    <row r="2877" spans="1:20" hidden="1" x14ac:dyDescent="0.2">
      <c r="A2877" s="16">
        <v>779</v>
      </c>
      <c r="B2877" s="16" t="s">
        <v>2028</v>
      </c>
      <c r="D2877" s="70" t="str">
        <f>IF(C2877="","",LOOKUP(C2877,Bases!A:A,Bases!B:B))</f>
        <v/>
      </c>
      <c r="E2877" s="70" t="str">
        <f>IF(C2877="","",LOOKUP(C2877,Bases!A:A,Bases!C:C))</f>
        <v/>
      </c>
      <c r="G2877" s="68" t="str">
        <f t="shared" si="177"/>
        <v>Baja</v>
      </c>
      <c r="K2877" s="16">
        <v>0</v>
      </c>
      <c r="L2877" s="16" t="s">
        <v>2265</v>
      </c>
      <c r="M2877" s="17">
        <v>38670</v>
      </c>
      <c r="N2877" s="15">
        <v>35977928981</v>
      </c>
      <c r="P2877" s="16">
        <v>0</v>
      </c>
      <c r="Q2877" s="16" t="str">
        <f t="shared" si="179"/>
        <v>//</v>
      </c>
      <c r="R2877" s="16"/>
      <c r="S2877" s="108" t="e">
        <v>#N/A</v>
      </c>
      <c r="T2877" s="108"/>
    </row>
    <row r="2878" spans="1:20" hidden="1" x14ac:dyDescent="0.2">
      <c r="A2878" s="16">
        <v>506</v>
      </c>
      <c r="B2878" s="16" t="s">
        <v>2029</v>
      </c>
      <c r="D2878" s="70" t="str">
        <f>IF(C2878="","",LOOKUP(C2878,Bases!A:A,Bases!B:B))</f>
        <v/>
      </c>
      <c r="E2878" s="70" t="str">
        <f>IF(C2878="","",LOOKUP(C2878,Bases!A:A,Bases!C:C))</f>
        <v/>
      </c>
      <c r="G2878" s="68" t="str">
        <f t="shared" si="177"/>
        <v>Baja</v>
      </c>
      <c r="H2878" s="16" t="s">
        <v>3484</v>
      </c>
      <c r="J2878" s="16" t="s">
        <v>2283</v>
      </c>
      <c r="K2878" s="16">
        <v>0</v>
      </c>
      <c r="L2878" s="16" t="s">
        <v>2265</v>
      </c>
      <c r="M2878" s="17">
        <v>38285</v>
      </c>
      <c r="N2878" s="15">
        <v>34008002064</v>
      </c>
      <c r="P2878" s="16">
        <v>0</v>
      </c>
      <c r="Q2878" s="16" t="str">
        <f t="shared" si="179"/>
        <v>//</v>
      </c>
      <c r="R2878" s="16"/>
      <c r="S2878" s="108" t="e">
        <v>#N/A</v>
      </c>
      <c r="T2878" s="108"/>
    </row>
    <row r="2879" spans="1:20" hidden="1" x14ac:dyDescent="0.2">
      <c r="A2879" s="16">
        <v>2701</v>
      </c>
      <c r="B2879" s="16" t="s">
        <v>5647</v>
      </c>
      <c r="C2879" s="19"/>
      <c r="D2879" s="70" t="str">
        <f>IF(C2879="","",LOOKUP(C2879,Bases!A:A,Bases!B:B))</f>
        <v/>
      </c>
      <c r="E2879" s="70" t="str">
        <f>IF(C2879="","",LOOKUP(C2879,Bases!A:A,Bases!C:C))</f>
        <v/>
      </c>
      <c r="F2879" s="12" t="s">
        <v>6043</v>
      </c>
      <c r="G2879" s="68" t="str">
        <f t="shared" si="177"/>
        <v>Baja</v>
      </c>
      <c r="H2879" s="16" t="s">
        <v>5648</v>
      </c>
      <c r="I2879" s="16" t="s">
        <v>5531</v>
      </c>
      <c r="J2879" s="16" t="s">
        <v>2285</v>
      </c>
      <c r="K2879" s="16">
        <v>98740</v>
      </c>
      <c r="L2879" s="16" t="s">
        <v>2265</v>
      </c>
      <c r="M2879" s="17">
        <v>43920</v>
      </c>
      <c r="N2879" s="15">
        <v>34078403903</v>
      </c>
      <c r="O2879" s="16" t="s">
        <v>5649</v>
      </c>
      <c r="P2879" s="16">
        <v>0</v>
      </c>
      <c r="Q2879" s="16" t="str">
        <f t="shared" si="179"/>
        <v>29/10/84</v>
      </c>
      <c r="R2879" s="27" t="s">
        <v>3904</v>
      </c>
      <c r="S2879" s="108" t="e">
        <v>#N/A</v>
      </c>
      <c r="T2879" s="108"/>
    </row>
    <row r="2880" spans="1:20" hidden="1" x14ac:dyDescent="0.2">
      <c r="A2880" s="16">
        <v>285</v>
      </c>
      <c r="B2880" s="16" t="s">
        <v>2030</v>
      </c>
      <c r="D2880" s="70" t="str">
        <f>IF(C2880="","",LOOKUP(C2880,Bases!A:A,Bases!B:B))</f>
        <v/>
      </c>
      <c r="E2880" s="70" t="str">
        <f>IF(C2880="","",LOOKUP(C2880,Bases!A:A,Bases!C:C))</f>
        <v/>
      </c>
      <c r="G2880" s="68" t="str">
        <f t="shared" si="177"/>
        <v>Baja</v>
      </c>
      <c r="K2880" s="16">
        <v>0</v>
      </c>
      <c r="L2880" s="16" t="s">
        <v>2265</v>
      </c>
      <c r="M2880" s="17">
        <v>37558</v>
      </c>
      <c r="N2880" s="15">
        <v>34017802388</v>
      </c>
      <c r="P2880" s="16">
        <v>0</v>
      </c>
      <c r="Q2880" s="16" t="str">
        <f t="shared" si="179"/>
        <v>//</v>
      </c>
      <c r="R2880" s="16"/>
      <c r="S2880" s="108" t="e">
        <v>#N/A</v>
      </c>
      <c r="T2880" s="108"/>
    </row>
    <row r="2881" spans="1:20" hidden="1" x14ac:dyDescent="0.2">
      <c r="A2881" s="16">
        <v>167</v>
      </c>
      <c r="B2881" s="16" t="s">
        <v>2031</v>
      </c>
      <c r="D2881" s="70" t="str">
        <f>IF(C2881="","",LOOKUP(C2881,Bases!A:A,Bases!B:B))</f>
        <v/>
      </c>
      <c r="E2881" s="70" t="str">
        <f>IF(C2881="","",LOOKUP(C2881,Bases!A:A,Bases!C:C))</f>
        <v/>
      </c>
      <c r="G2881" s="68" t="str">
        <f t="shared" si="177"/>
        <v>Baja</v>
      </c>
      <c r="K2881" s="16">
        <v>0</v>
      </c>
      <c r="L2881" s="16" t="s">
        <v>2265</v>
      </c>
      <c r="M2881" s="17">
        <v>37208</v>
      </c>
      <c r="N2881" s="15">
        <v>34805902350</v>
      </c>
      <c r="P2881" s="16">
        <v>0</v>
      </c>
      <c r="Q2881" s="16" t="str">
        <f t="shared" si="179"/>
        <v>//</v>
      </c>
      <c r="R2881" s="16"/>
      <c r="S2881" s="108" t="e">
        <v>#N/A</v>
      </c>
      <c r="T2881" s="108"/>
    </row>
    <row r="2882" spans="1:20" hidden="1" x14ac:dyDescent="0.2">
      <c r="A2882" s="16">
        <v>8175</v>
      </c>
      <c r="B2882" s="16" t="s">
        <v>2032</v>
      </c>
      <c r="D2882" s="70" t="str">
        <f>IF(C2882="","",LOOKUP(C2882,Bases!A:A,Bases!B:B))</f>
        <v/>
      </c>
      <c r="E2882" s="70" t="str">
        <f>IF(C2882="","",LOOKUP(C2882,Bases!A:A,Bases!C:C))</f>
        <v/>
      </c>
      <c r="G2882" s="68" t="str">
        <f t="shared" si="177"/>
        <v>Baja</v>
      </c>
      <c r="H2882" s="16" t="s">
        <v>3485</v>
      </c>
      <c r="J2882" s="16" t="s">
        <v>2389</v>
      </c>
      <c r="K2882" s="16">
        <v>98840</v>
      </c>
      <c r="L2882" s="16" t="s">
        <v>2265</v>
      </c>
      <c r="M2882" s="17">
        <v>42215</v>
      </c>
      <c r="N2882" s="15">
        <v>34068901080</v>
      </c>
      <c r="P2882" s="16">
        <v>0</v>
      </c>
      <c r="Q2882" s="16" t="str">
        <f t="shared" si="179"/>
        <v>//</v>
      </c>
      <c r="R2882" s="16"/>
      <c r="S2882" s="108" t="e">
        <v>#N/A</v>
      </c>
      <c r="T2882" s="108"/>
    </row>
    <row r="2883" spans="1:20" hidden="1" x14ac:dyDescent="0.2">
      <c r="A2883" s="16">
        <v>1685</v>
      </c>
      <c r="B2883" s="16" t="s">
        <v>2033</v>
      </c>
      <c r="D2883" s="70" t="str">
        <f>IF(C2883="","",LOOKUP(C2883,Bases!A:A,Bases!B:B))</f>
        <v/>
      </c>
      <c r="E2883" s="70" t="str">
        <f>IF(C2883="","",LOOKUP(C2883,Bases!A:A,Bases!C:C))</f>
        <v/>
      </c>
      <c r="G2883" s="68" t="str">
        <f t="shared" si="177"/>
        <v>Baja</v>
      </c>
      <c r="H2883" s="16" t="s">
        <v>3486</v>
      </c>
      <c r="J2883" s="16" t="s">
        <v>2268</v>
      </c>
      <c r="K2883" s="16">
        <v>98730</v>
      </c>
      <c r="L2883" s="16" t="s">
        <v>2265</v>
      </c>
      <c r="M2883" s="17">
        <v>42578</v>
      </c>
      <c r="N2883" s="15">
        <v>34079004940</v>
      </c>
      <c r="P2883" s="16">
        <v>0</v>
      </c>
      <c r="Q2883" s="16" t="str">
        <f t="shared" si="179"/>
        <v>//</v>
      </c>
      <c r="R2883" s="16"/>
      <c r="S2883" s="108" t="e">
        <v>#N/A</v>
      </c>
      <c r="T2883" s="108"/>
    </row>
    <row r="2884" spans="1:20" hidden="1" x14ac:dyDescent="0.2">
      <c r="A2884" s="16">
        <v>1684</v>
      </c>
      <c r="B2884" s="16" t="s">
        <v>2034</v>
      </c>
      <c r="D2884" s="70" t="str">
        <f>IF(C2884="","",LOOKUP(C2884,Bases!A:A,Bases!B:B))</f>
        <v/>
      </c>
      <c r="E2884" s="70" t="str">
        <f>IF(C2884="","",LOOKUP(C2884,Bases!A:A,Bases!C:C))</f>
        <v/>
      </c>
      <c r="G2884" s="68" t="str">
        <f t="shared" si="177"/>
        <v>Baja</v>
      </c>
      <c r="H2884" s="16" t="s">
        <v>3486</v>
      </c>
      <c r="J2884" s="16" t="s">
        <v>2268</v>
      </c>
      <c r="K2884" s="16">
        <v>98730</v>
      </c>
      <c r="L2884" s="16" t="s">
        <v>2265</v>
      </c>
      <c r="M2884" s="17">
        <v>42578</v>
      </c>
      <c r="N2884" s="15">
        <v>54169855191</v>
      </c>
      <c r="P2884" s="16">
        <v>0</v>
      </c>
      <c r="Q2884" s="16" t="str">
        <f t="shared" si="179"/>
        <v>//</v>
      </c>
      <c r="R2884" s="16"/>
      <c r="S2884" s="108" t="e">
        <v>#N/A</v>
      </c>
      <c r="T2884" s="108"/>
    </row>
    <row r="2885" spans="1:20" hidden="1" x14ac:dyDescent="0.2">
      <c r="A2885" s="16">
        <v>1328</v>
      </c>
      <c r="B2885" s="16" t="s">
        <v>2035</v>
      </c>
      <c r="D2885" s="70" t="str">
        <f>IF(C2885="","",LOOKUP(C2885,Bases!A:A,Bases!B:B))</f>
        <v/>
      </c>
      <c r="E2885" s="70" t="str">
        <f>IF(C2885="","",LOOKUP(C2885,Bases!A:A,Bases!C:C))</f>
        <v/>
      </c>
      <c r="G2885" s="68" t="str">
        <f t="shared" si="177"/>
        <v>Baja</v>
      </c>
      <c r="H2885" s="16" t="s">
        <v>3487</v>
      </c>
      <c r="J2885" s="16" t="s">
        <v>2272</v>
      </c>
      <c r="K2885" s="16">
        <v>0</v>
      </c>
      <c r="L2885" s="16" t="s">
        <v>2265</v>
      </c>
      <c r="M2885" s="17">
        <v>41880</v>
      </c>
      <c r="N2885" s="15">
        <v>19148478639</v>
      </c>
      <c r="P2885" s="16">
        <v>0</v>
      </c>
      <c r="Q2885" s="16" t="str">
        <f t="shared" si="179"/>
        <v>//</v>
      </c>
      <c r="R2885" s="16"/>
      <c r="S2885" s="108" t="e">
        <v>#N/A</v>
      </c>
      <c r="T2885" s="108"/>
    </row>
    <row r="2886" spans="1:20" hidden="1" x14ac:dyDescent="0.2">
      <c r="A2886" s="16">
        <v>1364</v>
      </c>
      <c r="B2886" s="16" t="s">
        <v>2036</v>
      </c>
      <c r="D2886" s="70" t="str">
        <f>IF(C2886="","",LOOKUP(C2886,Bases!A:A,Bases!B:B))</f>
        <v/>
      </c>
      <c r="E2886" s="70" t="str">
        <f>IF(C2886="","",LOOKUP(C2886,Bases!A:A,Bases!C:C))</f>
        <v/>
      </c>
      <c r="G2886" s="68" t="str">
        <f t="shared" si="177"/>
        <v>Baja</v>
      </c>
      <c r="H2886" s="16" t="s">
        <v>3488</v>
      </c>
      <c r="J2886" s="16" t="s">
        <v>2285</v>
      </c>
      <c r="K2886" s="16">
        <v>98730</v>
      </c>
      <c r="L2886" s="16" t="s">
        <v>2265</v>
      </c>
      <c r="M2886" s="17">
        <v>41906</v>
      </c>
      <c r="N2886" s="15">
        <v>3146140169</v>
      </c>
      <c r="P2886" s="16">
        <v>0</v>
      </c>
      <c r="Q2886" s="16" t="str">
        <f t="shared" si="179"/>
        <v>//</v>
      </c>
      <c r="R2886" s="16"/>
      <c r="S2886" s="108" t="e">
        <v>#N/A</v>
      </c>
      <c r="T2886" s="108"/>
    </row>
    <row r="2887" spans="1:20" hidden="1" x14ac:dyDescent="0.2">
      <c r="A2887" s="16">
        <v>1073</v>
      </c>
      <c r="B2887" s="16" t="s">
        <v>2037</v>
      </c>
      <c r="D2887" s="70" t="str">
        <f>IF(C2887="","",LOOKUP(C2887,Bases!A:A,Bases!B:B))</f>
        <v/>
      </c>
      <c r="E2887" s="70" t="str">
        <f>IF(C2887="","",LOOKUP(C2887,Bases!A:A,Bases!C:C))</f>
        <v/>
      </c>
      <c r="G2887" s="68" t="str">
        <f t="shared" si="177"/>
        <v>Baja</v>
      </c>
      <c r="H2887" s="16" t="s">
        <v>3489</v>
      </c>
      <c r="J2887" s="16" t="s">
        <v>2283</v>
      </c>
      <c r="K2887" s="16">
        <v>98640</v>
      </c>
      <c r="L2887" s="16" t="s">
        <v>2265</v>
      </c>
      <c r="M2887" s="17">
        <v>40984</v>
      </c>
      <c r="N2887" s="15">
        <v>34128901021</v>
      </c>
      <c r="P2887" s="16">
        <v>0</v>
      </c>
      <c r="Q2887" s="16" t="str">
        <f t="shared" si="179"/>
        <v>//</v>
      </c>
      <c r="R2887" s="16"/>
      <c r="S2887" s="108" t="e">
        <v>#N/A</v>
      </c>
      <c r="T2887" s="108"/>
    </row>
    <row r="2888" spans="1:20" hidden="1" x14ac:dyDescent="0.2">
      <c r="A2888" s="16">
        <v>2179</v>
      </c>
      <c r="B2888" s="16" t="s">
        <v>3765</v>
      </c>
      <c r="D2888" s="70" t="str">
        <f>IF(C2888="","",LOOKUP(C2888,Bases!A:A,Bases!B:B))</f>
        <v/>
      </c>
      <c r="E2888" s="70" t="str">
        <f>IF(C2888="","",LOOKUP(C2888,Bases!A:A,Bases!C:C))</f>
        <v/>
      </c>
      <c r="G2888" s="68" t="str">
        <f t="shared" si="177"/>
        <v>Baja</v>
      </c>
      <c r="H2888" s="16" t="s">
        <v>3766</v>
      </c>
      <c r="J2888" s="16" t="s">
        <v>2270</v>
      </c>
      <c r="K2888" s="16">
        <v>98615</v>
      </c>
      <c r="L2888" s="16" t="s">
        <v>2265</v>
      </c>
      <c r="M2888" s="17">
        <v>43325</v>
      </c>
      <c r="P2888" s="16">
        <v>0</v>
      </c>
      <c r="Q2888" s="16" t="str">
        <f t="shared" si="179"/>
        <v>//</v>
      </c>
      <c r="R2888" s="16"/>
      <c r="S2888" s="108" t="e">
        <v>#N/A</v>
      </c>
      <c r="T2888" s="108"/>
    </row>
    <row r="2889" spans="1:20" hidden="1" x14ac:dyDescent="0.2">
      <c r="A2889" s="16">
        <v>8436</v>
      </c>
      <c r="B2889" s="16" t="s">
        <v>7661</v>
      </c>
      <c r="C2889" s="19" t="s">
        <v>6953</v>
      </c>
      <c r="D2889" s="70" t="str">
        <f>IF(C2889="","",LOOKUP(C2889,Bases!A:A,Bases!B:B))</f>
        <v>Invernaderos</v>
      </c>
      <c r="E2889" s="70" t="str">
        <f>IF(C2889="","",LOOKUP(C2889,Bases!A:A,Bases!C:C))</f>
        <v>Extra/entrenamiento</v>
      </c>
      <c r="F2889" s="18" t="s">
        <v>7209</v>
      </c>
      <c r="G2889" s="68" t="str">
        <f t="shared" si="177"/>
        <v>Baja</v>
      </c>
      <c r="H2889" s="16" t="s">
        <v>7662</v>
      </c>
      <c r="I2889" s="16" t="s">
        <v>5535</v>
      </c>
      <c r="J2889" s="16" t="s">
        <v>2285</v>
      </c>
      <c r="K2889" s="16">
        <v>98740</v>
      </c>
      <c r="L2889" s="16" t="s">
        <v>2265</v>
      </c>
      <c r="M2889" s="17">
        <v>44172</v>
      </c>
      <c r="O2889" s="16" t="s">
        <v>7663</v>
      </c>
      <c r="Q2889" s="16" t="str">
        <f t="shared" si="179"/>
        <v>07/08/98</v>
      </c>
      <c r="R2889" s="27" t="s">
        <v>3904</v>
      </c>
      <c r="S2889" s="108" t="s">
        <v>5535</v>
      </c>
      <c r="T2889" s="108"/>
    </row>
    <row r="2890" spans="1:20" hidden="1" x14ac:dyDescent="0.2">
      <c r="A2890" s="16">
        <v>1687</v>
      </c>
      <c r="B2890" s="16" t="s">
        <v>2038</v>
      </c>
      <c r="D2890" s="70" t="str">
        <f>IF(C2890="","",LOOKUP(C2890,Bases!A:A,Bases!B:B))</f>
        <v/>
      </c>
      <c r="E2890" s="70" t="str">
        <f>IF(C2890="","",LOOKUP(C2890,Bases!A:A,Bases!C:C))</f>
        <v/>
      </c>
      <c r="G2890" s="68" t="str">
        <f t="shared" si="177"/>
        <v>Baja</v>
      </c>
      <c r="H2890" s="16" t="s">
        <v>2518</v>
      </c>
      <c r="J2890" s="16" t="s">
        <v>2272</v>
      </c>
      <c r="K2890" s="16">
        <v>98700</v>
      </c>
      <c r="L2890" s="16" t="s">
        <v>2265</v>
      </c>
      <c r="M2890" s="17">
        <v>42579</v>
      </c>
      <c r="N2890" s="15">
        <v>34028613460</v>
      </c>
      <c r="P2890" s="16">
        <v>0</v>
      </c>
      <c r="Q2890" s="16" t="str">
        <f t="shared" si="179"/>
        <v>//</v>
      </c>
      <c r="R2890" s="16"/>
      <c r="S2890" s="108" t="e">
        <v>#N/A</v>
      </c>
      <c r="T2890" s="108"/>
    </row>
    <row r="2891" spans="1:20" hidden="1" x14ac:dyDescent="0.2">
      <c r="A2891" s="16">
        <v>1887</v>
      </c>
      <c r="B2891" s="16" t="s">
        <v>2039</v>
      </c>
      <c r="D2891" s="70" t="str">
        <f>IF(C2891="","",LOOKUP(C2891,Bases!A:A,Bases!B:B))</f>
        <v/>
      </c>
      <c r="E2891" s="70" t="str">
        <f>IF(C2891="","",LOOKUP(C2891,Bases!A:A,Bases!C:C))</f>
        <v/>
      </c>
      <c r="G2891" s="68" t="str">
        <f t="shared" si="177"/>
        <v>Baja</v>
      </c>
      <c r="H2891" s="16" t="s">
        <v>3490</v>
      </c>
      <c r="J2891" s="16" t="s">
        <v>2268</v>
      </c>
      <c r="K2891" s="16">
        <v>98730</v>
      </c>
      <c r="L2891" s="16" t="s">
        <v>2265</v>
      </c>
      <c r="M2891" s="17">
        <v>42901</v>
      </c>
      <c r="N2891" s="15">
        <v>8149517669</v>
      </c>
      <c r="P2891" s="16">
        <v>0</v>
      </c>
      <c r="Q2891" s="16" t="str">
        <f t="shared" si="179"/>
        <v>//</v>
      </c>
      <c r="R2891" s="16"/>
      <c r="S2891" s="108" t="e">
        <v>#N/A</v>
      </c>
      <c r="T2891" s="108"/>
    </row>
    <row r="2892" spans="1:20" hidden="1" x14ac:dyDescent="0.2">
      <c r="A2892" s="16">
        <v>1133</v>
      </c>
      <c r="B2892" s="16" t="s">
        <v>2040</v>
      </c>
      <c r="D2892" s="70" t="str">
        <f>IF(C2892="","",LOOKUP(C2892,Bases!A:A,Bases!B:B))</f>
        <v/>
      </c>
      <c r="E2892" s="70" t="str">
        <f>IF(C2892="","",LOOKUP(C2892,Bases!A:A,Bases!C:C))</f>
        <v/>
      </c>
      <c r="G2892" s="68" t="str">
        <f t="shared" si="177"/>
        <v>Baja</v>
      </c>
      <c r="H2892" s="16" t="s">
        <v>3491</v>
      </c>
      <c r="J2892" s="16" t="s">
        <v>2283</v>
      </c>
      <c r="K2892" s="16">
        <v>98640</v>
      </c>
      <c r="L2892" s="16" t="s">
        <v>2265</v>
      </c>
      <c r="M2892" s="17">
        <v>41428</v>
      </c>
      <c r="N2892" s="15">
        <v>34048708001</v>
      </c>
      <c r="P2892" s="16">
        <v>0</v>
      </c>
      <c r="Q2892" s="16" t="str">
        <f t="shared" si="179"/>
        <v>//</v>
      </c>
      <c r="R2892" s="16"/>
      <c r="S2892" s="108" t="e">
        <v>#N/A</v>
      </c>
      <c r="T2892" s="108"/>
    </row>
    <row r="2893" spans="1:20" hidden="1" x14ac:dyDescent="0.2">
      <c r="A2893" s="16">
        <v>1697</v>
      </c>
      <c r="B2893" s="16" t="s">
        <v>2041</v>
      </c>
      <c r="D2893" s="70" t="str">
        <f>IF(C2893="","",LOOKUP(C2893,Bases!A:A,Bases!B:B))</f>
        <v/>
      </c>
      <c r="E2893" s="70" t="str">
        <f>IF(C2893="","",LOOKUP(C2893,Bases!A:A,Bases!C:C))</f>
        <v/>
      </c>
      <c r="G2893" s="68" t="str">
        <f t="shared" si="177"/>
        <v>Baja</v>
      </c>
      <c r="H2893" s="16" t="s">
        <v>3492</v>
      </c>
      <c r="J2893" s="16" t="s">
        <v>2288</v>
      </c>
      <c r="K2893" s="16">
        <v>98740</v>
      </c>
      <c r="L2893" s="16" t="s">
        <v>2265</v>
      </c>
      <c r="M2893" s="17">
        <v>42583</v>
      </c>
      <c r="N2893" s="15">
        <v>2167785670</v>
      </c>
      <c r="P2893" s="16">
        <v>0</v>
      </c>
      <c r="Q2893" s="16" t="str">
        <f t="shared" si="179"/>
        <v>//</v>
      </c>
      <c r="R2893" s="16"/>
      <c r="S2893" s="108" t="e">
        <v>#N/A</v>
      </c>
      <c r="T2893" s="108"/>
    </row>
    <row r="2894" spans="1:20" hidden="1" x14ac:dyDescent="0.2">
      <c r="A2894" s="16">
        <v>1119</v>
      </c>
      <c r="B2894" s="16" t="s">
        <v>2042</v>
      </c>
      <c r="D2894" s="70" t="str">
        <f>IF(C2894="","",LOOKUP(C2894,Bases!A:A,Bases!B:B))</f>
        <v/>
      </c>
      <c r="E2894" s="70" t="str">
        <f>IF(C2894="","",LOOKUP(C2894,Bases!A:A,Bases!C:C))</f>
        <v/>
      </c>
      <c r="G2894" s="68" t="str">
        <f t="shared" si="177"/>
        <v>Baja</v>
      </c>
      <c r="H2894" s="16" t="s">
        <v>3493</v>
      </c>
      <c r="J2894" s="16" t="s">
        <v>2283</v>
      </c>
      <c r="K2894" s="16">
        <v>98640</v>
      </c>
      <c r="L2894" s="16" t="s">
        <v>2265</v>
      </c>
      <c r="M2894" s="17">
        <v>41341</v>
      </c>
      <c r="N2894" s="15">
        <v>21119170047</v>
      </c>
      <c r="P2894" s="16">
        <v>0</v>
      </c>
      <c r="Q2894" s="16" t="str">
        <f t="shared" si="179"/>
        <v>//</v>
      </c>
      <c r="R2894" s="16"/>
      <c r="S2894" s="108" t="e">
        <v>#N/A</v>
      </c>
      <c r="T2894" s="108"/>
    </row>
    <row r="2895" spans="1:20" hidden="1" x14ac:dyDescent="0.2">
      <c r="A2895" s="16">
        <v>1021</v>
      </c>
      <c r="B2895" s="16" t="s">
        <v>2043</v>
      </c>
      <c r="D2895" s="70" t="str">
        <f>IF(C2895="","",LOOKUP(C2895,Bases!A:A,Bases!B:B))</f>
        <v/>
      </c>
      <c r="E2895" s="70" t="str">
        <f>IF(C2895="","",LOOKUP(C2895,Bases!A:A,Bases!C:C))</f>
        <v/>
      </c>
      <c r="G2895" s="68" t="str">
        <f t="shared" si="177"/>
        <v>Baja</v>
      </c>
      <c r="H2895" s="16" t="s">
        <v>3494</v>
      </c>
      <c r="J2895" s="16" t="s">
        <v>2283</v>
      </c>
      <c r="K2895" s="16">
        <v>98640</v>
      </c>
      <c r="L2895" s="16" t="s">
        <v>2265</v>
      </c>
      <c r="M2895" s="17">
        <v>40655</v>
      </c>
      <c r="N2895" s="15">
        <v>34109403542</v>
      </c>
      <c r="P2895" s="16">
        <v>0</v>
      </c>
      <c r="Q2895" s="16" t="str">
        <f t="shared" si="179"/>
        <v>//</v>
      </c>
      <c r="R2895" s="16"/>
      <c r="S2895" s="108" t="e">
        <v>#N/A</v>
      </c>
      <c r="T2895" s="108"/>
    </row>
    <row r="2896" spans="1:20" hidden="1" x14ac:dyDescent="0.2">
      <c r="A2896" s="16">
        <v>1010</v>
      </c>
      <c r="B2896" s="16" t="s">
        <v>2044</v>
      </c>
      <c r="D2896" s="70" t="str">
        <f>IF(C2896="","",LOOKUP(C2896,Bases!A:A,Bases!B:B))</f>
        <v/>
      </c>
      <c r="E2896" s="70" t="str">
        <f>IF(C2896="","",LOOKUP(C2896,Bases!A:A,Bases!C:C))</f>
        <v/>
      </c>
      <c r="G2896" s="68" t="str">
        <f t="shared" si="177"/>
        <v>Baja</v>
      </c>
      <c r="H2896" s="16" t="s">
        <v>3495</v>
      </c>
      <c r="J2896" s="16" t="s">
        <v>3496</v>
      </c>
      <c r="K2896" s="16">
        <v>98640</v>
      </c>
      <c r="L2896" s="16" t="s">
        <v>2265</v>
      </c>
      <c r="M2896" s="17">
        <v>40599</v>
      </c>
      <c r="N2896" s="15">
        <v>34099200023</v>
      </c>
      <c r="P2896" s="16">
        <v>0</v>
      </c>
      <c r="Q2896" s="16" t="str">
        <f t="shared" si="179"/>
        <v>//</v>
      </c>
      <c r="R2896" s="16"/>
      <c r="S2896" s="108" t="e">
        <v>#N/A</v>
      </c>
      <c r="T2896" s="108"/>
    </row>
    <row r="2897" spans="1:20" hidden="1" x14ac:dyDescent="0.2">
      <c r="A2897" s="16">
        <v>730</v>
      </c>
      <c r="B2897" s="16" t="s">
        <v>2045</v>
      </c>
      <c r="D2897" s="70" t="str">
        <f>IF(C2897="","",LOOKUP(C2897,Bases!A:A,Bases!B:B))</f>
        <v/>
      </c>
      <c r="E2897" s="70" t="str">
        <f>IF(C2897="","",LOOKUP(C2897,Bases!A:A,Bases!C:C))</f>
        <v/>
      </c>
      <c r="G2897" s="68" t="str">
        <f t="shared" si="177"/>
        <v>Baja</v>
      </c>
      <c r="K2897" s="16">
        <v>0</v>
      </c>
      <c r="L2897" s="16" t="s">
        <v>2265</v>
      </c>
      <c r="M2897" s="17">
        <v>38614</v>
      </c>
      <c r="N2897" s="15">
        <v>34058612366</v>
      </c>
      <c r="P2897" s="16">
        <v>0</v>
      </c>
      <c r="Q2897" s="16" t="str">
        <f t="shared" si="179"/>
        <v>//</v>
      </c>
      <c r="R2897" s="16"/>
      <c r="S2897" s="108" t="e">
        <v>#N/A</v>
      </c>
      <c r="T2897" s="108"/>
    </row>
    <row r="2898" spans="1:20" hidden="1" x14ac:dyDescent="0.2">
      <c r="A2898" s="16">
        <v>1638</v>
      </c>
      <c r="B2898" s="16" t="s">
        <v>2046</v>
      </c>
      <c r="D2898" s="70" t="str">
        <f>IF(C2898="","",LOOKUP(C2898,Bases!A:A,Bases!B:B))</f>
        <v/>
      </c>
      <c r="E2898" s="70" t="str">
        <f>IF(C2898="","",LOOKUP(C2898,Bases!A:A,Bases!C:C))</f>
        <v/>
      </c>
      <c r="G2898" s="68" t="str">
        <f t="shared" si="177"/>
        <v>Baja</v>
      </c>
      <c r="H2898" s="16" t="s">
        <v>3497</v>
      </c>
      <c r="J2898" s="16" t="s">
        <v>2272</v>
      </c>
      <c r="K2898" s="16">
        <v>98700</v>
      </c>
      <c r="L2898" s="16" t="s">
        <v>2265</v>
      </c>
      <c r="M2898" s="17">
        <v>42485</v>
      </c>
      <c r="N2898" s="15">
        <v>53169713301</v>
      </c>
      <c r="P2898" s="16">
        <v>0</v>
      </c>
      <c r="Q2898" s="16" t="str">
        <f t="shared" si="179"/>
        <v>//</v>
      </c>
      <c r="R2898" s="16"/>
      <c r="S2898" s="108" t="e">
        <v>#N/A</v>
      </c>
      <c r="T2898" s="108"/>
    </row>
    <row r="2899" spans="1:20" hidden="1" x14ac:dyDescent="0.2">
      <c r="A2899" s="16">
        <v>1850</v>
      </c>
      <c r="B2899" s="16" t="s">
        <v>2047</v>
      </c>
      <c r="D2899" s="70" t="str">
        <f>IF(C2899="","",LOOKUP(C2899,Bases!A:A,Bases!B:B))</f>
        <v/>
      </c>
      <c r="E2899" s="70" t="str">
        <f>IF(C2899="","",LOOKUP(C2899,Bases!A:A,Bases!C:C))</f>
        <v/>
      </c>
      <c r="G2899" s="68" t="str">
        <f t="shared" ref="G2899:G2930" si="180">IF(L2899="B","Baja","Activo")</f>
        <v>Baja</v>
      </c>
      <c r="H2899" s="16" t="s">
        <v>3498</v>
      </c>
      <c r="J2899" s="16" t="s">
        <v>3499</v>
      </c>
      <c r="K2899" s="16">
        <v>98706</v>
      </c>
      <c r="L2899" s="16" t="s">
        <v>2265</v>
      </c>
      <c r="M2899" s="17">
        <v>42822</v>
      </c>
      <c r="N2899" s="15">
        <v>5179541015</v>
      </c>
      <c r="P2899" s="16">
        <v>0</v>
      </c>
      <c r="Q2899" s="16" t="str">
        <f t="shared" si="179"/>
        <v>//</v>
      </c>
      <c r="R2899" s="16"/>
      <c r="S2899" s="108" t="e">
        <v>#N/A</v>
      </c>
      <c r="T2899" s="108"/>
    </row>
    <row r="2900" spans="1:20" hidden="1" x14ac:dyDescent="0.2">
      <c r="A2900" s="16">
        <v>1842</v>
      </c>
      <c r="B2900" s="16" t="s">
        <v>2048</v>
      </c>
      <c r="D2900" s="70" t="str">
        <f>IF(C2900="","",LOOKUP(C2900,Bases!A:A,Bases!B:B))</f>
        <v/>
      </c>
      <c r="E2900" s="70" t="str">
        <f>IF(C2900="","",LOOKUP(C2900,Bases!A:A,Bases!C:C))</f>
        <v/>
      </c>
      <c r="G2900" s="68" t="str">
        <f t="shared" si="180"/>
        <v>Baja</v>
      </c>
      <c r="H2900" s="16" t="s">
        <v>3500</v>
      </c>
      <c r="J2900" s="16" t="s">
        <v>3501</v>
      </c>
      <c r="K2900" s="16">
        <v>98700</v>
      </c>
      <c r="L2900" s="16" t="s">
        <v>2265</v>
      </c>
      <c r="M2900" s="17">
        <v>42821</v>
      </c>
      <c r="N2900" s="15">
        <v>12917372455</v>
      </c>
      <c r="P2900" s="16">
        <v>0</v>
      </c>
      <c r="Q2900" s="16" t="str">
        <f t="shared" si="179"/>
        <v>//</v>
      </c>
      <c r="R2900" s="16"/>
      <c r="S2900" s="108" t="e">
        <v>#N/A</v>
      </c>
      <c r="T2900" s="108"/>
    </row>
    <row r="2901" spans="1:20" hidden="1" x14ac:dyDescent="0.2">
      <c r="A2901" s="16">
        <v>1938</v>
      </c>
      <c r="B2901" s="19" t="s">
        <v>0</v>
      </c>
      <c r="C2901" s="43"/>
      <c r="D2901" s="70" t="str">
        <f>IF(C2901="","",LOOKUP(C2901,Bases!A:A,Bases!B:B))</f>
        <v/>
      </c>
      <c r="E2901" s="70" t="str">
        <f>IF(C2901="","",LOOKUP(C2901,Bases!A:A,Bases!C:C))</f>
        <v/>
      </c>
      <c r="G2901" s="68" t="str">
        <f t="shared" si="180"/>
        <v>Baja</v>
      </c>
      <c r="H2901" s="16" t="s">
        <v>2513</v>
      </c>
      <c r="J2901" s="16" t="s">
        <v>2283</v>
      </c>
      <c r="K2901" s="16">
        <v>98640</v>
      </c>
      <c r="L2901" s="16" t="s">
        <v>2265</v>
      </c>
      <c r="M2901" s="17">
        <v>42965</v>
      </c>
      <c r="N2901" s="15">
        <v>51129226224</v>
      </c>
      <c r="P2901" s="16">
        <v>0</v>
      </c>
      <c r="Q2901" s="16" t="str">
        <f t="shared" si="179"/>
        <v>//</v>
      </c>
      <c r="R2901" s="16"/>
      <c r="S2901" s="108" t="e">
        <v>#N/A</v>
      </c>
      <c r="T2901" s="108"/>
    </row>
    <row r="2902" spans="1:20" hidden="1" x14ac:dyDescent="0.2">
      <c r="A2902" s="16">
        <v>8236</v>
      </c>
      <c r="B2902" s="19" t="s">
        <v>0</v>
      </c>
      <c r="C2902" s="40"/>
      <c r="D2902" s="70" t="str">
        <f>IF(C2902="","",LOOKUP(C2902,Bases!A:A,Bases!B:B))</f>
        <v/>
      </c>
      <c r="E2902" s="70" t="str">
        <f>IF(C2902="","",LOOKUP(C2902,Bases!A:A,Bases!C:C))</f>
        <v/>
      </c>
      <c r="G2902" s="68" t="str">
        <f t="shared" si="180"/>
        <v>Baja</v>
      </c>
      <c r="H2902" s="16" t="s">
        <v>2503</v>
      </c>
      <c r="J2902" s="16" t="s">
        <v>2272</v>
      </c>
      <c r="K2902" s="16">
        <v>98706</v>
      </c>
      <c r="L2902" s="16" t="s">
        <v>2265</v>
      </c>
      <c r="M2902" s="17">
        <v>42766</v>
      </c>
      <c r="N2902" s="15">
        <v>3179944909</v>
      </c>
      <c r="P2902" s="16">
        <v>0</v>
      </c>
      <c r="Q2902" s="16" t="str">
        <f t="shared" si="179"/>
        <v>//</v>
      </c>
      <c r="R2902" s="16"/>
      <c r="S2902" s="108" t="e">
        <v>#N/A</v>
      </c>
      <c r="T2902" s="108"/>
    </row>
    <row r="2903" spans="1:20" hidden="1" x14ac:dyDescent="0.2">
      <c r="A2903" s="16">
        <v>2096</v>
      </c>
      <c r="B2903" s="16" t="s">
        <v>2049</v>
      </c>
      <c r="D2903" s="70" t="str">
        <f>IF(C2903="","",LOOKUP(C2903,Bases!A:A,Bases!B:B))</f>
        <v/>
      </c>
      <c r="E2903" s="70" t="str">
        <f>IF(C2903="","",LOOKUP(C2903,Bases!A:A,Bases!C:C))</f>
        <v/>
      </c>
      <c r="G2903" s="68" t="str">
        <f t="shared" si="180"/>
        <v>Baja</v>
      </c>
      <c r="H2903" s="16" t="s">
        <v>3502</v>
      </c>
      <c r="J2903" s="16" t="s">
        <v>2268</v>
      </c>
      <c r="K2903" s="16">
        <v>98730</v>
      </c>
      <c r="L2903" s="16" t="s">
        <v>2265</v>
      </c>
      <c r="M2903" s="17">
        <v>43213</v>
      </c>
      <c r="N2903" s="15">
        <v>34987708137</v>
      </c>
      <c r="P2903" s="16">
        <v>0</v>
      </c>
      <c r="Q2903" s="16" t="str">
        <f t="shared" si="179"/>
        <v>//</v>
      </c>
      <c r="R2903" s="16"/>
      <c r="S2903" s="108" t="e">
        <v>#N/A</v>
      </c>
      <c r="T2903" s="108"/>
    </row>
    <row r="2904" spans="1:20" hidden="1" x14ac:dyDescent="0.2">
      <c r="A2904" s="29">
        <v>50256</v>
      </c>
      <c r="B2904" s="16" t="s">
        <v>4524</v>
      </c>
      <c r="D2904" s="70" t="str">
        <f>IF(C2904="","",LOOKUP(C2904,Bases!A:A,Bases!B:B))</f>
        <v/>
      </c>
      <c r="E2904" s="70" t="str">
        <f>IF(C2904="","",LOOKUP(C2904,Bases!A:A,Bases!C:C))</f>
        <v/>
      </c>
      <c r="F2904" s="24" t="s">
        <v>3639</v>
      </c>
      <c r="G2904" s="68" t="str">
        <f t="shared" si="180"/>
        <v>Baja</v>
      </c>
      <c r="H2904" s="16" t="s">
        <v>4525</v>
      </c>
      <c r="J2904" s="16" t="s">
        <v>2285</v>
      </c>
      <c r="K2904" s="16">
        <v>98730</v>
      </c>
      <c r="L2904" s="16" t="s">
        <v>2265</v>
      </c>
      <c r="M2904" s="17">
        <v>43426</v>
      </c>
      <c r="O2904" s="16" t="s">
        <v>4526</v>
      </c>
      <c r="P2904" s="16">
        <v>0</v>
      </c>
      <c r="Q2904" s="16" t="str">
        <f t="shared" si="179"/>
        <v>28/04/79</v>
      </c>
      <c r="R2904" s="27" t="s">
        <v>3910</v>
      </c>
      <c r="S2904" s="108" t="e">
        <v>#N/A</v>
      </c>
      <c r="T2904" s="108"/>
    </row>
    <row r="2905" spans="1:20" hidden="1" x14ac:dyDescent="0.2">
      <c r="A2905" s="16">
        <v>1411</v>
      </c>
      <c r="B2905" s="16" t="s">
        <v>2050</v>
      </c>
      <c r="D2905" s="70" t="str">
        <f>IF(C2905="","",LOOKUP(C2905,Bases!A:A,Bases!B:B))</f>
        <v/>
      </c>
      <c r="E2905" s="70" t="str">
        <f>IF(C2905="","",LOOKUP(C2905,Bases!A:A,Bases!C:C))</f>
        <v/>
      </c>
      <c r="G2905" s="68" t="str">
        <f t="shared" si="180"/>
        <v>Baja</v>
      </c>
      <c r="H2905" s="16" t="s">
        <v>3503</v>
      </c>
      <c r="J2905" s="16" t="s">
        <v>3096</v>
      </c>
      <c r="K2905" s="16">
        <v>98730</v>
      </c>
      <c r="L2905" s="16" t="s">
        <v>2265</v>
      </c>
      <c r="M2905" s="17">
        <v>42039</v>
      </c>
      <c r="N2905" s="15">
        <v>43745722975</v>
      </c>
      <c r="P2905" s="16">
        <v>0</v>
      </c>
      <c r="Q2905" s="16" t="str">
        <f t="shared" si="179"/>
        <v>//</v>
      </c>
      <c r="R2905" s="16"/>
      <c r="S2905" s="108" t="e">
        <v>#N/A</v>
      </c>
      <c r="T2905" s="108"/>
    </row>
    <row r="2906" spans="1:20" hidden="1" x14ac:dyDescent="0.2">
      <c r="A2906" s="23">
        <v>2519</v>
      </c>
      <c r="B2906" s="31" t="s">
        <v>5051</v>
      </c>
      <c r="C2906" s="16" t="s">
        <v>7435</v>
      </c>
      <c r="D2906" s="70" t="str">
        <f>IF(C2906="","",LOOKUP(C2906,Bases!A:A,Bases!B:B))</f>
        <v>Fitosanidad</v>
      </c>
      <c r="E2906" s="70" t="s">
        <v>3680</v>
      </c>
      <c r="F2906" s="18" t="s">
        <v>9</v>
      </c>
      <c r="G2906" s="68" t="str">
        <f t="shared" si="180"/>
        <v>Baja</v>
      </c>
      <c r="H2906" s="16" t="s">
        <v>5052</v>
      </c>
      <c r="I2906" s="16" t="s">
        <v>5531</v>
      </c>
      <c r="J2906" s="16" t="s">
        <v>2285</v>
      </c>
      <c r="K2906" s="16">
        <v>98740</v>
      </c>
      <c r="L2906" s="16" t="s">
        <v>2265</v>
      </c>
      <c r="M2906" s="17">
        <v>43735</v>
      </c>
      <c r="N2906" s="15">
        <v>34078907416</v>
      </c>
      <c r="O2906" s="16" t="s">
        <v>5053</v>
      </c>
      <c r="P2906" s="16" t="s">
        <v>6424</v>
      </c>
      <c r="Q2906" s="16" t="str">
        <f t="shared" si="179"/>
        <v>26/10/89</v>
      </c>
      <c r="R2906" s="16" t="s">
        <v>3904</v>
      </c>
      <c r="S2906" s="12" t="s">
        <v>6213</v>
      </c>
    </row>
    <row r="2907" spans="1:20" hidden="1" x14ac:dyDescent="0.2">
      <c r="A2907" s="23">
        <v>229</v>
      </c>
      <c r="B2907" s="16" t="s">
        <v>4015</v>
      </c>
      <c r="D2907" s="70" t="str">
        <f>IF(C2907="","",LOOKUP(C2907,Bases!A:A,Bases!B:B))</f>
        <v/>
      </c>
      <c r="E2907" s="70" t="str">
        <f>IF(C2907="","",LOOKUP(C2907,Bases!A:A,Bases!C:C))</f>
        <v/>
      </c>
      <c r="F2907" s="18" t="s">
        <v>3639</v>
      </c>
      <c r="G2907" s="68" t="str">
        <f t="shared" si="180"/>
        <v>Baja</v>
      </c>
      <c r="H2907" s="16" t="s">
        <v>4016</v>
      </c>
      <c r="J2907" s="16" t="s">
        <v>2268</v>
      </c>
      <c r="K2907" s="16">
        <v>98730</v>
      </c>
      <c r="L2907" s="16" t="s">
        <v>2265</v>
      </c>
      <c r="M2907" s="17">
        <v>43353</v>
      </c>
      <c r="N2907" s="15">
        <v>34988006655</v>
      </c>
      <c r="O2907" s="16" t="s">
        <v>4017</v>
      </c>
      <c r="P2907" s="16">
        <v>0</v>
      </c>
      <c r="Q2907" s="16" t="str">
        <f t="shared" ref="Q2907:Q2930" si="181">CONCATENATE(MID(O2907,9,2),"/",MID(O2907,7,2),"/",MID(O2907,5,2))</f>
        <v>22/12/80</v>
      </c>
      <c r="R2907" s="16" t="s">
        <v>3904</v>
      </c>
      <c r="S2907" s="108" t="e">
        <v>#N/A</v>
      </c>
      <c r="T2907" s="108"/>
    </row>
    <row r="2908" spans="1:20" hidden="1" x14ac:dyDescent="0.2">
      <c r="A2908" s="16">
        <v>2043</v>
      </c>
      <c r="B2908" s="16" t="s">
        <v>2051</v>
      </c>
      <c r="D2908" s="70" t="str">
        <f>IF(C2908="","",LOOKUP(C2908,Bases!A:A,Bases!B:B))</f>
        <v/>
      </c>
      <c r="E2908" s="70" t="str">
        <f>IF(C2908="","",LOOKUP(C2908,Bases!A:A,Bases!C:C))</f>
        <v/>
      </c>
      <c r="G2908" s="68" t="str">
        <f t="shared" si="180"/>
        <v>Baja</v>
      </c>
      <c r="H2908" s="16" t="s">
        <v>3504</v>
      </c>
      <c r="J2908" s="16" t="s">
        <v>2268</v>
      </c>
      <c r="K2908" s="16">
        <v>98730</v>
      </c>
      <c r="L2908" s="16" t="s">
        <v>2265</v>
      </c>
      <c r="M2908" s="17">
        <v>43103</v>
      </c>
      <c r="N2908" s="15">
        <v>34028204872</v>
      </c>
      <c r="P2908" s="16">
        <v>0</v>
      </c>
      <c r="Q2908" s="16" t="str">
        <f t="shared" si="181"/>
        <v>//</v>
      </c>
      <c r="R2908" s="16"/>
      <c r="S2908" s="108" t="e">
        <v>#N/A</v>
      </c>
      <c r="T2908" s="108"/>
    </row>
    <row r="2909" spans="1:20" hidden="1" x14ac:dyDescent="0.2">
      <c r="A2909" s="16">
        <v>1367</v>
      </c>
      <c r="B2909" s="16" t="s">
        <v>2052</v>
      </c>
      <c r="D2909" s="70" t="str">
        <f>IF(C2909="","",LOOKUP(C2909,Bases!A:A,Bases!B:B))</f>
        <v/>
      </c>
      <c r="E2909" s="70" t="str">
        <f>IF(C2909="","",LOOKUP(C2909,Bases!A:A,Bases!C:C))</f>
        <v/>
      </c>
      <c r="G2909" s="68" t="str">
        <f t="shared" si="180"/>
        <v>Baja</v>
      </c>
      <c r="H2909" s="16" t="s">
        <v>3505</v>
      </c>
      <c r="J2909" s="16" t="s">
        <v>2283</v>
      </c>
      <c r="K2909" s="16">
        <v>98640</v>
      </c>
      <c r="L2909" s="16" t="s">
        <v>2265</v>
      </c>
      <c r="M2909" s="17">
        <v>41909</v>
      </c>
      <c r="N2909" s="15">
        <v>34089300163</v>
      </c>
      <c r="P2909" s="16">
        <v>0</v>
      </c>
      <c r="Q2909" s="16" t="str">
        <f t="shared" si="181"/>
        <v>//</v>
      </c>
      <c r="R2909" s="16"/>
      <c r="S2909" s="108" t="e">
        <v>#N/A</v>
      </c>
      <c r="T2909" s="108"/>
    </row>
    <row r="2910" spans="1:20" hidden="1" x14ac:dyDescent="0.2">
      <c r="A2910" s="16">
        <v>1202</v>
      </c>
      <c r="B2910" s="16" t="s">
        <v>2053</v>
      </c>
      <c r="D2910" s="70" t="str">
        <f>IF(C2910="","",LOOKUP(C2910,Bases!A:A,Bases!B:B))</f>
        <v/>
      </c>
      <c r="E2910" s="70" t="str">
        <f>IF(C2910="","",LOOKUP(C2910,Bases!A:A,Bases!C:C))</f>
        <v/>
      </c>
      <c r="G2910" s="68" t="str">
        <f t="shared" si="180"/>
        <v>Baja</v>
      </c>
      <c r="H2910" s="16" t="s">
        <v>3506</v>
      </c>
      <c r="J2910" s="16" t="s">
        <v>2283</v>
      </c>
      <c r="K2910" s="16">
        <v>98640</v>
      </c>
      <c r="L2910" s="16" t="s">
        <v>2265</v>
      </c>
      <c r="M2910" s="17">
        <v>41551</v>
      </c>
      <c r="N2910" s="15">
        <v>34119206760</v>
      </c>
      <c r="P2910" s="16">
        <v>0</v>
      </c>
      <c r="Q2910" s="16" t="str">
        <f t="shared" si="181"/>
        <v>//</v>
      </c>
      <c r="R2910" s="16"/>
      <c r="S2910" s="108" t="e">
        <v>#N/A</v>
      </c>
      <c r="T2910" s="108"/>
    </row>
    <row r="2911" spans="1:20" hidden="1" x14ac:dyDescent="0.2">
      <c r="A2911" s="16">
        <v>1894</v>
      </c>
      <c r="B2911" s="16" t="s">
        <v>2054</v>
      </c>
      <c r="D2911" s="70" t="str">
        <f>IF(C2911="","",LOOKUP(C2911,Bases!A:A,Bases!B:B))</f>
        <v/>
      </c>
      <c r="E2911" s="70" t="str">
        <f>IF(C2911="","",LOOKUP(C2911,Bases!A:A,Bases!C:C))</f>
        <v/>
      </c>
      <c r="G2911" s="68" t="str">
        <f t="shared" si="180"/>
        <v>Baja</v>
      </c>
      <c r="H2911" s="16" t="s">
        <v>3507</v>
      </c>
      <c r="J2911" s="16" t="s">
        <v>2283</v>
      </c>
      <c r="K2911" s="16">
        <v>98640</v>
      </c>
      <c r="L2911" s="16" t="s">
        <v>2265</v>
      </c>
      <c r="M2911" s="17">
        <v>42924</v>
      </c>
      <c r="N2911" s="15">
        <v>25169517650</v>
      </c>
      <c r="P2911" s="16">
        <v>0</v>
      </c>
      <c r="Q2911" s="16" t="str">
        <f t="shared" si="181"/>
        <v>//</v>
      </c>
      <c r="R2911" s="16"/>
      <c r="S2911" s="108" t="e">
        <v>#N/A</v>
      </c>
      <c r="T2911" s="108"/>
    </row>
    <row r="2912" spans="1:20" hidden="1" x14ac:dyDescent="0.2">
      <c r="A2912" s="16">
        <v>780</v>
      </c>
      <c r="B2912" s="16" t="s">
        <v>2055</v>
      </c>
      <c r="D2912" s="70" t="str">
        <f>IF(C2912="","",LOOKUP(C2912,Bases!A:A,Bases!B:B))</f>
        <v/>
      </c>
      <c r="E2912" s="70" t="str">
        <f>IF(C2912="","",LOOKUP(C2912,Bases!A:A,Bases!C:C))</f>
        <v/>
      </c>
      <c r="G2912" s="68" t="str">
        <f t="shared" si="180"/>
        <v>Baja</v>
      </c>
      <c r="K2912" s="16">
        <v>0</v>
      </c>
      <c r="L2912" s="16" t="s">
        <v>2265</v>
      </c>
      <c r="M2912" s="17">
        <v>38670</v>
      </c>
      <c r="N2912" s="15">
        <v>34937703659</v>
      </c>
      <c r="P2912" s="16">
        <v>0</v>
      </c>
      <c r="Q2912" s="16" t="str">
        <f t="shared" si="181"/>
        <v>//</v>
      </c>
      <c r="R2912" s="16"/>
      <c r="S2912" s="108" t="e">
        <v>#N/A</v>
      </c>
      <c r="T2912" s="108"/>
    </row>
    <row r="2913" spans="1:20" hidden="1" x14ac:dyDescent="0.2">
      <c r="A2913" s="16">
        <v>801</v>
      </c>
      <c r="B2913" s="16" t="s">
        <v>2056</v>
      </c>
      <c r="D2913" s="70" t="str">
        <f>IF(C2913="","",LOOKUP(C2913,Bases!A:A,Bases!B:B))</f>
        <v/>
      </c>
      <c r="E2913" s="70" t="str">
        <f>IF(C2913="","",LOOKUP(C2913,Bases!A:A,Bases!C:C))</f>
        <v/>
      </c>
      <c r="G2913" s="68" t="str">
        <f t="shared" si="180"/>
        <v>Baja</v>
      </c>
      <c r="K2913" s="16">
        <v>0</v>
      </c>
      <c r="L2913" s="16" t="s">
        <v>2265</v>
      </c>
      <c r="M2913" s="17">
        <v>38677</v>
      </c>
      <c r="N2913" s="15">
        <v>34058811885</v>
      </c>
      <c r="P2913" s="16">
        <v>0</v>
      </c>
      <c r="Q2913" s="16" t="str">
        <f t="shared" si="181"/>
        <v>//</v>
      </c>
      <c r="R2913" s="16"/>
      <c r="S2913" s="108" t="e">
        <v>#N/A</v>
      </c>
      <c r="T2913" s="108"/>
    </row>
    <row r="2914" spans="1:20" hidden="1" x14ac:dyDescent="0.2">
      <c r="A2914" s="29">
        <v>50380</v>
      </c>
      <c r="B2914" s="16" t="s">
        <v>5477</v>
      </c>
      <c r="D2914" s="70" t="str">
        <f>IF(C2914="","",LOOKUP(C2914,Bases!A:A,Bases!B:B))</f>
        <v/>
      </c>
      <c r="E2914" s="70" t="str">
        <f>IF(C2914="","",LOOKUP(C2914,Bases!A:A,Bases!C:C))</f>
        <v/>
      </c>
      <c r="F2914" s="18" t="s">
        <v>3639</v>
      </c>
      <c r="G2914" s="68" t="str">
        <f t="shared" si="180"/>
        <v>Baja</v>
      </c>
      <c r="H2914" s="16" t="s">
        <v>5478</v>
      </c>
      <c r="J2914" s="16" t="s">
        <v>2283</v>
      </c>
      <c r="K2914" s="16">
        <v>98640</v>
      </c>
      <c r="L2914" s="16" t="s">
        <v>2265</v>
      </c>
      <c r="M2914" s="17">
        <v>43717</v>
      </c>
      <c r="N2914" s="15">
        <v>34078506473</v>
      </c>
      <c r="O2914" s="16" t="s">
        <v>5479</v>
      </c>
      <c r="P2914" s="16">
        <v>0</v>
      </c>
      <c r="Q2914" s="16" t="str">
        <f t="shared" si="181"/>
        <v>27/05/85</v>
      </c>
      <c r="R2914" s="27" t="s">
        <v>3910</v>
      </c>
      <c r="S2914" s="108" t="e">
        <v>#N/A</v>
      </c>
      <c r="T2914" s="108"/>
    </row>
    <row r="2915" spans="1:20" hidden="1" x14ac:dyDescent="0.2">
      <c r="A2915" s="16">
        <v>783</v>
      </c>
      <c r="B2915" s="16" t="s">
        <v>2057</v>
      </c>
      <c r="D2915" s="70" t="str">
        <f>IF(C2915="","",LOOKUP(C2915,Bases!A:A,Bases!B:B))</f>
        <v/>
      </c>
      <c r="E2915" s="70" t="str">
        <f>IF(C2915="","",LOOKUP(C2915,Bases!A:A,Bases!C:C))</f>
        <v/>
      </c>
      <c r="G2915" s="68" t="str">
        <f t="shared" si="180"/>
        <v>Baja</v>
      </c>
      <c r="K2915" s="16">
        <v>0</v>
      </c>
      <c r="L2915" s="16" t="s">
        <v>2265</v>
      </c>
      <c r="M2915" s="17">
        <v>38670</v>
      </c>
      <c r="N2915" s="15">
        <v>34998110869</v>
      </c>
      <c r="P2915" s="16">
        <v>0</v>
      </c>
      <c r="Q2915" s="16" t="str">
        <f t="shared" si="181"/>
        <v>//</v>
      </c>
      <c r="R2915" s="16"/>
      <c r="S2915" s="108" t="e">
        <v>#N/A</v>
      </c>
      <c r="T2915" s="108"/>
    </row>
    <row r="2916" spans="1:20" hidden="1" x14ac:dyDescent="0.2">
      <c r="A2916" s="16">
        <v>1201</v>
      </c>
      <c r="B2916" s="16" t="s">
        <v>2058</v>
      </c>
      <c r="D2916" s="70" t="str">
        <f>IF(C2916="","",LOOKUP(C2916,Bases!A:A,Bases!B:B))</f>
        <v/>
      </c>
      <c r="E2916" s="70" t="str">
        <f>IF(C2916="","",LOOKUP(C2916,Bases!A:A,Bases!C:C))</f>
        <v/>
      </c>
      <c r="G2916" s="68" t="str">
        <f t="shared" si="180"/>
        <v>Baja</v>
      </c>
      <c r="H2916" s="16" t="s">
        <v>3506</v>
      </c>
      <c r="J2916" s="16" t="s">
        <v>2283</v>
      </c>
      <c r="K2916" s="16">
        <v>98640</v>
      </c>
      <c r="L2916" s="16" t="s">
        <v>2265</v>
      </c>
      <c r="M2916" s="17">
        <v>41551</v>
      </c>
      <c r="N2916" s="15">
        <v>34129413836</v>
      </c>
      <c r="P2916" s="16">
        <v>0</v>
      </c>
      <c r="Q2916" s="16" t="str">
        <f t="shared" si="181"/>
        <v>//</v>
      </c>
      <c r="R2916" s="16"/>
      <c r="S2916" s="108" t="e">
        <v>#N/A</v>
      </c>
      <c r="T2916" s="108"/>
    </row>
    <row r="2917" spans="1:20" hidden="1" x14ac:dyDescent="0.2">
      <c r="A2917" s="29">
        <v>50368</v>
      </c>
      <c r="B2917" s="16" t="s">
        <v>5426</v>
      </c>
      <c r="D2917" s="70" t="str">
        <f>IF(C2917="","",LOOKUP(C2917,Bases!A:A,Bases!B:B))</f>
        <v/>
      </c>
      <c r="E2917" s="70" t="str">
        <f>IF(C2917="","",LOOKUP(C2917,Bases!A:A,Bases!C:C))</f>
        <v/>
      </c>
      <c r="F2917" s="24" t="s">
        <v>3639</v>
      </c>
      <c r="G2917" s="68" t="str">
        <f t="shared" si="180"/>
        <v>Baja</v>
      </c>
      <c r="H2917" s="16" t="s">
        <v>5427</v>
      </c>
      <c r="J2917" s="16" t="s">
        <v>2283</v>
      </c>
      <c r="K2917" s="16">
        <v>98640</v>
      </c>
      <c r="L2917" s="16" t="s">
        <v>2265</v>
      </c>
      <c r="M2917" s="17">
        <v>43703</v>
      </c>
      <c r="N2917" s="15">
        <v>33139920988</v>
      </c>
      <c r="O2917" s="16" t="s">
        <v>5428</v>
      </c>
      <c r="P2917" s="16">
        <v>0</v>
      </c>
      <c r="Q2917" s="16" t="str">
        <f t="shared" si="181"/>
        <v>21/10/99</v>
      </c>
      <c r="R2917" s="27" t="s">
        <v>3904</v>
      </c>
      <c r="S2917" s="108" t="e">
        <v>#N/A</v>
      </c>
      <c r="T2917" s="108"/>
    </row>
    <row r="2918" spans="1:20" hidden="1" x14ac:dyDescent="0.2">
      <c r="A2918" s="16">
        <v>805</v>
      </c>
      <c r="B2918" s="16" t="s">
        <v>2059</v>
      </c>
      <c r="D2918" s="70" t="str">
        <f>IF(C2918="","",LOOKUP(C2918,Bases!A:A,Bases!B:B))</f>
        <v/>
      </c>
      <c r="E2918" s="70" t="str">
        <f>IF(C2918="","",LOOKUP(C2918,Bases!A:A,Bases!C:C))</f>
        <v/>
      </c>
      <c r="G2918" s="68" t="str">
        <f t="shared" si="180"/>
        <v>Baja</v>
      </c>
      <c r="K2918" s="16">
        <v>0</v>
      </c>
      <c r="L2918" s="16" t="s">
        <v>2265</v>
      </c>
      <c r="M2918" s="17">
        <v>38677</v>
      </c>
      <c r="N2918" s="15">
        <v>34967803551</v>
      </c>
      <c r="P2918" s="16">
        <v>0</v>
      </c>
      <c r="Q2918" s="16" t="str">
        <f t="shared" si="181"/>
        <v>//</v>
      </c>
      <c r="R2918" s="16"/>
      <c r="S2918" s="108" t="e">
        <v>#N/A</v>
      </c>
      <c r="T2918" s="108"/>
    </row>
    <row r="2919" spans="1:20" hidden="1" x14ac:dyDescent="0.2">
      <c r="A2919" s="16">
        <v>784</v>
      </c>
      <c r="B2919" s="16" t="s">
        <v>2060</v>
      </c>
      <c r="D2919" s="70" t="str">
        <f>IF(C2919="","",LOOKUP(C2919,Bases!A:A,Bases!B:B))</f>
        <v/>
      </c>
      <c r="E2919" s="70" t="str">
        <f>IF(C2919="","",LOOKUP(C2919,Bases!A:A,Bases!C:C))</f>
        <v/>
      </c>
      <c r="G2919" s="68" t="str">
        <f t="shared" si="180"/>
        <v>Baja</v>
      </c>
      <c r="K2919" s="16">
        <v>0</v>
      </c>
      <c r="L2919" s="16" t="s">
        <v>2265</v>
      </c>
      <c r="M2919" s="17">
        <v>38671</v>
      </c>
      <c r="N2919" s="15">
        <v>34008007527</v>
      </c>
      <c r="P2919" s="16">
        <v>0</v>
      </c>
      <c r="Q2919" s="16" t="str">
        <f t="shared" si="181"/>
        <v>//</v>
      </c>
      <c r="R2919" s="16"/>
      <c r="S2919" s="108" t="e">
        <v>#N/A</v>
      </c>
      <c r="T2919" s="108"/>
    </row>
    <row r="2920" spans="1:20" hidden="1" x14ac:dyDescent="0.2">
      <c r="A2920" s="23">
        <v>2625</v>
      </c>
      <c r="B2920" s="16" t="s">
        <v>5388</v>
      </c>
      <c r="D2920" s="70" t="str">
        <f>IF(C2920="","",LOOKUP(C2920,Bases!A:A,Bases!B:B))</f>
        <v/>
      </c>
      <c r="E2920" s="70" t="str">
        <f>IF(C2920="","",LOOKUP(C2920,Bases!A:A,Bases!C:C))</f>
        <v/>
      </c>
      <c r="F2920" s="18" t="s">
        <v>24</v>
      </c>
      <c r="G2920" s="68" t="str">
        <f t="shared" si="180"/>
        <v>Baja</v>
      </c>
      <c r="H2920" s="16" t="s">
        <v>5389</v>
      </c>
      <c r="J2920" s="16" t="s">
        <v>2283</v>
      </c>
      <c r="K2920" s="16">
        <v>98640</v>
      </c>
      <c r="L2920" s="16" t="s">
        <v>2265</v>
      </c>
      <c r="M2920" s="17">
        <v>43697</v>
      </c>
      <c r="N2920" s="15">
        <v>8148814703</v>
      </c>
      <c r="O2920" s="16" t="s">
        <v>5390</v>
      </c>
      <c r="P2920" s="16">
        <v>0</v>
      </c>
      <c r="Q2920" s="16" t="str">
        <f t="shared" si="181"/>
        <v>23/09/88</v>
      </c>
      <c r="R2920" s="27" t="s">
        <v>3904</v>
      </c>
      <c r="S2920" s="108" t="e">
        <v>#N/A</v>
      </c>
      <c r="T2920" s="108"/>
    </row>
    <row r="2921" spans="1:20" hidden="1" x14ac:dyDescent="0.2">
      <c r="A2921" s="29">
        <v>50193</v>
      </c>
      <c r="B2921" s="16" t="s">
        <v>4137</v>
      </c>
      <c r="D2921" s="70" t="str">
        <f>IF(C2921="","",LOOKUP(C2921,Bases!A:A,Bases!B:B))</f>
        <v/>
      </c>
      <c r="E2921" s="70" t="str">
        <f>IF(C2921="","",LOOKUP(C2921,Bases!A:A,Bases!C:C))</f>
        <v/>
      </c>
      <c r="F2921" s="18" t="s">
        <v>3639</v>
      </c>
      <c r="G2921" s="68" t="str">
        <f t="shared" si="180"/>
        <v>Baja</v>
      </c>
      <c r="H2921" s="16" t="s">
        <v>4138</v>
      </c>
      <c r="J2921" s="16" t="s">
        <v>2268</v>
      </c>
      <c r="K2921" s="16">
        <v>98740</v>
      </c>
      <c r="L2921" s="16" t="s">
        <v>2265</v>
      </c>
      <c r="M2921" s="17">
        <v>43363</v>
      </c>
      <c r="O2921" s="16" t="s">
        <v>4139</v>
      </c>
      <c r="P2921" s="16">
        <v>0</v>
      </c>
      <c r="Q2921" s="16" t="str">
        <f t="shared" si="181"/>
        <v>31/05/98</v>
      </c>
      <c r="R2921" s="27" t="s">
        <v>3904</v>
      </c>
      <c r="S2921" s="108" t="e">
        <v>#N/A</v>
      </c>
      <c r="T2921" s="108"/>
    </row>
    <row r="2922" spans="1:20" hidden="1" x14ac:dyDescent="0.2">
      <c r="A2922" s="23">
        <v>2470</v>
      </c>
      <c r="B2922" s="16" t="s">
        <v>4886</v>
      </c>
      <c r="D2922" s="70" t="str">
        <f>IF(C2922="","",LOOKUP(C2922,Bases!A:A,Bases!B:B))</f>
        <v/>
      </c>
      <c r="E2922" s="70" t="str">
        <f>IF(C2922="","",LOOKUP(C2922,Bases!A:A,Bases!C:C))</f>
        <v/>
      </c>
      <c r="F2922" s="24" t="s">
        <v>3659</v>
      </c>
      <c r="G2922" s="68" t="str">
        <f t="shared" si="180"/>
        <v>Baja</v>
      </c>
      <c r="H2922" s="16" t="s">
        <v>4887</v>
      </c>
      <c r="J2922" s="16" t="s">
        <v>2283</v>
      </c>
      <c r="K2922" s="16">
        <v>98640</v>
      </c>
      <c r="L2922" s="16" t="s">
        <v>2265</v>
      </c>
      <c r="M2922" s="17">
        <v>43539</v>
      </c>
      <c r="N2922" s="15">
        <v>21130078161</v>
      </c>
      <c r="O2922" s="16" t="s">
        <v>4888</v>
      </c>
      <c r="P2922" s="16">
        <v>0</v>
      </c>
      <c r="Q2922" s="16" t="str">
        <f t="shared" si="181"/>
        <v>13/06/00</v>
      </c>
      <c r="R2922" s="27" t="s">
        <v>3904</v>
      </c>
      <c r="S2922" s="108" t="e">
        <v>#N/A</v>
      </c>
      <c r="T2922" s="108"/>
    </row>
    <row r="2923" spans="1:20" hidden="1" x14ac:dyDescent="0.2">
      <c r="A2923" s="16">
        <v>620</v>
      </c>
      <c r="B2923" s="16" t="s">
        <v>2061</v>
      </c>
      <c r="D2923" s="70" t="str">
        <f>IF(C2923="","",LOOKUP(C2923,Bases!A:A,Bases!B:B))</f>
        <v/>
      </c>
      <c r="E2923" s="70" t="str">
        <f>IF(C2923="","",LOOKUP(C2923,Bases!A:A,Bases!C:C))</f>
        <v/>
      </c>
      <c r="G2923" s="68" t="str">
        <f t="shared" si="180"/>
        <v>Baja</v>
      </c>
      <c r="K2923" s="16">
        <v>0</v>
      </c>
      <c r="L2923" s="16" t="s">
        <v>2265</v>
      </c>
      <c r="M2923" s="17">
        <v>38384</v>
      </c>
      <c r="N2923" s="15">
        <v>34008212655</v>
      </c>
      <c r="P2923" s="16">
        <v>0</v>
      </c>
      <c r="Q2923" s="16" t="str">
        <f t="shared" si="181"/>
        <v>//</v>
      </c>
      <c r="R2923" s="16"/>
      <c r="S2923" s="108" t="e">
        <v>#N/A</v>
      </c>
      <c r="T2923" s="108"/>
    </row>
    <row r="2924" spans="1:20" hidden="1" x14ac:dyDescent="0.2">
      <c r="A2924" s="16">
        <v>2056</v>
      </c>
      <c r="B2924" s="16" t="s">
        <v>2062</v>
      </c>
      <c r="D2924" s="70" t="str">
        <f>IF(C2924="","",LOOKUP(C2924,Bases!A:A,Bases!B:B))</f>
        <v/>
      </c>
      <c r="E2924" s="70" t="str">
        <f>IF(C2924="","",LOOKUP(C2924,Bases!A:A,Bases!C:C))</f>
        <v/>
      </c>
      <c r="G2924" s="68" t="str">
        <f t="shared" si="180"/>
        <v>Baja</v>
      </c>
      <c r="H2924" s="16" t="s">
        <v>3508</v>
      </c>
      <c r="J2924" s="16" t="s">
        <v>2283</v>
      </c>
      <c r="K2924" s="16">
        <v>98640</v>
      </c>
      <c r="L2924" s="16" t="s">
        <v>2265</v>
      </c>
      <c r="M2924" s="17">
        <v>43139</v>
      </c>
      <c r="N2924" s="15">
        <v>63159878899</v>
      </c>
      <c r="P2924" s="16">
        <v>0</v>
      </c>
      <c r="Q2924" s="16" t="str">
        <f t="shared" si="181"/>
        <v>//</v>
      </c>
      <c r="R2924" s="16"/>
      <c r="S2924" s="108" t="e">
        <v>#N/A</v>
      </c>
      <c r="T2924" s="108"/>
    </row>
    <row r="2925" spans="1:20" hidden="1" x14ac:dyDescent="0.2">
      <c r="A2925" s="16">
        <v>1229</v>
      </c>
      <c r="B2925" s="16" t="s">
        <v>2063</v>
      </c>
      <c r="D2925" s="70" t="str">
        <f>IF(C2925="","",LOOKUP(C2925,Bases!A:A,Bases!B:B))</f>
        <v/>
      </c>
      <c r="E2925" s="70" t="str">
        <f>IF(C2925="","",LOOKUP(C2925,Bases!A:A,Bases!C:C))</f>
        <v/>
      </c>
      <c r="G2925" s="68" t="str">
        <f t="shared" si="180"/>
        <v>Baja</v>
      </c>
      <c r="H2925" s="16" t="s">
        <v>3509</v>
      </c>
      <c r="J2925" s="16" t="s">
        <v>2283</v>
      </c>
      <c r="K2925" s="16">
        <v>98640</v>
      </c>
      <c r="L2925" s="16" t="s">
        <v>2265</v>
      </c>
      <c r="M2925" s="17">
        <v>41670</v>
      </c>
      <c r="N2925" s="15">
        <v>34018203918</v>
      </c>
      <c r="P2925" s="16">
        <v>0</v>
      </c>
      <c r="Q2925" s="16" t="str">
        <f t="shared" si="181"/>
        <v>//</v>
      </c>
      <c r="R2925" s="16"/>
      <c r="S2925" s="108" t="e">
        <v>#N/A</v>
      </c>
      <c r="T2925" s="108"/>
    </row>
    <row r="2926" spans="1:20" hidden="1" x14ac:dyDescent="0.2">
      <c r="A2926" s="16">
        <v>2117</v>
      </c>
      <c r="B2926" s="16" t="s">
        <v>2064</v>
      </c>
      <c r="D2926" s="70" t="str">
        <f>IF(C2926="","",LOOKUP(C2926,Bases!A:A,Bases!B:B))</f>
        <v/>
      </c>
      <c r="E2926" s="70" t="str">
        <f>IF(C2926="","",LOOKUP(C2926,Bases!A:A,Bases!C:C))</f>
        <v/>
      </c>
      <c r="G2926" s="68" t="str">
        <f t="shared" si="180"/>
        <v>Baja</v>
      </c>
      <c r="H2926" s="16" t="s">
        <v>3510</v>
      </c>
      <c r="J2926" s="16" t="s">
        <v>2272</v>
      </c>
      <c r="K2926" s="16">
        <v>98713</v>
      </c>
      <c r="L2926" s="16" t="s">
        <v>2265</v>
      </c>
      <c r="M2926" s="17">
        <v>43248</v>
      </c>
      <c r="N2926" s="15">
        <v>34088906465</v>
      </c>
      <c r="P2926" s="16">
        <v>0</v>
      </c>
      <c r="Q2926" s="16" t="str">
        <f t="shared" si="181"/>
        <v>//</v>
      </c>
      <c r="R2926" s="27" t="s">
        <v>3904</v>
      </c>
      <c r="S2926" s="108" t="e">
        <v>#N/A</v>
      </c>
      <c r="T2926" s="108"/>
    </row>
    <row r="2927" spans="1:20" hidden="1" x14ac:dyDescent="0.2">
      <c r="A2927" s="16">
        <v>2790</v>
      </c>
      <c r="B2927" s="16" t="s">
        <v>5948</v>
      </c>
      <c r="D2927" s="70" t="str">
        <f>IF(C2927="","",LOOKUP(C2927,Bases!A:A,Bases!B:B))</f>
        <v/>
      </c>
      <c r="E2927" s="70" t="str">
        <f>IF(C2927="","",LOOKUP(C2927,Bases!A:A,Bases!C:C))</f>
        <v/>
      </c>
      <c r="F2927" s="18" t="s">
        <v>5102</v>
      </c>
      <c r="G2927" s="68" t="str">
        <f t="shared" si="180"/>
        <v>Baja</v>
      </c>
      <c r="H2927" s="16" t="s">
        <v>5946</v>
      </c>
      <c r="I2927" s="16" t="s">
        <v>2283</v>
      </c>
      <c r="J2927" s="16" t="s">
        <v>2283</v>
      </c>
      <c r="K2927" s="16">
        <v>98640</v>
      </c>
      <c r="L2927" s="16" t="s">
        <v>2265</v>
      </c>
      <c r="M2927" s="17">
        <v>43880</v>
      </c>
      <c r="N2927" s="15">
        <v>34058808444</v>
      </c>
      <c r="O2927" s="16" t="s">
        <v>5947</v>
      </c>
      <c r="P2927" s="16">
        <v>0</v>
      </c>
      <c r="Q2927" s="16" t="str">
        <f t="shared" si="181"/>
        <v>23/06/88</v>
      </c>
      <c r="R2927" s="27" t="s">
        <v>3904</v>
      </c>
      <c r="S2927" s="108" t="e">
        <v>#N/A</v>
      </c>
      <c r="T2927" s="108"/>
    </row>
    <row r="2928" spans="1:20" hidden="1" x14ac:dyDescent="0.2">
      <c r="A2928" s="29">
        <v>50403</v>
      </c>
      <c r="B2928" s="16" t="s">
        <v>5596</v>
      </c>
      <c r="D2928" s="70" t="str">
        <f>IF(C2928="","",LOOKUP(C2928,Bases!A:A,Bases!B:B))</f>
        <v/>
      </c>
      <c r="E2928" s="70" t="str">
        <f>IF(C2928="","",LOOKUP(C2928,Bases!A:A,Bases!C:C))</f>
        <v/>
      </c>
      <c r="F2928" s="24" t="s">
        <v>3639</v>
      </c>
      <c r="G2928" s="68" t="str">
        <f t="shared" si="180"/>
        <v>Baja</v>
      </c>
      <c r="I2928" s="16" t="s">
        <v>5597</v>
      </c>
      <c r="J2928" s="16" t="s">
        <v>2283</v>
      </c>
      <c r="K2928" s="16">
        <v>98640</v>
      </c>
      <c r="L2928" s="16" t="s">
        <v>2265</v>
      </c>
      <c r="M2928" s="17">
        <v>43748</v>
      </c>
      <c r="N2928" s="15">
        <v>19150130425</v>
      </c>
      <c r="O2928" s="16" t="s">
        <v>5598</v>
      </c>
      <c r="P2928" s="16">
        <v>0</v>
      </c>
      <c r="Q2928" s="16" t="str">
        <f t="shared" si="181"/>
        <v>10/04/01</v>
      </c>
      <c r="R2928" s="27" t="s">
        <v>3904</v>
      </c>
      <c r="S2928" s="108" t="e">
        <v>#N/A</v>
      </c>
      <c r="T2928" s="108"/>
    </row>
    <row r="2929" spans="1:20" hidden="1" x14ac:dyDescent="0.2">
      <c r="A2929" s="16">
        <v>2967</v>
      </c>
      <c r="B2929" s="16" t="s">
        <v>7115</v>
      </c>
      <c r="C2929" s="16" t="s">
        <v>6929</v>
      </c>
      <c r="D2929" s="70" t="s">
        <v>27</v>
      </c>
      <c r="E2929" s="70" t="s">
        <v>28</v>
      </c>
      <c r="F2929" s="18" t="s">
        <v>27</v>
      </c>
      <c r="G2929" s="68" t="str">
        <f t="shared" si="180"/>
        <v>Baja</v>
      </c>
      <c r="H2929" s="16" t="s">
        <v>7116</v>
      </c>
      <c r="I2929" s="16" t="s">
        <v>2283</v>
      </c>
      <c r="J2929" s="16" t="s">
        <v>2283</v>
      </c>
      <c r="K2929" s="16">
        <v>98640</v>
      </c>
      <c r="L2929" s="16" t="s">
        <v>2265</v>
      </c>
      <c r="M2929" s="17">
        <v>44071</v>
      </c>
      <c r="O2929" s="26" t="s">
        <v>7117</v>
      </c>
      <c r="P2929" s="26"/>
      <c r="Q2929" s="16" t="str">
        <f t="shared" si="181"/>
        <v>18/04/97</v>
      </c>
      <c r="R2929" s="16" t="s">
        <v>3904</v>
      </c>
      <c r="S2929" s="108" t="s">
        <v>2283</v>
      </c>
      <c r="T2929" s="108"/>
    </row>
    <row r="2930" spans="1:20" hidden="1" x14ac:dyDescent="0.2">
      <c r="A2930" s="16">
        <v>2962</v>
      </c>
      <c r="B2930" s="56" t="s">
        <v>7252</v>
      </c>
      <c r="C2930" s="19" t="s">
        <v>7093</v>
      </c>
      <c r="D2930" s="70" t="str">
        <f>IF(C2930="","",LOOKUP(C2930,Bases!A:A,Bases!B:B))</f>
        <v>Invernaderos</v>
      </c>
      <c r="E2930" s="70" t="str">
        <f>IF(C2930="","",LOOKUP(C2930,Bases!A:A,Bases!C:C))</f>
        <v>Extra/entrenamiento</v>
      </c>
      <c r="F2930" s="18" t="s">
        <v>7209</v>
      </c>
      <c r="G2930" s="68" t="str">
        <f t="shared" si="180"/>
        <v>Baja</v>
      </c>
      <c r="H2930" s="16" t="s">
        <v>5636</v>
      </c>
      <c r="I2930" s="16" t="s">
        <v>5531</v>
      </c>
      <c r="J2930" s="16" t="s">
        <v>2285</v>
      </c>
      <c r="K2930" s="16">
        <v>98740</v>
      </c>
      <c r="L2930" s="16" t="s">
        <v>2265</v>
      </c>
      <c r="M2930" s="17">
        <v>44116</v>
      </c>
      <c r="N2930" s="15">
        <v>3189958899</v>
      </c>
      <c r="O2930" s="26" t="s">
        <v>7254</v>
      </c>
      <c r="P2930" s="26" t="s">
        <v>7255</v>
      </c>
      <c r="Q2930" s="16" t="str">
        <f t="shared" si="181"/>
        <v>30/09/99</v>
      </c>
      <c r="R2930" s="16" t="s">
        <v>3904</v>
      </c>
      <c r="S2930" s="108" t="s">
        <v>6213</v>
      </c>
      <c r="T2930" s="108"/>
    </row>
    <row r="2931" spans="1:20" hidden="1" x14ac:dyDescent="0.2">
      <c r="A2931" s="16">
        <v>2962</v>
      </c>
      <c r="B2931" s="16" t="s">
        <v>7252</v>
      </c>
      <c r="C2931" s="16" t="s">
        <v>7253</v>
      </c>
      <c r="D2931" s="14" t="str">
        <f>IF(C2931="","",LOOKUP(C2931,[2]Bases!A:A,[2]Bases!B:B))</f>
        <v>Empaque</v>
      </c>
      <c r="E2931" s="14" t="str">
        <f>IF(C2931="","",LOOKUP(C2931,[2]Bases!A:A,[2]Bases!C:C))</f>
        <v>Empacador banda A</v>
      </c>
      <c r="F2931" s="18" t="s">
        <v>3639</v>
      </c>
      <c r="G2931" s="91" t="str">
        <f>IF(L2931="B","Baja",IF(L2931="A","Activo",IF(L2931="R","Activo","")))</f>
        <v>Baja</v>
      </c>
      <c r="H2931" s="16" t="s">
        <v>5636</v>
      </c>
      <c r="I2931" s="16" t="s">
        <v>5531</v>
      </c>
      <c r="J2931" s="16" t="s">
        <v>2285</v>
      </c>
      <c r="K2931" s="16">
        <v>98740</v>
      </c>
      <c r="L2931" s="16" t="s">
        <v>2265</v>
      </c>
      <c r="M2931" s="17">
        <v>44071</v>
      </c>
      <c r="N2931" s="15">
        <v>3189958899</v>
      </c>
      <c r="O2931" s="26" t="s">
        <v>7254</v>
      </c>
      <c r="P2931" s="26" t="s">
        <v>7255</v>
      </c>
      <c r="Q2931" s="26"/>
      <c r="R2931" s="16" t="s">
        <v>3904</v>
      </c>
      <c r="S2931" s="108" t="s">
        <v>5537</v>
      </c>
      <c r="T2931" s="108"/>
    </row>
    <row r="2932" spans="1:20" hidden="1" x14ac:dyDescent="0.2">
      <c r="A2932" s="16">
        <v>2962</v>
      </c>
      <c r="B2932" s="16" t="s">
        <v>7252</v>
      </c>
      <c r="C2932" s="16" t="s">
        <v>7253</v>
      </c>
      <c r="D2932" s="14" t="str">
        <f>IF(C2932="","",LOOKUP(C2932,[2]Bases!A:A,[2]Bases!B:B))</f>
        <v>Empaque</v>
      </c>
      <c r="E2932" s="14" t="str">
        <f>IF(C2932="","",LOOKUP(C2932,[2]Bases!A:A,[2]Bases!C:C))</f>
        <v>Empacador banda A</v>
      </c>
      <c r="F2932" s="18" t="s">
        <v>3639</v>
      </c>
      <c r="G2932" s="91" t="str">
        <f>IF(L2932="B","Baja",IF(L2932="A","Activo",IF(L2932="R","Activo","")))</f>
        <v>Baja</v>
      </c>
      <c r="H2932" s="16" t="s">
        <v>5636</v>
      </c>
      <c r="I2932" s="16" t="s">
        <v>5531</v>
      </c>
      <c r="J2932" s="16" t="s">
        <v>2285</v>
      </c>
      <c r="K2932" s="16">
        <v>98740</v>
      </c>
      <c r="L2932" s="16" t="s">
        <v>2265</v>
      </c>
      <c r="M2932" s="17">
        <v>44071</v>
      </c>
      <c r="N2932" s="15">
        <v>3189958899</v>
      </c>
      <c r="O2932" s="26" t="s">
        <v>7254</v>
      </c>
      <c r="P2932" s="26" t="s">
        <v>7255</v>
      </c>
      <c r="Q2932" s="26"/>
      <c r="R2932" s="16" t="s">
        <v>3904</v>
      </c>
      <c r="S2932" s="108" t="s">
        <v>5537</v>
      </c>
      <c r="T2932" s="108"/>
    </row>
    <row r="2933" spans="1:20" hidden="1" x14ac:dyDescent="0.2">
      <c r="A2933" s="16">
        <v>399</v>
      </c>
      <c r="B2933" s="16" t="s">
        <v>2065</v>
      </c>
      <c r="D2933" s="70" t="str">
        <f>IF(C2933="","",LOOKUP(C2933,Bases!A:A,Bases!B:B))</f>
        <v/>
      </c>
      <c r="E2933" s="70" t="str">
        <f>IF(C2933="","",LOOKUP(C2933,Bases!A:A,Bases!C:C))</f>
        <v/>
      </c>
      <c r="G2933" s="68" t="str">
        <f t="shared" ref="G2933:G2939" si="182">IF(L2933="B","Baja","Activo")</f>
        <v>Baja</v>
      </c>
      <c r="K2933" s="16">
        <v>0</v>
      </c>
      <c r="L2933" s="16" t="s">
        <v>2265</v>
      </c>
      <c r="M2933" s="17">
        <v>37739</v>
      </c>
      <c r="N2933" s="15">
        <v>34008410754</v>
      </c>
      <c r="P2933" s="16">
        <v>0</v>
      </c>
      <c r="Q2933" s="16" t="str">
        <f t="shared" ref="Q2933:Q2941" si="183">CONCATENATE(MID(O2933,9,2),"/",MID(O2933,7,2),"/",MID(O2933,5,2))</f>
        <v>//</v>
      </c>
      <c r="R2933" s="16"/>
      <c r="S2933" s="108" t="e">
        <v>#N/A</v>
      </c>
      <c r="T2933" s="108"/>
    </row>
    <row r="2934" spans="1:20" hidden="1" x14ac:dyDescent="0.2">
      <c r="A2934" s="16">
        <v>2866</v>
      </c>
      <c r="B2934" s="16" t="s">
        <v>6236</v>
      </c>
      <c r="C2934" s="60"/>
      <c r="D2934" s="70" t="str">
        <f>IF(C2934="","",LOOKUP(C2934,Bases!A:A,Bases!B:B))</f>
        <v/>
      </c>
      <c r="E2934" s="70" t="str">
        <f>IF(C2934="","",LOOKUP(C2934,Bases!A:A,Bases!C:C))</f>
        <v/>
      </c>
      <c r="F2934" s="18" t="s">
        <v>27</v>
      </c>
      <c r="G2934" s="68" t="str">
        <f t="shared" si="182"/>
        <v>Baja</v>
      </c>
      <c r="H2934" s="16" t="s">
        <v>6218</v>
      </c>
      <c r="I2934" s="16" t="s">
        <v>2283</v>
      </c>
      <c r="J2934" s="16" t="s">
        <v>2283</v>
      </c>
      <c r="K2934" s="16">
        <v>98640</v>
      </c>
      <c r="L2934" s="16" t="s">
        <v>2265</v>
      </c>
      <c r="M2934" s="17">
        <v>43963</v>
      </c>
      <c r="N2934" s="15">
        <v>34937320033</v>
      </c>
      <c r="O2934" s="16" t="s">
        <v>6219</v>
      </c>
      <c r="P2934" s="16" t="s">
        <v>6468</v>
      </c>
      <c r="Q2934" s="16" t="str">
        <f t="shared" si="183"/>
        <v>04/03/73</v>
      </c>
      <c r="R2934" s="16" t="s">
        <v>3904</v>
      </c>
      <c r="S2934" s="29" t="s">
        <v>2283</v>
      </c>
      <c r="T2934" s="29"/>
    </row>
    <row r="2935" spans="1:20" hidden="1" x14ac:dyDescent="0.2">
      <c r="A2935" s="16">
        <v>1592</v>
      </c>
      <c r="B2935" s="16" t="s">
        <v>2066</v>
      </c>
      <c r="D2935" s="70" t="str">
        <f>IF(C2935="","",LOOKUP(C2935,Bases!A:A,Bases!B:B))</f>
        <v/>
      </c>
      <c r="E2935" s="70" t="str">
        <f>IF(C2935="","",LOOKUP(C2935,Bases!A:A,Bases!C:C))</f>
        <v/>
      </c>
      <c r="G2935" s="68" t="str">
        <f t="shared" si="182"/>
        <v>Baja</v>
      </c>
      <c r="H2935" s="16" t="s">
        <v>3511</v>
      </c>
      <c r="J2935" s="16" t="s">
        <v>2283</v>
      </c>
      <c r="K2935" s="16">
        <v>98640</v>
      </c>
      <c r="L2935" s="16" t="s">
        <v>2265</v>
      </c>
      <c r="M2935" s="17">
        <v>42380</v>
      </c>
      <c r="N2935" s="15">
        <v>34139800162</v>
      </c>
      <c r="P2935" s="16">
        <v>0</v>
      </c>
      <c r="Q2935" s="16" t="str">
        <f t="shared" si="183"/>
        <v>//</v>
      </c>
      <c r="R2935" s="16"/>
      <c r="S2935" s="108" t="e">
        <v>#N/A</v>
      </c>
      <c r="T2935" s="108"/>
    </row>
    <row r="2936" spans="1:20" hidden="1" x14ac:dyDescent="0.2">
      <c r="A2936" s="16">
        <v>907</v>
      </c>
      <c r="B2936" s="16" t="s">
        <v>2067</v>
      </c>
      <c r="D2936" s="70" t="str">
        <f>IF(C2936="","",LOOKUP(C2936,Bases!A:A,Bases!B:B))</f>
        <v/>
      </c>
      <c r="E2936" s="70" t="str">
        <f>IF(C2936="","",LOOKUP(C2936,Bases!A:A,Bases!C:C))</f>
        <v/>
      </c>
      <c r="G2936" s="68" t="str">
        <f t="shared" si="182"/>
        <v>Baja</v>
      </c>
      <c r="H2936" s="16">
        <v>6</v>
      </c>
      <c r="K2936" s="16">
        <v>0</v>
      </c>
      <c r="L2936" s="16" t="s">
        <v>2265</v>
      </c>
      <c r="M2936" s="17">
        <v>38964</v>
      </c>
      <c r="N2936" s="15">
        <v>34048305675</v>
      </c>
      <c r="P2936" s="16">
        <v>0</v>
      </c>
      <c r="Q2936" s="16" t="str">
        <f t="shared" si="183"/>
        <v>//</v>
      </c>
      <c r="R2936" s="16"/>
      <c r="S2936" s="108" t="e">
        <v>#N/A</v>
      </c>
      <c r="T2936" s="108"/>
    </row>
    <row r="2937" spans="1:20" hidden="1" x14ac:dyDescent="0.2">
      <c r="A2937" s="16">
        <v>762</v>
      </c>
      <c r="B2937" s="16" t="s">
        <v>2068</v>
      </c>
      <c r="D2937" s="70" t="str">
        <f>IF(C2937="","",LOOKUP(C2937,Bases!A:A,Bases!B:B))</f>
        <v/>
      </c>
      <c r="E2937" s="70" t="str">
        <f>IF(C2937="","",LOOKUP(C2937,Bases!A:A,Bases!C:C))</f>
        <v/>
      </c>
      <c r="G2937" s="68" t="str">
        <f t="shared" si="182"/>
        <v>Baja</v>
      </c>
      <c r="K2937" s="16">
        <v>0</v>
      </c>
      <c r="L2937" s="16" t="s">
        <v>2265</v>
      </c>
      <c r="M2937" s="17">
        <v>38650</v>
      </c>
      <c r="N2937" s="15">
        <v>34058509448</v>
      </c>
      <c r="P2937" s="16">
        <v>0</v>
      </c>
      <c r="Q2937" s="16" t="str">
        <f t="shared" si="183"/>
        <v>//</v>
      </c>
      <c r="R2937" s="16"/>
      <c r="S2937" s="108" t="e">
        <v>#N/A</v>
      </c>
      <c r="T2937" s="108"/>
    </row>
    <row r="2938" spans="1:20" hidden="1" x14ac:dyDescent="0.2">
      <c r="A2938" s="16">
        <v>766</v>
      </c>
      <c r="B2938" s="16" t="s">
        <v>2069</v>
      </c>
      <c r="D2938" s="70" t="str">
        <f>IF(C2938="","",LOOKUP(C2938,Bases!A:A,Bases!B:B))</f>
        <v/>
      </c>
      <c r="E2938" s="70" t="str">
        <f>IF(C2938="","",LOOKUP(C2938,Bases!A:A,Bases!C:C))</f>
        <v/>
      </c>
      <c r="G2938" s="68" t="str">
        <f t="shared" si="182"/>
        <v>Baja</v>
      </c>
      <c r="K2938" s="16">
        <v>0</v>
      </c>
      <c r="L2938" s="16" t="s">
        <v>2265</v>
      </c>
      <c r="M2938" s="17">
        <v>38650</v>
      </c>
      <c r="N2938" s="15">
        <v>34058404590</v>
      </c>
      <c r="P2938" s="16">
        <v>0</v>
      </c>
      <c r="Q2938" s="16" t="str">
        <f t="shared" si="183"/>
        <v>//</v>
      </c>
      <c r="R2938" s="16"/>
      <c r="S2938" s="108" t="e">
        <v>#N/A</v>
      </c>
      <c r="T2938" s="108"/>
    </row>
    <row r="2939" spans="1:20" x14ac:dyDescent="0.2">
      <c r="A2939" s="16">
        <v>1889</v>
      </c>
      <c r="B2939" s="16" t="s">
        <v>1471</v>
      </c>
      <c r="C2939" s="16" t="s">
        <v>6854</v>
      </c>
      <c r="D2939" s="70" t="str">
        <f>IF(C2939="","",LOOKUP(C2939,Bases!A:A,Bases!B:B))</f>
        <v>Arsinas</v>
      </c>
      <c r="E2939" s="70" t="str">
        <f>IF(C2939="","",LOOKUP(C2939,Bases!A:A,Bases!C:C))</f>
        <v>Velador AGS</v>
      </c>
      <c r="F2939" s="18" t="s">
        <v>11</v>
      </c>
      <c r="G2939" s="68" t="str">
        <f t="shared" si="182"/>
        <v>Activo</v>
      </c>
      <c r="H2939" s="16" t="s">
        <v>3152</v>
      </c>
      <c r="J2939" s="16" t="s">
        <v>2911</v>
      </c>
      <c r="K2939" s="16">
        <v>20197</v>
      </c>
      <c r="L2939" s="16" t="s">
        <v>144</v>
      </c>
      <c r="M2939" s="17">
        <v>42899</v>
      </c>
      <c r="N2939" s="15">
        <v>51907419579</v>
      </c>
      <c r="O2939" s="16" t="s">
        <v>5520</v>
      </c>
      <c r="P2939" s="16" t="s">
        <v>6415</v>
      </c>
      <c r="Q2939" s="16" t="str">
        <f t="shared" si="183"/>
        <v>25/12/74</v>
      </c>
      <c r="R2939" s="27" t="s">
        <v>3904</v>
      </c>
      <c r="S2939" s="12" t="s">
        <v>6214</v>
      </c>
    </row>
    <row r="2940" spans="1:20" hidden="1" x14ac:dyDescent="0.2">
      <c r="A2940" s="16">
        <v>8321</v>
      </c>
      <c r="B2940" s="16" t="s">
        <v>7280</v>
      </c>
      <c r="C2940" s="19" t="s">
        <v>7095</v>
      </c>
      <c r="D2940" s="70" t="str">
        <f>IF(C2940="","",LOOKUP(C2940,Bases!A:A,Bases!B:B))</f>
        <v>Invernaderos</v>
      </c>
      <c r="E2940" s="70" t="str">
        <f>IF(C2940="","",LOOKUP(C2940,Bases!A:A,Bases!C:C))</f>
        <v>Extra/entrenamiento</v>
      </c>
      <c r="F2940" s="18" t="s">
        <v>7209</v>
      </c>
      <c r="G2940" s="68" t="str">
        <f>IF(L2940="B","Baja",IF(L2940="A","Activo",IF(L2940="R","Activo","")))</f>
        <v>Baja</v>
      </c>
      <c r="H2940" s="16" t="s">
        <v>7281</v>
      </c>
      <c r="I2940" s="16" t="s">
        <v>7258</v>
      </c>
      <c r="J2940" s="16" t="s">
        <v>2270</v>
      </c>
      <c r="K2940" s="16">
        <v>98630</v>
      </c>
      <c r="L2940" s="16" t="s">
        <v>2265</v>
      </c>
      <c r="M2940" s="17">
        <v>44117</v>
      </c>
      <c r="N2940" s="15">
        <v>34159626802</v>
      </c>
      <c r="O2940" s="16" t="s">
        <v>7282</v>
      </c>
      <c r="Q2940" s="16" t="str">
        <f t="shared" si="183"/>
        <v>15/03/97</v>
      </c>
      <c r="R2940" s="27" t="s">
        <v>3904</v>
      </c>
      <c r="S2940" s="29" t="s">
        <v>7258</v>
      </c>
      <c r="T2940" s="29"/>
    </row>
    <row r="2941" spans="1:20" hidden="1" x14ac:dyDescent="0.2">
      <c r="A2941" s="16">
        <v>2819</v>
      </c>
      <c r="B2941" s="16" t="s">
        <v>6047</v>
      </c>
      <c r="C2941" s="19"/>
      <c r="D2941" s="70" t="str">
        <f>IF(C2941="","",LOOKUP(C2941,Bases!A:A,Bases!B:B))</f>
        <v/>
      </c>
      <c r="E2941" s="70" t="str">
        <f>IF(C2941="","",LOOKUP(C2941,Bases!A:A,Bases!C:C))</f>
        <v/>
      </c>
      <c r="F2941" s="12" t="s">
        <v>6043</v>
      </c>
      <c r="G2941" s="68" t="str">
        <f t="shared" ref="G2941:G2985" si="184">IF(L2941="B","Baja","Activo")</f>
        <v>Baja</v>
      </c>
      <c r="H2941" s="16" t="s">
        <v>6048</v>
      </c>
      <c r="I2941" s="16" t="s">
        <v>5532</v>
      </c>
      <c r="J2941" s="16" t="s">
        <v>2285</v>
      </c>
      <c r="K2941" s="16">
        <v>98740</v>
      </c>
      <c r="L2941" s="16" t="s">
        <v>2265</v>
      </c>
      <c r="M2941" s="17">
        <v>43906</v>
      </c>
      <c r="N2941" s="15">
        <v>15130109653</v>
      </c>
      <c r="O2941" s="16" t="s">
        <v>6049</v>
      </c>
      <c r="P2941" s="16">
        <v>0</v>
      </c>
      <c r="Q2941" s="16" t="str">
        <f t="shared" si="183"/>
        <v>22/04/01</v>
      </c>
      <c r="R2941" s="27" t="s">
        <v>3904</v>
      </c>
      <c r="S2941" s="108" t="s">
        <v>6216</v>
      </c>
      <c r="T2941" s="108"/>
    </row>
    <row r="2942" spans="1:20" hidden="1" x14ac:dyDescent="0.2">
      <c r="A2942" s="16">
        <v>2881</v>
      </c>
      <c r="B2942" s="16" t="s">
        <v>6540</v>
      </c>
      <c r="D2942" s="70" t="str">
        <f>IF(C2942="","",LOOKUP(C2942,Bases!A:A,Bases!B:B))</f>
        <v/>
      </c>
      <c r="E2942" s="70" t="str">
        <f>IF(C2942="","",LOOKUP(C2942,Bases!A:A,Bases!C:C))</f>
        <v/>
      </c>
      <c r="F2942" s="12" t="s">
        <v>6043</v>
      </c>
      <c r="G2942" s="68" t="str">
        <f t="shared" si="184"/>
        <v>Baja</v>
      </c>
      <c r="H2942" s="16" t="s">
        <v>6541</v>
      </c>
      <c r="I2942" s="16" t="s">
        <v>5532</v>
      </c>
      <c r="J2942" s="16" t="s">
        <v>2285</v>
      </c>
      <c r="K2942" s="16">
        <v>98740</v>
      </c>
      <c r="L2942" s="16" t="s">
        <v>2265</v>
      </c>
      <c r="M2942" s="17">
        <v>44019</v>
      </c>
      <c r="N2942" s="15">
        <v>3149599825</v>
      </c>
      <c r="O2942" s="16" t="s">
        <v>6542</v>
      </c>
      <c r="R2942" s="27" t="s">
        <v>3904</v>
      </c>
      <c r="S2942" s="108" t="s">
        <v>6215</v>
      </c>
      <c r="T2942" s="108"/>
    </row>
    <row r="2943" spans="1:20" x14ac:dyDescent="0.2">
      <c r="A2943" s="16">
        <v>602</v>
      </c>
      <c r="B2943" s="16" t="s">
        <v>1473</v>
      </c>
      <c r="C2943" s="16" t="s">
        <v>6800</v>
      </c>
      <c r="D2943" s="70" t="str">
        <f>IF(C2943="","",LOOKUP(C2943,Bases!A:A,Bases!B:B))</f>
        <v>Invernaderos</v>
      </c>
      <c r="E2943" s="70" t="str">
        <f>IF(C2943="","",LOOKUP(C2943,Bases!A:A,Bases!C:C))</f>
        <v>Operativo Abajo</v>
      </c>
      <c r="F2943" s="18" t="s">
        <v>3659</v>
      </c>
      <c r="G2943" s="68" t="str">
        <f t="shared" si="184"/>
        <v>Activo</v>
      </c>
      <c r="H2943" s="16" t="s">
        <v>2468</v>
      </c>
      <c r="I2943" s="16" t="s">
        <v>2283</v>
      </c>
      <c r="J2943" s="16" t="s">
        <v>2283</v>
      </c>
      <c r="K2943" s="16">
        <v>98640</v>
      </c>
      <c r="L2943" s="16" t="s">
        <v>2266</v>
      </c>
      <c r="M2943" s="17">
        <v>44144</v>
      </c>
      <c r="N2943" s="15">
        <v>34007502486</v>
      </c>
      <c r="O2943" s="16" t="s">
        <v>7520</v>
      </c>
      <c r="P2943" s="16" t="s">
        <v>7521</v>
      </c>
      <c r="Q2943" s="16" t="str">
        <f t="shared" ref="Q2943:Q2963" si="185">CONCATENATE(MID(O2943,9,2),"/",MID(O2943,7,2),"/",MID(O2943,5,2))</f>
        <v>01/04/75</v>
      </c>
      <c r="R2943" s="16" t="s">
        <v>3910</v>
      </c>
      <c r="S2943" s="12" t="s">
        <v>2283</v>
      </c>
    </row>
    <row r="2944" spans="1:20" x14ac:dyDescent="0.2">
      <c r="A2944" s="16">
        <v>1808</v>
      </c>
      <c r="B2944" s="16" t="s">
        <v>1488</v>
      </c>
      <c r="C2944" s="16" t="s">
        <v>7081</v>
      </c>
      <c r="D2944" s="70" t="str">
        <f>IF(C2944="","",LOOKUP(C2944,Bases!A:A,Bases!B:B))</f>
        <v>Invernaderos</v>
      </c>
      <c r="E2944" s="70" t="str">
        <f>IF(C2944="","",LOOKUP(C2944,Bases!A:A,Bases!C:C))</f>
        <v>Operativo Arriba</v>
      </c>
      <c r="F2944" s="18" t="s">
        <v>7083</v>
      </c>
      <c r="G2944" s="68" t="str">
        <f t="shared" si="184"/>
        <v>Activo</v>
      </c>
      <c r="H2944" s="16" t="s">
        <v>3164</v>
      </c>
      <c r="I2944" s="16" t="s">
        <v>3676</v>
      </c>
      <c r="J2944" s="16" t="s">
        <v>2285</v>
      </c>
      <c r="K2944" s="16">
        <v>98730</v>
      </c>
      <c r="L2944" s="16" t="s">
        <v>144</v>
      </c>
      <c r="M2944" s="17">
        <v>42711</v>
      </c>
      <c r="N2944" s="15">
        <v>41169999087</v>
      </c>
      <c r="O2944" s="16" t="s">
        <v>4229</v>
      </c>
      <c r="P2944" s="16" t="s">
        <v>6416</v>
      </c>
      <c r="Q2944" s="16" t="str">
        <f t="shared" si="185"/>
        <v>01/09/99</v>
      </c>
      <c r="R2944" s="27" t="s">
        <v>3904</v>
      </c>
      <c r="S2944" s="12" t="s">
        <v>3185</v>
      </c>
    </row>
    <row r="2945" spans="1:20" hidden="1" x14ac:dyDescent="0.2">
      <c r="A2945" s="16">
        <v>2830</v>
      </c>
      <c r="B2945" s="16" t="s">
        <v>6087</v>
      </c>
      <c r="D2945" s="70" t="str">
        <f>IF(C2945="","",LOOKUP(C2945,Bases!A:A,Bases!B:B))</f>
        <v/>
      </c>
      <c r="E2945" s="70" t="str">
        <f>IF(C2945="","",LOOKUP(C2945,Bases!A:A,Bases!C:C))</f>
        <v/>
      </c>
      <c r="F2945" s="24" t="s">
        <v>3639</v>
      </c>
      <c r="G2945" s="68" t="str">
        <f t="shared" si="184"/>
        <v>Baja</v>
      </c>
      <c r="H2945" s="16" t="s">
        <v>5771</v>
      </c>
      <c r="I2945" s="16" t="s">
        <v>5537</v>
      </c>
      <c r="J2945" s="16" t="s">
        <v>2285</v>
      </c>
      <c r="K2945" s="16">
        <v>98740</v>
      </c>
      <c r="L2945" s="16" t="s">
        <v>2265</v>
      </c>
      <c r="M2945" s="17">
        <v>43913</v>
      </c>
      <c r="N2945" s="15">
        <v>38169973492</v>
      </c>
      <c r="O2945" s="16" t="s">
        <v>6088</v>
      </c>
      <c r="P2945" s="16">
        <v>0</v>
      </c>
      <c r="Q2945" s="16" t="str">
        <f t="shared" si="185"/>
        <v>15/12/99</v>
      </c>
      <c r="R2945" s="27" t="s">
        <v>3904</v>
      </c>
      <c r="S2945" s="108">
        <v>0</v>
      </c>
      <c r="T2945" s="108"/>
    </row>
    <row r="2946" spans="1:20" hidden="1" x14ac:dyDescent="0.2">
      <c r="A2946" s="16">
        <v>2735</v>
      </c>
      <c r="B2946" s="16" t="s">
        <v>5770</v>
      </c>
      <c r="D2946" s="70" t="str">
        <f>IF(C2946="","",LOOKUP(C2946,Bases!A:A,Bases!B:B))</f>
        <v/>
      </c>
      <c r="E2946" s="70" t="str">
        <f>IF(C2946="","",LOOKUP(C2946,Bases!A:A,Bases!C:C))</f>
        <v/>
      </c>
      <c r="F2946" s="24" t="s">
        <v>3639</v>
      </c>
      <c r="G2946" s="68" t="str">
        <f t="shared" si="184"/>
        <v>Baja</v>
      </c>
      <c r="H2946" s="16" t="s">
        <v>5771</v>
      </c>
      <c r="I2946" s="16" t="s">
        <v>5537</v>
      </c>
      <c r="J2946" s="16" t="s">
        <v>2285</v>
      </c>
      <c r="K2946" s="16">
        <v>98740</v>
      </c>
      <c r="L2946" s="16" t="s">
        <v>2265</v>
      </c>
      <c r="M2946" s="17">
        <v>43839</v>
      </c>
      <c r="N2946" s="15">
        <v>33977220095</v>
      </c>
      <c r="O2946" s="16" t="s">
        <v>5772</v>
      </c>
      <c r="P2946" s="16">
        <v>0</v>
      </c>
      <c r="Q2946" s="16" t="str">
        <f t="shared" si="185"/>
        <v>07/05/72</v>
      </c>
      <c r="R2946" s="27" t="s">
        <v>3910</v>
      </c>
      <c r="S2946" s="108" t="s">
        <v>5537</v>
      </c>
      <c r="T2946" s="108"/>
    </row>
    <row r="2947" spans="1:20" hidden="1" x14ac:dyDescent="0.2">
      <c r="A2947" s="16">
        <v>987</v>
      </c>
      <c r="B2947" s="31" t="s">
        <v>2071</v>
      </c>
      <c r="D2947" s="70" t="str">
        <f>IF(C2947="","",LOOKUP(C2947,Bases!A:A,Bases!B:B))</f>
        <v/>
      </c>
      <c r="E2947" s="70" t="str">
        <f>IF(C2947="","",LOOKUP(C2947,Bases!A:A,Bases!C:C))</f>
        <v/>
      </c>
      <c r="F2947" s="24" t="s">
        <v>5102</v>
      </c>
      <c r="G2947" s="68" t="str">
        <f t="shared" si="184"/>
        <v>Baja</v>
      </c>
      <c r="H2947" s="16" t="s">
        <v>3512</v>
      </c>
      <c r="I2947" s="16" t="s">
        <v>2336</v>
      </c>
      <c r="J2947" s="16" t="s">
        <v>2272</v>
      </c>
      <c r="K2947" s="16">
        <v>98705</v>
      </c>
      <c r="L2947" s="16" t="s">
        <v>2265</v>
      </c>
      <c r="M2947" s="17">
        <v>40588</v>
      </c>
      <c r="N2947" s="15">
        <v>34119401908</v>
      </c>
      <c r="O2947" s="16" t="s">
        <v>5704</v>
      </c>
      <c r="P2947" s="16">
        <v>0</v>
      </c>
      <c r="Q2947" s="16" t="str">
        <f t="shared" si="185"/>
        <v>20/09/94</v>
      </c>
      <c r="R2947" s="16" t="s">
        <v>3904</v>
      </c>
      <c r="S2947" s="108" t="e">
        <v>#N/A</v>
      </c>
      <c r="T2947" s="108"/>
    </row>
    <row r="2948" spans="1:20" hidden="1" x14ac:dyDescent="0.2">
      <c r="A2948" s="16">
        <v>1777</v>
      </c>
      <c r="B2948" s="16" t="s">
        <v>2072</v>
      </c>
      <c r="D2948" s="70" t="str">
        <f>IF(C2948="","",LOOKUP(C2948,Bases!A:A,Bases!B:B))</f>
        <v/>
      </c>
      <c r="E2948" s="70" t="str">
        <f>IF(C2948="","",LOOKUP(C2948,Bases!A:A,Bases!C:C))</f>
        <v/>
      </c>
      <c r="G2948" s="68" t="str">
        <f t="shared" si="184"/>
        <v>Baja</v>
      </c>
      <c r="H2948" s="16" t="s">
        <v>3513</v>
      </c>
      <c r="J2948" s="16" t="s">
        <v>2297</v>
      </c>
      <c r="K2948" s="16">
        <v>98760</v>
      </c>
      <c r="L2948" s="16" t="s">
        <v>2265</v>
      </c>
      <c r="M2948" s="17">
        <v>42639</v>
      </c>
      <c r="N2948" s="15">
        <v>51977752792</v>
      </c>
      <c r="P2948" s="16">
        <v>0</v>
      </c>
      <c r="Q2948" s="16" t="str">
        <f t="shared" si="185"/>
        <v>//</v>
      </c>
      <c r="R2948" s="16"/>
      <c r="S2948" s="108" t="e">
        <v>#N/A</v>
      </c>
      <c r="T2948" s="108"/>
    </row>
    <row r="2949" spans="1:20" hidden="1" x14ac:dyDescent="0.2">
      <c r="A2949" s="16">
        <v>1135</v>
      </c>
      <c r="B2949" s="16" t="s">
        <v>2073</v>
      </c>
      <c r="D2949" s="70" t="str">
        <f>IF(C2949="","",LOOKUP(C2949,Bases!A:A,Bases!B:B))</f>
        <v/>
      </c>
      <c r="E2949" s="70" t="str">
        <f>IF(C2949="","",LOOKUP(C2949,Bases!A:A,Bases!C:C))</f>
        <v/>
      </c>
      <c r="G2949" s="68" t="str">
        <f t="shared" si="184"/>
        <v>Baja</v>
      </c>
      <c r="H2949" s="16" t="s">
        <v>3514</v>
      </c>
      <c r="J2949" s="16" t="s">
        <v>2272</v>
      </c>
      <c r="K2949" s="16">
        <v>98700</v>
      </c>
      <c r="L2949" s="16" t="s">
        <v>2265</v>
      </c>
      <c r="M2949" s="17">
        <v>41432</v>
      </c>
      <c r="N2949" s="15">
        <v>34139505902</v>
      </c>
      <c r="P2949" s="16">
        <v>0</v>
      </c>
      <c r="Q2949" s="16" t="str">
        <f t="shared" si="185"/>
        <v>//</v>
      </c>
      <c r="R2949" s="16"/>
      <c r="S2949" s="108" t="e">
        <v>#N/A</v>
      </c>
      <c r="T2949" s="108"/>
    </row>
    <row r="2950" spans="1:20" hidden="1" x14ac:dyDescent="0.2">
      <c r="A2950" s="16">
        <v>2010</v>
      </c>
      <c r="B2950" s="16" t="s">
        <v>2074</v>
      </c>
      <c r="D2950" s="70" t="str">
        <f>IF(C2950="","",LOOKUP(C2950,Bases!A:A,Bases!B:B))</f>
        <v/>
      </c>
      <c r="E2950" s="70" t="str">
        <f>IF(C2950="","",LOOKUP(C2950,Bases!A:A,Bases!C:C))</f>
        <v/>
      </c>
      <c r="G2950" s="68" t="str">
        <f t="shared" si="184"/>
        <v>Baja</v>
      </c>
      <c r="H2950" s="16" t="s">
        <v>3515</v>
      </c>
      <c r="J2950" s="16" t="s">
        <v>2272</v>
      </c>
      <c r="K2950" s="16">
        <v>98705</v>
      </c>
      <c r="L2950" s="16" t="s">
        <v>2265</v>
      </c>
      <c r="M2950" s="17">
        <v>43043</v>
      </c>
      <c r="N2950" s="15">
        <v>30169769244</v>
      </c>
      <c r="P2950" s="16">
        <v>0</v>
      </c>
      <c r="Q2950" s="16" t="str">
        <f t="shared" si="185"/>
        <v>//</v>
      </c>
      <c r="R2950" s="16"/>
      <c r="S2950" s="108" t="e">
        <v>#N/A</v>
      </c>
      <c r="T2950" s="108"/>
    </row>
    <row r="2951" spans="1:20" x14ac:dyDescent="0.2">
      <c r="A2951" s="16">
        <v>1452</v>
      </c>
      <c r="B2951" s="16" t="s">
        <v>1492</v>
      </c>
      <c r="C2951" s="16" t="s">
        <v>6987</v>
      </c>
      <c r="D2951" s="70" t="str">
        <f>IF(C2951="","",LOOKUP(C2951,Bases!A:A,Bases!B:B))</f>
        <v>Invernaderos</v>
      </c>
      <c r="E2951" s="70" t="str">
        <f>IF(C2951="","",LOOKUP(C2951,Bases!A:A,Bases!C:C))</f>
        <v>Operativo Abajo</v>
      </c>
      <c r="F2951" s="18" t="s">
        <v>3659</v>
      </c>
      <c r="G2951" s="68" t="str">
        <f t="shared" si="184"/>
        <v>Activo</v>
      </c>
      <c r="H2951" s="16" t="s">
        <v>3166</v>
      </c>
      <c r="I2951" s="16" t="s">
        <v>3676</v>
      </c>
      <c r="J2951" s="16" t="s">
        <v>2285</v>
      </c>
      <c r="K2951" s="16">
        <v>98730</v>
      </c>
      <c r="L2951" s="16" t="s">
        <v>2266</v>
      </c>
      <c r="M2951" s="17">
        <v>43445</v>
      </c>
      <c r="N2951" s="15">
        <v>34119305612</v>
      </c>
      <c r="O2951" s="16" t="s">
        <v>4231</v>
      </c>
      <c r="P2951" s="16" t="s">
        <v>6417</v>
      </c>
      <c r="Q2951" s="16" t="str">
        <f t="shared" si="185"/>
        <v>10/11/93</v>
      </c>
      <c r="R2951" s="16" t="s">
        <v>3904</v>
      </c>
      <c r="S2951" s="12" t="s">
        <v>3185</v>
      </c>
    </row>
    <row r="2952" spans="1:20" x14ac:dyDescent="0.2">
      <c r="A2952" s="16">
        <v>8021</v>
      </c>
      <c r="B2952" s="16" t="s">
        <v>1493</v>
      </c>
      <c r="C2952" s="16" t="s">
        <v>7080</v>
      </c>
      <c r="D2952" s="70" t="str">
        <f>IF(C2952="","",LOOKUP(C2952,Bases!A:A,Bases!B:B))</f>
        <v>Invernaderos</v>
      </c>
      <c r="E2952" s="70" t="str">
        <f>IF(C2952="","",LOOKUP(C2952,Bases!A:A,Bases!C:C))</f>
        <v>Operativo Arriba</v>
      </c>
      <c r="F2952" s="18" t="s">
        <v>7083</v>
      </c>
      <c r="G2952" s="68" t="str">
        <f t="shared" si="184"/>
        <v>Activo</v>
      </c>
      <c r="H2952" s="35" t="s">
        <v>3167</v>
      </c>
      <c r="I2952" s="35" t="s">
        <v>5533</v>
      </c>
      <c r="J2952" s="16" t="s">
        <v>2285</v>
      </c>
      <c r="K2952" s="16">
        <v>98730</v>
      </c>
      <c r="L2952" s="16" t="s">
        <v>2266</v>
      </c>
      <c r="M2952" s="17">
        <v>43682</v>
      </c>
      <c r="N2952" s="15">
        <v>47139625389</v>
      </c>
      <c r="O2952" s="35" t="s">
        <v>4232</v>
      </c>
      <c r="P2952" s="16" t="s">
        <v>6419</v>
      </c>
      <c r="Q2952" s="16" t="str">
        <f t="shared" si="185"/>
        <v>27/06/96</v>
      </c>
      <c r="R2952" s="27" t="s">
        <v>3904</v>
      </c>
      <c r="S2952" s="12" t="s">
        <v>3185</v>
      </c>
    </row>
    <row r="2953" spans="1:20" hidden="1" x14ac:dyDescent="0.2">
      <c r="A2953" s="16">
        <v>50058</v>
      </c>
      <c r="B2953" s="19" t="s">
        <v>3808</v>
      </c>
      <c r="C2953" s="19"/>
      <c r="D2953" s="70" t="str">
        <f>IF(C2953="","",LOOKUP(C2953,Bases!A:A,Bases!B:B))</f>
        <v/>
      </c>
      <c r="E2953" s="70" t="str">
        <f>IF(C2953="","",LOOKUP(C2953,Bases!A:A,Bases!C:C))</f>
        <v/>
      </c>
      <c r="F2953" s="19"/>
      <c r="G2953" s="68" t="str">
        <f t="shared" si="184"/>
        <v>Baja</v>
      </c>
      <c r="H2953" s="19" t="s">
        <v>3809</v>
      </c>
      <c r="I2953" s="19"/>
      <c r="J2953" s="19" t="s">
        <v>2268</v>
      </c>
      <c r="K2953" s="19">
        <v>98740</v>
      </c>
      <c r="L2953" s="19" t="s">
        <v>2265</v>
      </c>
      <c r="M2953" s="25">
        <v>43332</v>
      </c>
      <c r="N2953" s="19"/>
      <c r="P2953" s="16">
        <v>0</v>
      </c>
      <c r="Q2953" s="16" t="str">
        <f t="shared" si="185"/>
        <v>//</v>
      </c>
      <c r="R2953" s="16"/>
      <c r="S2953" s="108" t="e">
        <v>#N/A</v>
      </c>
      <c r="T2953" s="108"/>
    </row>
    <row r="2954" spans="1:20" hidden="1" x14ac:dyDescent="0.2">
      <c r="A2954" s="16">
        <v>1718</v>
      </c>
      <c r="B2954" s="16" t="s">
        <v>2075</v>
      </c>
      <c r="D2954" s="70" t="str">
        <f>IF(C2954="","",LOOKUP(C2954,Bases!A:A,Bases!B:B))</f>
        <v/>
      </c>
      <c r="E2954" s="70" t="str">
        <f>IF(C2954="","",LOOKUP(C2954,Bases!A:A,Bases!C:C))</f>
        <v/>
      </c>
      <c r="G2954" s="68" t="str">
        <f t="shared" si="184"/>
        <v>Baja</v>
      </c>
      <c r="H2954" s="16" t="s">
        <v>3516</v>
      </c>
      <c r="J2954" s="16" t="s">
        <v>2288</v>
      </c>
      <c r="K2954" s="16">
        <v>98730</v>
      </c>
      <c r="L2954" s="16" t="s">
        <v>2265</v>
      </c>
      <c r="M2954" s="17">
        <v>42593</v>
      </c>
      <c r="N2954" s="15">
        <v>34018314590</v>
      </c>
      <c r="P2954" s="16">
        <v>0</v>
      </c>
      <c r="Q2954" s="16" t="str">
        <f t="shared" si="185"/>
        <v>//</v>
      </c>
      <c r="R2954" s="16"/>
      <c r="S2954" s="108" t="e">
        <v>#N/A</v>
      </c>
      <c r="T2954" s="108"/>
    </row>
    <row r="2955" spans="1:20" hidden="1" x14ac:dyDescent="0.2">
      <c r="A2955" s="16">
        <v>1031</v>
      </c>
      <c r="B2955" s="16" t="s">
        <v>2076</v>
      </c>
      <c r="D2955" s="70" t="str">
        <f>IF(C2955="","",LOOKUP(C2955,Bases!A:A,Bases!B:B))</f>
        <v/>
      </c>
      <c r="E2955" s="70" t="str">
        <f>IF(C2955="","",LOOKUP(C2955,Bases!A:A,Bases!C:C))</f>
        <v/>
      </c>
      <c r="G2955" s="68" t="str">
        <f t="shared" si="184"/>
        <v>Baja</v>
      </c>
      <c r="H2955" s="16" t="s">
        <v>3517</v>
      </c>
      <c r="J2955" s="16" t="s">
        <v>2338</v>
      </c>
      <c r="K2955" s="16">
        <v>98700</v>
      </c>
      <c r="L2955" s="16" t="s">
        <v>2265</v>
      </c>
      <c r="M2955" s="17">
        <v>40773</v>
      </c>
      <c r="N2955" s="15">
        <v>34119600533</v>
      </c>
      <c r="P2955" s="16">
        <v>0</v>
      </c>
      <c r="Q2955" s="16" t="str">
        <f t="shared" si="185"/>
        <v>//</v>
      </c>
      <c r="R2955" s="16"/>
      <c r="S2955" s="108" t="e">
        <v>#N/A</v>
      </c>
      <c r="T2955" s="108"/>
    </row>
    <row r="2956" spans="1:20" hidden="1" x14ac:dyDescent="0.2">
      <c r="A2956" s="16">
        <v>1401</v>
      </c>
      <c r="B2956" s="16" t="s">
        <v>2077</v>
      </c>
      <c r="D2956" s="70" t="str">
        <f>IF(C2956="","",LOOKUP(C2956,Bases!A:A,Bases!B:B))</f>
        <v/>
      </c>
      <c r="E2956" s="70" t="str">
        <f>IF(C2956="","",LOOKUP(C2956,Bases!A:A,Bases!C:C))</f>
        <v/>
      </c>
      <c r="G2956" s="68" t="str">
        <f t="shared" si="184"/>
        <v>Baja</v>
      </c>
      <c r="J2956" s="16" t="s">
        <v>2272</v>
      </c>
      <c r="K2956" s="16">
        <v>98705</v>
      </c>
      <c r="L2956" s="16" t="s">
        <v>2265</v>
      </c>
      <c r="M2956" s="17">
        <v>42005</v>
      </c>
      <c r="N2956" s="15">
        <v>34099203589</v>
      </c>
      <c r="P2956" s="16">
        <v>0</v>
      </c>
      <c r="Q2956" s="16" t="str">
        <f t="shared" si="185"/>
        <v>//</v>
      </c>
      <c r="R2956" s="16"/>
      <c r="S2956" s="108" t="e">
        <v>#N/A</v>
      </c>
      <c r="T2956" s="108"/>
    </row>
    <row r="2957" spans="1:20" hidden="1" x14ac:dyDescent="0.2">
      <c r="A2957" s="16">
        <v>1235</v>
      </c>
      <c r="B2957" s="16" t="s">
        <v>2078</v>
      </c>
      <c r="D2957" s="70" t="str">
        <f>IF(C2957="","",LOOKUP(C2957,Bases!A:A,Bases!B:B))</f>
        <v/>
      </c>
      <c r="E2957" s="70" t="str">
        <f>IF(C2957="","",LOOKUP(C2957,Bases!A:A,Bases!C:C))</f>
        <v/>
      </c>
      <c r="G2957" s="68" t="str">
        <f t="shared" si="184"/>
        <v>Baja</v>
      </c>
      <c r="H2957" s="16" t="s">
        <v>3518</v>
      </c>
      <c r="J2957" s="16" t="s">
        <v>2274</v>
      </c>
      <c r="K2957" s="16">
        <v>98706</v>
      </c>
      <c r="L2957" s="16" t="s">
        <v>2265</v>
      </c>
      <c r="M2957" s="17">
        <v>41691</v>
      </c>
      <c r="N2957" s="15">
        <v>19149158735</v>
      </c>
      <c r="P2957" s="16">
        <v>0</v>
      </c>
      <c r="Q2957" s="16" t="str">
        <f t="shared" si="185"/>
        <v>//</v>
      </c>
      <c r="R2957" s="16"/>
      <c r="S2957" s="108" t="e">
        <v>#N/A</v>
      </c>
      <c r="T2957" s="108"/>
    </row>
    <row r="2958" spans="1:20" x14ac:dyDescent="0.2">
      <c r="A2958" s="16">
        <v>8394</v>
      </c>
      <c r="B2958" s="16" t="s">
        <v>7588</v>
      </c>
      <c r="C2958" s="19" t="s">
        <v>6811</v>
      </c>
      <c r="D2958" s="70" t="str">
        <f>IF(C2958="","",LOOKUP(C2958,[1]Bases!A:A,[1]Bases!B:B))</f>
        <v>Invernaderos</v>
      </c>
      <c r="E2958" s="70" t="str">
        <f>IF(C2958="","",LOOKUP(C2958,[1]Bases!A:A,[1]Bases!C:C))</f>
        <v>Operativo Abajo</v>
      </c>
      <c r="F2958" s="18" t="s">
        <v>3659</v>
      </c>
      <c r="G2958" s="68" t="str">
        <f t="shared" si="184"/>
        <v>Activo</v>
      </c>
      <c r="H2958" s="16" t="s">
        <v>6639</v>
      </c>
      <c r="I2958" s="16" t="s">
        <v>5531</v>
      </c>
      <c r="J2958" s="16" t="s">
        <v>2285</v>
      </c>
      <c r="K2958" s="16">
        <v>98740</v>
      </c>
      <c r="L2958" s="16" t="s">
        <v>144</v>
      </c>
      <c r="M2958" s="17">
        <v>44145</v>
      </c>
      <c r="N2958" s="15">
        <v>34138802847</v>
      </c>
      <c r="O2958" s="26" t="s">
        <v>7589</v>
      </c>
      <c r="P2958" s="26"/>
      <c r="Q2958" s="26" t="str">
        <f t="shared" si="185"/>
        <v>18/09/88</v>
      </c>
      <c r="R2958" s="16" t="s">
        <v>3904</v>
      </c>
      <c r="S2958" s="12" t="s">
        <v>6213</v>
      </c>
    </row>
    <row r="2959" spans="1:20" x14ac:dyDescent="0.2">
      <c r="A2959" s="16">
        <v>8062</v>
      </c>
      <c r="B2959" s="16" t="s">
        <v>1501</v>
      </c>
      <c r="C2959" s="16" t="s">
        <v>6857</v>
      </c>
      <c r="D2959" s="70" t="str">
        <f>IF(C2959="","",LOOKUP(C2959,Bases!A:A,Bases!B:B))</f>
        <v>Invernaderos</v>
      </c>
      <c r="E2959" s="70" t="str">
        <f>IF(C2959="","",LOOKUP(C2959,Bases!A:A,Bases!C:C))</f>
        <v>Operativo Abajo</v>
      </c>
      <c r="F2959" s="18" t="s">
        <v>3662</v>
      </c>
      <c r="G2959" s="68" t="str">
        <f t="shared" si="184"/>
        <v>Activo</v>
      </c>
      <c r="H2959" s="16" t="s">
        <v>3171</v>
      </c>
      <c r="I2959" s="16" t="s">
        <v>3676</v>
      </c>
      <c r="J2959" s="16" t="s">
        <v>2285</v>
      </c>
      <c r="K2959" s="16">
        <v>98730</v>
      </c>
      <c r="L2959" s="16" t="s">
        <v>2266</v>
      </c>
      <c r="M2959" s="17">
        <v>42010</v>
      </c>
      <c r="N2959" s="15">
        <v>43137501367</v>
      </c>
      <c r="O2959" s="16" t="s">
        <v>4234</v>
      </c>
      <c r="P2959" s="16" t="s">
        <v>6421</v>
      </c>
      <c r="Q2959" s="16" t="str">
        <f t="shared" si="185"/>
        <v>30/12/75</v>
      </c>
      <c r="R2959" s="27" t="s">
        <v>3904</v>
      </c>
      <c r="S2959" s="12" t="s">
        <v>3185</v>
      </c>
    </row>
    <row r="2960" spans="1:20" hidden="1" x14ac:dyDescent="0.2">
      <c r="A2960" s="16">
        <v>2779</v>
      </c>
      <c r="B2960" s="16" t="s">
        <v>5958</v>
      </c>
      <c r="C2960" s="23"/>
      <c r="D2960" s="70" t="str">
        <f>IF(C2960="","",LOOKUP(C2960,Bases!A:A,Bases!B:B))</f>
        <v/>
      </c>
      <c r="E2960" s="70" t="str">
        <f>IF(C2960="","",LOOKUP(C2960,Bases!A:A,Bases!C:C))</f>
        <v/>
      </c>
      <c r="F2960" s="19" t="s">
        <v>3639</v>
      </c>
      <c r="G2960" s="68" t="str">
        <f t="shared" si="184"/>
        <v>Baja</v>
      </c>
      <c r="H2960" s="16" t="s">
        <v>5959</v>
      </c>
      <c r="I2960" s="16" t="s">
        <v>5960</v>
      </c>
      <c r="J2960" s="16" t="s">
        <v>2272</v>
      </c>
      <c r="K2960" s="16">
        <v>98706</v>
      </c>
      <c r="L2960" s="16" t="s">
        <v>2265</v>
      </c>
      <c r="M2960" s="17">
        <v>43885</v>
      </c>
      <c r="N2960" s="15">
        <v>2159064944</v>
      </c>
      <c r="O2960" s="16" t="s">
        <v>5961</v>
      </c>
      <c r="P2960" s="16">
        <v>0</v>
      </c>
      <c r="Q2960" s="16" t="str">
        <f t="shared" si="185"/>
        <v>04/09/90</v>
      </c>
      <c r="R2960" s="27" t="s">
        <v>3910</v>
      </c>
      <c r="S2960" s="108" t="s">
        <v>6214</v>
      </c>
      <c r="T2960" s="108"/>
    </row>
    <row r="2961" spans="1:20" x14ac:dyDescent="0.2">
      <c r="A2961" s="23">
        <v>2708</v>
      </c>
      <c r="B2961" s="16" t="s">
        <v>5670</v>
      </c>
      <c r="C2961" s="16" t="s">
        <v>7078</v>
      </c>
      <c r="D2961" s="70" t="str">
        <f>IF(C2961="","",LOOKUP(C2961,Bases!A:A,Bases!B:B))</f>
        <v>Invernaderos</v>
      </c>
      <c r="E2961" s="70" t="str">
        <f>IF(C2961="","",LOOKUP(C2961,Bases!A:A,Bases!C:C))</f>
        <v>Operativo Abajo</v>
      </c>
      <c r="F2961" s="18" t="s">
        <v>7083</v>
      </c>
      <c r="G2961" s="68" t="str">
        <f t="shared" si="184"/>
        <v>Activo</v>
      </c>
      <c r="H2961" s="16" t="s">
        <v>5671</v>
      </c>
      <c r="I2961" s="16" t="s">
        <v>2336</v>
      </c>
      <c r="J2961" s="16" t="s">
        <v>2272</v>
      </c>
      <c r="K2961" s="16">
        <v>98700</v>
      </c>
      <c r="L2961" s="16" t="s">
        <v>2266</v>
      </c>
      <c r="M2961" s="17">
        <v>44193</v>
      </c>
      <c r="N2961" s="15">
        <v>30190045846</v>
      </c>
      <c r="O2961" s="16" t="s">
        <v>5672</v>
      </c>
      <c r="P2961" s="16" t="s">
        <v>6422</v>
      </c>
      <c r="Q2961" s="16" t="str">
        <f t="shared" si="185"/>
        <v>22/12/00</v>
      </c>
      <c r="R2961" s="27" t="s">
        <v>3904</v>
      </c>
      <c r="S2961" s="12" t="s">
        <v>2336</v>
      </c>
    </row>
    <row r="2962" spans="1:20" hidden="1" x14ac:dyDescent="0.2">
      <c r="A2962" s="16">
        <v>2794</v>
      </c>
      <c r="B2962" s="31" t="s">
        <v>5971</v>
      </c>
      <c r="D2962" s="70" t="str">
        <f>IF(C2962="","",LOOKUP(C2962,Bases!A:A,Bases!B:B))</f>
        <v/>
      </c>
      <c r="E2962" s="70" t="str">
        <f>IF(C2962="","",LOOKUP(C2962,Bases!A:A,Bases!C:C))</f>
        <v/>
      </c>
      <c r="F2962" s="18" t="s">
        <v>3660</v>
      </c>
      <c r="G2962" s="68" t="str">
        <f t="shared" si="184"/>
        <v>Baja</v>
      </c>
      <c r="H2962" s="16" t="s">
        <v>5972</v>
      </c>
      <c r="I2962" s="16" t="s">
        <v>3185</v>
      </c>
      <c r="J2962" s="16" t="s">
        <v>2285</v>
      </c>
      <c r="K2962" s="16">
        <v>98760</v>
      </c>
      <c r="L2962" s="16" t="s">
        <v>2265</v>
      </c>
      <c r="M2962" s="17">
        <v>43885</v>
      </c>
      <c r="N2962" s="15">
        <v>34079005939</v>
      </c>
      <c r="O2962" s="16" t="s">
        <v>5973</v>
      </c>
      <c r="P2962" s="16" t="s">
        <v>6473</v>
      </c>
      <c r="Q2962" s="16" t="str">
        <f t="shared" si="185"/>
        <v>14/03/90</v>
      </c>
      <c r="R2962" s="27" t="s">
        <v>3904</v>
      </c>
      <c r="S2962" s="108" t="s">
        <v>3185</v>
      </c>
      <c r="T2962" s="108"/>
    </row>
    <row r="2963" spans="1:20" hidden="1" x14ac:dyDescent="0.2">
      <c r="A2963" s="16">
        <v>2795</v>
      </c>
      <c r="B2963" s="16" t="s">
        <v>5974</v>
      </c>
      <c r="D2963" s="70" t="str">
        <f>IF(C2963="","",LOOKUP(C2963,Bases!A:A,Bases!B:B))</f>
        <v/>
      </c>
      <c r="E2963" s="70" t="str">
        <f>IF(C2963="","",LOOKUP(C2963,Bases!A:A,Bases!C:C))</f>
        <v/>
      </c>
      <c r="F2963" s="18" t="s">
        <v>5102</v>
      </c>
      <c r="G2963" s="68" t="str">
        <f t="shared" si="184"/>
        <v>Baja</v>
      </c>
      <c r="H2963" s="16" t="s">
        <v>5739</v>
      </c>
      <c r="I2963" s="16" t="s">
        <v>3185</v>
      </c>
      <c r="J2963" s="16" t="s">
        <v>2285</v>
      </c>
      <c r="K2963" s="16">
        <v>98760</v>
      </c>
      <c r="L2963" s="16" t="s">
        <v>2265</v>
      </c>
      <c r="M2963" s="17">
        <v>43885</v>
      </c>
      <c r="N2963" s="15">
        <v>18189569538</v>
      </c>
      <c r="O2963" s="16" t="s">
        <v>5975</v>
      </c>
      <c r="P2963" s="16">
        <v>0</v>
      </c>
      <c r="Q2963" s="16" t="str">
        <f t="shared" si="185"/>
        <v>05/02/95</v>
      </c>
      <c r="R2963" s="27" t="s">
        <v>3904</v>
      </c>
      <c r="S2963" s="108" t="e">
        <v>#N/A</v>
      </c>
      <c r="T2963" s="108"/>
    </row>
    <row r="2964" spans="1:20" hidden="1" x14ac:dyDescent="0.2">
      <c r="A2964" s="16">
        <v>2901</v>
      </c>
      <c r="B2964" s="16" t="s">
        <v>6593</v>
      </c>
      <c r="D2964" s="70" t="str">
        <f>IF(C2964="","",LOOKUP(C2964,Bases!A:A,Bases!B:B))</f>
        <v/>
      </c>
      <c r="E2964" s="70" t="str">
        <f>IF(C2964="","",LOOKUP(C2964,Bases!A:A,Bases!C:C))</f>
        <v/>
      </c>
      <c r="F2964" s="18" t="s">
        <v>3778</v>
      </c>
      <c r="G2964" s="68" t="str">
        <f t="shared" si="184"/>
        <v>Baja</v>
      </c>
      <c r="H2964" s="16" t="s">
        <v>6595</v>
      </c>
      <c r="I2964" s="16" t="s">
        <v>5535</v>
      </c>
      <c r="J2964" s="16" t="s">
        <v>2285</v>
      </c>
      <c r="K2964" s="16">
        <v>98740</v>
      </c>
      <c r="L2964" s="16" t="s">
        <v>2265</v>
      </c>
      <c r="M2964" s="17">
        <v>44032</v>
      </c>
      <c r="N2964" s="15">
        <v>34968109198</v>
      </c>
      <c r="O2964" s="16" t="s">
        <v>6596</v>
      </c>
      <c r="R2964" s="27" t="s">
        <v>3910</v>
      </c>
      <c r="S2964" s="108"/>
      <c r="T2964" s="108"/>
    </row>
    <row r="2965" spans="1:20" hidden="1" x14ac:dyDescent="0.2">
      <c r="A2965" s="16">
        <v>1884</v>
      </c>
      <c r="B2965" s="16" t="s">
        <v>2080</v>
      </c>
      <c r="D2965" s="70" t="str">
        <f>IF(C2965="","",LOOKUP(C2965,Bases!A:A,Bases!B:B))</f>
        <v/>
      </c>
      <c r="E2965" s="70" t="str">
        <f>IF(C2965="","",LOOKUP(C2965,Bases!A:A,Bases!C:C))</f>
        <v/>
      </c>
      <c r="G2965" s="68" t="str">
        <f t="shared" si="184"/>
        <v>Baja</v>
      </c>
      <c r="H2965" s="16" t="s">
        <v>3520</v>
      </c>
      <c r="J2965" s="16" t="s">
        <v>2268</v>
      </c>
      <c r="K2965" s="16">
        <v>98730</v>
      </c>
      <c r="L2965" s="16" t="s">
        <v>2265</v>
      </c>
      <c r="M2965" s="17">
        <v>42898</v>
      </c>
      <c r="N2965" s="15">
        <v>34129207774</v>
      </c>
      <c r="P2965" s="16">
        <v>0</v>
      </c>
      <c r="Q2965" s="16" t="str">
        <f t="shared" ref="Q2965:Q2996" si="186">CONCATENATE(MID(O2965,9,2),"/",MID(O2965,7,2),"/",MID(O2965,5,2))</f>
        <v>//</v>
      </c>
      <c r="R2965" s="16"/>
      <c r="S2965" s="108" t="e">
        <v>#N/A</v>
      </c>
      <c r="T2965" s="108"/>
    </row>
    <row r="2966" spans="1:20" hidden="1" x14ac:dyDescent="0.2">
      <c r="A2966" s="16">
        <v>2793</v>
      </c>
      <c r="B2966" s="16" t="s">
        <v>5968</v>
      </c>
      <c r="D2966" s="70" t="str">
        <f>IF(C2966="","",LOOKUP(C2966,Bases!A:A,Bases!B:B))</f>
        <v/>
      </c>
      <c r="E2966" s="70" t="str">
        <f>IF(C2966="","",LOOKUP(C2966,Bases!A:A,Bases!C:C))</f>
        <v/>
      </c>
      <c r="F2966" s="18" t="s">
        <v>5102</v>
      </c>
      <c r="G2966" s="68" t="str">
        <f t="shared" si="184"/>
        <v>Baja</v>
      </c>
      <c r="H2966" s="16" t="s">
        <v>5969</v>
      </c>
      <c r="I2966" s="16" t="s">
        <v>3185</v>
      </c>
      <c r="J2966" s="16" t="s">
        <v>2285</v>
      </c>
      <c r="K2966" s="16">
        <v>98760</v>
      </c>
      <c r="L2966" s="16" t="s">
        <v>2265</v>
      </c>
      <c r="M2966" s="17">
        <v>43885</v>
      </c>
      <c r="O2966" s="16" t="s">
        <v>5970</v>
      </c>
      <c r="P2966" s="16">
        <v>0</v>
      </c>
      <c r="Q2966" s="16" t="str">
        <f t="shared" si="186"/>
        <v>14/09/96</v>
      </c>
      <c r="R2966" s="27" t="s">
        <v>3904</v>
      </c>
      <c r="S2966" s="108" t="e">
        <v>#N/A</v>
      </c>
      <c r="T2966" s="108"/>
    </row>
    <row r="2967" spans="1:20" hidden="1" x14ac:dyDescent="0.2">
      <c r="A2967" s="16">
        <v>8020</v>
      </c>
      <c r="B2967" s="16" t="s">
        <v>2081</v>
      </c>
      <c r="D2967" s="70" t="str">
        <f>IF(C2967="","",LOOKUP(C2967,Bases!A:A,Bases!B:B))</f>
        <v/>
      </c>
      <c r="E2967" s="70" t="str">
        <f>IF(C2967="","",LOOKUP(C2967,Bases!A:A,Bases!C:C))</f>
        <v/>
      </c>
      <c r="G2967" s="68" t="str">
        <f t="shared" si="184"/>
        <v>Baja</v>
      </c>
      <c r="H2967" s="16" t="s">
        <v>3521</v>
      </c>
      <c r="J2967" s="16" t="s">
        <v>2285</v>
      </c>
      <c r="K2967" s="16">
        <v>98730</v>
      </c>
      <c r="L2967" s="16" t="s">
        <v>2265</v>
      </c>
      <c r="M2967" s="17">
        <v>41953</v>
      </c>
      <c r="N2967" s="15">
        <v>51896200071</v>
      </c>
      <c r="P2967" s="16">
        <v>0</v>
      </c>
      <c r="Q2967" s="16" t="str">
        <f t="shared" si="186"/>
        <v>//</v>
      </c>
      <c r="R2967" s="16"/>
      <c r="S2967" s="108" t="e">
        <v>#N/A</v>
      </c>
      <c r="T2967" s="108"/>
    </row>
    <row r="2968" spans="1:20" hidden="1" x14ac:dyDescent="0.2">
      <c r="A2968" s="23">
        <v>2318</v>
      </c>
      <c r="B2968" s="16" t="s">
        <v>4147</v>
      </c>
      <c r="D2968" s="70" t="str">
        <f>IF(C2968="","",LOOKUP(C2968,Bases!A:A,Bases!B:B))</f>
        <v/>
      </c>
      <c r="E2968" s="70" t="str">
        <f>IF(C2968="","",LOOKUP(C2968,Bases!A:A,Bases!C:C))</f>
        <v/>
      </c>
      <c r="F2968" s="18" t="s">
        <v>3</v>
      </c>
      <c r="G2968" s="68" t="str">
        <f t="shared" si="184"/>
        <v>Baja</v>
      </c>
      <c r="H2968" s="35" t="s">
        <v>5604</v>
      </c>
      <c r="I2968" s="35" t="s">
        <v>3676</v>
      </c>
      <c r="J2968" s="35" t="s">
        <v>2268</v>
      </c>
      <c r="K2968" s="16">
        <v>98730</v>
      </c>
      <c r="L2968" s="16" t="s">
        <v>2265</v>
      </c>
      <c r="M2968" s="17">
        <v>43683</v>
      </c>
      <c r="N2968" s="15">
        <v>18180061030</v>
      </c>
      <c r="O2968" s="35" t="s">
        <v>4148</v>
      </c>
      <c r="P2968" s="16">
        <v>0</v>
      </c>
      <c r="Q2968" s="16" t="str">
        <f t="shared" si="186"/>
        <v>02/06/00</v>
      </c>
      <c r="R2968" s="27" t="s">
        <v>3904</v>
      </c>
      <c r="S2968" s="108" t="s">
        <v>3185</v>
      </c>
      <c r="T2968" s="108"/>
    </row>
    <row r="2969" spans="1:20" hidden="1" x14ac:dyDescent="0.2">
      <c r="A2969" s="16">
        <v>8124</v>
      </c>
      <c r="B2969" s="16" t="s">
        <v>2082</v>
      </c>
      <c r="D2969" s="70" t="str">
        <f>IF(C2969="","",LOOKUP(C2969,Bases!A:A,Bases!B:B))</f>
        <v/>
      </c>
      <c r="E2969" s="70" t="str">
        <f>IF(C2969="","",LOOKUP(C2969,Bases!A:A,Bases!C:C))</f>
        <v/>
      </c>
      <c r="G2969" s="68" t="str">
        <f t="shared" si="184"/>
        <v>Baja</v>
      </c>
      <c r="H2969" s="16" t="s">
        <v>3522</v>
      </c>
      <c r="J2969" s="16" t="s">
        <v>2328</v>
      </c>
      <c r="K2969" s="16">
        <v>98730</v>
      </c>
      <c r="L2969" s="16" t="s">
        <v>2265</v>
      </c>
      <c r="M2969" s="17">
        <v>42072</v>
      </c>
      <c r="N2969" s="15">
        <v>64149582948</v>
      </c>
      <c r="P2969" s="16">
        <v>0</v>
      </c>
      <c r="Q2969" s="16" t="str">
        <f t="shared" si="186"/>
        <v>//</v>
      </c>
      <c r="R2969" s="16"/>
      <c r="S2969" s="108" t="e">
        <v>#N/A</v>
      </c>
      <c r="T2969" s="108"/>
    </row>
    <row r="2970" spans="1:20" hidden="1" x14ac:dyDescent="0.2">
      <c r="A2970" s="16">
        <v>8049</v>
      </c>
      <c r="B2970" s="16" t="s">
        <v>2083</v>
      </c>
      <c r="D2970" s="70" t="str">
        <f>IF(C2970="","",LOOKUP(C2970,Bases!A:A,Bases!B:B))</f>
        <v/>
      </c>
      <c r="E2970" s="70" t="str">
        <f>IF(C2970="","",LOOKUP(C2970,Bases!A:A,Bases!C:C))</f>
        <v/>
      </c>
      <c r="G2970" s="68" t="str">
        <f t="shared" si="184"/>
        <v>Baja</v>
      </c>
      <c r="H2970" s="16" t="s">
        <v>3523</v>
      </c>
      <c r="J2970" s="16" t="s">
        <v>2634</v>
      </c>
      <c r="K2970" s="16">
        <v>98730</v>
      </c>
      <c r="L2970" s="16" t="s">
        <v>2265</v>
      </c>
      <c r="M2970" s="17">
        <v>41982</v>
      </c>
      <c r="N2970" s="15">
        <v>54846816343</v>
      </c>
      <c r="P2970" s="16">
        <v>0</v>
      </c>
      <c r="Q2970" s="16" t="str">
        <f t="shared" si="186"/>
        <v>//</v>
      </c>
      <c r="R2970" s="16"/>
      <c r="S2970" s="108" t="e">
        <v>#N/A</v>
      </c>
      <c r="T2970" s="108"/>
    </row>
    <row r="2971" spans="1:20" hidden="1" x14ac:dyDescent="0.2">
      <c r="A2971" s="16">
        <v>744</v>
      </c>
      <c r="B2971" s="16" t="s">
        <v>2084</v>
      </c>
      <c r="D2971" s="70" t="str">
        <f>IF(C2971="","",LOOKUP(C2971,Bases!A:A,Bases!B:B))</f>
        <v/>
      </c>
      <c r="E2971" s="70" t="str">
        <f>IF(C2971="","",LOOKUP(C2971,Bases!A:A,Bases!C:C))</f>
        <v/>
      </c>
      <c r="G2971" s="68" t="str">
        <f t="shared" si="184"/>
        <v>Baja</v>
      </c>
      <c r="K2971" s="16">
        <v>0</v>
      </c>
      <c r="L2971" s="16" t="s">
        <v>2265</v>
      </c>
      <c r="M2971" s="17">
        <v>38628</v>
      </c>
      <c r="N2971" s="15">
        <v>34059001528</v>
      </c>
      <c r="P2971" s="16">
        <v>0</v>
      </c>
      <c r="Q2971" s="16" t="str">
        <f t="shared" si="186"/>
        <v>//</v>
      </c>
      <c r="R2971" s="16"/>
      <c r="S2971" s="108" t="e">
        <v>#N/A</v>
      </c>
      <c r="T2971" s="108"/>
    </row>
    <row r="2972" spans="1:20" hidden="1" x14ac:dyDescent="0.2">
      <c r="A2972" s="16">
        <v>787</v>
      </c>
      <c r="B2972" s="16" t="s">
        <v>2085</v>
      </c>
      <c r="D2972" s="70" t="str">
        <f>IF(C2972="","",LOOKUP(C2972,Bases!A:A,Bases!B:B))</f>
        <v/>
      </c>
      <c r="E2972" s="70" t="str">
        <f>IF(C2972="","",LOOKUP(C2972,Bases!A:A,Bases!C:C))</f>
        <v/>
      </c>
      <c r="G2972" s="68" t="str">
        <f t="shared" si="184"/>
        <v>Baja</v>
      </c>
      <c r="K2972" s="16">
        <v>0</v>
      </c>
      <c r="L2972" s="16" t="s">
        <v>2265</v>
      </c>
      <c r="M2972" s="17">
        <v>38677</v>
      </c>
      <c r="N2972" s="15">
        <v>34059002005</v>
      </c>
      <c r="P2972" s="16">
        <v>0</v>
      </c>
      <c r="Q2972" s="16" t="str">
        <f t="shared" si="186"/>
        <v>//</v>
      </c>
      <c r="R2972" s="16"/>
      <c r="S2972" s="108" t="e">
        <v>#N/A</v>
      </c>
      <c r="T2972" s="108"/>
    </row>
    <row r="2973" spans="1:20" x14ac:dyDescent="0.2">
      <c r="A2973" s="16">
        <v>2844</v>
      </c>
      <c r="B2973" s="31" t="s">
        <v>6146</v>
      </c>
      <c r="C2973" s="19" t="s">
        <v>6981</v>
      </c>
      <c r="D2973" s="70" t="str">
        <f>IF(C2973="","",LOOKUP(C2973,Bases!A:A,Bases!B:B))</f>
        <v>Invernaderos</v>
      </c>
      <c r="E2973" s="70" t="str">
        <f>IF(C2973="","",LOOKUP(C2973,Bases!A:A,Bases!C:C))</f>
        <v>Operativo Abajo</v>
      </c>
      <c r="F2973" s="12" t="s">
        <v>6242</v>
      </c>
      <c r="G2973" s="68" t="str">
        <f t="shared" si="184"/>
        <v>Activo</v>
      </c>
      <c r="H2973" s="16" t="s">
        <v>5873</v>
      </c>
      <c r="I2973" s="16" t="s">
        <v>2472</v>
      </c>
      <c r="J2973" s="16" t="s">
        <v>2283</v>
      </c>
      <c r="K2973" s="16">
        <v>98640</v>
      </c>
      <c r="L2973" s="16" t="s">
        <v>144</v>
      </c>
      <c r="M2973" s="17">
        <v>43917</v>
      </c>
      <c r="N2973" s="15">
        <v>34008401290</v>
      </c>
      <c r="O2973" s="16" t="s">
        <v>6118</v>
      </c>
      <c r="P2973" s="16" t="s">
        <v>6423</v>
      </c>
      <c r="Q2973" s="16" t="str">
        <f t="shared" si="186"/>
        <v>16/02/84</v>
      </c>
      <c r="R2973" s="27" t="s">
        <v>3910</v>
      </c>
      <c r="S2973" s="12" t="s">
        <v>3951</v>
      </c>
    </row>
    <row r="2974" spans="1:20" hidden="1" x14ac:dyDescent="0.2">
      <c r="A2974" s="16">
        <v>1365</v>
      </c>
      <c r="B2974" s="16" t="s">
        <v>2086</v>
      </c>
      <c r="D2974" s="70" t="str">
        <f>IF(C2974="","",LOOKUP(C2974,Bases!A:A,Bases!B:B))</f>
        <v/>
      </c>
      <c r="E2974" s="70" t="str">
        <f>IF(C2974="","",LOOKUP(C2974,Bases!A:A,Bases!C:C))</f>
        <v/>
      </c>
      <c r="G2974" s="68" t="str">
        <f t="shared" si="184"/>
        <v>Baja</v>
      </c>
      <c r="H2974" s="16" t="s">
        <v>3524</v>
      </c>
      <c r="J2974" s="16" t="s">
        <v>2274</v>
      </c>
      <c r="K2974" s="16">
        <v>98700</v>
      </c>
      <c r="L2974" s="16" t="s">
        <v>2265</v>
      </c>
      <c r="M2974" s="17">
        <v>41906</v>
      </c>
      <c r="N2974" s="15">
        <v>73149521194</v>
      </c>
      <c r="P2974" s="16">
        <v>0</v>
      </c>
      <c r="Q2974" s="16" t="str">
        <f t="shared" si="186"/>
        <v>//</v>
      </c>
      <c r="R2974" s="16"/>
      <c r="S2974" s="108" t="e">
        <v>#N/A</v>
      </c>
      <c r="T2974" s="108"/>
    </row>
    <row r="2975" spans="1:20" hidden="1" x14ac:dyDescent="0.2">
      <c r="A2975" s="16">
        <v>2783</v>
      </c>
      <c r="B2975" s="16" t="s">
        <v>5928</v>
      </c>
      <c r="C2975" s="60" t="s">
        <v>6907</v>
      </c>
      <c r="D2975" s="70" t="str">
        <f>IF(C2975="","",LOOKUP(C2975,Bases!A:A,Bases!B:B))</f>
        <v>Periféricos</v>
      </c>
      <c r="E2975" s="70" t="str">
        <f>IF(C2975="","",LOOKUP(C2975,Bases!A:A,Bases!C:C))</f>
        <v>Infraestructura</v>
      </c>
      <c r="F2975" s="18" t="s">
        <v>27</v>
      </c>
      <c r="G2975" s="68" t="str">
        <f t="shared" si="184"/>
        <v>Baja</v>
      </c>
      <c r="H2975" s="16" t="s">
        <v>5929</v>
      </c>
      <c r="I2975" s="16" t="s">
        <v>5920</v>
      </c>
      <c r="J2975" s="16" t="s">
        <v>2272</v>
      </c>
      <c r="K2975" s="16">
        <v>98700</v>
      </c>
      <c r="L2975" s="16" t="s">
        <v>2265</v>
      </c>
      <c r="M2975" s="17">
        <v>44060</v>
      </c>
      <c r="N2975" s="15">
        <v>34018800010</v>
      </c>
      <c r="O2975" s="16" t="s">
        <v>5930</v>
      </c>
      <c r="P2975" s="16" t="s">
        <v>6474</v>
      </c>
      <c r="Q2975" s="16" t="str">
        <f t="shared" si="186"/>
        <v>06/03/88</v>
      </c>
      <c r="R2975" s="27" t="s">
        <v>3904</v>
      </c>
      <c r="S2975" s="108" t="s">
        <v>6214</v>
      </c>
      <c r="T2975" s="108"/>
    </row>
    <row r="2976" spans="1:20" hidden="1" x14ac:dyDescent="0.2">
      <c r="A2976" s="16">
        <v>7007</v>
      </c>
      <c r="B2976" s="16" t="s">
        <v>2087</v>
      </c>
      <c r="D2976" s="70" t="str">
        <f>IF(C2976="","",LOOKUP(C2976,Bases!A:A,Bases!B:B))</f>
        <v/>
      </c>
      <c r="E2976" s="70" t="str">
        <f>IF(C2976="","",LOOKUP(C2976,Bases!A:A,Bases!C:C))</f>
        <v/>
      </c>
      <c r="G2976" s="68" t="str">
        <f t="shared" si="184"/>
        <v>Baja</v>
      </c>
      <c r="H2976" s="16" t="s">
        <v>3526</v>
      </c>
      <c r="J2976" s="16" t="s">
        <v>2272</v>
      </c>
      <c r="K2976" s="16">
        <v>98705</v>
      </c>
      <c r="L2976" s="16" t="s">
        <v>2265</v>
      </c>
      <c r="M2976" s="17">
        <v>41288</v>
      </c>
      <c r="N2976" s="15">
        <v>34078705000</v>
      </c>
      <c r="P2976" s="16">
        <v>0</v>
      </c>
      <c r="Q2976" s="16" t="str">
        <f t="shared" si="186"/>
        <v>//</v>
      </c>
      <c r="R2976" s="16"/>
      <c r="S2976" s="108" t="s">
        <v>5535</v>
      </c>
      <c r="T2976" s="108"/>
    </row>
    <row r="2977" spans="1:20" x14ac:dyDescent="0.2">
      <c r="A2977" s="16">
        <v>2169</v>
      </c>
      <c r="B2977" s="31" t="s">
        <v>3771</v>
      </c>
      <c r="C2977" s="16" t="s">
        <v>6789</v>
      </c>
      <c r="D2977" s="70" t="str">
        <f>IF(C2977="","",LOOKUP(C2977,Bases!A:A,Bases!B:B))</f>
        <v>Invernaderos</v>
      </c>
      <c r="E2977" s="70" t="str">
        <f>IF(C2977="","",LOOKUP(C2977,Bases!A:A,Bases!C:C))</f>
        <v>Operativo Abajo</v>
      </c>
      <c r="F2977" s="18" t="s">
        <v>3778</v>
      </c>
      <c r="G2977" s="68" t="str">
        <f t="shared" si="184"/>
        <v>Activo</v>
      </c>
      <c r="H2977" s="16" t="s">
        <v>4493</v>
      </c>
      <c r="I2977" s="16" t="s">
        <v>2283</v>
      </c>
      <c r="J2977" s="16" t="s">
        <v>2283</v>
      </c>
      <c r="K2977" s="16">
        <v>98640</v>
      </c>
      <c r="L2977" s="16" t="s">
        <v>144</v>
      </c>
      <c r="M2977" s="17">
        <v>43326</v>
      </c>
      <c r="N2977" s="15">
        <v>4866826821</v>
      </c>
      <c r="O2977" s="16" t="s">
        <v>4235</v>
      </c>
      <c r="P2977" s="16" t="s">
        <v>6426</v>
      </c>
      <c r="Q2977" s="16" t="str">
        <f t="shared" si="186"/>
        <v>14/09/68</v>
      </c>
      <c r="R2977" s="27" t="s">
        <v>3904</v>
      </c>
      <c r="S2977" s="12" t="s">
        <v>2283</v>
      </c>
    </row>
    <row r="2978" spans="1:20" hidden="1" x14ac:dyDescent="0.2">
      <c r="A2978" s="16">
        <v>2048</v>
      </c>
      <c r="B2978" s="16" t="s">
        <v>2088</v>
      </c>
      <c r="D2978" s="70" t="str">
        <f>IF(C2978="","",LOOKUP(C2978,Bases!A:A,Bases!B:B))</f>
        <v/>
      </c>
      <c r="E2978" s="70" t="str">
        <f>IF(C2978="","",LOOKUP(C2978,Bases!A:A,Bases!C:C))</f>
        <v/>
      </c>
      <c r="G2978" s="68" t="str">
        <f t="shared" si="184"/>
        <v>Baja</v>
      </c>
      <c r="H2978" s="16" t="s">
        <v>3527</v>
      </c>
      <c r="J2978" s="16" t="s">
        <v>2272</v>
      </c>
      <c r="K2978" s="16">
        <v>98705</v>
      </c>
      <c r="L2978" s="16" t="s">
        <v>2265</v>
      </c>
      <c r="M2978" s="17">
        <v>43111</v>
      </c>
      <c r="N2978" s="15">
        <v>34159903268</v>
      </c>
      <c r="P2978" s="16">
        <v>0</v>
      </c>
      <c r="Q2978" s="16" t="str">
        <f t="shared" si="186"/>
        <v>//</v>
      </c>
      <c r="R2978" s="16"/>
      <c r="S2978" s="108" t="e">
        <v>#N/A</v>
      </c>
      <c r="T2978" s="108"/>
    </row>
    <row r="2979" spans="1:20" hidden="1" x14ac:dyDescent="0.2">
      <c r="A2979" s="16">
        <v>1497</v>
      </c>
      <c r="B2979" s="16" t="s">
        <v>2089</v>
      </c>
      <c r="D2979" s="70" t="str">
        <f>IF(C2979="","",LOOKUP(C2979,Bases!A:A,Bases!B:B))</f>
        <v/>
      </c>
      <c r="E2979" s="70" t="str">
        <f>IF(C2979="","",LOOKUP(C2979,Bases!A:A,Bases!C:C))</f>
        <v/>
      </c>
      <c r="G2979" s="68" t="str">
        <f t="shared" si="184"/>
        <v>Baja</v>
      </c>
      <c r="H2979" s="35"/>
      <c r="K2979" s="16">
        <v>0</v>
      </c>
      <c r="L2979" s="16" t="s">
        <v>2265</v>
      </c>
      <c r="M2979" s="17">
        <v>42226</v>
      </c>
      <c r="N2979" s="15">
        <v>2156857886</v>
      </c>
      <c r="O2979" s="35"/>
      <c r="P2979" s="16">
        <v>0</v>
      </c>
      <c r="Q2979" s="16" t="str">
        <f t="shared" si="186"/>
        <v>//</v>
      </c>
      <c r="R2979" s="16"/>
      <c r="S2979" s="108" t="e">
        <v>#N/A</v>
      </c>
      <c r="T2979" s="108"/>
    </row>
    <row r="2980" spans="1:20" hidden="1" x14ac:dyDescent="0.2">
      <c r="A2980" s="16">
        <v>2837</v>
      </c>
      <c r="B2980" s="16" t="s">
        <v>6105</v>
      </c>
      <c r="C2980" s="19"/>
      <c r="D2980" s="70" t="str">
        <f>IF(C2980="","",LOOKUP(C2980,Bases!A:A,Bases!B:B))</f>
        <v/>
      </c>
      <c r="E2980" s="70" t="str">
        <f>IF(C2980="","",LOOKUP(C2980,Bases!A:A,Bases!C:C))</f>
        <v/>
      </c>
      <c r="F2980" s="12" t="s">
        <v>6043</v>
      </c>
      <c r="G2980" s="68" t="str">
        <f t="shared" si="184"/>
        <v>Baja</v>
      </c>
      <c r="H2980" s="16" t="s">
        <v>6106</v>
      </c>
      <c r="I2980" s="16" t="s">
        <v>2272</v>
      </c>
      <c r="J2980" s="16" t="s">
        <v>2272</v>
      </c>
      <c r="K2980" s="16">
        <v>98712</v>
      </c>
      <c r="L2980" s="16" t="s">
        <v>2265</v>
      </c>
      <c r="M2980" s="17">
        <v>43915</v>
      </c>
      <c r="O2980" s="16" t="s">
        <v>6107</v>
      </c>
      <c r="P2980" s="16">
        <v>0</v>
      </c>
      <c r="Q2980" s="16" t="str">
        <f t="shared" si="186"/>
        <v>04/03/02</v>
      </c>
      <c r="R2980" s="27" t="s">
        <v>3904</v>
      </c>
      <c r="S2980" s="108" t="e">
        <v>#N/A</v>
      </c>
      <c r="T2980" s="108"/>
    </row>
    <row r="2981" spans="1:20" hidden="1" x14ac:dyDescent="0.2">
      <c r="A2981" s="16">
        <v>8208</v>
      </c>
      <c r="B2981" s="16" t="s">
        <v>2090</v>
      </c>
      <c r="D2981" s="70" t="str">
        <f>IF(C2981="","",LOOKUP(C2981,Bases!A:A,Bases!B:B))</f>
        <v/>
      </c>
      <c r="E2981" s="70" t="str">
        <f>IF(C2981="","",LOOKUP(C2981,Bases!A:A,Bases!C:C))</f>
        <v/>
      </c>
      <c r="G2981" s="68" t="str">
        <f t="shared" si="184"/>
        <v>Baja</v>
      </c>
      <c r="H2981" s="35" t="s">
        <v>2780</v>
      </c>
      <c r="J2981" s="16" t="s">
        <v>2395</v>
      </c>
      <c r="K2981" s="16">
        <v>36900</v>
      </c>
      <c r="L2981" s="16" t="s">
        <v>2265</v>
      </c>
      <c r="M2981" s="17">
        <v>42748</v>
      </c>
      <c r="N2981" s="15">
        <v>12058935177</v>
      </c>
      <c r="O2981" s="35"/>
      <c r="P2981" s="16">
        <v>0</v>
      </c>
      <c r="Q2981" s="16" t="str">
        <f t="shared" si="186"/>
        <v>//</v>
      </c>
      <c r="R2981" s="16"/>
      <c r="S2981" s="108" t="e">
        <v>#N/A</v>
      </c>
      <c r="T2981" s="108"/>
    </row>
    <row r="2982" spans="1:20" hidden="1" x14ac:dyDescent="0.2">
      <c r="A2982" s="16">
        <v>661</v>
      </c>
      <c r="B2982" s="16" t="s">
        <v>2091</v>
      </c>
      <c r="D2982" s="70" t="str">
        <f>IF(C2982="","",LOOKUP(C2982,Bases!A:A,Bases!B:B))</f>
        <v/>
      </c>
      <c r="E2982" s="70" t="str">
        <f>IF(C2982="","",LOOKUP(C2982,Bases!A:A,Bases!C:C))</f>
        <v/>
      </c>
      <c r="G2982" s="68" t="str">
        <f t="shared" si="184"/>
        <v>Baja</v>
      </c>
      <c r="K2982" s="16">
        <v>0</v>
      </c>
      <c r="L2982" s="16" t="s">
        <v>2265</v>
      </c>
      <c r="M2982" s="17">
        <v>38439</v>
      </c>
      <c r="N2982" s="15">
        <v>51917414289</v>
      </c>
      <c r="P2982" s="16">
        <v>0</v>
      </c>
      <c r="Q2982" s="16" t="str">
        <f t="shared" si="186"/>
        <v>//</v>
      </c>
      <c r="R2982" s="16"/>
      <c r="S2982" s="108" t="e">
        <v>#N/A</v>
      </c>
      <c r="T2982" s="108"/>
    </row>
    <row r="2983" spans="1:20" hidden="1" x14ac:dyDescent="0.2">
      <c r="A2983" s="16">
        <v>640</v>
      </c>
      <c r="B2983" s="16" t="s">
        <v>2092</v>
      </c>
      <c r="D2983" s="70" t="str">
        <f>IF(C2983="","",LOOKUP(C2983,Bases!A:A,Bases!B:B))</f>
        <v/>
      </c>
      <c r="E2983" s="70" t="str">
        <f>IF(C2983="","",LOOKUP(C2983,Bases!A:A,Bases!C:C))</f>
        <v/>
      </c>
      <c r="G2983" s="68" t="str">
        <f t="shared" si="184"/>
        <v>Baja</v>
      </c>
      <c r="K2983" s="16">
        <v>0</v>
      </c>
      <c r="L2983" s="16" t="s">
        <v>2265</v>
      </c>
      <c r="M2983" s="17">
        <v>38425</v>
      </c>
      <c r="N2983" s="15">
        <v>34057300443</v>
      </c>
      <c r="P2983" s="16">
        <v>0</v>
      </c>
      <c r="Q2983" s="16" t="str">
        <f t="shared" si="186"/>
        <v>//</v>
      </c>
      <c r="R2983" s="16"/>
      <c r="S2983" s="108" t="e">
        <v>#N/A</v>
      </c>
      <c r="T2983" s="108"/>
    </row>
    <row r="2984" spans="1:20" hidden="1" x14ac:dyDescent="0.2">
      <c r="A2984" s="16">
        <v>772</v>
      </c>
      <c r="B2984" s="16" t="s">
        <v>2093</v>
      </c>
      <c r="D2984" s="70" t="str">
        <f>IF(C2984="","",LOOKUP(C2984,Bases!A:A,Bases!B:B))</f>
        <v/>
      </c>
      <c r="E2984" s="70" t="str">
        <f>IF(C2984="","",LOOKUP(C2984,Bases!A:A,Bases!C:C))</f>
        <v/>
      </c>
      <c r="G2984" s="68" t="str">
        <f t="shared" si="184"/>
        <v>Baja</v>
      </c>
      <c r="K2984" s="16">
        <v>0</v>
      </c>
      <c r="L2984" s="16" t="s">
        <v>2265</v>
      </c>
      <c r="M2984" s="17">
        <v>38656</v>
      </c>
      <c r="N2984" s="15">
        <v>34058906537</v>
      </c>
      <c r="P2984" s="16">
        <v>0</v>
      </c>
      <c r="Q2984" s="16" t="str">
        <f t="shared" si="186"/>
        <v>//</v>
      </c>
      <c r="R2984" s="16"/>
      <c r="S2984" s="108" t="e">
        <v>#N/A</v>
      </c>
      <c r="T2984" s="108"/>
    </row>
    <row r="2985" spans="1:20" hidden="1" x14ac:dyDescent="0.2">
      <c r="A2985" s="16">
        <v>8165</v>
      </c>
      <c r="B2985" s="16" t="s">
        <v>2094</v>
      </c>
      <c r="D2985" s="70" t="str">
        <f>IF(C2985="","",LOOKUP(C2985,Bases!A:A,Bases!B:B))</f>
        <v/>
      </c>
      <c r="E2985" s="70" t="str">
        <f>IF(C2985="","",LOOKUP(C2985,Bases!A:A,Bases!C:C))</f>
        <v/>
      </c>
      <c r="G2985" s="68" t="str">
        <f t="shared" si="184"/>
        <v>Baja</v>
      </c>
      <c r="H2985" s="16" t="s">
        <v>3528</v>
      </c>
      <c r="J2985" s="16" t="s">
        <v>2268</v>
      </c>
      <c r="K2985" s="16">
        <v>98730</v>
      </c>
      <c r="L2985" s="16" t="s">
        <v>2265</v>
      </c>
      <c r="M2985" s="17">
        <v>42143</v>
      </c>
      <c r="N2985" s="15">
        <v>41997104041</v>
      </c>
      <c r="P2985" s="16">
        <v>0</v>
      </c>
      <c r="Q2985" s="16" t="str">
        <f t="shared" si="186"/>
        <v>//</v>
      </c>
      <c r="R2985" s="16"/>
      <c r="S2985" s="108" t="e">
        <v>#N/A</v>
      </c>
      <c r="T2985" s="108"/>
    </row>
    <row r="2986" spans="1:20" hidden="1" x14ac:dyDescent="0.2">
      <c r="A2986" s="16">
        <v>8327</v>
      </c>
      <c r="B2986" s="16" t="s">
        <v>7303</v>
      </c>
      <c r="C2986" s="19" t="s">
        <v>6810</v>
      </c>
      <c r="D2986" s="70" t="str">
        <f>IF(C2986="","",LOOKUP(C2986,Bases!A:A,Bases!B:B))</f>
        <v>Invernaderos</v>
      </c>
      <c r="E2986" s="70" t="str">
        <f>IF(C2986="","",LOOKUP(C2986,Bases!A:A,Bases!C:C))</f>
        <v>Operativo Abajo</v>
      </c>
      <c r="F2986" s="18" t="s">
        <v>3778</v>
      </c>
      <c r="G2986" s="68" t="str">
        <f>IF(L2986="B","Baja",IF(L2986="A","Activo",IF(L2986="R","Activo","")))</f>
        <v>Baja</v>
      </c>
      <c r="H2986" s="16" t="s">
        <v>7304</v>
      </c>
      <c r="I2986" s="16" t="s">
        <v>7258</v>
      </c>
      <c r="J2986" s="16" t="s">
        <v>2270</v>
      </c>
      <c r="K2986" s="16">
        <v>98630</v>
      </c>
      <c r="L2986" s="16" t="s">
        <v>2265</v>
      </c>
      <c r="M2986" s="17">
        <v>44117</v>
      </c>
      <c r="N2986" s="15">
        <v>2189502046</v>
      </c>
      <c r="O2986" s="16" t="s">
        <v>7305</v>
      </c>
      <c r="Q2986" s="16" t="str">
        <f t="shared" si="186"/>
        <v>15/03/95</v>
      </c>
      <c r="R2986" s="27" t="s">
        <v>3910</v>
      </c>
      <c r="S2986" s="29" t="s">
        <v>7258</v>
      </c>
      <c r="T2986" s="29"/>
    </row>
    <row r="2987" spans="1:20" hidden="1" x14ac:dyDescent="0.2">
      <c r="A2987" s="16">
        <v>8388</v>
      </c>
      <c r="B2987" s="16" t="s">
        <v>7525</v>
      </c>
      <c r="C2987" s="19" t="s">
        <v>6999</v>
      </c>
      <c r="D2987" s="70" t="str">
        <f>IF(C2987="","",LOOKUP(C2987,Bases!A:A,Bases!B:B))</f>
        <v>Invernaderos</v>
      </c>
      <c r="E2987" s="70" t="str">
        <f>IF(C2987="","",LOOKUP(C2987,Bases!A:A,Bases!C:C))</f>
        <v>Extra/entrenamiento</v>
      </c>
      <c r="F2987" s="18" t="s">
        <v>7209</v>
      </c>
      <c r="G2987" s="68" t="str">
        <f t="shared" ref="G2987:G3018" si="187">IF(L2987="B","Baja","Activo")</f>
        <v>Baja</v>
      </c>
      <c r="H2987" s="16" t="s">
        <v>7526</v>
      </c>
      <c r="I2987" s="16" t="s">
        <v>7258</v>
      </c>
      <c r="J2987" s="16" t="s">
        <v>2270</v>
      </c>
      <c r="K2987" s="16">
        <v>98630</v>
      </c>
      <c r="L2987" s="16" t="s">
        <v>2265</v>
      </c>
      <c r="M2987" s="17">
        <v>44144</v>
      </c>
      <c r="N2987" s="15">
        <v>34139212731</v>
      </c>
      <c r="O2987" s="16" t="s">
        <v>7528</v>
      </c>
      <c r="P2987" s="16" t="s">
        <v>7527</v>
      </c>
      <c r="Q2987" s="16" t="str">
        <f t="shared" si="186"/>
        <v>19/09/92</v>
      </c>
      <c r="R2987" s="27" t="s">
        <v>3910</v>
      </c>
      <c r="S2987" s="29" t="s">
        <v>7258</v>
      </c>
      <c r="T2987" s="29"/>
    </row>
    <row r="2988" spans="1:20" hidden="1" x14ac:dyDescent="0.2">
      <c r="A2988" s="16">
        <v>8179</v>
      </c>
      <c r="B2988" s="16" t="s">
        <v>2095</v>
      </c>
      <c r="D2988" s="70" t="str">
        <f>IF(C2988="","",LOOKUP(C2988,Bases!A:A,Bases!B:B))</f>
        <v/>
      </c>
      <c r="E2988" s="70" t="str">
        <f>IF(C2988="","",LOOKUP(C2988,Bases!A:A,Bases!C:C))</f>
        <v/>
      </c>
      <c r="G2988" s="68" t="str">
        <f t="shared" si="187"/>
        <v>Baja</v>
      </c>
      <c r="H2988" s="16" t="s">
        <v>3529</v>
      </c>
      <c r="J2988" s="16" t="s">
        <v>2803</v>
      </c>
      <c r="K2988" s="16">
        <v>98730</v>
      </c>
      <c r="L2988" s="16" t="s">
        <v>2265</v>
      </c>
      <c r="M2988" s="17">
        <v>42692</v>
      </c>
      <c r="N2988" s="15">
        <v>43058511676</v>
      </c>
      <c r="P2988" s="16">
        <v>0</v>
      </c>
      <c r="Q2988" s="16" t="str">
        <f t="shared" si="186"/>
        <v>//</v>
      </c>
      <c r="R2988" s="16"/>
      <c r="S2988" s="108" t="e">
        <v>#N/A</v>
      </c>
      <c r="T2988" s="108"/>
    </row>
    <row r="2989" spans="1:20" hidden="1" x14ac:dyDescent="0.2">
      <c r="A2989" s="16">
        <v>7036</v>
      </c>
      <c r="B2989" s="16" t="s">
        <v>2096</v>
      </c>
      <c r="D2989" s="70" t="str">
        <f>IF(C2989="","",LOOKUP(C2989,Bases!A:A,Bases!B:B))</f>
        <v/>
      </c>
      <c r="E2989" s="70" t="str">
        <f>IF(C2989="","",LOOKUP(C2989,Bases!A:A,Bases!C:C))</f>
        <v/>
      </c>
      <c r="G2989" s="68" t="str">
        <f t="shared" si="187"/>
        <v>Baja</v>
      </c>
      <c r="H2989" s="16" t="s">
        <v>3530</v>
      </c>
      <c r="J2989" s="16" t="s">
        <v>2272</v>
      </c>
      <c r="K2989" s="16">
        <v>98700</v>
      </c>
      <c r="L2989" s="16" t="s">
        <v>2265</v>
      </c>
      <c r="M2989" s="17">
        <v>41302</v>
      </c>
      <c r="N2989" s="15">
        <v>34139501182</v>
      </c>
      <c r="P2989" s="16">
        <v>0</v>
      </c>
      <c r="Q2989" s="16" t="str">
        <f t="shared" si="186"/>
        <v>//</v>
      </c>
      <c r="R2989" s="16"/>
      <c r="S2989" s="108" t="e">
        <v>#N/A</v>
      </c>
      <c r="T2989" s="108"/>
    </row>
    <row r="2990" spans="1:20" hidden="1" x14ac:dyDescent="0.2">
      <c r="A2990" s="16">
        <v>1837</v>
      </c>
      <c r="B2990" s="16" t="s">
        <v>2097</v>
      </c>
      <c r="D2990" s="70" t="str">
        <f>IF(C2990="","",LOOKUP(C2990,Bases!A:A,Bases!B:B))</f>
        <v/>
      </c>
      <c r="E2990" s="70" t="str">
        <f>IF(C2990="","",LOOKUP(C2990,Bases!A:A,Bases!C:C))</f>
        <v/>
      </c>
      <c r="G2990" s="68" t="str">
        <f t="shared" si="187"/>
        <v>Baja</v>
      </c>
      <c r="H2990" s="16" t="s">
        <v>3531</v>
      </c>
      <c r="J2990" s="16" t="s">
        <v>2272</v>
      </c>
      <c r="K2990" s="16">
        <v>98700</v>
      </c>
      <c r="L2990" s="16" t="s">
        <v>2265</v>
      </c>
      <c r="M2990" s="17">
        <v>42786</v>
      </c>
      <c r="N2990" s="15">
        <v>2157964863</v>
      </c>
      <c r="P2990" s="16">
        <v>0</v>
      </c>
      <c r="Q2990" s="16" t="str">
        <f t="shared" si="186"/>
        <v>//</v>
      </c>
      <c r="R2990" s="16"/>
      <c r="S2990" s="108" t="e">
        <v>#N/A</v>
      </c>
      <c r="T2990" s="108"/>
    </row>
    <row r="2991" spans="1:20" hidden="1" x14ac:dyDescent="0.2">
      <c r="A2991" s="16">
        <v>1493</v>
      </c>
      <c r="B2991" s="16" t="s">
        <v>2098</v>
      </c>
      <c r="D2991" s="70" t="str">
        <f>IF(C2991="","",LOOKUP(C2991,Bases!A:A,Bases!B:B))</f>
        <v/>
      </c>
      <c r="E2991" s="70" t="str">
        <f>IF(C2991="","",LOOKUP(C2991,Bases!A:A,Bases!C:C))</f>
        <v/>
      </c>
      <c r="G2991" s="68" t="str">
        <f t="shared" si="187"/>
        <v>Baja</v>
      </c>
      <c r="K2991" s="16">
        <v>0</v>
      </c>
      <c r="L2991" s="16" t="s">
        <v>2265</v>
      </c>
      <c r="M2991" s="17">
        <v>42226</v>
      </c>
      <c r="N2991" s="15">
        <v>46159734188</v>
      </c>
      <c r="P2991" s="16">
        <v>0</v>
      </c>
      <c r="Q2991" s="16" t="str">
        <f t="shared" si="186"/>
        <v>//</v>
      </c>
      <c r="R2991" s="16"/>
      <c r="S2991" s="108" t="e">
        <v>#N/A</v>
      </c>
      <c r="T2991" s="108"/>
    </row>
    <row r="2992" spans="1:20" hidden="1" x14ac:dyDescent="0.2">
      <c r="A2992" s="16">
        <v>8422</v>
      </c>
      <c r="B2992" s="16" t="s">
        <v>7628</v>
      </c>
      <c r="C2992" s="19" t="s">
        <v>7189</v>
      </c>
      <c r="D2992" s="70" t="str">
        <f>IF(C2992="","",LOOKUP(C2992,Bases!A:A,Bases!B:B))</f>
        <v>Fitosanidad</v>
      </c>
      <c r="E2992" s="70" t="str">
        <f>IF(C2992="","",LOOKUP(C2992,Bases!A:A,Bases!C:C))</f>
        <v>Saneacion nivel 3A</v>
      </c>
      <c r="F2992" s="18" t="s">
        <v>9</v>
      </c>
      <c r="G2992" s="68" t="str">
        <f t="shared" si="187"/>
        <v>Baja</v>
      </c>
      <c r="H2992" s="16" t="s">
        <v>7629</v>
      </c>
      <c r="I2992" s="16" t="s">
        <v>3676</v>
      </c>
      <c r="J2992" s="16" t="s">
        <v>2285</v>
      </c>
      <c r="K2992" s="16">
        <v>98730</v>
      </c>
      <c r="L2992" s="16" t="s">
        <v>2265</v>
      </c>
      <c r="M2992" s="17">
        <v>44162</v>
      </c>
      <c r="N2992" s="15">
        <v>24160105870</v>
      </c>
      <c r="O2992" s="16" t="s">
        <v>7630</v>
      </c>
      <c r="P2992" s="16" t="s">
        <v>7631</v>
      </c>
      <c r="Q2992" s="16" t="str">
        <f t="shared" si="186"/>
        <v>24/07/01</v>
      </c>
      <c r="R2992" s="27" t="s">
        <v>3910</v>
      </c>
      <c r="S2992" s="12" t="s">
        <v>3185</v>
      </c>
    </row>
    <row r="2993" spans="1:20" hidden="1" x14ac:dyDescent="0.2">
      <c r="A2993" s="16">
        <v>1597</v>
      </c>
      <c r="B2993" s="16" t="s">
        <v>2099</v>
      </c>
      <c r="D2993" s="70" t="str">
        <f>IF(C2993="","",LOOKUP(C2993,Bases!A:A,Bases!B:B))</f>
        <v/>
      </c>
      <c r="E2993" s="70" t="str">
        <f>IF(C2993="","",LOOKUP(C2993,Bases!A:A,Bases!C:C))</f>
        <v/>
      </c>
      <c r="G2993" s="68" t="str">
        <f t="shared" si="187"/>
        <v>Baja</v>
      </c>
      <c r="H2993" s="16" t="s">
        <v>3533</v>
      </c>
      <c r="J2993" s="16" t="s">
        <v>2272</v>
      </c>
      <c r="K2993" s="16">
        <v>98700</v>
      </c>
      <c r="L2993" s="16" t="s">
        <v>2265</v>
      </c>
      <c r="M2993" s="17">
        <v>42381</v>
      </c>
      <c r="N2993" s="15">
        <v>34109311208</v>
      </c>
      <c r="P2993" s="16">
        <v>0</v>
      </c>
      <c r="Q2993" s="16" t="str">
        <f t="shared" si="186"/>
        <v>//</v>
      </c>
      <c r="R2993" s="16"/>
      <c r="S2993" s="108" t="e">
        <v>#N/A</v>
      </c>
      <c r="T2993" s="108"/>
    </row>
    <row r="2994" spans="1:20" hidden="1" x14ac:dyDescent="0.2">
      <c r="A2994" s="16">
        <v>7055</v>
      </c>
      <c r="B2994" s="16" t="s">
        <v>2099</v>
      </c>
      <c r="D2994" s="70" t="str">
        <f>IF(C2994="","",LOOKUP(C2994,Bases!A:A,Bases!B:B))</f>
        <v/>
      </c>
      <c r="E2994" s="70" t="str">
        <f>IF(C2994="","",LOOKUP(C2994,Bases!A:A,Bases!C:C))</f>
        <v/>
      </c>
      <c r="G2994" s="68" t="str">
        <f t="shared" si="187"/>
        <v>Baja</v>
      </c>
      <c r="H2994" s="16" t="s">
        <v>3532</v>
      </c>
      <c r="J2994" s="16" t="s">
        <v>2375</v>
      </c>
      <c r="K2994" s="16">
        <v>0</v>
      </c>
      <c r="L2994" s="16" t="s">
        <v>2265</v>
      </c>
      <c r="M2994" s="17">
        <v>41344</v>
      </c>
      <c r="N2994" s="15">
        <v>34109311208</v>
      </c>
      <c r="P2994" s="16">
        <v>0</v>
      </c>
      <c r="Q2994" s="16" t="str">
        <f t="shared" si="186"/>
        <v>//</v>
      </c>
      <c r="R2994" s="16"/>
      <c r="S2994" s="108" t="e">
        <v>#N/A</v>
      </c>
      <c r="T2994" s="108"/>
    </row>
    <row r="2995" spans="1:20" hidden="1" x14ac:dyDescent="0.2">
      <c r="A2995" s="16">
        <v>615</v>
      </c>
      <c r="B2995" s="16" t="s">
        <v>2100</v>
      </c>
      <c r="D2995" s="70" t="str">
        <f>IF(C2995="","",LOOKUP(C2995,Bases!A:A,Bases!B:B))</f>
        <v/>
      </c>
      <c r="E2995" s="70" t="str">
        <f>IF(C2995="","",LOOKUP(C2995,Bases!A:A,Bases!C:C))</f>
        <v/>
      </c>
      <c r="G2995" s="68" t="str">
        <f t="shared" si="187"/>
        <v>Baja</v>
      </c>
      <c r="K2995" s="16">
        <v>0</v>
      </c>
      <c r="L2995" s="16" t="s">
        <v>2265</v>
      </c>
      <c r="M2995" s="17">
        <v>38362</v>
      </c>
      <c r="N2995" s="15">
        <v>34058800532</v>
      </c>
      <c r="P2995" s="16">
        <v>0</v>
      </c>
      <c r="Q2995" s="16" t="str">
        <f t="shared" si="186"/>
        <v>//</v>
      </c>
      <c r="R2995" s="16"/>
      <c r="S2995" s="108" t="e">
        <v>#N/A</v>
      </c>
      <c r="T2995" s="108"/>
    </row>
    <row r="2996" spans="1:20" hidden="1" x14ac:dyDescent="0.2">
      <c r="A2996" s="16">
        <v>1298</v>
      </c>
      <c r="B2996" s="16" t="s">
        <v>2101</v>
      </c>
      <c r="D2996" s="70" t="str">
        <f>IF(C2996="","",LOOKUP(C2996,Bases!A:A,Bases!B:B))</f>
        <v/>
      </c>
      <c r="E2996" s="70" t="str">
        <f>IF(C2996="","",LOOKUP(C2996,Bases!A:A,Bases!C:C))</f>
        <v/>
      </c>
      <c r="G2996" s="68" t="str">
        <f t="shared" si="187"/>
        <v>Baja</v>
      </c>
      <c r="H2996" s="16" t="s">
        <v>3534</v>
      </c>
      <c r="J2996" s="16" t="s">
        <v>2272</v>
      </c>
      <c r="K2996" s="16">
        <v>98700</v>
      </c>
      <c r="L2996" s="16" t="s">
        <v>2265</v>
      </c>
      <c r="M2996" s="17">
        <v>41848</v>
      </c>
      <c r="N2996" s="15">
        <v>18149391932</v>
      </c>
      <c r="P2996" s="16">
        <v>0</v>
      </c>
      <c r="Q2996" s="16" t="str">
        <f t="shared" si="186"/>
        <v>//</v>
      </c>
      <c r="R2996" s="16"/>
      <c r="S2996" s="108" t="e">
        <v>#N/A</v>
      </c>
      <c r="T2996" s="108"/>
    </row>
    <row r="2997" spans="1:20" hidden="1" x14ac:dyDescent="0.2">
      <c r="A2997" s="16">
        <v>2723</v>
      </c>
      <c r="B2997" s="16" t="s">
        <v>5724</v>
      </c>
      <c r="D2997" s="70" t="str">
        <f>IF(C2997="","",LOOKUP(C2997,Bases!A:A,Bases!B:B))</f>
        <v/>
      </c>
      <c r="E2997" s="70" t="str">
        <f>IF(C2997="","",LOOKUP(C2997,Bases!A:A,Bases!C:C))</f>
        <v/>
      </c>
      <c r="F2997" s="18" t="s">
        <v>5599</v>
      </c>
      <c r="G2997" s="68" t="str">
        <f t="shared" si="187"/>
        <v>Baja</v>
      </c>
      <c r="H2997" s="16" t="s">
        <v>5613</v>
      </c>
      <c r="I2997" s="16" t="s">
        <v>5535</v>
      </c>
      <c r="J2997" s="16" t="s">
        <v>2285</v>
      </c>
      <c r="K2997" s="16">
        <v>98730</v>
      </c>
      <c r="L2997" s="16" t="s">
        <v>2265</v>
      </c>
      <c r="M2997" s="17">
        <v>43825</v>
      </c>
      <c r="N2997" s="15">
        <v>8159323537</v>
      </c>
      <c r="O2997" s="16" t="s">
        <v>5725</v>
      </c>
      <c r="P2997" s="16">
        <v>0</v>
      </c>
      <c r="Q2997" s="16" t="str">
        <f t="shared" ref="Q2997:Q3028" si="188">CONCATENATE(MID(O2997,9,2),"/",MID(O2997,7,2),"/",MID(O2997,5,2))</f>
        <v>14/04/93</v>
      </c>
      <c r="R2997" s="27" t="s">
        <v>3904</v>
      </c>
      <c r="S2997" s="108" t="e">
        <v>#N/A</v>
      </c>
      <c r="T2997" s="108"/>
    </row>
    <row r="2998" spans="1:20" hidden="1" x14ac:dyDescent="0.2">
      <c r="A2998" s="16">
        <v>2690</v>
      </c>
      <c r="B2998" s="16" t="s">
        <v>5612</v>
      </c>
      <c r="D2998" s="70" t="str">
        <f>IF(C2998="","",LOOKUP(C2998,Bases!A:A,Bases!B:B))</f>
        <v/>
      </c>
      <c r="E2998" s="70" t="str">
        <f>IF(C2998="","",LOOKUP(C2998,Bases!A:A,Bases!C:C))</f>
        <v/>
      </c>
      <c r="F2998" s="24" t="s">
        <v>5102</v>
      </c>
      <c r="G2998" s="68" t="str">
        <f t="shared" si="187"/>
        <v>Baja</v>
      </c>
      <c r="H2998" s="16" t="s">
        <v>5613</v>
      </c>
      <c r="I2998" s="16" t="s">
        <v>5535</v>
      </c>
      <c r="J2998" s="16" t="s">
        <v>2285</v>
      </c>
      <c r="K2998" s="16">
        <v>98740</v>
      </c>
      <c r="L2998" s="16" t="s">
        <v>2265</v>
      </c>
      <c r="M2998" s="17">
        <v>43753</v>
      </c>
      <c r="N2998" s="15">
        <v>8159497737</v>
      </c>
      <c r="O2998" s="16" t="s">
        <v>5614</v>
      </c>
      <c r="P2998" s="16">
        <v>0</v>
      </c>
      <c r="Q2998" s="16" t="str">
        <f t="shared" si="188"/>
        <v>18/09/94</v>
      </c>
      <c r="R2998" s="27" t="s">
        <v>3910</v>
      </c>
      <c r="S2998" s="108" t="e">
        <v>#N/A</v>
      </c>
      <c r="T2998" s="108"/>
    </row>
    <row r="2999" spans="1:20" x14ac:dyDescent="0.2">
      <c r="A2999" s="16">
        <v>2914</v>
      </c>
      <c r="B2999" s="16" t="s">
        <v>6614</v>
      </c>
      <c r="C2999" s="16" t="s">
        <v>6937</v>
      </c>
      <c r="D2999" s="70" t="str">
        <f>IF(C2999="","",LOOKUP(C2999,Bases!A:A,Bases!B:B))</f>
        <v>Periféricos</v>
      </c>
      <c r="E2999" s="70" t="str">
        <f>IF(C2999="","",LOOKUP(C2999,Bases!A:A,Bases!C:C))</f>
        <v>Apoyo de intendencia</v>
      </c>
      <c r="F2999" s="18" t="s">
        <v>11</v>
      </c>
      <c r="G2999" s="68" t="str">
        <f t="shared" si="187"/>
        <v>Activo</v>
      </c>
      <c r="H2999" s="16" t="s">
        <v>5017</v>
      </c>
      <c r="I2999" s="16" t="s">
        <v>5535</v>
      </c>
      <c r="J2999" s="16" t="s">
        <v>2285</v>
      </c>
      <c r="K2999" s="16">
        <v>98730</v>
      </c>
      <c r="L2999" s="16" t="s">
        <v>144</v>
      </c>
      <c r="M2999" s="17">
        <v>44040</v>
      </c>
      <c r="O2999" s="16" t="s">
        <v>6615</v>
      </c>
      <c r="Q2999" s="16" t="str">
        <f t="shared" si="188"/>
        <v>28/10/81</v>
      </c>
      <c r="R2999" s="27" t="s">
        <v>3910</v>
      </c>
      <c r="S2999" s="12" t="s">
        <v>5535</v>
      </c>
    </row>
    <row r="3000" spans="1:20" hidden="1" x14ac:dyDescent="0.2">
      <c r="A3000" s="16">
        <v>1484</v>
      </c>
      <c r="B3000" s="16" t="s">
        <v>2103</v>
      </c>
      <c r="D3000" s="70" t="str">
        <f>IF(C3000="","",LOOKUP(C3000,Bases!A:A,Bases!B:B))</f>
        <v/>
      </c>
      <c r="E3000" s="70" t="str">
        <f>IF(C3000="","",LOOKUP(C3000,Bases!A:A,Bases!C:C))</f>
        <v/>
      </c>
      <c r="G3000" s="68" t="str">
        <f t="shared" si="187"/>
        <v>Baja</v>
      </c>
      <c r="K3000" s="16">
        <v>0</v>
      </c>
      <c r="L3000" s="16" t="s">
        <v>2265</v>
      </c>
      <c r="M3000" s="17">
        <v>42226</v>
      </c>
      <c r="N3000" s="15">
        <v>34139516719</v>
      </c>
      <c r="P3000" s="16">
        <v>0</v>
      </c>
      <c r="Q3000" s="16" t="str">
        <f t="shared" si="188"/>
        <v>//</v>
      </c>
      <c r="R3000" s="16"/>
      <c r="S3000" s="108" t="e">
        <v>#N/A</v>
      </c>
      <c r="T3000" s="108"/>
    </row>
    <row r="3001" spans="1:20" hidden="1" x14ac:dyDescent="0.2">
      <c r="A3001" s="16">
        <v>2784</v>
      </c>
      <c r="B3001" s="16" t="s">
        <v>5931</v>
      </c>
      <c r="C3001" s="60" t="s">
        <v>6910</v>
      </c>
      <c r="D3001" s="70" t="str">
        <f>IF(C3001="","",LOOKUP(C3001,Bases!A:A,Bases!B:B))</f>
        <v>Periféricos</v>
      </c>
      <c r="E3001" s="70" t="str">
        <f>IF(C3001="","",LOOKUP(C3001,Bases!A:A,Bases!C:C))</f>
        <v>Infraestructura</v>
      </c>
      <c r="F3001" s="18" t="s">
        <v>27</v>
      </c>
      <c r="G3001" s="68" t="str">
        <f t="shared" si="187"/>
        <v>Baja</v>
      </c>
      <c r="H3001" s="16" t="s">
        <v>5932</v>
      </c>
      <c r="I3001" s="16" t="s">
        <v>5920</v>
      </c>
      <c r="J3001" s="16" t="s">
        <v>2272</v>
      </c>
      <c r="K3001" s="16">
        <v>98700</v>
      </c>
      <c r="L3001" s="16" t="s">
        <v>2265</v>
      </c>
      <c r="M3001" s="17">
        <v>43917</v>
      </c>
      <c r="N3001" s="15">
        <v>34028101045</v>
      </c>
      <c r="O3001" s="16" t="s">
        <v>5933</v>
      </c>
      <c r="P3001" s="16" t="s">
        <v>6477</v>
      </c>
      <c r="Q3001" s="16" t="str">
        <f t="shared" si="188"/>
        <v>16/11/81</v>
      </c>
      <c r="R3001" s="27" t="s">
        <v>3904</v>
      </c>
      <c r="S3001" s="108" t="s">
        <v>6214</v>
      </c>
      <c r="T3001" s="108"/>
    </row>
    <row r="3002" spans="1:20" hidden="1" x14ac:dyDescent="0.2">
      <c r="A3002" s="16">
        <v>998</v>
      </c>
      <c r="B3002" s="16" t="s">
        <v>2104</v>
      </c>
      <c r="D3002" s="70" t="str">
        <f>IF(C3002="","",LOOKUP(C3002,Bases!A:A,Bases!B:B))</f>
        <v/>
      </c>
      <c r="E3002" s="70" t="str">
        <f>IF(C3002="","",LOOKUP(C3002,Bases!A:A,Bases!C:C))</f>
        <v/>
      </c>
      <c r="G3002" s="68" t="str">
        <f t="shared" si="187"/>
        <v>Baja</v>
      </c>
      <c r="H3002" s="16" t="s">
        <v>3535</v>
      </c>
      <c r="J3002" s="16" t="s">
        <v>2283</v>
      </c>
      <c r="K3002" s="16">
        <v>98640</v>
      </c>
      <c r="L3002" s="16" t="s">
        <v>2265</v>
      </c>
      <c r="M3002" s="17">
        <v>40592</v>
      </c>
      <c r="N3002" s="15">
        <v>34119204328</v>
      </c>
      <c r="P3002" s="16">
        <v>0</v>
      </c>
      <c r="Q3002" s="16" t="str">
        <f t="shared" si="188"/>
        <v>//</v>
      </c>
      <c r="R3002" s="16"/>
      <c r="S3002" s="108" t="e">
        <v>#N/A</v>
      </c>
      <c r="T3002" s="108"/>
    </row>
    <row r="3003" spans="1:20" hidden="1" x14ac:dyDescent="0.2">
      <c r="A3003" s="16">
        <v>1377</v>
      </c>
      <c r="B3003" s="16" t="s">
        <v>2105</v>
      </c>
      <c r="D3003" s="70" t="str">
        <f>IF(C3003="","",LOOKUP(C3003,Bases!A:A,Bases!B:B))</f>
        <v/>
      </c>
      <c r="E3003" s="70" t="str">
        <f>IF(C3003="","",LOOKUP(C3003,Bases!A:A,Bases!C:C))</f>
        <v/>
      </c>
      <c r="G3003" s="68" t="str">
        <f t="shared" si="187"/>
        <v>Baja</v>
      </c>
      <c r="H3003" s="16" t="s">
        <v>3536</v>
      </c>
      <c r="J3003" s="16" t="s">
        <v>2283</v>
      </c>
      <c r="K3003" s="16">
        <v>98640</v>
      </c>
      <c r="L3003" s="16" t="s">
        <v>2265</v>
      </c>
      <c r="M3003" s="17">
        <v>41929</v>
      </c>
      <c r="N3003" s="15">
        <v>19149282139</v>
      </c>
      <c r="P3003" s="16">
        <v>0</v>
      </c>
      <c r="Q3003" s="16" t="str">
        <f t="shared" si="188"/>
        <v>//</v>
      </c>
      <c r="R3003" s="16"/>
      <c r="S3003" s="108" t="e">
        <v>#N/A</v>
      </c>
      <c r="T3003" s="108"/>
    </row>
    <row r="3004" spans="1:20" hidden="1" x14ac:dyDescent="0.2">
      <c r="A3004" s="16">
        <v>1181</v>
      </c>
      <c r="B3004" s="56" t="s">
        <v>2106</v>
      </c>
      <c r="D3004" s="70" t="str">
        <f>IF(C3004="","",LOOKUP(C3004,Bases!A:A,Bases!B:B))</f>
        <v/>
      </c>
      <c r="E3004" s="70" t="str">
        <f>IF(C3004="","",LOOKUP(C3004,Bases!A:A,Bases!C:C))</f>
        <v/>
      </c>
      <c r="F3004" s="18" t="s">
        <v>3663</v>
      </c>
      <c r="G3004" s="68" t="str">
        <f t="shared" si="187"/>
        <v>Baja</v>
      </c>
      <c r="H3004" s="35" t="s">
        <v>3537</v>
      </c>
      <c r="I3004" s="35" t="s">
        <v>2283</v>
      </c>
      <c r="J3004" s="35" t="s">
        <v>2283</v>
      </c>
      <c r="K3004" s="16">
        <v>98640</v>
      </c>
      <c r="L3004" s="16" t="s">
        <v>2265</v>
      </c>
      <c r="M3004" s="17">
        <v>42261</v>
      </c>
      <c r="N3004" s="15">
        <v>34139509839</v>
      </c>
      <c r="O3004" s="35" t="s">
        <v>4405</v>
      </c>
      <c r="P3004" s="16">
        <v>0</v>
      </c>
      <c r="Q3004" s="16" t="str">
        <f t="shared" si="188"/>
        <v>19/03/95</v>
      </c>
      <c r="R3004" s="27" t="s">
        <v>3904</v>
      </c>
      <c r="S3004" s="108" t="e">
        <v>#N/A</v>
      </c>
      <c r="T3004" s="108"/>
    </row>
    <row r="3005" spans="1:20" hidden="1" x14ac:dyDescent="0.2">
      <c r="A3005" s="16">
        <v>7037</v>
      </c>
      <c r="B3005" s="16" t="s">
        <v>2107</v>
      </c>
      <c r="D3005" s="70" t="str">
        <f>IF(C3005="","",LOOKUP(C3005,Bases!A:A,Bases!B:B))</f>
        <v/>
      </c>
      <c r="E3005" s="70" t="str">
        <f>IF(C3005="","",LOOKUP(C3005,Bases!A:A,Bases!C:C))</f>
        <v/>
      </c>
      <c r="G3005" s="68" t="str">
        <f t="shared" si="187"/>
        <v>Baja</v>
      </c>
      <c r="H3005" s="16" t="s">
        <v>3538</v>
      </c>
      <c r="J3005" s="16" t="s">
        <v>2283</v>
      </c>
      <c r="K3005" s="16">
        <v>98640</v>
      </c>
      <c r="L3005" s="16" t="s">
        <v>2265</v>
      </c>
      <c r="M3005" s="17">
        <v>41302</v>
      </c>
      <c r="N3005" s="15">
        <v>34129306899</v>
      </c>
      <c r="P3005" s="16">
        <v>0</v>
      </c>
      <c r="Q3005" s="16" t="str">
        <f t="shared" si="188"/>
        <v>//</v>
      </c>
      <c r="R3005" s="16"/>
      <c r="S3005" s="108" t="e">
        <v>#N/A</v>
      </c>
      <c r="T3005" s="108"/>
    </row>
    <row r="3006" spans="1:20" x14ac:dyDescent="0.2">
      <c r="A3006" s="16">
        <v>8297</v>
      </c>
      <c r="B3006" s="16" t="s">
        <v>7157</v>
      </c>
      <c r="C3006" s="16" t="s">
        <v>6983</v>
      </c>
      <c r="D3006" s="70" t="s">
        <v>2</v>
      </c>
      <c r="E3006" s="70" t="str">
        <f>IF(C3006="","",LOOKUP(C3006,Bases!A:A,Bases!C:C))</f>
        <v>Acarreador</v>
      </c>
      <c r="F3006" s="18" t="s">
        <v>3663</v>
      </c>
      <c r="G3006" s="68" t="str">
        <f t="shared" si="187"/>
        <v>Activo</v>
      </c>
      <c r="H3006" s="16" t="s">
        <v>7158</v>
      </c>
      <c r="I3006" s="16" t="s">
        <v>5531</v>
      </c>
      <c r="J3006" s="16" t="s">
        <v>2285</v>
      </c>
      <c r="K3006" s="16">
        <v>98740</v>
      </c>
      <c r="L3006" s="16" t="s">
        <v>144</v>
      </c>
      <c r="M3006" s="17">
        <v>44102</v>
      </c>
      <c r="N3006" s="15">
        <v>30200241328</v>
      </c>
      <c r="O3006" s="16" t="s">
        <v>7159</v>
      </c>
      <c r="P3006" s="16" t="s">
        <v>7160</v>
      </c>
      <c r="Q3006" s="16" t="str">
        <f t="shared" si="188"/>
        <v>15/01/02</v>
      </c>
      <c r="R3006" s="27" t="s">
        <v>3904</v>
      </c>
      <c r="S3006" s="12" t="s">
        <v>6213</v>
      </c>
    </row>
    <row r="3007" spans="1:20" hidden="1" x14ac:dyDescent="0.2">
      <c r="A3007" s="16">
        <v>1078</v>
      </c>
      <c r="B3007" s="16" t="s">
        <v>2109</v>
      </c>
      <c r="D3007" s="70" t="str">
        <f>IF(C3007="","",LOOKUP(C3007,Bases!A:A,Bases!B:B))</f>
        <v/>
      </c>
      <c r="E3007" s="70" t="str">
        <f>IF(C3007="","",LOOKUP(C3007,Bases!A:A,Bases!C:C))</f>
        <v/>
      </c>
      <c r="G3007" s="68" t="str">
        <f t="shared" si="187"/>
        <v>Baja</v>
      </c>
      <c r="H3007" s="16" t="s">
        <v>3539</v>
      </c>
      <c r="J3007" s="16" t="s">
        <v>2283</v>
      </c>
      <c r="K3007" s="16">
        <v>98640</v>
      </c>
      <c r="L3007" s="16" t="s">
        <v>2265</v>
      </c>
      <c r="M3007" s="17">
        <v>40998</v>
      </c>
      <c r="N3007" s="15">
        <v>34129205521</v>
      </c>
      <c r="P3007" s="16">
        <v>0</v>
      </c>
      <c r="Q3007" s="16" t="str">
        <f t="shared" si="188"/>
        <v>//</v>
      </c>
      <c r="R3007" s="16"/>
      <c r="S3007" s="108" t="e">
        <v>#N/A</v>
      </c>
      <c r="T3007" s="108"/>
    </row>
    <row r="3008" spans="1:20" hidden="1" x14ac:dyDescent="0.2">
      <c r="A3008" s="16">
        <v>1001</v>
      </c>
      <c r="B3008" s="16" t="s">
        <v>2110</v>
      </c>
      <c r="D3008" s="70" t="str">
        <f>IF(C3008="","",LOOKUP(C3008,Bases!A:A,Bases!B:B))</f>
        <v/>
      </c>
      <c r="E3008" s="70" t="str">
        <f>IF(C3008="","",LOOKUP(C3008,Bases!A:A,Bases!C:C))</f>
        <v/>
      </c>
      <c r="G3008" s="68" t="str">
        <f t="shared" si="187"/>
        <v>Baja</v>
      </c>
      <c r="H3008" s="16" t="s">
        <v>3540</v>
      </c>
      <c r="J3008" s="16" t="s">
        <v>2283</v>
      </c>
      <c r="K3008" s="16">
        <v>98640</v>
      </c>
      <c r="L3008" s="16" t="s">
        <v>2265</v>
      </c>
      <c r="M3008" s="17">
        <v>40592</v>
      </c>
      <c r="N3008" s="15">
        <v>34119402005</v>
      </c>
      <c r="P3008" s="16">
        <v>0</v>
      </c>
      <c r="Q3008" s="16" t="str">
        <f t="shared" si="188"/>
        <v>//</v>
      </c>
      <c r="R3008" s="16"/>
      <c r="S3008" s="108" t="e">
        <v>#N/A</v>
      </c>
      <c r="T3008" s="108"/>
    </row>
    <row r="3009" spans="1:20" hidden="1" x14ac:dyDescent="0.2">
      <c r="A3009" s="23">
        <v>2536</v>
      </c>
      <c r="B3009" s="16" t="s">
        <v>5104</v>
      </c>
      <c r="D3009" s="70" t="str">
        <f>IF(C3009="","",LOOKUP(C3009,Bases!A:A,Bases!B:B))</f>
        <v/>
      </c>
      <c r="E3009" s="70" t="str">
        <f>IF(C3009="","",LOOKUP(C3009,Bases!A:A,Bases!C:C))</f>
        <v/>
      </c>
      <c r="F3009" s="18" t="s">
        <v>3639</v>
      </c>
      <c r="G3009" s="68" t="str">
        <f t="shared" si="187"/>
        <v>Baja</v>
      </c>
      <c r="H3009" s="16" t="s">
        <v>3536</v>
      </c>
      <c r="J3009" s="16" t="s">
        <v>2283</v>
      </c>
      <c r="K3009" s="16">
        <v>98640</v>
      </c>
      <c r="L3009" s="16" t="s">
        <v>2265</v>
      </c>
      <c r="M3009" s="17">
        <v>43619</v>
      </c>
      <c r="O3009" s="16" t="s">
        <v>5103</v>
      </c>
      <c r="P3009" s="16">
        <v>0</v>
      </c>
      <c r="Q3009" s="16" t="str">
        <f t="shared" si="188"/>
        <v>17/10/00</v>
      </c>
      <c r="R3009" s="27" t="s">
        <v>3904</v>
      </c>
      <c r="S3009" s="108" t="e">
        <v>#N/A</v>
      </c>
      <c r="T3009" s="108"/>
    </row>
    <row r="3010" spans="1:20" hidden="1" x14ac:dyDescent="0.2">
      <c r="A3010" s="23">
        <v>1228</v>
      </c>
      <c r="B3010" s="31" t="s">
        <v>1759</v>
      </c>
      <c r="C3010" s="16" t="s">
        <v>6878</v>
      </c>
      <c r="D3010" s="70" t="str">
        <f>IF(C3010="","",LOOKUP(C3010,Bases!A:A,Bases!B:B))</f>
        <v>Viñedo</v>
      </c>
      <c r="E3010" s="70" t="str">
        <f>IF(C3010="","",LOOKUP(C3010,Bases!A:A,Bases!C:C))</f>
        <v>Trabajador de viñedo</v>
      </c>
      <c r="F3010" s="18" t="s">
        <v>27</v>
      </c>
      <c r="G3010" s="68" t="str">
        <f t="shared" si="187"/>
        <v>Baja</v>
      </c>
      <c r="H3010" s="16" t="s">
        <v>3543</v>
      </c>
      <c r="I3010" s="16" t="s">
        <v>2472</v>
      </c>
      <c r="J3010" s="16" t="s">
        <v>2283</v>
      </c>
      <c r="K3010" s="16">
        <v>98647</v>
      </c>
      <c r="L3010" s="16" t="s">
        <v>2265</v>
      </c>
      <c r="M3010" s="17">
        <v>44050</v>
      </c>
      <c r="N3010" s="15">
        <v>34139402241</v>
      </c>
      <c r="O3010" s="16" t="s">
        <v>5774</v>
      </c>
      <c r="P3010" s="16" t="s">
        <v>6445</v>
      </c>
      <c r="Q3010" s="16" t="str">
        <f t="shared" si="188"/>
        <v>11/11/94</v>
      </c>
      <c r="R3010" s="16" t="s">
        <v>3904</v>
      </c>
      <c r="S3010" s="108" t="s">
        <v>3951</v>
      </c>
      <c r="T3010" s="108"/>
    </row>
    <row r="3011" spans="1:20" hidden="1" x14ac:dyDescent="0.2">
      <c r="A3011" s="16">
        <v>587</v>
      </c>
      <c r="B3011" s="16" t="s">
        <v>2112</v>
      </c>
      <c r="D3011" s="70" t="str">
        <f>IF(C3011="","",LOOKUP(C3011,Bases!A:A,Bases!B:B))</f>
        <v/>
      </c>
      <c r="E3011" s="70" t="str">
        <f>IF(C3011="","",LOOKUP(C3011,Bases!A:A,Bases!C:C))</f>
        <v/>
      </c>
      <c r="G3011" s="68" t="str">
        <f t="shared" si="187"/>
        <v>Baja</v>
      </c>
      <c r="K3011" s="16">
        <v>0</v>
      </c>
      <c r="L3011" s="16" t="s">
        <v>2265</v>
      </c>
      <c r="M3011" s="17">
        <v>38341</v>
      </c>
      <c r="N3011" s="15">
        <v>34038801055</v>
      </c>
      <c r="P3011" s="16">
        <v>0</v>
      </c>
      <c r="Q3011" s="16" t="str">
        <f t="shared" si="188"/>
        <v>//</v>
      </c>
      <c r="R3011" s="16"/>
      <c r="S3011" s="108" t="e">
        <v>#N/A</v>
      </c>
      <c r="T3011" s="108"/>
    </row>
    <row r="3012" spans="1:20" hidden="1" x14ac:dyDescent="0.2">
      <c r="A3012" s="29">
        <v>50348</v>
      </c>
      <c r="B3012" s="16" t="s">
        <v>5377</v>
      </c>
      <c r="D3012" s="70" t="str">
        <f>IF(C3012="","",LOOKUP(C3012,Bases!A:A,Bases!B:B))</f>
        <v/>
      </c>
      <c r="E3012" s="70" t="str">
        <f>IF(C3012="","",LOOKUP(C3012,Bases!A:A,Bases!C:C))</f>
        <v/>
      </c>
      <c r="F3012" s="24" t="s">
        <v>3639</v>
      </c>
      <c r="G3012" s="68" t="str">
        <f t="shared" si="187"/>
        <v>Baja</v>
      </c>
      <c r="H3012" s="16" t="s">
        <v>3536</v>
      </c>
      <c r="J3012" s="16" t="s">
        <v>2283</v>
      </c>
      <c r="K3012" s="16">
        <v>98640</v>
      </c>
      <c r="L3012" s="16" t="s">
        <v>2265</v>
      </c>
      <c r="M3012" s="17">
        <v>43696</v>
      </c>
      <c r="O3012" s="16" t="s">
        <v>5378</v>
      </c>
      <c r="P3012" s="16">
        <v>0</v>
      </c>
      <c r="Q3012" s="16" t="str">
        <f t="shared" si="188"/>
        <v>19/10/97</v>
      </c>
      <c r="R3012" s="27" t="s">
        <v>3910</v>
      </c>
      <c r="S3012" s="108" t="s">
        <v>3951</v>
      </c>
      <c r="T3012" s="108"/>
    </row>
    <row r="3013" spans="1:20" hidden="1" x14ac:dyDescent="0.2">
      <c r="A3013" s="16">
        <v>2132</v>
      </c>
      <c r="B3013" s="16" t="s">
        <v>3692</v>
      </c>
      <c r="D3013" s="70" t="str">
        <f>IF(C3013="","",LOOKUP(C3013,Bases!A:A,Bases!B:B))</f>
        <v/>
      </c>
      <c r="E3013" s="70" t="str">
        <f>IF(C3013="","",LOOKUP(C3013,Bases!A:A,Bases!C:C))</f>
        <v/>
      </c>
      <c r="G3013" s="68" t="str">
        <f t="shared" si="187"/>
        <v>Baja</v>
      </c>
      <c r="H3013" s="16" t="s">
        <v>3693</v>
      </c>
      <c r="J3013" s="16" t="s">
        <v>2472</v>
      </c>
      <c r="K3013" s="16">
        <v>98640</v>
      </c>
      <c r="L3013" s="16" t="s">
        <v>2265</v>
      </c>
      <c r="M3013" s="17">
        <v>43290</v>
      </c>
      <c r="P3013" s="16">
        <v>0</v>
      </c>
      <c r="Q3013" s="16" t="str">
        <f t="shared" si="188"/>
        <v>//</v>
      </c>
      <c r="R3013" s="16"/>
      <c r="S3013" s="108" t="e">
        <v>#N/A</v>
      </c>
      <c r="T3013" s="108"/>
    </row>
    <row r="3014" spans="1:20" x14ac:dyDescent="0.2">
      <c r="A3014" s="16">
        <v>2768</v>
      </c>
      <c r="B3014" s="16" t="s">
        <v>6241</v>
      </c>
      <c r="C3014" s="16" t="s">
        <v>6869</v>
      </c>
      <c r="D3014" s="70" t="str">
        <f>IF(C3014="","",LOOKUP(C3014,Bases!A:A,Bases!B:B))</f>
        <v>Inocuidad</v>
      </c>
      <c r="E3014" s="70" t="str">
        <f>IF(C3014="","",LOOKUP(C3014,Bases!A:A,Bases!C:C))</f>
        <v>Inspector de Inocuidad D</v>
      </c>
      <c r="F3014" s="18" t="s">
        <v>9</v>
      </c>
      <c r="G3014" s="68" t="str">
        <f t="shared" si="187"/>
        <v>Activo</v>
      </c>
      <c r="H3014" s="16" t="s">
        <v>5888</v>
      </c>
      <c r="I3014" s="16" t="s">
        <v>5531</v>
      </c>
      <c r="J3014" s="16" t="s">
        <v>2285</v>
      </c>
      <c r="K3014" s="16">
        <v>98740</v>
      </c>
      <c r="L3014" s="16" t="s">
        <v>144</v>
      </c>
      <c r="M3014" s="17">
        <v>43871</v>
      </c>
      <c r="N3014" s="15">
        <v>34128901708</v>
      </c>
      <c r="O3014" s="16" t="s">
        <v>5889</v>
      </c>
      <c r="P3014" s="16" t="s">
        <v>6429</v>
      </c>
      <c r="Q3014" s="16" t="str">
        <f t="shared" si="188"/>
        <v>12/08/89</v>
      </c>
      <c r="R3014" s="27" t="s">
        <v>3910</v>
      </c>
      <c r="S3014" s="12" t="s">
        <v>6213</v>
      </c>
    </row>
    <row r="3015" spans="1:20" hidden="1" x14ac:dyDescent="0.2">
      <c r="A3015" s="16">
        <v>1678</v>
      </c>
      <c r="B3015" s="16" t="s">
        <v>2113</v>
      </c>
      <c r="D3015" s="70" t="str">
        <f>IF(C3015="","",LOOKUP(C3015,Bases!A:A,Bases!B:B))</f>
        <v/>
      </c>
      <c r="E3015" s="70" t="str">
        <f>IF(C3015="","",LOOKUP(C3015,Bases!A:A,Bases!C:C))</f>
        <v/>
      </c>
      <c r="G3015" s="68" t="str">
        <f t="shared" si="187"/>
        <v>Baja</v>
      </c>
      <c r="H3015" s="16" t="s">
        <v>3542</v>
      </c>
      <c r="J3015" s="16" t="s">
        <v>2272</v>
      </c>
      <c r="K3015" s="16">
        <v>98700</v>
      </c>
      <c r="L3015" s="16" t="s">
        <v>2265</v>
      </c>
      <c r="M3015" s="17">
        <v>42531</v>
      </c>
      <c r="N3015" s="15">
        <v>20169499678</v>
      </c>
      <c r="P3015" s="16">
        <v>0</v>
      </c>
      <c r="Q3015" s="16" t="str">
        <f t="shared" si="188"/>
        <v>//</v>
      </c>
      <c r="R3015" s="16"/>
      <c r="S3015" s="108" t="e">
        <v>#N/A</v>
      </c>
      <c r="T3015" s="108"/>
    </row>
    <row r="3016" spans="1:20" hidden="1" x14ac:dyDescent="0.2">
      <c r="A3016" s="16">
        <v>1231</v>
      </c>
      <c r="B3016" s="16" t="s">
        <v>2114</v>
      </c>
      <c r="D3016" s="70" t="str">
        <f>IF(C3016="","",LOOKUP(C3016,Bases!A:A,Bases!B:B))</f>
        <v/>
      </c>
      <c r="E3016" s="70" t="str">
        <f>IF(C3016="","",LOOKUP(C3016,Bases!A:A,Bases!C:C))</f>
        <v/>
      </c>
      <c r="G3016" s="68" t="str">
        <f t="shared" si="187"/>
        <v>Baja</v>
      </c>
      <c r="H3016" s="16" t="s">
        <v>3543</v>
      </c>
      <c r="J3016" s="16" t="s">
        <v>2283</v>
      </c>
      <c r="K3016" s="16">
        <v>98640</v>
      </c>
      <c r="L3016" s="16" t="s">
        <v>2265</v>
      </c>
      <c r="M3016" s="17">
        <v>41670</v>
      </c>
      <c r="N3016" s="15">
        <v>3149285516</v>
      </c>
      <c r="P3016" s="16">
        <v>0</v>
      </c>
      <c r="Q3016" s="16" t="str">
        <f t="shared" si="188"/>
        <v>//</v>
      </c>
      <c r="R3016" s="16"/>
      <c r="S3016" s="108" t="e">
        <v>#N/A</v>
      </c>
      <c r="T3016" s="108"/>
    </row>
    <row r="3017" spans="1:20" hidden="1" x14ac:dyDescent="0.2">
      <c r="A3017" s="16">
        <v>1934</v>
      </c>
      <c r="B3017" s="16" t="s">
        <v>2115</v>
      </c>
      <c r="D3017" s="70" t="str">
        <f>IF(C3017="","",LOOKUP(C3017,Bases!A:A,Bases!B:B))</f>
        <v/>
      </c>
      <c r="E3017" s="70" t="str">
        <f>IF(C3017="","",LOOKUP(C3017,Bases!A:A,Bases!C:C))</f>
        <v/>
      </c>
      <c r="G3017" s="68" t="str">
        <f t="shared" si="187"/>
        <v>Baja</v>
      </c>
      <c r="H3017" s="16" t="s">
        <v>3145</v>
      </c>
      <c r="J3017" s="16" t="s">
        <v>2283</v>
      </c>
      <c r="K3017" s="16">
        <v>98640</v>
      </c>
      <c r="L3017" s="16" t="s">
        <v>2265</v>
      </c>
      <c r="M3017" s="17">
        <v>42962</v>
      </c>
      <c r="N3017" s="15">
        <v>2167694872</v>
      </c>
      <c r="P3017" s="16">
        <v>0</v>
      </c>
      <c r="Q3017" s="16" t="str">
        <f t="shared" si="188"/>
        <v>//</v>
      </c>
      <c r="R3017" s="16"/>
      <c r="S3017" s="108" t="e">
        <v>#N/A</v>
      </c>
      <c r="T3017" s="108"/>
    </row>
    <row r="3018" spans="1:20" hidden="1" x14ac:dyDescent="0.2">
      <c r="A3018" s="16">
        <v>1915</v>
      </c>
      <c r="B3018" s="16" t="s">
        <v>2116</v>
      </c>
      <c r="D3018" s="70" t="str">
        <f>IF(C3018="","",LOOKUP(C3018,Bases!A:A,Bases!B:B))</f>
        <v/>
      </c>
      <c r="E3018" s="70" t="str">
        <f>IF(C3018="","",LOOKUP(C3018,Bases!A:A,Bases!C:C))</f>
        <v/>
      </c>
      <c r="G3018" s="68" t="str">
        <f t="shared" si="187"/>
        <v>Baja</v>
      </c>
      <c r="H3018" s="16" t="s">
        <v>3544</v>
      </c>
      <c r="J3018" s="16" t="s">
        <v>2283</v>
      </c>
      <c r="K3018" s="16">
        <v>98640</v>
      </c>
      <c r="L3018" s="16" t="s">
        <v>2265</v>
      </c>
      <c r="M3018" s="17">
        <v>42937</v>
      </c>
      <c r="N3018" s="15">
        <v>34967805036</v>
      </c>
      <c r="P3018" s="16">
        <v>0</v>
      </c>
      <c r="Q3018" s="16" t="str">
        <f t="shared" si="188"/>
        <v>//</v>
      </c>
      <c r="R3018" s="16"/>
      <c r="S3018" s="108" t="e">
        <v>#N/A</v>
      </c>
      <c r="T3018" s="108"/>
    </row>
    <row r="3019" spans="1:20" hidden="1" x14ac:dyDescent="0.2">
      <c r="A3019" s="16">
        <v>1914</v>
      </c>
      <c r="B3019" s="16" t="s">
        <v>2117</v>
      </c>
      <c r="D3019" s="70" t="str">
        <f>IF(C3019="","",LOOKUP(C3019,Bases!A:A,Bases!B:B))</f>
        <v/>
      </c>
      <c r="E3019" s="70" t="str">
        <f>IF(C3019="","",LOOKUP(C3019,Bases!A:A,Bases!C:C))</f>
        <v/>
      </c>
      <c r="G3019" s="68" t="str">
        <f t="shared" ref="G3019:G3035" si="189">IF(L3019="B","Baja","Activo")</f>
        <v>Baja</v>
      </c>
      <c r="H3019" s="16" t="s">
        <v>3545</v>
      </c>
      <c r="J3019" s="16" t="s">
        <v>2283</v>
      </c>
      <c r="K3019" s="16">
        <v>98640</v>
      </c>
      <c r="L3019" s="16" t="s">
        <v>2265</v>
      </c>
      <c r="M3019" s="17">
        <v>42937</v>
      </c>
      <c r="N3019" s="15">
        <v>34957420101</v>
      </c>
      <c r="P3019" s="16">
        <v>0</v>
      </c>
      <c r="Q3019" s="16" t="str">
        <f t="shared" si="188"/>
        <v>//</v>
      </c>
      <c r="R3019" s="16"/>
      <c r="S3019" s="108" t="e">
        <v>#N/A</v>
      </c>
      <c r="T3019" s="108"/>
    </row>
    <row r="3020" spans="1:20" hidden="1" x14ac:dyDescent="0.2">
      <c r="A3020" s="16">
        <v>1916</v>
      </c>
      <c r="B3020" s="16" t="s">
        <v>2118</v>
      </c>
      <c r="D3020" s="70" t="str">
        <f>IF(C3020="","",LOOKUP(C3020,Bases!A:A,Bases!B:B))</f>
        <v/>
      </c>
      <c r="E3020" s="70" t="str">
        <f>IF(C3020="","",LOOKUP(C3020,Bases!A:A,Bases!C:C))</f>
        <v/>
      </c>
      <c r="G3020" s="68" t="str">
        <f t="shared" si="189"/>
        <v>Baja</v>
      </c>
      <c r="H3020" s="16" t="s">
        <v>3545</v>
      </c>
      <c r="J3020" s="16" t="s">
        <v>2283</v>
      </c>
      <c r="K3020" s="16">
        <v>98640</v>
      </c>
      <c r="L3020" s="16" t="s">
        <v>2265</v>
      </c>
      <c r="M3020" s="17">
        <v>42937</v>
      </c>
      <c r="N3020" s="15">
        <v>34957420093</v>
      </c>
      <c r="P3020" s="16">
        <v>0</v>
      </c>
      <c r="Q3020" s="16" t="str">
        <f t="shared" si="188"/>
        <v>//</v>
      </c>
      <c r="R3020" s="16"/>
      <c r="S3020" s="108" t="e">
        <v>#N/A</v>
      </c>
      <c r="T3020" s="108"/>
    </row>
    <row r="3021" spans="1:20" hidden="1" x14ac:dyDescent="0.2">
      <c r="A3021" s="16">
        <v>2758</v>
      </c>
      <c r="B3021" s="16" t="s">
        <v>5840</v>
      </c>
      <c r="C3021" s="23"/>
      <c r="D3021" s="70" t="str">
        <f>IF(C3021="","",LOOKUP(C3021,Bases!A:A,Bases!B:B))</f>
        <v/>
      </c>
      <c r="E3021" s="70" t="str">
        <f>IF(C3021="","",LOOKUP(C3021,Bases!A:A,Bases!C:C))</f>
        <v/>
      </c>
      <c r="F3021" s="19" t="s">
        <v>3639</v>
      </c>
      <c r="G3021" s="68" t="str">
        <f t="shared" si="189"/>
        <v>Baja</v>
      </c>
      <c r="H3021" s="16" t="s">
        <v>5844</v>
      </c>
      <c r="I3021" s="16" t="s">
        <v>2472</v>
      </c>
      <c r="J3021" s="16" t="s">
        <v>2283</v>
      </c>
      <c r="K3021" s="16">
        <v>98640</v>
      </c>
      <c r="L3021" s="16" t="s">
        <v>2265</v>
      </c>
      <c r="M3021" s="17">
        <v>43854</v>
      </c>
      <c r="O3021" s="16" t="s">
        <v>5841</v>
      </c>
      <c r="P3021" s="16">
        <v>0</v>
      </c>
      <c r="Q3021" s="16" t="str">
        <f t="shared" si="188"/>
        <v>92/20/01</v>
      </c>
      <c r="R3021" s="27" t="s">
        <v>3904</v>
      </c>
      <c r="S3021" s="108" t="s">
        <v>3951</v>
      </c>
      <c r="T3021" s="108"/>
    </row>
    <row r="3022" spans="1:20" hidden="1" x14ac:dyDescent="0.2">
      <c r="A3022" s="16">
        <v>8400</v>
      </c>
      <c r="B3022" s="16" t="s">
        <v>7599</v>
      </c>
      <c r="C3022" s="19" t="s">
        <v>6998</v>
      </c>
      <c r="D3022" s="70" t="str">
        <f>IF(C3022="","",LOOKUP(C3022,Bases!A:A,Bases!B:B))</f>
        <v>Invernaderos</v>
      </c>
      <c r="E3022" s="70" t="str">
        <f>IF(C3022="","",LOOKUP(C3022,Bases!A:A,Bases!C:C))</f>
        <v>Extra/entrenamiento</v>
      </c>
      <c r="F3022" s="18" t="s">
        <v>7209</v>
      </c>
      <c r="G3022" s="68" t="str">
        <f t="shared" si="189"/>
        <v>Baja</v>
      </c>
      <c r="H3022" s="16" t="s">
        <v>7600</v>
      </c>
      <c r="I3022" s="16" t="s">
        <v>7258</v>
      </c>
      <c r="J3022" s="16" t="s">
        <v>2270</v>
      </c>
      <c r="K3022" s="16">
        <v>98630</v>
      </c>
      <c r="L3022" s="16" t="s">
        <v>2265</v>
      </c>
      <c r="M3022" s="17">
        <v>44155</v>
      </c>
      <c r="O3022" s="16" t="s">
        <v>7601</v>
      </c>
      <c r="Q3022" s="16" t="str">
        <f t="shared" si="188"/>
        <v>21/09/89</v>
      </c>
      <c r="R3022" s="27" t="s">
        <v>3904</v>
      </c>
      <c r="S3022" s="108" t="s">
        <v>7258</v>
      </c>
      <c r="T3022" s="108"/>
    </row>
    <row r="3023" spans="1:20" hidden="1" x14ac:dyDescent="0.2">
      <c r="A3023" s="16">
        <v>806</v>
      </c>
      <c r="B3023" s="16" t="s">
        <v>2120</v>
      </c>
      <c r="D3023" s="70" t="str">
        <f>IF(C3023="","",LOOKUP(C3023,Bases!A:A,Bases!B:B))</f>
        <v/>
      </c>
      <c r="E3023" s="70" t="str">
        <f>IF(C3023="","",LOOKUP(C3023,Bases!A:A,Bases!C:C))</f>
        <v/>
      </c>
      <c r="G3023" s="68" t="str">
        <f t="shared" si="189"/>
        <v>Baja</v>
      </c>
      <c r="H3023" s="16" t="s">
        <v>3546</v>
      </c>
      <c r="J3023" s="16" t="s">
        <v>2283</v>
      </c>
      <c r="K3023" s="16">
        <v>98640</v>
      </c>
      <c r="L3023" s="16" t="s">
        <v>2265</v>
      </c>
      <c r="M3023" s="17">
        <v>38678</v>
      </c>
      <c r="N3023" s="15">
        <v>34008412594</v>
      </c>
      <c r="P3023" s="16">
        <v>0</v>
      </c>
      <c r="Q3023" s="16" t="str">
        <f t="shared" si="188"/>
        <v>//</v>
      </c>
      <c r="R3023" s="16"/>
      <c r="S3023" s="108" t="e">
        <v>#N/A</v>
      </c>
      <c r="T3023" s="108"/>
    </row>
    <row r="3024" spans="1:20" hidden="1" x14ac:dyDescent="0.2">
      <c r="A3024" s="16">
        <v>581</v>
      </c>
      <c r="B3024" s="16" t="s">
        <v>2121</v>
      </c>
      <c r="D3024" s="70" t="str">
        <f>IF(C3024="","",LOOKUP(C3024,Bases!A:A,Bases!B:B))</f>
        <v/>
      </c>
      <c r="E3024" s="70" t="str">
        <f>IF(C3024="","",LOOKUP(C3024,Bases!A:A,Bases!C:C))</f>
        <v/>
      </c>
      <c r="G3024" s="68" t="str">
        <f t="shared" si="189"/>
        <v>Baja</v>
      </c>
      <c r="H3024" s="16" t="s">
        <v>3547</v>
      </c>
      <c r="J3024" s="16" t="s">
        <v>2283</v>
      </c>
      <c r="K3024" s="16">
        <v>98640</v>
      </c>
      <c r="L3024" s="16" t="s">
        <v>2265</v>
      </c>
      <c r="M3024" s="17">
        <v>38341</v>
      </c>
      <c r="N3024" s="15">
        <v>34048902729</v>
      </c>
      <c r="P3024" s="16">
        <v>0</v>
      </c>
      <c r="Q3024" s="16" t="str">
        <f t="shared" si="188"/>
        <v>//</v>
      </c>
      <c r="R3024" s="16"/>
      <c r="S3024" s="108" t="e">
        <v>#N/A</v>
      </c>
      <c r="T3024" s="108"/>
    </row>
    <row r="3025" spans="1:20" hidden="1" x14ac:dyDescent="0.2">
      <c r="A3025" s="16">
        <v>807</v>
      </c>
      <c r="B3025" s="16" t="s">
        <v>2122</v>
      </c>
      <c r="D3025" s="70" t="str">
        <f>IF(C3025="","",LOOKUP(C3025,Bases!A:A,Bases!B:B))</f>
        <v/>
      </c>
      <c r="E3025" s="70" t="str">
        <f>IF(C3025="","",LOOKUP(C3025,Bases!A:A,Bases!C:C))</f>
        <v/>
      </c>
      <c r="G3025" s="68" t="str">
        <f t="shared" si="189"/>
        <v>Baja</v>
      </c>
      <c r="K3025" s="16">
        <v>0</v>
      </c>
      <c r="L3025" s="16" t="s">
        <v>2265</v>
      </c>
      <c r="M3025" s="17">
        <v>38678</v>
      </c>
      <c r="N3025" s="15">
        <v>34028609088</v>
      </c>
      <c r="P3025" s="16">
        <v>0</v>
      </c>
      <c r="Q3025" s="16" t="str">
        <f t="shared" si="188"/>
        <v>//</v>
      </c>
      <c r="R3025" s="16"/>
      <c r="S3025" s="108" t="e">
        <v>#N/A</v>
      </c>
      <c r="T3025" s="108"/>
    </row>
    <row r="3026" spans="1:20" hidden="1" x14ac:dyDescent="0.2">
      <c r="A3026" s="16">
        <v>440</v>
      </c>
      <c r="B3026" s="16" t="s">
        <v>2123</v>
      </c>
      <c r="D3026" s="70" t="str">
        <f>IF(C3026="","",LOOKUP(C3026,Bases!A:A,Bases!B:B))</f>
        <v/>
      </c>
      <c r="E3026" s="70" t="str">
        <f>IF(C3026="","",LOOKUP(C3026,Bases!A:A,Bases!C:C))</f>
        <v/>
      </c>
      <c r="G3026" s="68" t="str">
        <f t="shared" si="189"/>
        <v>Baja</v>
      </c>
      <c r="K3026" s="16">
        <v>0</v>
      </c>
      <c r="L3026" s="16" t="s">
        <v>2265</v>
      </c>
      <c r="M3026" s="17">
        <v>37998</v>
      </c>
      <c r="N3026" s="15">
        <v>34048700503</v>
      </c>
      <c r="P3026" s="16">
        <v>0</v>
      </c>
      <c r="Q3026" s="16" t="str">
        <f t="shared" si="188"/>
        <v>//</v>
      </c>
      <c r="R3026" s="16"/>
      <c r="S3026" s="108" t="e">
        <v>#N/A</v>
      </c>
      <c r="T3026" s="108"/>
    </row>
    <row r="3027" spans="1:20" hidden="1" x14ac:dyDescent="0.2">
      <c r="A3027" s="16">
        <v>1610</v>
      </c>
      <c r="B3027" s="16" t="s">
        <v>2124</v>
      </c>
      <c r="D3027" s="70" t="str">
        <f>IF(C3027="","",LOOKUP(C3027,Bases!A:A,Bases!B:B))</f>
        <v/>
      </c>
      <c r="E3027" s="70" t="str">
        <f>IF(C3027="","",LOOKUP(C3027,Bases!A:A,Bases!C:C))</f>
        <v/>
      </c>
      <c r="G3027" s="68" t="str">
        <f t="shared" si="189"/>
        <v>Baja</v>
      </c>
      <c r="H3027" s="16" t="s">
        <v>3548</v>
      </c>
      <c r="J3027" s="16" t="s">
        <v>2272</v>
      </c>
      <c r="K3027" s="16">
        <v>98700</v>
      </c>
      <c r="L3027" s="16" t="s">
        <v>2265</v>
      </c>
      <c r="M3027" s="17">
        <v>42431</v>
      </c>
      <c r="N3027" s="15">
        <v>3169035122</v>
      </c>
      <c r="P3027" s="16">
        <v>0</v>
      </c>
      <c r="Q3027" s="16" t="str">
        <f t="shared" si="188"/>
        <v>//</v>
      </c>
      <c r="R3027" s="16"/>
      <c r="S3027" s="108" t="e">
        <v>#N/A</v>
      </c>
      <c r="T3027" s="108"/>
    </row>
    <row r="3028" spans="1:20" hidden="1" x14ac:dyDescent="0.2">
      <c r="A3028" s="16">
        <v>1111</v>
      </c>
      <c r="B3028" s="16" t="s">
        <v>2125</v>
      </c>
      <c r="D3028" s="70" t="str">
        <f>IF(C3028="","",LOOKUP(C3028,Bases!A:A,Bases!B:B))</f>
        <v/>
      </c>
      <c r="E3028" s="70" t="str">
        <f>IF(C3028="","",LOOKUP(C3028,Bases!A:A,Bases!C:C))</f>
        <v/>
      </c>
      <c r="F3028" s="18" t="s">
        <v>3</v>
      </c>
      <c r="G3028" s="68" t="str">
        <f t="shared" si="189"/>
        <v>Baja</v>
      </c>
      <c r="H3028" s="16" t="s">
        <v>3549</v>
      </c>
      <c r="J3028" s="16" t="s">
        <v>2283</v>
      </c>
      <c r="K3028" s="16">
        <v>98640</v>
      </c>
      <c r="L3028" s="16" t="s">
        <v>2265</v>
      </c>
      <c r="M3028" s="17">
        <v>41201</v>
      </c>
      <c r="N3028" s="15">
        <v>34129700778</v>
      </c>
      <c r="O3028" s="16" t="s">
        <v>4406</v>
      </c>
      <c r="P3028" s="16">
        <v>0</v>
      </c>
      <c r="Q3028" s="16" t="str">
        <f t="shared" si="188"/>
        <v>09/04/97</v>
      </c>
      <c r="R3028" s="27" t="s">
        <v>3904</v>
      </c>
      <c r="S3028" s="108" t="e">
        <v>#N/A</v>
      </c>
      <c r="T3028" s="108"/>
    </row>
    <row r="3029" spans="1:20" hidden="1" x14ac:dyDescent="0.2">
      <c r="A3029" s="23">
        <v>2396</v>
      </c>
      <c r="B3029" s="16" t="s">
        <v>4547</v>
      </c>
      <c r="D3029" s="70" t="str">
        <f>IF(C3029="","",LOOKUP(C3029,Bases!A:A,Bases!B:B))</f>
        <v/>
      </c>
      <c r="E3029" s="70" t="str">
        <f>IF(C3029="","",LOOKUP(C3029,Bases!A:A,Bases!C:C))</f>
        <v/>
      </c>
      <c r="F3029" s="24" t="s">
        <v>3662</v>
      </c>
      <c r="G3029" s="68" t="str">
        <f t="shared" si="189"/>
        <v>Baja</v>
      </c>
      <c r="H3029" s="16" t="s">
        <v>4548</v>
      </c>
      <c r="J3029" s="16" t="s">
        <v>2283</v>
      </c>
      <c r="K3029" s="16">
        <v>98640</v>
      </c>
      <c r="L3029" s="16" t="s">
        <v>2265</v>
      </c>
      <c r="M3029" s="17">
        <v>43430</v>
      </c>
      <c r="O3029" s="16" t="s">
        <v>4549</v>
      </c>
      <c r="P3029" s="16">
        <v>0</v>
      </c>
      <c r="Q3029" s="16" t="str">
        <f t="shared" ref="Q3029:Q3055" si="190">CONCATENATE(MID(O3029,9,2),"/",MID(O3029,7,2),"/",MID(O3029,5,2))</f>
        <v>15/07/73</v>
      </c>
      <c r="R3029" s="27" t="s">
        <v>3910</v>
      </c>
      <c r="S3029" s="108" t="e">
        <v>#N/A</v>
      </c>
      <c r="T3029" s="108"/>
    </row>
    <row r="3030" spans="1:20" hidden="1" x14ac:dyDescent="0.2">
      <c r="A3030" s="16">
        <v>645</v>
      </c>
      <c r="B3030" s="16" t="s">
        <v>2126</v>
      </c>
      <c r="D3030" s="70" t="str">
        <f>IF(C3030="","",LOOKUP(C3030,Bases!A:A,Bases!B:B))</f>
        <v/>
      </c>
      <c r="E3030" s="70" t="str">
        <f>IF(C3030="","",LOOKUP(C3030,Bases!A:A,Bases!C:C))</f>
        <v/>
      </c>
      <c r="G3030" s="68" t="str">
        <f t="shared" si="189"/>
        <v>Baja</v>
      </c>
      <c r="K3030" s="16">
        <v>0</v>
      </c>
      <c r="L3030" s="16" t="s">
        <v>2265</v>
      </c>
      <c r="M3030" s="17">
        <v>38425</v>
      </c>
      <c r="N3030" s="15">
        <v>34058402057</v>
      </c>
      <c r="P3030" s="16">
        <v>0</v>
      </c>
      <c r="Q3030" s="16" t="str">
        <f t="shared" si="190"/>
        <v>//</v>
      </c>
      <c r="R3030" s="16"/>
      <c r="S3030" s="108" t="e">
        <v>#N/A</v>
      </c>
      <c r="T3030" s="108"/>
    </row>
    <row r="3031" spans="1:20" hidden="1" x14ac:dyDescent="0.2">
      <c r="A3031" s="16">
        <v>700</v>
      </c>
      <c r="B3031" s="16" t="s">
        <v>2127</v>
      </c>
      <c r="D3031" s="70" t="str">
        <f>IF(C3031="","",LOOKUP(C3031,Bases!A:A,Bases!B:B))</f>
        <v/>
      </c>
      <c r="E3031" s="70" t="str">
        <f>IF(C3031="","",LOOKUP(C3031,Bases!A:A,Bases!C:C))</f>
        <v/>
      </c>
      <c r="G3031" s="68" t="str">
        <f t="shared" si="189"/>
        <v>Baja</v>
      </c>
      <c r="K3031" s="16">
        <v>0</v>
      </c>
      <c r="L3031" s="16" t="s">
        <v>2265</v>
      </c>
      <c r="M3031" s="17">
        <v>38474</v>
      </c>
      <c r="N3031" s="15">
        <v>34058902031</v>
      </c>
      <c r="P3031" s="16">
        <v>0</v>
      </c>
      <c r="Q3031" s="16" t="str">
        <f t="shared" si="190"/>
        <v>//</v>
      </c>
      <c r="R3031" s="16"/>
      <c r="S3031" s="108" t="e">
        <v>#N/A</v>
      </c>
      <c r="T3031" s="108"/>
    </row>
    <row r="3032" spans="1:20" hidden="1" x14ac:dyDescent="0.2">
      <c r="A3032" s="16">
        <v>667</v>
      </c>
      <c r="B3032" s="16" t="s">
        <v>2128</v>
      </c>
      <c r="D3032" s="70" t="str">
        <f>IF(C3032="","",LOOKUP(C3032,Bases!A:A,Bases!B:B))</f>
        <v/>
      </c>
      <c r="E3032" s="70" t="str">
        <f>IF(C3032="","",LOOKUP(C3032,Bases!A:A,Bases!C:C))</f>
        <v/>
      </c>
      <c r="G3032" s="68" t="str">
        <f t="shared" si="189"/>
        <v>Baja</v>
      </c>
      <c r="K3032" s="16">
        <v>0</v>
      </c>
      <c r="L3032" s="16" t="s">
        <v>2265</v>
      </c>
      <c r="M3032" s="17">
        <v>38446</v>
      </c>
      <c r="N3032" s="15">
        <v>34996701289</v>
      </c>
      <c r="P3032" s="16">
        <v>0</v>
      </c>
      <c r="Q3032" s="16" t="str">
        <f t="shared" si="190"/>
        <v>//</v>
      </c>
      <c r="R3032" s="16"/>
      <c r="S3032" s="108" t="e">
        <v>#N/A</v>
      </c>
      <c r="T3032" s="108"/>
    </row>
    <row r="3033" spans="1:20" hidden="1" x14ac:dyDescent="0.2">
      <c r="A3033" s="16">
        <v>1511</v>
      </c>
      <c r="B3033" s="16" t="s">
        <v>2129</v>
      </c>
      <c r="D3033" s="70" t="str">
        <f>IF(C3033="","",LOOKUP(C3033,Bases!A:A,Bases!B:B))</f>
        <v/>
      </c>
      <c r="E3033" s="70" t="str">
        <f>IF(C3033="","",LOOKUP(C3033,Bases!A:A,Bases!C:C))</f>
        <v/>
      </c>
      <c r="G3033" s="68" t="str">
        <f t="shared" si="189"/>
        <v>Baja</v>
      </c>
      <c r="K3033" s="16">
        <v>0</v>
      </c>
      <c r="L3033" s="16" t="s">
        <v>2265</v>
      </c>
      <c r="M3033" s="17">
        <v>42242</v>
      </c>
      <c r="N3033" s="15">
        <v>10159939247</v>
      </c>
      <c r="P3033" s="16">
        <v>0</v>
      </c>
      <c r="Q3033" s="16" t="str">
        <f t="shared" si="190"/>
        <v>//</v>
      </c>
      <c r="R3033" s="16"/>
      <c r="S3033" s="108" t="e">
        <v>#N/A</v>
      </c>
      <c r="T3033" s="108"/>
    </row>
    <row r="3034" spans="1:20" hidden="1" x14ac:dyDescent="0.2">
      <c r="A3034" s="16">
        <v>1293</v>
      </c>
      <c r="B3034" s="16" t="s">
        <v>2130</v>
      </c>
      <c r="D3034" s="70" t="str">
        <f>IF(C3034="","",LOOKUP(C3034,Bases!A:A,Bases!B:B))</f>
        <v/>
      </c>
      <c r="E3034" s="70" t="str">
        <f>IF(C3034="","",LOOKUP(C3034,Bases!A:A,Bases!C:C))</f>
        <v/>
      </c>
      <c r="G3034" s="68" t="str">
        <f t="shared" si="189"/>
        <v>Baja</v>
      </c>
      <c r="H3034" s="16" t="s">
        <v>3550</v>
      </c>
      <c r="J3034" s="16" t="s">
        <v>2272</v>
      </c>
      <c r="K3034" s="16">
        <v>98700</v>
      </c>
      <c r="L3034" s="16" t="s">
        <v>2265</v>
      </c>
      <c r="M3034" s="17">
        <v>41809</v>
      </c>
      <c r="N3034" s="15">
        <v>26149773603</v>
      </c>
      <c r="P3034" s="16">
        <v>0</v>
      </c>
      <c r="Q3034" s="16" t="str">
        <f t="shared" si="190"/>
        <v>//</v>
      </c>
      <c r="R3034" s="16"/>
      <c r="S3034" s="108" t="e">
        <v>#N/A</v>
      </c>
      <c r="T3034" s="108"/>
    </row>
    <row r="3035" spans="1:20" hidden="1" x14ac:dyDescent="0.2">
      <c r="A3035" s="16">
        <v>829</v>
      </c>
      <c r="B3035" s="16" t="s">
        <v>2131</v>
      </c>
      <c r="D3035" s="70" t="str">
        <f>IF(C3035="","",LOOKUP(C3035,Bases!A:A,Bases!B:B))</f>
        <v/>
      </c>
      <c r="E3035" s="70" t="str">
        <f>IF(C3035="","",LOOKUP(C3035,Bases!A:A,Bases!C:C))</f>
        <v/>
      </c>
      <c r="G3035" s="68" t="str">
        <f t="shared" si="189"/>
        <v>Baja</v>
      </c>
      <c r="K3035" s="16">
        <v>0</v>
      </c>
      <c r="L3035" s="16" t="s">
        <v>2265</v>
      </c>
      <c r="M3035" s="17">
        <v>38698</v>
      </c>
      <c r="N3035" s="15">
        <v>34059002302</v>
      </c>
      <c r="P3035" s="16">
        <v>0</v>
      </c>
      <c r="Q3035" s="16" t="str">
        <f t="shared" si="190"/>
        <v>//</v>
      </c>
      <c r="R3035" s="16"/>
      <c r="S3035" s="108" t="e">
        <v>#N/A</v>
      </c>
      <c r="T3035" s="108"/>
    </row>
    <row r="3036" spans="1:20" hidden="1" x14ac:dyDescent="0.2">
      <c r="A3036" s="16">
        <v>8336</v>
      </c>
      <c r="B3036" s="16" t="s">
        <v>7342</v>
      </c>
      <c r="C3036" s="19" t="s">
        <v>7231</v>
      </c>
      <c r="D3036" s="70" t="str">
        <f>IF(C3036="","",LOOKUP(C3036,Bases!A:A,Bases!B:B))</f>
        <v>Invernaderos</v>
      </c>
      <c r="E3036" s="70" t="str">
        <f>IF(C3036="","",LOOKUP(C3036,Bases!A:A,Bases!C:C))</f>
        <v>Extra/entrenamiento</v>
      </c>
      <c r="F3036" s="18" t="s">
        <v>7209</v>
      </c>
      <c r="G3036" s="68" t="str">
        <f>IF(L3036="B","Baja",IF(L3036="A","Activo",IF(L3036="R","Activo","")))</f>
        <v>Baja</v>
      </c>
      <c r="H3036" s="16" t="s">
        <v>7343</v>
      </c>
      <c r="I3036" s="16" t="s">
        <v>7258</v>
      </c>
      <c r="J3036" s="16" t="s">
        <v>2270</v>
      </c>
      <c r="K3036" s="16">
        <v>98630</v>
      </c>
      <c r="L3036" s="16" t="s">
        <v>2265</v>
      </c>
      <c r="M3036" s="17">
        <v>44117</v>
      </c>
      <c r="O3036" s="16" t="s">
        <v>7344</v>
      </c>
      <c r="Q3036" s="16" t="str">
        <f t="shared" si="190"/>
        <v>14/12/96</v>
      </c>
      <c r="R3036" s="27" t="s">
        <v>3904</v>
      </c>
      <c r="S3036" s="29" t="s">
        <v>7258</v>
      </c>
      <c r="T3036" s="29"/>
    </row>
    <row r="3037" spans="1:20" hidden="1" x14ac:dyDescent="0.2">
      <c r="A3037" s="16">
        <v>8331</v>
      </c>
      <c r="B3037" s="16" t="s">
        <v>7318</v>
      </c>
      <c r="C3037" s="19" t="s">
        <v>7170</v>
      </c>
      <c r="D3037" s="70" t="str">
        <f>IF(C3037="","",LOOKUP(C3037,Bases!A:A,Bases!B:B))</f>
        <v>Invernaderos</v>
      </c>
      <c r="E3037" s="70" t="str">
        <f>IF(C3037="","",LOOKUP(C3037,Bases!A:A,Bases!C:C))</f>
        <v>Extra/entrenamiento</v>
      </c>
      <c r="F3037" s="18" t="s">
        <v>7209</v>
      </c>
      <c r="G3037" s="68" t="str">
        <f>IF(L3037="B","Baja",IF(L3037="A","Activo",IF(L3037="R","Activo","")))</f>
        <v>Baja</v>
      </c>
      <c r="H3037" s="16" t="s">
        <v>7319</v>
      </c>
      <c r="I3037" s="16" t="s">
        <v>7258</v>
      </c>
      <c r="J3037" s="16" t="s">
        <v>2270</v>
      </c>
      <c r="K3037" s="16">
        <v>98630</v>
      </c>
      <c r="L3037" s="16" t="s">
        <v>2265</v>
      </c>
      <c r="M3037" s="17">
        <v>44117</v>
      </c>
      <c r="N3037" s="15">
        <v>78169816432</v>
      </c>
      <c r="O3037" s="16" t="s">
        <v>7320</v>
      </c>
      <c r="P3037" s="16" t="s">
        <v>7321</v>
      </c>
      <c r="Q3037" s="16" t="str">
        <f t="shared" si="190"/>
        <v>26/04/98</v>
      </c>
      <c r="R3037" s="27" t="s">
        <v>3904</v>
      </c>
      <c r="S3037" s="29" t="s">
        <v>7258</v>
      </c>
      <c r="T3037" s="29"/>
    </row>
    <row r="3038" spans="1:20" hidden="1" x14ac:dyDescent="0.2">
      <c r="A3038" s="54">
        <v>50307</v>
      </c>
      <c r="B3038" s="16" t="s">
        <v>5148</v>
      </c>
      <c r="D3038" s="70" t="str">
        <f>IF(C3038="","",LOOKUP(C3038,Bases!A:A,Bases!B:B))</f>
        <v/>
      </c>
      <c r="E3038" s="70" t="str">
        <f>IF(C3038="","",LOOKUP(C3038,Bases!A:A,Bases!C:C))</f>
        <v/>
      </c>
      <c r="F3038" s="18" t="s">
        <v>24</v>
      </c>
      <c r="G3038" s="68" t="str">
        <f t="shared" ref="G3038:G3054" si="191">IF(L3038="B","Baja","Activo")</f>
        <v>Baja</v>
      </c>
      <c r="H3038" s="16" t="s">
        <v>5149</v>
      </c>
      <c r="I3038" s="16" t="s">
        <v>5538</v>
      </c>
      <c r="J3038" s="16" t="s">
        <v>5150</v>
      </c>
      <c r="K3038" s="16">
        <v>76774</v>
      </c>
      <c r="L3038" s="16" t="s">
        <v>2265</v>
      </c>
      <c r="M3038" s="17">
        <v>43647</v>
      </c>
      <c r="O3038" s="16" t="s">
        <v>5151</v>
      </c>
      <c r="P3038" s="16">
        <v>0</v>
      </c>
      <c r="Q3038" s="16" t="str">
        <f t="shared" si="190"/>
        <v>20/09/96</v>
      </c>
      <c r="R3038" s="27" t="s">
        <v>3910</v>
      </c>
      <c r="S3038" s="108" t="e">
        <v>#N/A</v>
      </c>
      <c r="T3038" s="108"/>
    </row>
    <row r="3039" spans="1:20" x14ac:dyDescent="0.2">
      <c r="A3039" s="16">
        <v>1900</v>
      </c>
      <c r="B3039" s="16" t="s">
        <v>1576</v>
      </c>
      <c r="C3039" s="16" t="s">
        <v>6743</v>
      </c>
      <c r="D3039" s="70" t="str">
        <f>IF(C3039="","",LOOKUP(C3039,Bases!A:A,Bases!B:B))</f>
        <v>Invernaderos</v>
      </c>
      <c r="E3039" s="70" t="str">
        <f>IF(C3039="","",LOOKUP(C3039,Bases!A:A,Bases!C:C))</f>
        <v>Operativo Abajo</v>
      </c>
      <c r="F3039" s="18" t="s">
        <v>3778</v>
      </c>
      <c r="G3039" s="68" t="str">
        <f t="shared" si="191"/>
        <v>Activo</v>
      </c>
      <c r="H3039" s="16" t="s">
        <v>7198</v>
      </c>
      <c r="I3039" s="16" t="s">
        <v>3593</v>
      </c>
      <c r="J3039" s="16" t="s">
        <v>2272</v>
      </c>
      <c r="K3039" s="16">
        <v>98700</v>
      </c>
      <c r="L3039" s="16" t="s">
        <v>2266</v>
      </c>
      <c r="M3039" s="17">
        <v>44104</v>
      </c>
      <c r="N3039" s="15">
        <v>30139940826</v>
      </c>
      <c r="O3039" s="16" t="s">
        <v>7199</v>
      </c>
      <c r="P3039" s="16" t="s">
        <v>7200</v>
      </c>
      <c r="Q3039" s="16" t="str">
        <f t="shared" si="190"/>
        <v>08/05/99</v>
      </c>
      <c r="R3039" s="16" t="s">
        <v>3904</v>
      </c>
      <c r="S3039" s="12" t="s">
        <v>3593</v>
      </c>
    </row>
    <row r="3040" spans="1:20" hidden="1" x14ac:dyDescent="0.2">
      <c r="A3040" s="16">
        <v>1241</v>
      </c>
      <c r="B3040" s="16" t="s">
        <v>2132</v>
      </c>
      <c r="D3040" s="70" t="str">
        <f>IF(C3040="","",LOOKUP(C3040,Bases!A:A,Bases!B:B))</f>
        <v/>
      </c>
      <c r="E3040" s="70" t="str">
        <f>IF(C3040="","",LOOKUP(C3040,Bases!A:A,Bases!C:C))</f>
        <v/>
      </c>
      <c r="G3040" s="68" t="str">
        <f t="shared" si="191"/>
        <v>Baja</v>
      </c>
      <c r="H3040" s="16" t="s">
        <v>3542</v>
      </c>
      <c r="J3040" s="16" t="s">
        <v>2274</v>
      </c>
      <c r="K3040" s="16">
        <v>98700</v>
      </c>
      <c r="L3040" s="16" t="s">
        <v>2265</v>
      </c>
      <c r="M3040" s="17">
        <v>41726</v>
      </c>
      <c r="N3040" s="15">
        <v>3147731487</v>
      </c>
      <c r="P3040" s="16">
        <v>0</v>
      </c>
      <c r="Q3040" s="16" t="str">
        <f t="shared" si="190"/>
        <v>//</v>
      </c>
      <c r="R3040" s="27" t="s">
        <v>3910</v>
      </c>
      <c r="S3040" s="108" t="e">
        <v>#N/A</v>
      </c>
      <c r="T3040" s="108"/>
    </row>
    <row r="3041" spans="1:20" hidden="1" x14ac:dyDescent="0.2">
      <c r="A3041" s="16">
        <v>1281</v>
      </c>
      <c r="B3041" s="16" t="s">
        <v>2133</v>
      </c>
      <c r="D3041" s="70" t="str">
        <f>IF(C3041="","",LOOKUP(C3041,Bases!A:A,Bases!B:B))</f>
        <v/>
      </c>
      <c r="E3041" s="70" t="str">
        <f>IF(C3041="","",LOOKUP(C3041,Bases!A:A,Bases!C:C))</f>
        <v/>
      </c>
      <c r="G3041" s="68" t="str">
        <f t="shared" si="191"/>
        <v>Baja</v>
      </c>
      <c r="H3041" s="16" t="s">
        <v>3551</v>
      </c>
      <c r="J3041" s="16" t="s">
        <v>2274</v>
      </c>
      <c r="K3041" s="16">
        <v>98707</v>
      </c>
      <c r="L3041" s="16" t="s">
        <v>2265</v>
      </c>
      <c r="M3041" s="17">
        <v>41758</v>
      </c>
      <c r="N3041" s="15">
        <v>34047402069</v>
      </c>
      <c r="P3041" s="16">
        <v>0</v>
      </c>
      <c r="Q3041" s="16" t="str">
        <f t="shared" si="190"/>
        <v>//</v>
      </c>
      <c r="R3041" s="16"/>
      <c r="S3041" s="108" t="e">
        <v>#N/A</v>
      </c>
      <c r="T3041" s="108"/>
    </row>
    <row r="3042" spans="1:20" hidden="1" x14ac:dyDescent="0.2">
      <c r="A3042" s="16">
        <v>1183</v>
      </c>
      <c r="B3042" s="16" t="s">
        <v>2134</v>
      </c>
      <c r="D3042" s="70" t="str">
        <f>IF(C3042="","",LOOKUP(C3042,Bases!A:A,Bases!B:B))</f>
        <v/>
      </c>
      <c r="E3042" s="70" t="str">
        <f>IF(C3042="","",LOOKUP(C3042,Bases!A:A,Bases!C:C))</f>
        <v/>
      </c>
      <c r="G3042" s="68" t="str">
        <f t="shared" si="191"/>
        <v>Baja</v>
      </c>
      <c r="H3042" s="16" t="s">
        <v>3552</v>
      </c>
      <c r="J3042" s="16" t="s">
        <v>2381</v>
      </c>
      <c r="K3042" s="16">
        <v>98640</v>
      </c>
      <c r="L3042" s="16" t="s">
        <v>2265</v>
      </c>
      <c r="M3042" s="17">
        <v>41495</v>
      </c>
      <c r="N3042" s="15">
        <v>34139605124</v>
      </c>
      <c r="P3042" s="16">
        <v>0</v>
      </c>
      <c r="Q3042" s="16" t="str">
        <f t="shared" si="190"/>
        <v>//</v>
      </c>
      <c r="R3042" s="16"/>
      <c r="S3042" s="108" t="e">
        <v>#N/A</v>
      </c>
      <c r="T3042" s="108"/>
    </row>
    <row r="3043" spans="1:20" x14ac:dyDescent="0.2">
      <c r="A3043" s="16">
        <v>8402</v>
      </c>
      <c r="B3043" s="16" t="s">
        <v>7565</v>
      </c>
      <c r="C3043" s="19" t="s">
        <v>6845</v>
      </c>
      <c r="D3043" s="70" t="str">
        <f>IF(C3043="","",LOOKUP(C3043,[1]Bases!A:A,[1]Bases!B:B))</f>
        <v>Invernaderos</v>
      </c>
      <c r="E3043" s="70" t="str">
        <f>IF(C3043="","",LOOKUP(C3043,[1]Bases!A:A,[1]Bases!C:C))</f>
        <v>Clip invernaderos</v>
      </c>
      <c r="F3043" s="18" t="s">
        <v>5470</v>
      </c>
      <c r="G3043" s="68" t="str">
        <f t="shared" si="191"/>
        <v>Activo</v>
      </c>
      <c r="H3043" s="16" t="s">
        <v>7198</v>
      </c>
      <c r="I3043" s="16" t="s">
        <v>3593</v>
      </c>
      <c r="J3043" s="16" t="s">
        <v>2272</v>
      </c>
      <c r="K3043" s="16">
        <v>98700</v>
      </c>
      <c r="L3043" s="16" t="s">
        <v>144</v>
      </c>
      <c r="M3043" s="17">
        <v>44151</v>
      </c>
      <c r="N3043" s="15">
        <v>25129302698</v>
      </c>
      <c r="O3043" s="16" t="s">
        <v>7566</v>
      </c>
      <c r="P3043" s="16" t="s">
        <v>7567</v>
      </c>
      <c r="Q3043" s="16" t="str">
        <f t="shared" si="190"/>
        <v>08/12/93</v>
      </c>
      <c r="R3043" s="27" t="s">
        <v>3910</v>
      </c>
      <c r="S3043" s="31" t="s">
        <v>3593</v>
      </c>
      <c r="T3043" s="31"/>
    </row>
    <row r="3044" spans="1:20" hidden="1" x14ac:dyDescent="0.2">
      <c r="A3044" s="16">
        <v>1824</v>
      </c>
      <c r="B3044" s="16" t="s">
        <v>2136</v>
      </c>
      <c r="D3044" s="70" t="str">
        <f>IF(C3044="","",LOOKUP(C3044,Bases!A:A,Bases!B:B))</f>
        <v/>
      </c>
      <c r="E3044" s="70" t="str">
        <f>IF(C3044="","",LOOKUP(C3044,Bases!A:A,Bases!C:C))</f>
        <v/>
      </c>
      <c r="G3044" s="68" t="str">
        <f t="shared" si="191"/>
        <v>Baja</v>
      </c>
      <c r="H3044" s="16" t="s">
        <v>3553</v>
      </c>
      <c r="J3044" s="16" t="s">
        <v>2336</v>
      </c>
      <c r="K3044" s="16">
        <v>98705</v>
      </c>
      <c r="L3044" s="16" t="s">
        <v>2265</v>
      </c>
      <c r="M3044" s="17">
        <v>42751</v>
      </c>
      <c r="N3044" s="15">
        <v>34079201652</v>
      </c>
      <c r="P3044" s="16">
        <v>0</v>
      </c>
      <c r="Q3044" s="16" t="str">
        <f t="shared" si="190"/>
        <v>//</v>
      </c>
      <c r="R3044" s="16"/>
      <c r="S3044" s="108" t="e">
        <v>#N/A</v>
      </c>
      <c r="T3044" s="108"/>
    </row>
    <row r="3045" spans="1:20" hidden="1" x14ac:dyDescent="0.2">
      <c r="A3045" s="16">
        <v>725</v>
      </c>
      <c r="B3045" s="16" t="s">
        <v>2137</v>
      </c>
      <c r="D3045" s="70" t="str">
        <f>IF(C3045="","",LOOKUP(C3045,Bases!A:A,Bases!B:B))</f>
        <v/>
      </c>
      <c r="E3045" s="70" t="str">
        <f>IF(C3045="","",LOOKUP(C3045,Bases!A:A,Bases!C:C))</f>
        <v/>
      </c>
      <c r="G3045" s="68" t="str">
        <f t="shared" si="191"/>
        <v>Baja</v>
      </c>
      <c r="K3045" s="16">
        <v>0</v>
      </c>
      <c r="L3045" s="16" t="s">
        <v>2265</v>
      </c>
      <c r="M3045" s="17">
        <v>38565</v>
      </c>
      <c r="N3045" s="15">
        <v>34058304402</v>
      </c>
      <c r="P3045" s="16">
        <v>0</v>
      </c>
      <c r="Q3045" s="16" t="str">
        <f t="shared" si="190"/>
        <v>//</v>
      </c>
      <c r="R3045" s="16"/>
      <c r="S3045" s="108" t="e">
        <v>#N/A</v>
      </c>
      <c r="T3045" s="108"/>
    </row>
    <row r="3046" spans="1:20" hidden="1" x14ac:dyDescent="0.2">
      <c r="A3046" s="16">
        <v>1393</v>
      </c>
      <c r="B3046" s="16" t="s">
        <v>2138</v>
      </c>
      <c r="D3046" s="70" t="str">
        <f>IF(C3046="","",LOOKUP(C3046,Bases!A:A,Bases!B:B))</f>
        <v/>
      </c>
      <c r="E3046" s="70" t="str">
        <f>IF(C3046="","",LOOKUP(C3046,Bases!A:A,Bases!C:C))</f>
        <v/>
      </c>
      <c r="G3046" s="68" t="str">
        <f t="shared" si="191"/>
        <v>Baja</v>
      </c>
      <c r="H3046" s="16" t="s">
        <v>2671</v>
      </c>
      <c r="J3046" s="16" t="s">
        <v>2272</v>
      </c>
      <c r="K3046" s="16">
        <v>98700</v>
      </c>
      <c r="L3046" s="16" t="s">
        <v>2265</v>
      </c>
      <c r="M3046" s="17">
        <v>41979</v>
      </c>
      <c r="N3046" s="15">
        <v>34058711168</v>
      </c>
      <c r="P3046" s="16">
        <v>0</v>
      </c>
      <c r="Q3046" s="16" t="str">
        <f t="shared" si="190"/>
        <v>//</v>
      </c>
      <c r="R3046" s="16"/>
      <c r="S3046" s="108" t="e">
        <v>#N/A</v>
      </c>
      <c r="T3046" s="108"/>
    </row>
    <row r="3047" spans="1:20" hidden="1" x14ac:dyDescent="0.2">
      <c r="A3047" s="16">
        <v>1594</v>
      </c>
      <c r="B3047" s="16" t="s">
        <v>2139</v>
      </c>
      <c r="D3047" s="70" t="str">
        <f>IF(C3047="","",LOOKUP(C3047,Bases!A:A,Bases!B:B))</f>
        <v/>
      </c>
      <c r="E3047" s="70" t="str">
        <f>IF(C3047="","",LOOKUP(C3047,Bases!A:A,Bases!C:C))</f>
        <v/>
      </c>
      <c r="G3047" s="68" t="str">
        <f t="shared" si="191"/>
        <v>Baja</v>
      </c>
      <c r="H3047" s="16" t="s">
        <v>3554</v>
      </c>
      <c r="J3047" s="16" t="s">
        <v>2274</v>
      </c>
      <c r="K3047" s="16">
        <v>98700</v>
      </c>
      <c r="L3047" s="16" t="s">
        <v>2265</v>
      </c>
      <c r="M3047" s="17">
        <v>42371</v>
      </c>
      <c r="N3047" s="15">
        <v>51917419817</v>
      </c>
      <c r="P3047" s="16">
        <v>0</v>
      </c>
      <c r="Q3047" s="16" t="str">
        <f t="shared" si="190"/>
        <v>//</v>
      </c>
      <c r="R3047" s="16"/>
      <c r="S3047" s="108" t="e">
        <v>#N/A</v>
      </c>
      <c r="T3047" s="108"/>
    </row>
    <row r="3048" spans="1:20" hidden="1" x14ac:dyDescent="0.2">
      <c r="A3048" s="16">
        <v>2128</v>
      </c>
      <c r="B3048" s="16" t="s">
        <v>3687</v>
      </c>
      <c r="C3048" s="16" t="s">
        <v>6917</v>
      </c>
      <c r="D3048" s="70" t="str">
        <f>IF(C3048="","",LOOKUP(C3048,Bases!A:A,Bases!B:B))</f>
        <v>Periféricos</v>
      </c>
      <c r="E3048" s="70" t="str">
        <f>IF(C3048="","",LOOKUP(C3048,Bases!A:A,Bases!C:C))</f>
        <v>Vigilante nocturno</v>
      </c>
      <c r="F3048" s="18" t="s">
        <v>11</v>
      </c>
      <c r="G3048" s="68" t="str">
        <f t="shared" si="191"/>
        <v>Baja</v>
      </c>
      <c r="H3048" s="16" t="s">
        <v>2671</v>
      </c>
      <c r="J3048" s="16" t="s">
        <v>2336</v>
      </c>
      <c r="K3048" s="16">
        <v>98705</v>
      </c>
      <c r="L3048" s="16" t="s">
        <v>2265</v>
      </c>
      <c r="M3048" s="17">
        <v>44075</v>
      </c>
      <c r="N3048" s="15">
        <v>34048607369</v>
      </c>
      <c r="O3048" s="16" t="s">
        <v>5656</v>
      </c>
      <c r="P3048" s="16">
        <v>0</v>
      </c>
      <c r="Q3048" s="16" t="str">
        <f t="shared" si="190"/>
        <v>24/10/86</v>
      </c>
      <c r="R3048" s="16" t="s">
        <v>3904</v>
      </c>
      <c r="S3048" s="108" t="s">
        <v>6214</v>
      </c>
      <c r="T3048" s="108"/>
    </row>
    <row r="3049" spans="1:20" hidden="1" x14ac:dyDescent="0.2">
      <c r="A3049" s="16">
        <v>990</v>
      </c>
      <c r="B3049" s="16" t="s">
        <v>2140</v>
      </c>
      <c r="D3049" s="70" t="str">
        <f>IF(C3049="","",LOOKUP(C3049,Bases!A:A,Bases!B:B))</f>
        <v/>
      </c>
      <c r="E3049" s="70" t="str">
        <f>IF(C3049="","",LOOKUP(C3049,Bases!A:A,Bases!C:C))</f>
        <v/>
      </c>
      <c r="G3049" s="68" t="str">
        <f t="shared" si="191"/>
        <v>Baja</v>
      </c>
      <c r="H3049" s="16" t="s">
        <v>5655</v>
      </c>
      <c r="I3049" s="16" t="s">
        <v>2336</v>
      </c>
      <c r="J3049" s="16" t="s">
        <v>2272</v>
      </c>
      <c r="K3049" s="16">
        <v>98705</v>
      </c>
      <c r="L3049" s="16" t="s">
        <v>2265</v>
      </c>
      <c r="M3049" s="17">
        <v>43770</v>
      </c>
      <c r="N3049" s="15">
        <v>34119401882</v>
      </c>
      <c r="P3049" s="16">
        <v>0</v>
      </c>
      <c r="Q3049" s="16" t="str">
        <f t="shared" si="190"/>
        <v>//</v>
      </c>
      <c r="R3049" s="16"/>
      <c r="S3049" s="108" t="e">
        <v>#N/A</v>
      </c>
      <c r="T3049" s="108"/>
    </row>
    <row r="3050" spans="1:20" x14ac:dyDescent="0.2">
      <c r="A3050" s="16">
        <v>2911</v>
      </c>
      <c r="B3050" s="16" t="s">
        <v>6606</v>
      </c>
      <c r="C3050" s="19" t="s">
        <v>6864</v>
      </c>
      <c r="D3050" s="70" t="str">
        <f>IF(C3050="","",LOOKUP(C3050,Bases!A:A,Bases!B:B))</f>
        <v>Periféricos</v>
      </c>
      <c r="E3050" s="70" t="str">
        <f>IF(C3050="","",LOOKUP(C3050,Bases!A:A,Bases!C:C))</f>
        <v>Infraestructura</v>
      </c>
      <c r="F3050" s="18" t="s">
        <v>27</v>
      </c>
      <c r="G3050" s="68" t="str">
        <f t="shared" si="191"/>
        <v>Activo</v>
      </c>
      <c r="H3050" s="16" t="s">
        <v>6607</v>
      </c>
      <c r="I3050" s="16" t="s">
        <v>5920</v>
      </c>
      <c r="J3050" s="16" t="s">
        <v>2272</v>
      </c>
      <c r="K3050" s="16">
        <v>98706</v>
      </c>
      <c r="L3050" s="16" t="s">
        <v>144</v>
      </c>
      <c r="M3050" s="17">
        <v>44039</v>
      </c>
      <c r="N3050" s="15">
        <v>14130188866</v>
      </c>
      <c r="O3050" s="16" t="s">
        <v>6608</v>
      </c>
      <c r="Q3050" s="16" t="str">
        <f t="shared" si="190"/>
        <v>12/08/01</v>
      </c>
      <c r="R3050" s="27" t="s">
        <v>3904</v>
      </c>
      <c r="S3050" s="12" t="s">
        <v>6214</v>
      </c>
    </row>
    <row r="3051" spans="1:20" x14ac:dyDescent="0.2">
      <c r="A3051" s="16">
        <v>8386</v>
      </c>
      <c r="B3051" s="16" t="s">
        <v>7514</v>
      </c>
      <c r="C3051" s="19" t="s">
        <v>6939</v>
      </c>
      <c r="D3051" s="70" t="str">
        <f>IF(C3051="","",LOOKUP(C3051,Bases!A:A,Bases!B:B))</f>
        <v>Invernaderos</v>
      </c>
      <c r="E3051" s="70" t="str">
        <f>IF(C3051="","",LOOKUP(C3051,Bases!A:A,Bases!C:C))</f>
        <v>Operativo Abajo</v>
      </c>
      <c r="F3051" s="18" t="s">
        <v>3778</v>
      </c>
      <c r="G3051" s="68" t="str">
        <f t="shared" si="191"/>
        <v>Activo</v>
      </c>
      <c r="H3051" s="16" t="s">
        <v>7515</v>
      </c>
      <c r="I3051" s="16" t="s">
        <v>5160</v>
      </c>
      <c r="J3051" s="16" t="s">
        <v>2272</v>
      </c>
      <c r="K3051" s="16">
        <v>98700</v>
      </c>
      <c r="L3051" s="16" t="s">
        <v>144</v>
      </c>
      <c r="M3051" s="17">
        <v>44141</v>
      </c>
      <c r="N3051" s="15">
        <v>5148618597</v>
      </c>
      <c r="O3051" s="16" t="s">
        <v>7516</v>
      </c>
      <c r="Q3051" s="16" t="str">
        <f t="shared" si="190"/>
        <v>08/02/86</v>
      </c>
      <c r="R3051" s="27" t="s">
        <v>3910</v>
      </c>
      <c r="S3051" s="12" t="s">
        <v>3593</v>
      </c>
    </row>
    <row r="3052" spans="1:20" hidden="1" x14ac:dyDescent="0.2">
      <c r="A3052" s="16">
        <v>8479</v>
      </c>
      <c r="B3052" s="16" t="s">
        <v>7779</v>
      </c>
      <c r="C3052" s="19" t="s">
        <v>7002</v>
      </c>
      <c r="D3052" s="70" t="str">
        <f>IF(C3052="","",LOOKUP(C3052,Bases!A:A,Bases!B:B))</f>
        <v>Invernaderos</v>
      </c>
      <c r="E3052" s="70" t="str">
        <f>IF(C3052="","",LOOKUP(C3052,Bases!A:A,Bases!C:C))</f>
        <v>Extra/entrenamiento</v>
      </c>
      <c r="F3052" s="18" t="s">
        <v>7209</v>
      </c>
      <c r="G3052" s="68" t="str">
        <f t="shared" si="191"/>
        <v>Baja</v>
      </c>
      <c r="H3052" s="16" t="s">
        <v>7780</v>
      </c>
      <c r="I3052" s="16" t="s">
        <v>7388</v>
      </c>
      <c r="J3052" s="16" t="s">
        <v>2270</v>
      </c>
      <c r="K3052" s="16">
        <v>98631</v>
      </c>
      <c r="L3052" s="16" t="s">
        <v>2265</v>
      </c>
      <c r="M3052" s="17">
        <v>44204</v>
      </c>
      <c r="O3052" s="16" t="s">
        <v>7781</v>
      </c>
      <c r="Q3052" s="16" t="str">
        <f t="shared" si="190"/>
        <v>07/07/01</v>
      </c>
      <c r="R3052" s="27" t="s">
        <v>3910</v>
      </c>
      <c r="S3052" s="108" t="s">
        <v>7258</v>
      </c>
      <c r="T3052" s="108"/>
    </row>
    <row r="3053" spans="1:20" x14ac:dyDescent="0.2">
      <c r="A3053" s="16">
        <v>8522</v>
      </c>
      <c r="B3053" s="16" t="s">
        <v>7852</v>
      </c>
      <c r="C3053" s="19" t="s">
        <v>6785</v>
      </c>
      <c r="D3053" s="70" t="str">
        <f>IF(C3053="","",LOOKUP(C3053,Bases!A:A,Bases!B:B))</f>
        <v>Fitosanidad</v>
      </c>
      <c r="E3053" s="70" t="str">
        <f>IF(C3053="","",LOOKUP(C3053,Bases!A:A,Bases!C:C))</f>
        <v>Desinfección nivel 2B</v>
      </c>
      <c r="F3053" s="18" t="s">
        <v>9</v>
      </c>
      <c r="G3053" s="68" t="str">
        <f t="shared" si="191"/>
        <v>Activo</v>
      </c>
      <c r="H3053" s="16" t="s">
        <v>7853</v>
      </c>
      <c r="I3053" s="16" t="s">
        <v>7258</v>
      </c>
      <c r="J3053" s="16" t="s">
        <v>2270</v>
      </c>
      <c r="K3053" s="16">
        <v>98630</v>
      </c>
      <c r="L3053" s="16" t="s">
        <v>144</v>
      </c>
      <c r="M3053" s="17">
        <v>44221</v>
      </c>
      <c r="N3053" s="15">
        <v>34139102437</v>
      </c>
      <c r="O3053" s="16" t="s">
        <v>7854</v>
      </c>
      <c r="Q3053" s="16" t="str">
        <f t="shared" si="190"/>
        <v>07/09/91</v>
      </c>
      <c r="R3053" s="27" t="s">
        <v>3904</v>
      </c>
      <c r="S3053" s="12" t="s">
        <v>7258</v>
      </c>
    </row>
    <row r="3054" spans="1:20" x14ac:dyDescent="0.2">
      <c r="A3054" s="16">
        <v>8368</v>
      </c>
      <c r="B3054" s="16" t="s">
        <v>7472</v>
      </c>
      <c r="C3054" s="19" t="s">
        <v>6947</v>
      </c>
      <c r="D3054" s="70" t="str">
        <f>IF(C3054="","",LOOKUP(C3054,Bases!A:A,Bases!B:B))</f>
        <v>Inocuidad</v>
      </c>
      <c r="E3054" s="70" t="str">
        <f>IF(C3054="","",LOOKUP(C3054,Bases!A:A,Bases!C:C))</f>
        <v>Inspector de Inocuidad B</v>
      </c>
      <c r="F3054" s="18" t="s">
        <v>9</v>
      </c>
      <c r="G3054" s="68" t="str">
        <f t="shared" si="191"/>
        <v>Activo</v>
      </c>
      <c r="H3054" s="16" t="s">
        <v>7473</v>
      </c>
      <c r="I3054" s="16" t="s">
        <v>5537</v>
      </c>
      <c r="J3054" s="16" t="s">
        <v>2285</v>
      </c>
      <c r="K3054" s="16">
        <v>98740</v>
      </c>
      <c r="L3054" s="16" t="s">
        <v>144</v>
      </c>
      <c r="M3054" s="17">
        <v>44128</v>
      </c>
      <c r="N3054" s="15">
        <v>43169907961</v>
      </c>
      <c r="O3054" s="16" t="s">
        <v>7474</v>
      </c>
      <c r="P3054" s="16" t="s">
        <v>7475</v>
      </c>
      <c r="Q3054" s="16" t="str">
        <f t="shared" si="190"/>
        <v>31/07/99</v>
      </c>
      <c r="R3054" s="27" t="s">
        <v>3904</v>
      </c>
      <c r="S3054" s="12" t="s">
        <v>5537</v>
      </c>
    </row>
    <row r="3055" spans="1:20" x14ac:dyDescent="0.2">
      <c r="A3055" s="23">
        <v>2390</v>
      </c>
      <c r="B3055" s="16" t="s">
        <v>4521</v>
      </c>
      <c r="C3055" s="23" t="s">
        <v>6941</v>
      </c>
      <c r="D3055" s="70" t="s">
        <v>2</v>
      </c>
      <c r="E3055" s="70" t="s">
        <v>1</v>
      </c>
      <c r="F3055" s="24" t="s">
        <v>7209</v>
      </c>
      <c r="G3055" s="91" t="str">
        <f>IF(L3055="B","Baja",IF(L3055="A","Activo",IF(L3055="R","Activo","")))</f>
        <v>Activo</v>
      </c>
      <c r="H3055" s="16" t="s">
        <v>4522</v>
      </c>
      <c r="I3055" s="16" t="s">
        <v>2283</v>
      </c>
      <c r="J3055" s="16" t="s">
        <v>2283</v>
      </c>
      <c r="K3055" s="16">
        <v>98640</v>
      </c>
      <c r="L3055" s="16" t="s">
        <v>2266</v>
      </c>
      <c r="M3055" s="17">
        <v>44056</v>
      </c>
      <c r="N3055" s="15">
        <v>44189973116</v>
      </c>
      <c r="O3055" s="16" t="s">
        <v>4523</v>
      </c>
      <c r="P3055" s="92"/>
      <c r="Q3055" s="26" t="str">
        <f t="shared" si="190"/>
        <v>06/05/99</v>
      </c>
      <c r="R3055" s="27" t="s">
        <v>3910</v>
      </c>
      <c r="S3055" s="113" t="s">
        <v>2283</v>
      </c>
    </row>
    <row r="3056" spans="1:20" hidden="1" x14ac:dyDescent="0.2">
      <c r="A3056" s="16">
        <v>90009</v>
      </c>
      <c r="B3056" s="16" t="str">
        <f>CONCATENATE("Vacante ",C3056)</f>
        <v>Vacante P2D02</v>
      </c>
      <c r="C3056" s="16" t="s">
        <v>6985</v>
      </c>
      <c r="D3056" s="70" t="str">
        <f>IF(C3056="","",LOOKUP(C3056,Bases!A:A,Bases!B:B))</f>
        <v>Invernaderos</v>
      </c>
      <c r="E3056" s="70" t="str">
        <f>IF(C3056="","",LOOKUP(C3056,Bases!A:A,Bases!C:C))</f>
        <v>Soporte de racimo (Escalera Manual)</v>
      </c>
      <c r="F3056" s="18" t="s">
        <v>6242</v>
      </c>
      <c r="G3056" s="68" t="str">
        <f t="shared" ref="G3056:G3119" si="192">IF(L3056="B","Baja","Activo")</f>
        <v>Baja</v>
      </c>
      <c r="L3056" s="16" t="s">
        <v>2265</v>
      </c>
      <c r="S3056" s="108"/>
      <c r="T3056" s="108"/>
    </row>
    <row r="3057" spans="1:20" hidden="1" x14ac:dyDescent="0.2">
      <c r="A3057" s="16">
        <v>8473</v>
      </c>
      <c r="B3057" s="16" t="s">
        <v>7760</v>
      </c>
      <c r="C3057" s="19" t="s">
        <v>7093</v>
      </c>
      <c r="D3057" s="70" t="str">
        <f>IF(C3057="","",LOOKUP(C3057,Bases!A:A,Bases!B:B))</f>
        <v>Invernaderos</v>
      </c>
      <c r="E3057" s="70" t="str">
        <f>IF(C3057="","",LOOKUP(C3057,Bases!A:A,Bases!C:C))</f>
        <v>Extra/entrenamiento</v>
      </c>
      <c r="F3057" s="18" t="s">
        <v>7209</v>
      </c>
      <c r="G3057" s="68" t="str">
        <f t="shared" si="192"/>
        <v>Baja</v>
      </c>
      <c r="H3057" s="16" t="s">
        <v>7761</v>
      </c>
      <c r="I3057" s="16" t="s">
        <v>2283</v>
      </c>
      <c r="J3057" s="16" t="s">
        <v>2283</v>
      </c>
      <c r="K3057" s="16">
        <v>98640</v>
      </c>
      <c r="L3057" s="16" t="s">
        <v>2265</v>
      </c>
      <c r="M3057" s="17">
        <v>44200</v>
      </c>
      <c r="O3057" s="16" t="s">
        <v>7762</v>
      </c>
      <c r="Q3057" s="16" t="str">
        <f>CONCATENATE(MID(O3057,9,2),"/",MID(O3057,7,2),"/",MID(O3057,5,2))</f>
        <v>01/11/91</v>
      </c>
      <c r="R3057" s="27" t="s">
        <v>3904</v>
      </c>
      <c r="S3057" s="12" t="s">
        <v>2283</v>
      </c>
    </row>
    <row r="3058" spans="1:20" x14ac:dyDescent="0.2">
      <c r="A3058" s="16">
        <v>8494</v>
      </c>
      <c r="B3058" s="16" t="s">
        <v>7803</v>
      </c>
      <c r="C3058" s="19" t="s">
        <v>6835</v>
      </c>
      <c r="D3058" s="70" t="str">
        <f>IF(C3058="","",LOOKUP(C3058,Bases!A:A,Bases!B:B))</f>
        <v>Invernaderos</v>
      </c>
      <c r="E3058" s="70" t="str">
        <f>IF(C3058="","",LOOKUP(C3058,Bases!A:A,Bases!C:C))</f>
        <v>Operativo Abajo</v>
      </c>
      <c r="F3058" s="18" t="s">
        <v>3664</v>
      </c>
      <c r="G3058" s="68" t="str">
        <f t="shared" si="192"/>
        <v>Activo</v>
      </c>
      <c r="H3058" s="16" t="s">
        <v>7804</v>
      </c>
      <c r="I3058" s="16" t="s">
        <v>2277</v>
      </c>
      <c r="J3058" s="16" t="s">
        <v>2272</v>
      </c>
      <c r="K3058" s="16">
        <v>98707</v>
      </c>
      <c r="L3058" s="16" t="s">
        <v>144</v>
      </c>
      <c r="M3058" s="17">
        <v>44214</v>
      </c>
      <c r="O3058" s="16" t="s">
        <v>7805</v>
      </c>
      <c r="Q3058" s="16" t="str">
        <f>CONCATENATE(MID(O3058,9,2),"/",MID(O3058,7,2),"/",MID(O3058,5,2))</f>
        <v>11/06/00</v>
      </c>
      <c r="R3058" s="27" t="s">
        <v>3904</v>
      </c>
      <c r="S3058" s="12" t="s">
        <v>2336</v>
      </c>
    </row>
    <row r="3059" spans="1:20" x14ac:dyDescent="0.2">
      <c r="A3059" s="16">
        <v>8492</v>
      </c>
      <c r="B3059" s="16" t="s">
        <v>7806</v>
      </c>
      <c r="C3059" s="19" t="s">
        <v>7441</v>
      </c>
      <c r="D3059" s="70" t="str">
        <f>IF(C3059="","",LOOKUP(C3059,Bases!A:A,Bases!B:B))</f>
        <v>Fitosanidad</v>
      </c>
      <c r="E3059" s="70" t="str">
        <f>IF(C3059="","",LOOKUP(C3059,Bases!A:A,Bases!C:C))</f>
        <v>Desinfección nivel 2B</v>
      </c>
      <c r="F3059" s="18" t="s">
        <v>9</v>
      </c>
      <c r="G3059" s="68" t="str">
        <f t="shared" si="192"/>
        <v>Activo</v>
      </c>
      <c r="H3059" s="16" t="s">
        <v>7807</v>
      </c>
      <c r="I3059" s="16" t="s">
        <v>3593</v>
      </c>
      <c r="J3059" s="16" t="s">
        <v>2272</v>
      </c>
      <c r="K3059" s="16">
        <v>98700</v>
      </c>
      <c r="L3059" s="16" t="s">
        <v>144</v>
      </c>
      <c r="M3059" s="17">
        <v>44214</v>
      </c>
      <c r="N3059" s="15">
        <v>24160125811</v>
      </c>
      <c r="O3059" s="16" t="s">
        <v>7808</v>
      </c>
      <c r="Q3059" s="16" t="str">
        <f>CONCATENATE(MID(O3059,9,2),"/",MID(O3059,7,2),"/",MID(O3059,5,2))</f>
        <v>17/05/01</v>
      </c>
      <c r="R3059" s="27" t="s">
        <v>3904</v>
      </c>
      <c r="S3059" s="12" t="s">
        <v>3593</v>
      </c>
    </row>
    <row r="3060" spans="1:20" hidden="1" x14ac:dyDescent="0.2">
      <c r="A3060" s="16">
        <v>90010</v>
      </c>
      <c r="B3060" s="16" t="str">
        <f>CONCATENATE("Vacante ",C3060)</f>
        <v>Vacante PC014</v>
      </c>
      <c r="C3060" s="16" t="s">
        <v>6998</v>
      </c>
      <c r="D3060" s="70" t="str">
        <f>IF(C3060="","",LOOKUP(C3060,Bases!A:A,Bases!B:B))</f>
        <v>Invernaderos</v>
      </c>
      <c r="E3060" s="70" t="str">
        <f>IF(C3060="","",LOOKUP(C3060,Bases!A:A,Bases!C:C))</f>
        <v>Extra/entrenamiento</v>
      </c>
      <c r="G3060" s="68" t="str">
        <f t="shared" si="192"/>
        <v>Baja</v>
      </c>
      <c r="L3060" s="16" t="s">
        <v>2265</v>
      </c>
      <c r="S3060" s="108"/>
      <c r="T3060" s="108"/>
    </row>
    <row r="3061" spans="1:20" hidden="1" x14ac:dyDescent="0.2">
      <c r="A3061" s="16">
        <v>90011</v>
      </c>
      <c r="B3061" s="16" t="str">
        <f>CONCATENATE("Vacante ",C3061)</f>
        <v>Vacante PC015</v>
      </c>
      <c r="C3061" s="16" t="s">
        <v>6999</v>
      </c>
      <c r="D3061" s="70" t="str">
        <f>IF(C3061="","",LOOKUP(C3061,Bases!A:A,Bases!B:B))</f>
        <v>Invernaderos</v>
      </c>
      <c r="E3061" s="70" t="str">
        <f>IF(C3061="","",LOOKUP(C3061,Bases!A:A,Bases!C:C))</f>
        <v>Extra/entrenamiento</v>
      </c>
      <c r="G3061" s="68" t="str">
        <f t="shared" si="192"/>
        <v>Baja</v>
      </c>
      <c r="L3061" s="16" t="s">
        <v>2265</v>
      </c>
      <c r="S3061" s="108"/>
      <c r="T3061" s="108"/>
    </row>
    <row r="3062" spans="1:20" x14ac:dyDescent="0.2">
      <c r="A3062" s="23">
        <v>1727</v>
      </c>
      <c r="B3062" s="16" t="s">
        <v>1678</v>
      </c>
      <c r="C3062" s="16" t="s">
        <v>7086</v>
      </c>
      <c r="D3062" s="70" t="str">
        <f>IF(C3062="","",LOOKUP(C3062,Bases!A:A,Bases!B:B))</f>
        <v>Invernaderos</v>
      </c>
      <c r="E3062" s="70" t="str">
        <f>IF(C3062="","",LOOKUP(C3062,Bases!A:A,Bases!C:C))</f>
        <v>Extra/entrenamiento</v>
      </c>
      <c r="F3062" s="18" t="s">
        <v>7209</v>
      </c>
      <c r="G3062" s="68" t="str">
        <f t="shared" si="192"/>
        <v>Activo</v>
      </c>
      <c r="H3062" s="16" t="s">
        <v>5790</v>
      </c>
      <c r="I3062" s="16" t="s">
        <v>3185</v>
      </c>
      <c r="J3062" s="16" t="s">
        <v>2720</v>
      </c>
      <c r="K3062" s="16">
        <v>98760</v>
      </c>
      <c r="L3062" s="16" t="s">
        <v>2266</v>
      </c>
      <c r="M3062" s="17">
        <v>44225</v>
      </c>
      <c r="N3062" s="15">
        <v>15169720958</v>
      </c>
      <c r="O3062" s="16" t="s">
        <v>5791</v>
      </c>
      <c r="P3062" s="16">
        <v>0</v>
      </c>
      <c r="Q3062" s="16" t="str">
        <f>CONCATENATE(MID(O3062,9,2),"/",MID(O3062,7,2),"/",MID(O3062,5,2))</f>
        <v>11/09/97</v>
      </c>
      <c r="R3062" s="16" t="s">
        <v>3910</v>
      </c>
      <c r="S3062" s="19" t="s">
        <v>3185</v>
      </c>
    </row>
    <row r="3063" spans="1:20" x14ac:dyDescent="0.2">
      <c r="A3063" s="16">
        <v>1161</v>
      </c>
      <c r="B3063" s="16" t="s">
        <v>1685</v>
      </c>
      <c r="C3063" s="16" t="s">
        <v>6855</v>
      </c>
      <c r="D3063" s="70" t="str">
        <f>IF(C3063="","",LOOKUP(C3063,Bases!A:A,Bases!B:B))</f>
        <v>Invernaderos</v>
      </c>
      <c r="E3063" s="70" t="str">
        <f>IF(C3063="","",LOOKUP(C3063,Bases!A:A,Bases!C:C))</f>
        <v>Operativo Arriba</v>
      </c>
      <c r="F3063" s="18" t="s">
        <v>3659</v>
      </c>
      <c r="G3063" s="68" t="str">
        <f t="shared" si="192"/>
        <v>Activo</v>
      </c>
      <c r="H3063" s="16" t="s">
        <v>6671</v>
      </c>
      <c r="I3063" s="16" t="s">
        <v>2472</v>
      </c>
      <c r="J3063" s="16" t="s">
        <v>2283</v>
      </c>
      <c r="K3063" s="16">
        <v>98700</v>
      </c>
      <c r="L3063" s="16" t="s">
        <v>2266</v>
      </c>
      <c r="M3063" s="17">
        <v>44067</v>
      </c>
      <c r="N3063" s="15">
        <v>34139601453</v>
      </c>
      <c r="O3063" s="16" t="s">
        <v>6672</v>
      </c>
      <c r="P3063" s="16">
        <v>0</v>
      </c>
      <c r="Q3063" s="16" t="str">
        <f>CONCATENATE(MID(O3063,9,2),"/",MID(O3063,7,2),"/",MID(O3063,5,2))</f>
        <v>12/01/96</v>
      </c>
      <c r="R3063" s="16" t="s">
        <v>3904</v>
      </c>
      <c r="S3063" s="12" t="s">
        <v>3951</v>
      </c>
    </row>
    <row r="3064" spans="1:20" x14ac:dyDescent="0.2">
      <c r="A3064" s="16">
        <v>8537</v>
      </c>
      <c r="B3064" s="16" t="s">
        <v>7870</v>
      </c>
      <c r="C3064" s="19" t="s">
        <v>7000</v>
      </c>
      <c r="D3064" s="70" t="str">
        <f>IF(C3064="","",LOOKUP(C3064,Bases!A:A,Bases!B:B))</f>
        <v>Invernaderos</v>
      </c>
      <c r="E3064" s="70" t="str">
        <f>IF(C3064="","",LOOKUP(C3064,Bases!A:A,Bases!C:C))</f>
        <v>Extra/entrenamiento</v>
      </c>
      <c r="F3064" s="18" t="s">
        <v>7209</v>
      </c>
      <c r="G3064" s="68" t="str">
        <f t="shared" si="192"/>
        <v>Activo</v>
      </c>
      <c r="H3064" s="16" t="s">
        <v>7871</v>
      </c>
      <c r="I3064" s="16" t="s">
        <v>2923</v>
      </c>
      <c r="J3064" s="16" t="s">
        <v>2272</v>
      </c>
      <c r="K3064" s="16">
        <v>98700</v>
      </c>
      <c r="L3064" s="16" t="s">
        <v>144</v>
      </c>
      <c r="M3064" s="17">
        <v>44225</v>
      </c>
      <c r="O3064" s="16" t="s">
        <v>7872</v>
      </c>
      <c r="Q3064" s="16" t="str">
        <f>CONCATENATE(MID(O3064,9,2),"/",MID(O3064,7,2),"/",MID(O3064,5,2))</f>
        <v>18/12/02</v>
      </c>
      <c r="R3064" s="27" t="s">
        <v>3904</v>
      </c>
      <c r="S3064" s="19" t="s">
        <v>2923</v>
      </c>
    </row>
    <row r="3065" spans="1:20" hidden="1" x14ac:dyDescent="0.2">
      <c r="A3065" s="16">
        <v>90000</v>
      </c>
      <c r="B3065" s="16" t="str">
        <f>CONCATENATE("Vacante ",C3065)</f>
        <v>Vacante V0115</v>
      </c>
      <c r="C3065" s="16" t="s">
        <v>6978</v>
      </c>
      <c r="D3065" s="70" t="str">
        <f>IF(C3065="","",LOOKUP(C3065,Bases!A:A,Bases!B:B))</f>
        <v>Viñedo</v>
      </c>
      <c r="E3065" s="70" t="str">
        <f>IF(C3065="","",LOOKUP(C3065,Bases!A:A,Bases!C:C))</f>
        <v>Trabajador de viñedo</v>
      </c>
      <c r="F3065" s="18" t="s">
        <v>27</v>
      </c>
      <c r="G3065" s="68" t="str">
        <f t="shared" si="192"/>
        <v>Baja</v>
      </c>
      <c r="L3065" s="16" t="s">
        <v>2265</v>
      </c>
      <c r="S3065" s="108"/>
      <c r="T3065" s="108"/>
    </row>
    <row r="3066" spans="1:20" hidden="1" x14ac:dyDescent="0.2">
      <c r="A3066" s="16">
        <v>1140</v>
      </c>
      <c r="B3066" s="16" t="s">
        <v>2141</v>
      </c>
      <c r="D3066" s="70" t="str">
        <f>IF(C3066="","",LOOKUP(C3066,Bases!A:A,Bases!B:B))</f>
        <v/>
      </c>
      <c r="E3066" s="70" t="str">
        <f>IF(C3066="","",LOOKUP(C3066,Bases!A:A,Bases!C:C))</f>
        <v/>
      </c>
      <c r="G3066" s="68" t="str">
        <f t="shared" si="192"/>
        <v>Baja</v>
      </c>
      <c r="H3066" s="16" t="s">
        <v>3555</v>
      </c>
      <c r="J3066" s="16" t="s">
        <v>2272</v>
      </c>
      <c r="K3066" s="16">
        <v>98700</v>
      </c>
      <c r="L3066" s="16" t="s">
        <v>2265</v>
      </c>
      <c r="M3066" s="17">
        <v>41442</v>
      </c>
      <c r="N3066" s="15">
        <v>34138703359</v>
      </c>
      <c r="P3066" s="16">
        <v>0</v>
      </c>
      <c r="Q3066" s="16" t="str">
        <f t="shared" ref="Q3066:Q3097" si="193">CONCATENATE(MID(O3066,9,2),"/",MID(O3066,7,2),"/",MID(O3066,5,2))</f>
        <v>//</v>
      </c>
      <c r="R3066" s="16"/>
      <c r="S3066" s="108" t="e">
        <v>#N/A</v>
      </c>
      <c r="T3066" s="108"/>
    </row>
    <row r="3067" spans="1:20" hidden="1" x14ac:dyDescent="0.2">
      <c r="A3067" s="16">
        <v>1443</v>
      </c>
      <c r="B3067" s="16" t="s">
        <v>2142</v>
      </c>
      <c r="D3067" s="70" t="str">
        <f>IF(C3067="","",LOOKUP(C3067,Bases!A:A,Bases!B:B))</f>
        <v/>
      </c>
      <c r="E3067" s="70" t="str">
        <f>IF(C3067="","",LOOKUP(C3067,Bases!A:A,Bases!C:C))</f>
        <v/>
      </c>
      <c r="G3067" s="68" t="str">
        <f t="shared" si="192"/>
        <v>Baja</v>
      </c>
      <c r="H3067" s="16" t="s">
        <v>3556</v>
      </c>
      <c r="J3067" s="16" t="s">
        <v>2268</v>
      </c>
      <c r="K3067" s="16">
        <v>98760</v>
      </c>
      <c r="L3067" s="16" t="s">
        <v>2265</v>
      </c>
      <c r="M3067" s="17">
        <v>42136</v>
      </c>
      <c r="N3067" s="15">
        <v>8159272445</v>
      </c>
      <c r="P3067" s="16">
        <v>0</v>
      </c>
      <c r="Q3067" s="16" t="str">
        <f t="shared" si="193"/>
        <v>//</v>
      </c>
      <c r="R3067" s="16"/>
      <c r="S3067" s="108" t="e">
        <v>#N/A</v>
      </c>
      <c r="T3067" s="108"/>
    </row>
    <row r="3068" spans="1:20" hidden="1" x14ac:dyDescent="0.2">
      <c r="A3068" s="16">
        <v>1077</v>
      </c>
      <c r="B3068" s="16" t="s">
        <v>2143</v>
      </c>
      <c r="D3068" s="70" t="str">
        <f>IF(C3068="","",LOOKUP(C3068,Bases!A:A,Bases!B:B))</f>
        <v/>
      </c>
      <c r="E3068" s="70" t="str">
        <f>IF(C3068="","",LOOKUP(C3068,Bases!A:A,Bases!C:C))</f>
        <v/>
      </c>
      <c r="G3068" s="68" t="str">
        <f t="shared" si="192"/>
        <v>Baja</v>
      </c>
      <c r="H3068" s="16" t="s">
        <v>3557</v>
      </c>
      <c r="J3068" s="16" t="s">
        <v>2272</v>
      </c>
      <c r="K3068" s="16">
        <v>98700</v>
      </c>
      <c r="L3068" s="16" t="s">
        <v>2265</v>
      </c>
      <c r="M3068" s="17">
        <v>40991</v>
      </c>
      <c r="N3068" s="15">
        <v>34129003413</v>
      </c>
      <c r="P3068" s="16">
        <v>0</v>
      </c>
      <c r="Q3068" s="16" t="str">
        <f t="shared" si="193"/>
        <v>//</v>
      </c>
      <c r="R3068" s="16"/>
      <c r="S3068" s="108" t="e">
        <v>#N/A</v>
      </c>
      <c r="T3068" s="108"/>
    </row>
    <row r="3069" spans="1:20" hidden="1" x14ac:dyDescent="0.2">
      <c r="A3069" s="16">
        <v>1650</v>
      </c>
      <c r="B3069" s="16" t="s">
        <v>2144</v>
      </c>
      <c r="D3069" s="70" t="str">
        <f>IF(C3069="","",LOOKUP(C3069,Bases!A:A,Bases!B:B))</f>
        <v/>
      </c>
      <c r="E3069" s="70" t="str">
        <f>IF(C3069="","",LOOKUP(C3069,Bases!A:A,Bases!C:C))</f>
        <v/>
      </c>
      <c r="G3069" s="68" t="str">
        <f t="shared" si="192"/>
        <v>Baja</v>
      </c>
      <c r="H3069" s="16" t="s">
        <v>3558</v>
      </c>
      <c r="J3069" s="16" t="s">
        <v>2272</v>
      </c>
      <c r="K3069" s="16">
        <v>98700</v>
      </c>
      <c r="L3069" s="16" t="s">
        <v>2265</v>
      </c>
      <c r="M3069" s="17">
        <v>42488</v>
      </c>
      <c r="N3069" s="15">
        <v>34099112301</v>
      </c>
      <c r="P3069" s="16">
        <v>0</v>
      </c>
      <c r="Q3069" s="16" t="str">
        <f t="shared" si="193"/>
        <v>//</v>
      </c>
      <c r="R3069" s="16"/>
      <c r="S3069" s="108" t="e">
        <v>#N/A</v>
      </c>
      <c r="T3069" s="108"/>
    </row>
    <row r="3070" spans="1:20" hidden="1" x14ac:dyDescent="0.2">
      <c r="A3070" s="16">
        <v>8166</v>
      </c>
      <c r="B3070" s="16" t="s">
        <v>2145</v>
      </c>
      <c r="D3070" s="70" t="str">
        <f>IF(C3070="","",LOOKUP(C3070,Bases!A:A,Bases!B:B))</f>
        <v/>
      </c>
      <c r="E3070" s="70" t="str">
        <f>IF(C3070="","",LOOKUP(C3070,Bases!A:A,Bases!C:C))</f>
        <v/>
      </c>
      <c r="G3070" s="68" t="str">
        <f t="shared" si="192"/>
        <v>Baja</v>
      </c>
      <c r="H3070" s="16" t="s">
        <v>3559</v>
      </c>
      <c r="J3070" s="16" t="s">
        <v>2268</v>
      </c>
      <c r="K3070" s="16">
        <v>98730</v>
      </c>
      <c r="L3070" s="16" t="s">
        <v>2265</v>
      </c>
      <c r="M3070" s="17">
        <v>42142</v>
      </c>
      <c r="N3070" s="15">
        <v>24008031205</v>
      </c>
      <c r="P3070" s="16">
        <v>0</v>
      </c>
      <c r="Q3070" s="16" t="str">
        <f t="shared" si="193"/>
        <v>//</v>
      </c>
      <c r="R3070" s="16"/>
      <c r="S3070" s="108" t="e">
        <v>#N/A</v>
      </c>
      <c r="T3070" s="108"/>
    </row>
    <row r="3071" spans="1:20" hidden="1" x14ac:dyDescent="0.2">
      <c r="A3071" s="16">
        <v>1649</v>
      </c>
      <c r="B3071" s="16" t="s">
        <v>2146</v>
      </c>
      <c r="D3071" s="70" t="str">
        <f>IF(C3071="","",LOOKUP(C3071,Bases!A:A,Bases!B:B))</f>
        <v/>
      </c>
      <c r="E3071" s="70" t="str">
        <f>IF(C3071="","",LOOKUP(C3071,Bases!A:A,Bases!C:C))</f>
        <v/>
      </c>
      <c r="G3071" s="68" t="str">
        <f t="shared" si="192"/>
        <v>Baja</v>
      </c>
      <c r="H3071" s="16" t="s">
        <v>3560</v>
      </c>
      <c r="J3071" s="16" t="s">
        <v>2272</v>
      </c>
      <c r="K3071" s="16">
        <v>98700</v>
      </c>
      <c r="L3071" s="16" t="s">
        <v>2265</v>
      </c>
      <c r="M3071" s="17">
        <v>42488</v>
      </c>
      <c r="N3071" s="15">
        <v>34129317771</v>
      </c>
      <c r="P3071" s="16">
        <v>0</v>
      </c>
      <c r="Q3071" s="16" t="str">
        <f t="shared" si="193"/>
        <v>//</v>
      </c>
      <c r="R3071" s="16"/>
      <c r="S3071" s="108" t="e">
        <v>#N/A</v>
      </c>
      <c r="T3071" s="108"/>
    </row>
    <row r="3072" spans="1:20" hidden="1" x14ac:dyDescent="0.2">
      <c r="A3072" s="29">
        <v>50396</v>
      </c>
      <c r="B3072" s="16" t="s">
        <v>5561</v>
      </c>
      <c r="D3072" s="70" t="str">
        <f>IF(C3072="","",LOOKUP(C3072,Bases!A:A,Bases!B:B))</f>
        <v/>
      </c>
      <c r="E3072" s="70" t="str">
        <f>IF(C3072="","",LOOKUP(C3072,Bases!A:A,Bases!C:C))</f>
        <v/>
      </c>
      <c r="F3072" s="18" t="s">
        <v>3639</v>
      </c>
      <c r="G3072" s="68" t="str">
        <f t="shared" si="192"/>
        <v>Baja</v>
      </c>
      <c r="H3072" s="16" t="s">
        <v>5562</v>
      </c>
      <c r="I3072" s="16" t="s">
        <v>3593</v>
      </c>
      <c r="J3072" s="16" t="s">
        <v>2272</v>
      </c>
      <c r="K3072" s="16">
        <v>98700</v>
      </c>
      <c r="L3072" s="16" t="s">
        <v>2265</v>
      </c>
      <c r="M3072" s="17">
        <v>43739</v>
      </c>
      <c r="N3072" s="15">
        <v>34008412297</v>
      </c>
      <c r="O3072" s="16" t="s">
        <v>5563</v>
      </c>
      <c r="P3072" s="16">
        <v>0</v>
      </c>
      <c r="Q3072" s="16" t="str">
        <f t="shared" si="193"/>
        <v>03/06/84</v>
      </c>
      <c r="R3072" s="27" t="s">
        <v>3904</v>
      </c>
      <c r="S3072" s="108" t="e">
        <v>#N/A</v>
      </c>
      <c r="T3072" s="108"/>
    </row>
    <row r="3073" spans="1:20" hidden="1" x14ac:dyDescent="0.2">
      <c r="A3073" s="16">
        <v>1794</v>
      </c>
      <c r="B3073" s="16" t="s">
        <v>2147</v>
      </c>
      <c r="D3073" s="70" t="str">
        <f>IF(C3073="","",LOOKUP(C3073,Bases!A:A,Bases!B:B))</f>
        <v/>
      </c>
      <c r="E3073" s="70" t="str">
        <f>IF(C3073="","",LOOKUP(C3073,Bases!A:A,Bases!C:C))</f>
        <v/>
      </c>
      <c r="G3073" s="68" t="str">
        <f t="shared" si="192"/>
        <v>Baja</v>
      </c>
      <c r="H3073" s="16" t="s">
        <v>3561</v>
      </c>
      <c r="J3073" s="16" t="s">
        <v>2272</v>
      </c>
      <c r="K3073" s="16">
        <v>98700</v>
      </c>
      <c r="L3073" s="16" t="s">
        <v>2265</v>
      </c>
      <c r="M3073" s="17">
        <v>42654</v>
      </c>
      <c r="N3073" s="15">
        <v>47169853042</v>
      </c>
      <c r="P3073" s="16">
        <v>0</v>
      </c>
      <c r="Q3073" s="16" t="str">
        <f t="shared" si="193"/>
        <v>//</v>
      </c>
      <c r="R3073" s="16"/>
      <c r="S3073" s="108" t="e">
        <v>#N/A</v>
      </c>
      <c r="T3073" s="108"/>
    </row>
    <row r="3074" spans="1:20" hidden="1" x14ac:dyDescent="0.2">
      <c r="A3074" s="23">
        <v>2606</v>
      </c>
      <c r="B3074" s="16" t="s">
        <v>5338</v>
      </c>
      <c r="D3074" s="70" t="str">
        <f>IF(C3074="","",LOOKUP(C3074,Bases!A:A,Bases!B:B))</f>
        <v/>
      </c>
      <c r="E3074" s="70" t="str">
        <f>IF(C3074="","",LOOKUP(C3074,Bases!A:A,Bases!C:C))</f>
        <v/>
      </c>
      <c r="F3074" s="18" t="s">
        <v>24</v>
      </c>
      <c r="G3074" s="68" t="str">
        <f t="shared" si="192"/>
        <v>Baja</v>
      </c>
      <c r="H3074" s="16" t="s">
        <v>5339</v>
      </c>
      <c r="I3074" s="16" t="s">
        <v>3185</v>
      </c>
      <c r="J3074" s="16" t="s">
        <v>2285</v>
      </c>
      <c r="K3074" s="16">
        <v>98760</v>
      </c>
      <c r="L3074" s="16" t="s">
        <v>2265</v>
      </c>
      <c r="M3074" s="17">
        <v>43690</v>
      </c>
      <c r="O3074" s="16" t="s">
        <v>5340</v>
      </c>
      <c r="P3074" s="16">
        <v>0</v>
      </c>
      <c r="Q3074" s="16" t="str">
        <f t="shared" si="193"/>
        <v>26/07/97</v>
      </c>
      <c r="R3074" s="27" t="s">
        <v>3910</v>
      </c>
      <c r="S3074" s="108" t="e">
        <v>#N/A</v>
      </c>
      <c r="T3074" s="108"/>
    </row>
    <row r="3075" spans="1:20" hidden="1" x14ac:dyDescent="0.2">
      <c r="A3075" s="16">
        <v>8147</v>
      </c>
      <c r="B3075" s="16" t="s">
        <v>2148</v>
      </c>
      <c r="D3075" s="70" t="str">
        <f>IF(C3075="","",LOOKUP(C3075,Bases!A:A,Bases!B:B))</f>
        <v/>
      </c>
      <c r="E3075" s="70" t="str">
        <f>IF(C3075="","",LOOKUP(C3075,Bases!A:A,Bases!C:C))</f>
        <v/>
      </c>
      <c r="G3075" s="68" t="str">
        <f t="shared" si="192"/>
        <v>Baja</v>
      </c>
      <c r="H3075" s="16" t="s">
        <v>3562</v>
      </c>
      <c r="J3075" s="16" t="s">
        <v>2288</v>
      </c>
      <c r="K3075" s="16">
        <v>98760</v>
      </c>
      <c r="L3075" s="16" t="s">
        <v>2265</v>
      </c>
      <c r="M3075" s="17">
        <v>42136</v>
      </c>
      <c r="N3075" s="15">
        <v>75129367209</v>
      </c>
      <c r="P3075" s="16">
        <v>0</v>
      </c>
      <c r="Q3075" s="16" t="str">
        <f t="shared" si="193"/>
        <v>//</v>
      </c>
      <c r="R3075" s="16"/>
      <c r="S3075" s="108" t="e">
        <v>#N/A</v>
      </c>
      <c r="T3075" s="108"/>
    </row>
    <row r="3076" spans="1:20" hidden="1" x14ac:dyDescent="0.2">
      <c r="A3076" s="16">
        <v>8191</v>
      </c>
      <c r="B3076" s="16" t="s">
        <v>2149</v>
      </c>
      <c r="D3076" s="70" t="str">
        <f>IF(C3076="","",LOOKUP(C3076,Bases!A:A,Bases!B:B))</f>
        <v/>
      </c>
      <c r="E3076" s="70" t="str">
        <f>IF(C3076="","",LOOKUP(C3076,Bases!A:A,Bases!C:C))</f>
        <v/>
      </c>
      <c r="G3076" s="68" t="str">
        <f t="shared" si="192"/>
        <v>Baja</v>
      </c>
      <c r="H3076" s="16" t="s">
        <v>3563</v>
      </c>
      <c r="J3076" s="16" t="s">
        <v>2438</v>
      </c>
      <c r="K3076" s="16">
        <v>59375</v>
      </c>
      <c r="L3076" s="16" t="s">
        <v>2265</v>
      </c>
      <c r="M3076" s="17">
        <v>42736</v>
      </c>
      <c r="N3076" s="15">
        <v>53088421622</v>
      </c>
      <c r="P3076" s="16">
        <v>0</v>
      </c>
      <c r="Q3076" s="16" t="str">
        <f t="shared" si="193"/>
        <v>//</v>
      </c>
      <c r="R3076" s="16"/>
      <c r="S3076" s="108" t="e">
        <v>#N/A</v>
      </c>
      <c r="T3076" s="108"/>
    </row>
    <row r="3077" spans="1:20" hidden="1" x14ac:dyDescent="0.2">
      <c r="A3077" s="29">
        <v>50252</v>
      </c>
      <c r="B3077" s="16" t="s">
        <v>4503</v>
      </c>
      <c r="D3077" s="70" t="str">
        <f>IF(C3077="","",LOOKUP(C3077,Bases!A:A,Bases!B:B))</f>
        <v/>
      </c>
      <c r="E3077" s="70" t="str">
        <f>IF(C3077="","",LOOKUP(C3077,Bases!A:A,Bases!C:C))</f>
        <v/>
      </c>
      <c r="F3077" s="24" t="s">
        <v>3639</v>
      </c>
      <c r="G3077" s="68" t="str">
        <f t="shared" si="192"/>
        <v>Baja</v>
      </c>
      <c r="H3077" s="16" t="s">
        <v>4501</v>
      </c>
      <c r="J3077" s="16" t="s">
        <v>2272</v>
      </c>
      <c r="K3077" s="16">
        <v>98700</v>
      </c>
      <c r="L3077" s="16" t="s">
        <v>2265</v>
      </c>
      <c r="M3077" s="17">
        <v>43423</v>
      </c>
      <c r="N3077" s="15">
        <v>32139471711</v>
      </c>
      <c r="O3077" s="16" t="s">
        <v>4504</v>
      </c>
      <c r="P3077" s="16">
        <v>0</v>
      </c>
      <c r="Q3077" s="16" t="str">
        <f t="shared" si="193"/>
        <v>21/08/94</v>
      </c>
      <c r="R3077" s="27" t="s">
        <v>3910</v>
      </c>
      <c r="S3077" s="108" t="e">
        <v>#N/A</v>
      </c>
      <c r="T3077" s="108"/>
    </row>
    <row r="3078" spans="1:20" hidden="1" x14ac:dyDescent="0.2">
      <c r="A3078" s="16">
        <v>1930</v>
      </c>
      <c r="B3078" s="16" t="s">
        <v>2150</v>
      </c>
      <c r="D3078" s="70" t="str">
        <f>IF(C3078="","",LOOKUP(C3078,Bases!A:A,Bases!B:B))</f>
        <v/>
      </c>
      <c r="E3078" s="70" t="str">
        <f>IF(C3078="","",LOOKUP(C3078,Bases!A:A,Bases!C:C))</f>
        <v/>
      </c>
      <c r="G3078" s="68" t="str">
        <f t="shared" si="192"/>
        <v>Baja</v>
      </c>
      <c r="H3078" s="16" t="s">
        <v>3564</v>
      </c>
      <c r="J3078" s="16" t="s">
        <v>2272</v>
      </c>
      <c r="K3078" s="16">
        <v>98700</v>
      </c>
      <c r="L3078" s="16" t="s">
        <v>2265</v>
      </c>
      <c r="M3078" s="17">
        <v>42958</v>
      </c>
      <c r="N3078" s="15">
        <v>34128000121</v>
      </c>
      <c r="P3078" s="16">
        <v>0</v>
      </c>
      <c r="Q3078" s="16" t="str">
        <f t="shared" si="193"/>
        <v>//</v>
      </c>
      <c r="R3078" s="16"/>
      <c r="S3078" s="108" t="e">
        <v>#N/A</v>
      </c>
      <c r="T3078" s="108"/>
    </row>
    <row r="3079" spans="1:20" hidden="1" x14ac:dyDescent="0.2">
      <c r="A3079" s="16">
        <v>1004</v>
      </c>
      <c r="B3079" s="16" t="s">
        <v>2151</v>
      </c>
      <c r="D3079" s="70" t="str">
        <f>IF(C3079="","",LOOKUP(C3079,Bases!A:A,Bases!B:B))</f>
        <v/>
      </c>
      <c r="E3079" s="70" t="str">
        <f>IF(C3079="","",LOOKUP(C3079,Bases!A:A,Bases!C:C))</f>
        <v/>
      </c>
      <c r="G3079" s="68" t="str">
        <f t="shared" si="192"/>
        <v>Baja</v>
      </c>
      <c r="H3079" s="16" t="s">
        <v>3565</v>
      </c>
      <c r="J3079" s="16" t="s">
        <v>2272</v>
      </c>
      <c r="K3079" s="16">
        <v>98690</v>
      </c>
      <c r="L3079" s="16" t="s">
        <v>2265</v>
      </c>
      <c r="M3079" s="17">
        <v>40592</v>
      </c>
      <c r="N3079" s="15">
        <v>34119500691</v>
      </c>
      <c r="P3079" s="16">
        <v>0</v>
      </c>
      <c r="Q3079" s="16" t="str">
        <f t="shared" si="193"/>
        <v>//</v>
      </c>
      <c r="R3079" s="16"/>
      <c r="S3079" s="108" t="e">
        <v>#N/A</v>
      </c>
      <c r="T3079" s="108"/>
    </row>
    <row r="3080" spans="1:20" x14ac:dyDescent="0.2">
      <c r="A3080" s="16">
        <v>2817</v>
      </c>
      <c r="B3080" s="16" t="s">
        <v>6038</v>
      </c>
      <c r="C3080" s="16" t="s">
        <v>7076</v>
      </c>
      <c r="D3080" s="70" t="str">
        <f>IF(C3080="","",LOOKUP(C3080,Bases!A:A,Bases!B:B))</f>
        <v>Fitosanidad</v>
      </c>
      <c r="E3080" s="70" t="str">
        <f>IF(C3080="","",LOOKUP(C3080,Bases!A:A,Bases!C:C))</f>
        <v>Desinfección nivel 2B</v>
      </c>
      <c r="F3080" s="18" t="s">
        <v>9</v>
      </c>
      <c r="G3080" s="68" t="str">
        <f t="shared" si="192"/>
        <v>Activo</v>
      </c>
      <c r="H3080" s="16" t="s">
        <v>4267</v>
      </c>
      <c r="I3080" s="16" t="s">
        <v>5531</v>
      </c>
      <c r="J3080" s="16" t="s">
        <v>2285</v>
      </c>
      <c r="K3080" s="16">
        <v>98740</v>
      </c>
      <c r="L3080" s="16" t="s">
        <v>144</v>
      </c>
      <c r="M3080" s="17">
        <v>43892</v>
      </c>
      <c r="N3080" s="15">
        <v>34007602302</v>
      </c>
      <c r="O3080" s="16" t="s">
        <v>6039</v>
      </c>
      <c r="P3080" s="16" t="s">
        <v>6436</v>
      </c>
      <c r="Q3080" s="16" t="str">
        <f t="shared" si="193"/>
        <v>15/08/76</v>
      </c>
      <c r="R3080" s="27" t="s">
        <v>3904</v>
      </c>
      <c r="S3080" s="12" t="s">
        <v>6213</v>
      </c>
    </row>
    <row r="3081" spans="1:20" hidden="1" x14ac:dyDescent="0.2">
      <c r="A3081" s="16">
        <v>2160</v>
      </c>
      <c r="B3081" s="16" t="s">
        <v>3732</v>
      </c>
      <c r="D3081" s="70" t="str">
        <f>IF(C3081="","",LOOKUP(C3081,Bases!A:A,Bases!B:B))</f>
        <v/>
      </c>
      <c r="E3081" s="70" t="str">
        <f>IF(C3081="","",LOOKUP(C3081,Bases!A:A,Bases!C:C))</f>
        <v/>
      </c>
      <c r="G3081" s="68" t="str">
        <f t="shared" si="192"/>
        <v>Baja</v>
      </c>
      <c r="H3081" s="16" t="s">
        <v>3612</v>
      </c>
      <c r="J3081" s="16" t="s">
        <v>3185</v>
      </c>
      <c r="K3081" s="16">
        <v>98760</v>
      </c>
      <c r="L3081" s="16" t="s">
        <v>2265</v>
      </c>
      <c r="M3081" s="17">
        <v>43307</v>
      </c>
      <c r="P3081" s="16">
        <v>0</v>
      </c>
      <c r="Q3081" s="16" t="str">
        <f t="shared" si="193"/>
        <v>//</v>
      </c>
      <c r="R3081" s="16"/>
      <c r="S3081" s="108" t="e">
        <v>#N/A</v>
      </c>
      <c r="T3081" s="108"/>
    </row>
    <row r="3082" spans="1:20" hidden="1" x14ac:dyDescent="0.2">
      <c r="A3082" s="29">
        <v>50303</v>
      </c>
      <c r="B3082" s="16" t="s">
        <v>5135</v>
      </c>
      <c r="D3082" s="70" t="str">
        <f>IF(C3082="","",LOOKUP(C3082,Bases!A:A,Bases!B:B))</f>
        <v/>
      </c>
      <c r="E3082" s="70" t="str">
        <f>IF(C3082="","",LOOKUP(C3082,Bases!A:A,Bases!C:C))</f>
        <v/>
      </c>
      <c r="F3082" s="24" t="s">
        <v>3639</v>
      </c>
      <c r="G3082" s="68" t="str">
        <f t="shared" si="192"/>
        <v>Baja</v>
      </c>
      <c r="H3082" s="53" t="s">
        <v>5136</v>
      </c>
      <c r="I3082" s="53"/>
      <c r="J3082" s="16" t="s">
        <v>2285</v>
      </c>
      <c r="K3082" s="16">
        <v>98760</v>
      </c>
      <c r="L3082" s="16" t="s">
        <v>2265</v>
      </c>
      <c r="M3082" s="17">
        <v>43636</v>
      </c>
      <c r="O3082" s="57" t="s">
        <v>5138</v>
      </c>
      <c r="P3082" s="16">
        <v>0</v>
      </c>
      <c r="Q3082" s="16" t="str">
        <f t="shared" si="193"/>
        <v>08/01/92</v>
      </c>
      <c r="R3082" s="27" t="s">
        <v>3910</v>
      </c>
      <c r="S3082" s="108" t="e">
        <v>#N/A</v>
      </c>
      <c r="T3082" s="108"/>
    </row>
    <row r="3083" spans="1:20" hidden="1" x14ac:dyDescent="0.2">
      <c r="A3083" s="16">
        <v>7001</v>
      </c>
      <c r="B3083" s="16" t="s">
        <v>2153</v>
      </c>
      <c r="D3083" s="70" t="str">
        <f>IF(C3083="","",LOOKUP(C3083,Bases!A:A,Bases!B:B))</f>
        <v/>
      </c>
      <c r="E3083" s="70" t="str">
        <f>IF(C3083="","",LOOKUP(C3083,Bases!A:A,Bases!C:C))</f>
        <v/>
      </c>
      <c r="G3083" s="68" t="str">
        <f t="shared" si="192"/>
        <v>Baja</v>
      </c>
      <c r="H3083" s="16" t="s">
        <v>3566</v>
      </c>
      <c r="J3083" s="16" t="s">
        <v>2270</v>
      </c>
      <c r="K3083" s="16">
        <v>98606</v>
      </c>
      <c r="L3083" s="16" t="s">
        <v>2265</v>
      </c>
      <c r="M3083" s="17">
        <v>41246</v>
      </c>
      <c r="N3083" s="15">
        <v>34128807202</v>
      </c>
      <c r="P3083" s="16">
        <v>0</v>
      </c>
      <c r="Q3083" s="16" t="str">
        <f t="shared" si="193"/>
        <v>//</v>
      </c>
      <c r="R3083" s="16"/>
      <c r="S3083" s="108" t="e">
        <v>#N/A</v>
      </c>
      <c r="T3083" s="108"/>
    </row>
    <row r="3084" spans="1:20" hidden="1" x14ac:dyDescent="0.2">
      <c r="A3084" s="16">
        <v>968</v>
      </c>
      <c r="B3084" s="16" t="s">
        <v>2154</v>
      </c>
      <c r="D3084" s="70" t="str">
        <f>IF(C3084="","",LOOKUP(C3084,Bases!A:A,Bases!B:B))</f>
        <v/>
      </c>
      <c r="E3084" s="70" t="str">
        <f>IF(C3084="","",LOOKUP(C3084,Bases!A:A,Bases!C:C))</f>
        <v/>
      </c>
      <c r="G3084" s="68" t="str">
        <f t="shared" si="192"/>
        <v>Baja</v>
      </c>
      <c r="H3084" s="16" t="s">
        <v>3004</v>
      </c>
      <c r="J3084" s="16" t="s">
        <v>2283</v>
      </c>
      <c r="K3084" s="16">
        <v>98640</v>
      </c>
      <c r="L3084" s="16" t="s">
        <v>2265</v>
      </c>
      <c r="M3084" s="17">
        <v>40529</v>
      </c>
      <c r="N3084" s="15">
        <v>34109211606</v>
      </c>
      <c r="P3084" s="16">
        <v>0</v>
      </c>
      <c r="Q3084" s="16" t="str">
        <f t="shared" si="193"/>
        <v>//</v>
      </c>
      <c r="R3084" s="16"/>
      <c r="S3084" s="108" t="e">
        <v>#N/A</v>
      </c>
      <c r="T3084" s="108"/>
    </row>
    <row r="3085" spans="1:20" hidden="1" x14ac:dyDescent="0.2">
      <c r="A3085" s="16">
        <v>1992</v>
      </c>
      <c r="B3085" s="16" t="s">
        <v>2155</v>
      </c>
      <c r="D3085" s="70" t="str">
        <f>IF(C3085="","",LOOKUP(C3085,Bases!A:A,Bases!B:B))</f>
        <v/>
      </c>
      <c r="E3085" s="70" t="str">
        <f>IF(C3085="","",LOOKUP(C3085,Bases!A:A,Bases!C:C))</f>
        <v/>
      </c>
      <c r="G3085" s="68" t="str">
        <f t="shared" si="192"/>
        <v>Baja</v>
      </c>
      <c r="H3085" s="16" t="s">
        <v>3567</v>
      </c>
      <c r="J3085" s="16" t="s">
        <v>3074</v>
      </c>
      <c r="K3085" s="16">
        <v>98640</v>
      </c>
      <c r="L3085" s="16" t="s">
        <v>2265</v>
      </c>
      <c r="M3085" s="17">
        <v>43028</v>
      </c>
      <c r="N3085" s="15">
        <v>32169570424</v>
      </c>
      <c r="P3085" s="16">
        <v>0</v>
      </c>
      <c r="Q3085" s="16" t="str">
        <f t="shared" si="193"/>
        <v>//</v>
      </c>
      <c r="R3085" s="16"/>
      <c r="S3085" s="108" t="e">
        <v>#N/A</v>
      </c>
      <c r="T3085" s="108"/>
    </row>
    <row r="3086" spans="1:20" hidden="1" x14ac:dyDescent="0.2">
      <c r="A3086" s="16">
        <v>7002</v>
      </c>
      <c r="B3086" s="16" t="s">
        <v>2156</v>
      </c>
      <c r="D3086" s="70" t="str">
        <f>IF(C3086="","",LOOKUP(C3086,Bases!A:A,Bases!B:B))</f>
        <v/>
      </c>
      <c r="E3086" s="70" t="str">
        <f>IF(C3086="","",LOOKUP(C3086,Bases!A:A,Bases!C:C))</f>
        <v/>
      </c>
      <c r="G3086" s="68" t="str">
        <f t="shared" si="192"/>
        <v>Baja</v>
      </c>
      <c r="H3086" s="16" t="s">
        <v>3566</v>
      </c>
      <c r="J3086" s="16" t="s">
        <v>2270</v>
      </c>
      <c r="K3086" s="16">
        <v>98605</v>
      </c>
      <c r="L3086" s="16" t="s">
        <v>2265</v>
      </c>
      <c r="M3086" s="17">
        <v>41246</v>
      </c>
      <c r="N3086" s="15">
        <v>34129313622</v>
      </c>
      <c r="P3086" s="16">
        <v>0</v>
      </c>
      <c r="Q3086" s="16" t="str">
        <f t="shared" si="193"/>
        <v>//</v>
      </c>
      <c r="R3086" s="16"/>
      <c r="S3086" s="108" t="e">
        <v>#N/A</v>
      </c>
      <c r="T3086" s="108"/>
    </row>
    <row r="3087" spans="1:20" hidden="1" x14ac:dyDescent="0.2">
      <c r="A3087" s="16">
        <v>2851</v>
      </c>
      <c r="B3087" s="16" t="s">
        <v>6159</v>
      </c>
      <c r="C3087" s="19"/>
      <c r="D3087" s="70" t="str">
        <f>IF(C3087="","",LOOKUP(C3087,Bases!A:A,Bases!B:B))</f>
        <v/>
      </c>
      <c r="E3087" s="70" t="str">
        <f>IF(C3087="","",LOOKUP(C3087,Bases!A:A,Bases!C:C))</f>
        <v/>
      </c>
      <c r="F3087" s="12" t="s">
        <v>6043</v>
      </c>
      <c r="G3087" s="68" t="str">
        <f t="shared" si="192"/>
        <v>Baja</v>
      </c>
      <c r="H3087" s="16" t="s">
        <v>6178</v>
      </c>
      <c r="I3087" s="16" t="s">
        <v>2283</v>
      </c>
      <c r="J3087" s="16" t="s">
        <v>2283</v>
      </c>
      <c r="K3087" s="16">
        <v>98640</v>
      </c>
      <c r="L3087" s="16" t="s">
        <v>2265</v>
      </c>
      <c r="M3087" s="17">
        <v>43941</v>
      </c>
      <c r="N3087" s="15">
        <v>56169875749</v>
      </c>
      <c r="O3087" s="16" t="s">
        <v>6177</v>
      </c>
      <c r="P3087" s="16">
        <v>0</v>
      </c>
      <c r="Q3087" s="16" t="str">
        <f t="shared" si="193"/>
        <v>14/05/98</v>
      </c>
      <c r="R3087" s="16" t="s">
        <v>3904</v>
      </c>
      <c r="S3087" s="108" t="s">
        <v>2283</v>
      </c>
      <c r="T3087" s="108"/>
    </row>
    <row r="3088" spans="1:20" hidden="1" x14ac:dyDescent="0.2">
      <c r="A3088" s="16">
        <v>50109</v>
      </c>
      <c r="B3088" s="23" t="s">
        <v>3914</v>
      </c>
      <c r="D3088" s="70" t="str">
        <f>IF(C3088="","",LOOKUP(C3088,Bases!A:A,Bases!B:B))</f>
        <v/>
      </c>
      <c r="E3088" s="70" t="str">
        <f>IF(C3088="","",LOOKUP(C3088,Bases!A:A,Bases!C:C))</f>
        <v/>
      </c>
      <c r="G3088" s="68" t="str">
        <f t="shared" si="192"/>
        <v>Baja</v>
      </c>
      <c r="H3088" s="16" t="s">
        <v>3915</v>
      </c>
      <c r="J3088" s="16" t="s">
        <v>2283</v>
      </c>
      <c r="K3088" s="16">
        <v>98640</v>
      </c>
      <c r="L3088" s="16" t="s">
        <v>2265</v>
      </c>
      <c r="M3088" s="17">
        <v>43339</v>
      </c>
      <c r="P3088" s="16">
        <v>0</v>
      </c>
      <c r="Q3088" s="16" t="str">
        <f t="shared" si="193"/>
        <v>//</v>
      </c>
      <c r="R3088" s="16"/>
      <c r="S3088" s="108" t="e">
        <v>#N/A</v>
      </c>
      <c r="T3088" s="108"/>
    </row>
    <row r="3089" spans="1:20" hidden="1" x14ac:dyDescent="0.2">
      <c r="A3089" s="16">
        <v>1789</v>
      </c>
      <c r="B3089" s="16" t="s">
        <v>2157</v>
      </c>
      <c r="D3089" s="70" t="str">
        <f>IF(C3089="","",LOOKUP(C3089,Bases!A:A,Bases!B:B))</f>
        <v/>
      </c>
      <c r="E3089" s="70" t="str">
        <f>IF(C3089="","",LOOKUP(C3089,Bases!A:A,Bases!C:C))</f>
        <v/>
      </c>
      <c r="G3089" s="68" t="str">
        <f t="shared" si="192"/>
        <v>Baja</v>
      </c>
      <c r="H3089" s="16" t="s">
        <v>3568</v>
      </c>
      <c r="J3089" s="16" t="s">
        <v>2283</v>
      </c>
      <c r="K3089" s="16">
        <v>98640</v>
      </c>
      <c r="L3089" s="16" t="s">
        <v>2265</v>
      </c>
      <c r="M3089" s="17">
        <v>42643</v>
      </c>
      <c r="N3089" s="15">
        <v>34149723438</v>
      </c>
      <c r="P3089" s="16">
        <v>0</v>
      </c>
      <c r="Q3089" s="16" t="str">
        <f t="shared" si="193"/>
        <v>//</v>
      </c>
      <c r="R3089" s="16"/>
      <c r="S3089" s="108" t="e">
        <v>#N/A</v>
      </c>
      <c r="T3089" s="108"/>
    </row>
    <row r="3090" spans="1:20" hidden="1" x14ac:dyDescent="0.2">
      <c r="A3090" s="16">
        <v>969</v>
      </c>
      <c r="B3090" s="16" t="s">
        <v>2158</v>
      </c>
      <c r="D3090" s="70" t="str">
        <f>IF(C3090="","",LOOKUP(C3090,Bases!A:A,Bases!B:B))</f>
        <v/>
      </c>
      <c r="E3090" s="70" t="str">
        <f>IF(C3090="","",LOOKUP(C3090,Bases!A:A,Bases!C:C))</f>
        <v/>
      </c>
      <c r="G3090" s="68" t="str">
        <f t="shared" si="192"/>
        <v>Baja</v>
      </c>
      <c r="H3090" s="16" t="s">
        <v>3003</v>
      </c>
      <c r="J3090" s="16" t="s">
        <v>2283</v>
      </c>
      <c r="K3090" s="16">
        <v>98640</v>
      </c>
      <c r="L3090" s="16" t="s">
        <v>2265</v>
      </c>
      <c r="M3090" s="17">
        <v>40529</v>
      </c>
      <c r="N3090" s="15">
        <v>34109404391</v>
      </c>
      <c r="P3090" s="16">
        <v>0</v>
      </c>
      <c r="Q3090" s="16" t="str">
        <f t="shared" si="193"/>
        <v>//</v>
      </c>
      <c r="R3090" s="16"/>
      <c r="S3090" s="108" t="e">
        <v>#N/A</v>
      </c>
      <c r="T3090" s="108"/>
    </row>
    <row r="3091" spans="1:20" hidden="1" x14ac:dyDescent="0.2">
      <c r="A3091" s="16">
        <v>1404</v>
      </c>
      <c r="B3091" s="16" t="s">
        <v>2159</v>
      </c>
      <c r="D3091" s="70" t="str">
        <f>IF(C3091="","",LOOKUP(C3091,Bases!A:A,Bases!B:B))</f>
        <v/>
      </c>
      <c r="E3091" s="70" t="str">
        <f>IF(C3091="","",LOOKUP(C3091,Bases!A:A,Bases!C:C))</f>
        <v/>
      </c>
      <c r="G3091" s="68" t="str">
        <f t="shared" si="192"/>
        <v>Baja</v>
      </c>
      <c r="J3091" s="16" t="s">
        <v>2283</v>
      </c>
      <c r="K3091" s="16">
        <v>98640</v>
      </c>
      <c r="L3091" s="16" t="s">
        <v>2265</v>
      </c>
      <c r="M3091" s="17">
        <v>42016</v>
      </c>
      <c r="N3091" s="15">
        <v>75977713454</v>
      </c>
      <c r="P3091" s="16">
        <v>0</v>
      </c>
      <c r="Q3091" s="16" t="str">
        <f t="shared" si="193"/>
        <v>//</v>
      </c>
      <c r="R3091" s="16"/>
      <c r="S3091" s="108" t="e">
        <v>#N/A</v>
      </c>
      <c r="T3091" s="108"/>
    </row>
    <row r="3092" spans="1:20" hidden="1" x14ac:dyDescent="0.2">
      <c r="A3092" s="16">
        <v>1091</v>
      </c>
      <c r="B3092" s="16" t="s">
        <v>2160</v>
      </c>
      <c r="D3092" s="70" t="str">
        <f>IF(C3092="","",LOOKUP(C3092,Bases!A:A,Bases!B:B))</f>
        <v/>
      </c>
      <c r="E3092" s="70" t="str">
        <f>IF(C3092="","",LOOKUP(C3092,Bases!A:A,Bases!C:C))</f>
        <v/>
      </c>
      <c r="G3092" s="68" t="str">
        <f t="shared" si="192"/>
        <v>Baja</v>
      </c>
      <c r="H3092" s="16" t="s">
        <v>3569</v>
      </c>
      <c r="J3092" s="16" t="s">
        <v>2381</v>
      </c>
      <c r="K3092" s="16">
        <v>98640</v>
      </c>
      <c r="L3092" s="16" t="s">
        <v>2265</v>
      </c>
      <c r="M3092" s="17">
        <v>41134</v>
      </c>
      <c r="N3092" s="15">
        <v>34129700539</v>
      </c>
      <c r="P3092" s="16">
        <v>0</v>
      </c>
      <c r="Q3092" s="16" t="str">
        <f t="shared" si="193"/>
        <v>//</v>
      </c>
      <c r="R3092" s="16"/>
      <c r="S3092" s="108" t="e">
        <v>#N/A</v>
      </c>
      <c r="T3092" s="108"/>
    </row>
    <row r="3093" spans="1:20" hidden="1" x14ac:dyDescent="0.2">
      <c r="A3093" s="16">
        <v>891</v>
      </c>
      <c r="B3093" s="16" t="s">
        <v>2161</v>
      </c>
      <c r="D3093" s="70" t="str">
        <f>IF(C3093="","",LOOKUP(C3093,Bases!A:A,Bases!B:B))</f>
        <v/>
      </c>
      <c r="E3093" s="70" t="str">
        <f>IF(C3093="","",LOOKUP(C3093,Bases!A:A,Bases!C:C))</f>
        <v/>
      </c>
      <c r="G3093" s="68" t="str">
        <f t="shared" si="192"/>
        <v>Baja</v>
      </c>
      <c r="K3093" s="16">
        <v>0</v>
      </c>
      <c r="L3093" s="16" t="s">
        <v>2265</v>
      </c>
      <c r="M3093" s="17">
        <v>38803</v>
      </c>
      <c r="N3093" s="15">
        <v>34977200459</v>
      </c>
      <c r="P3093" s="16">
        <v>0</v>
      </c>
      <c r="Q3093" s="16" t="str">
        <f t="shared" si="193"/>
        <v>//</v>
      </c>
      <c r="R3093" s="16"/>
      <c r="S3093" s="108" t="e">
        <v>#N/A</v>
      </c>
      <c r="T3093" s="108"/>
    </row>
    <row r="3094" spans="1:20" hidden="1" x14ac:dyDescent="0.2">
      <c r="A3094" s="23">
        <v>2143</v>
      </c>
      <c r="B3094" s="16" t="s">
        <v>3702</v>
      </c>
      <c r="D3094" s="70" t="str">
        <f>IF(C3094="","",LOOKUP(C3094,Bases!A:A,Bases!B:B))</f>
        <v/>
      </c>
      <c r="E3094" s="70" t="str">
        <f>IF(C3094="","",LOOKUP(C3094,Bases!A:A,Bases!C:C))</f>
        <v/>
      </c>
      <c r="F3094" s="18" t="s">
        <v>3</v>
      </c>
      <c r="G3094" s="68" t="str">
        <f t="shared" si="192"/>
        <v>Baja</v>
      </c>
      <c r="H3094" s="35" t="s">
        <v>5876</v>
      </c>
      <c r="I3094" s="35" t="s">
        <v>2472</v>
      </c>
      <c r="J3094" s="16" t="s">
        <v>2283</v>
      </c>
      <c r="K3094" s="16">
        <v>98640</v>
      </c>
      <c r="L3094" s="16" t="s">
        <v>2265</v>
      </c>
      <c r="M3094" s="17">
        <v>43871</v>
      </c>
      <c r="N3094" s="15">
        <v>18160078046</v>
      </c>
      <c r="O3094" s="35" t="s">
        <v>4408</v>
      </c>
      <c r="P3094" s="16" t="s">
        <v>6483</v>
      </c>
      <c r="Q3094" s="16" t="str">
        <f t="shared" si="193"/>
        <v>10/02/00</v>
      </c>
      <c r="R3094" s="27" t="s">
        <v>3904</v>
      </c>
      <c r="S3094" s="108" t="s">
        <v>3951</v>
      </c>
      <c r="T3094" s="108"/>
    </row>
    <row r="3095" spans="1:20" hidden="1" x14ac:dyDescent="0.2">
      <c r="A3095" s="16">
        <v>8174</v>
      </c>
      <c r="B3095" s="16" t="s">
        <v>2162</v>
      </c>
      <c r="D3095" s="70" t="str">
        <f>IF(C3095="","",LOOKUP(C3095,Bases!A:A,Bases!B:B))</f>
        <v/>
      </c>
      <c r="E3095" s="70" t="str">
        <f>IF(C3095="","",LOOKUP(C3095,Bases!A:A,Bases!C:C))</f>
        <v/>
      </c>
      <c r="G3095" s="68" t="str">
        <f t="shared" si="192"/>
        <v>Baja</v>
      </c>
      <c r="K3095" s="16">
        <v>0</v>
      </c>
      <c r="L3095" s="16" t="s">
        <v>2265</v>
      </c>
      <c r="M3095" s="17">
        <v>42191</v>
      </c>
      <c r="N3095" s="15">
        <v>34038501804</v>
      </c>
      <c r="P3095" s="16">
        <v>0</v>
      </c>
      <c r="Q3095" s="16" t="str">
        <f t="shared" si="193"/>
        <v>//</v>
      </c>
      <c r="R3095" s="16"/>
      <c r="S3095" s="108" t="e">
        <v>#N/A</v>
      </c>
      <c r="T3095" s="108"/>
    </row>
    <row r="3096" spans="1:20" hidden="1" x14ac:dyDescent="0.2">
      <c r="A3096" s="16">
        <v>1738</v>
      </c>
      <c r="B3096" s="16" t="s">
        <v>2163</v>
      </c>
      <c r="D3096" s="70" t="str">
        <f>IF(C3096="","",LOOKUP(C3096,Bases!A:A,Bases!B:B))</f>
        <v/>
      </c>
      <c r="E3096" s="70" t="str">
        <f>IF(C3096="","",LOOKUP(C3096,Bases!A:A,Bases!C:C))</f>
        <v/>
      </c>
      <c r="G3096" s="68" t="str">
        <f t="shared" si="192"/>
        <v>Baja</v>
      </c>
      <c r="H3096" s="16" t="s">
        <v>3570</v>
      </c>
      <c r="J3096" s="16" t="s">
        <v>2288</v>
      </c>
      <c r="K3096" s="16">
        <v>98760</v>
      </c>
      <c r="L3096" s="16" t="s">
        <v>2265</v>
      </c>
      <c r="M3096" s="17">
        <v>42608</v>
      </c>
      <c r="N3096" s="15">
        <v>58169899018</v>
      </c>
      <c r="P3096" s="16">
        <v>0</v>
      </c>
      <c r="Q3096" s="16" t="str">
        <f t="shared" si="193"/>
        <v>//</v>
      </c>
      <c r="R3096" s="16"/>
      <c r="S3096" s="108" t="e">
        <v>#N/A</v>
      </c>
      <c r="T3096" s="108"/>
    </row>
    <row r="3097" spans="1:20" hidden="1" x14ac:dyDescent="0.2">
      <c r="A3097" s="23">
        <v>1896</v>
      </c>
      <c r="B3097" s="16" t="s">
        <v>2164</v>
      </c>
      <c r="C3097" s="16" t="s">
        <v>7085</v>
      </c>
      <c r="D3097" s="70" t="str">
        <f>IF(C3097="","",LOOKUP(C3097,Bases!A:A,Bases!B:B))</f>
        <v>Invernaderos</v>
      </c>
      <c r="E3097" s="70" t="str">
        <f>IF(C3097="","",LOOKUP(C3097,Bases!A:A,Bases!C:C))</f>
        <v>Extra/entrenamiento</v>
      </c>
      <c r="F3097" s="24" t="s">
        <v>7209</v>
      </c>
      <c r="G3097" s="68" t="str">
        <f t="shared" si="192"/>
        <v>Baja</v>
      </c>
      <c r="H3097" s="16" t="s">
        <v>5504</v>
      </c>
      <c r="I3097" s="16" t="s">
        <v>3593</v>
      </c>
      <c r="J3097" s="16" t="s">
        <v>2272</v>
      </c>
      <c r="K3097" s="16">
        <v>98700</v>
      </c>
      <c r="L3097" s="16" t="s">
        <v>2265</v>
      </c>
      <c r="M3097" s="17">
        <v>44131</v>
      </c>
      <c r="N3097" s="15">
        <v>19148613953</v>
      </c>
      <c r="O3097" s="16" t="s">
        <v>5505</v>
      </c>
      <c r="P3097" s="16">
        <v>0</v>
      </c>
      <c r="Q3097" s="16" t="str">
        <f t="shared" si="193"/>
        <v>01/05/86</v>
      </c>
      <c r="R3097" s="27" t="s">
        <v>3904</v>
      </c>
      <c r="S3097" s="108" t="s">
        <v>3593</v>
      </c>
      <c r="T3097" s="108"/>
    </row>
    <row r="3098" spans="1:20" hidden="1" x14ac:dyDescent="0.2">
      <c r="A3098" s="16">
        <v>478</v>
      </c>
      <c r="B3098" s="16" t="s">
        <v>2165</v>
      </c>
      <c r="D3098" s="70" t="str">
        <f>IF(C3098="","",LOOKUP(C3098,Bases!A:A,Bases!B:B))</f>
        <v/>
      </c>
      <c r="E3098" s="70" t="str">
        <f>IF(C3098="","",LOOKUP(C3098,Bases!A:A,Bases!C:C))</f>
        <v/>
      </c>
      <c r="G3098" s="68" t="str">
        <f t="shared" si="192"/>
        <v>Baja</v>
      </c>
      <c r="K3098" s="16">
        <v>0</v>
      </c>
      <c r="L3098" s="16" t="s">
        <v>2265</v>
      </c>
      <c r="M3098" s="17">
        <v>38222</v>
      </c>
      <c r="N3098" s="15">
        <v>34048408453</v>
      </c>
      <c r="P3098" s="16">
        <v>0</v>
      </c>
      <c r="Q3098" s="16" t="str">
        <f t="shared" ref="Q3098:Q3129" si="194">CONCATENATE(MID(O3098,9,2),"/",MID(O3098,7,2),"/",MID(O3098,5,2))</f>
        <v>//</v>
      </c>
      <c r="R3098" s="16"/>
      <c r="S3098" s="108" t="e">
        <v>#N/A</v>
      </c>
      <c r="T3098" s="108"/>
    </row>
    <row r="3099" spans="1:20" hidden="1" x14ac:dyDescent="0.2">
      <c r="A3099" s="16">
        <v>271</v>
      </c>
      <c r="B3099" s="16" t="s">
        <v>2166</v>
      </c>
      <c r="D3099" s="70" t="str">
        <f>IF(C3099="","",LOOKUP(C3099,Bases!A:A,Bases!B:B))</f>
        <v/>
      </c>
      <c r="E3099" s="70" t="str">
        <f>IF(C3099="","",LOOKUP(C3099,Bases!A:A,Bases!C:C))</f>
        <v/>
      </c>
      <c r="G3099" s="68" t="str">
        <f t="shared" si="192"/>
        <v>Baja</v>
      </c>
      <c r="K3099" s="16">
        <v>0</v>
      </c>
      <c r="L3099" s="16" t="s">
        <v>2265</v>
      </c>
      <c r="M3099" s="17">
        <v>37473</v>
      </c>
      <c r="N3099" s="15">
        <v>34028206968</v>
      </c>
      <c r="P3099" s="16">
        <v>0</v>
      </c>
      <c r="Q3099" s="16" t="str">
        <f t="shared" si="194"/>
        <v>//</v>
      </c>
      <c r="R3099" s="16"/>
      <c r="S3099" s="108" t="e">
        <v>#N/A</v>
      </c>
      <c r="T3099" s="108"/>
    </row>
    <row r="3100" spans="1:20" hidden="1" x14ac:dyDescent="0.2">
      <c r="A3100" s="16">
        <v>1445</v>
      </c>
      <c r="B3100" s="16" t="s">
        <v>2167</v>
      </c>
      <c r="D3100" s="70" t="str">
        <f>IF(C3100="","",LOOKUP(C3100,Bases!A:A,Bases!B:B))</f>
        <v/>
      </c>
      <c r="E3100" s="70" t="str">
        <f>IF(C3100="","",LOOKUP(C3100,Bases!A:A,Bases!C:C))</f>
        <v/>
      </c>
      <c r="G3100" s="68" t="str">
        <f t="shared" si="192"/>
        <v>Baja</v>
      </c>
      <c r="H3100" s="16" t="s">
        <v>3571</v>
      </c>
      <c r="J3100" s="16" t="s">
        <v>2272</v>
      </c>
      <c r="K3100" s="16">
        <v>98700</v>
      </c>
      <c r="L3100" s="16" t="s">
        <v>2265</v>
      </c>
      <c r="M3100" s="17">
        <v>42143</v>
      </c>
      <c r="N3100" s="15">
        <v>17159312861</v>
      </c>
      <c r="P3100" s="16">
        <v>0</v>
      </c>
      <c r="Q3100" s="16" t="str">
        <f t="shared" si="194"/>
        <v>//</v>
      </c>
      <c r="R3100" s="16"/>
      <c r="S3100" s="108" t="e">
        <v>#N/A</v>
      </c>
      <c r="T3100" s="108"/>
    </row>
    <row r="3101" spans="1:20" hidden="1" x14ac:dyDescent="0.2">
      <c r="A3101" s="16">
        <v>1909</v>
      </c>
      <c r="B3101" s="16" t="s">
        <v>2168</v>
      </c>
      <c r="D3101" s="70" t="str">
        <f>IF(C3101="","",LOOKUP(C3101,Bases!A:A,Bases!B:B))</f>
        <v/>
      </c>
      <c r="E3101" s="70" t="str">
        <f>IF(C3101="","",LOOKUP(C3101,Bases!A:A,Bases!C:C))</f>
        <v/>
      </c>
      <c r="G3101" s="68" t="str">
        <f t="shared" si="192"/>
        <v>Baja</v>
      </c>
      <c r="H3101" s="16" t="s">
        <v>3572</v>
      </c>
      <c r="J3101" s="16" t="s">
        <v>2272</v>
      </c>
      <c r="K3101" s="16">
        <v>98700</v>
      </c>
      <c r="L3101" s="16" t="s">
        <v>2265</v>
      </c>
      <c r="M3101" s="17">
        <v>42940</v>
      </c>
      <c r="N3101" s="15">
        <v>14169678555</v>
      </c>
      <c r="P3101" s="16">
        <v>0</v>
      </c>
      <c r="Q3101" s="16" t="str">
        <f t="shared" si="194"/>
        <v>//</v>
      </c>
      <c r="R3101" s="16"/>
      <c r="S3101" s="108" t="e">
        <v>#N/A</v>
      </c>
      <c r="T3101" s="108"/>
    </row>
    <row r="3102" spans="1:20" hidden="1" x14ac:dyDescent="0.2">
      <c r="A3102" s="16">
        <v>873</v>
      </c>
      <c r="B3102" s="16" t="s">
        <v>2169</v>
      </c>
      <c r="D3102" s="70" t="str">
        <f>IF(C3102="","",LOOKUP(C3102,Bases!A:A,Bases!B:B))</f>
        <v/>
      </c>
      <c r="E3102" s="70" t="str">
        <f>IF(C3102="","",LOOKUP(C3102,Bases!A:A,Bases!C:C))</f>
        <v/>
      </c>
      <c r="G3102" s="68" t="str">
        <f t="shared" si="192"/>
        <v>Baja</v>
      </c>
      <c r="H3102" s="16" t="s">
        <v>3573</v>
      </c>
      <c r="J3102" s="16" t="s">
        <v>2272</v>
      </c>
      <c r="K3102" s="16">
        <v>98707</v>
      </c>
      <c r="L3102" s="16" t="s">
        <v>2265</v>
      </c>
      <c r="M3102" s="17">
        <v>38775</v>
      </c>
      <c r="N3102" s="15">
        <v>34048801897</v>
      </c>
      <c r="P3102" s="16">
        <v>0</v>
      </c>
      <c r="Q3102" s="16" t="str">
        <f t="shared" si="194"/>
        <v>//</v>
      </c>
      <c r="R3102" s="16"/>
      <c r="S3102" s="108" t="e">
        <v>#N/A</v>
      </c>
      <c r="T3102" s="108"/>
    </row>
    <row r="3103" spans="1:20" hidden="1" x14ac:dyDescent="0.2">
      <c r="A3103" s="23">
        <v>1138</v>
      </c>
      <c r="B3103" s="31" t="s">
        <v>2170</v>
      </c>
      <c r="D3103" s="70" t="str">
        <f>IF(C3103="","",LOOKUP(C3103,Bases!A:A,Bases!B:B))</f>
        <v/>
      </c>
      <c r="E3103" s="70" t="str">
        <f>IF(C3103="","",LOOKUP(C3103,Bases!A:A,Bases!C:C))</f>
        <v/>
      </c>
      <c r="F3103" s="18" t="s">
        <v>3661</v>
      </c>
      <c r="G3103" s="68" t="str">
        <f t="shared" si="192"/>
        <v>Baja</v>
      </c>
      <c r="H3103" s="35" t="s">
        <v>5090</v>
      </c>
      <c r="I3103" s="35" t="s">
        <v>2336</v>
      </c>
      <c r="J3103" s="35" t="s">
        <v>2272</v>
      </c>
      <c r="K3103" s="16">
        <v>98705</v>
      </c>
      <c r="L3103" s="16" t="s">
        <v>2265</v>
      </c>
      <c r="M3103" s="17">
        <v>43804</v>
      </c>
      <c r="N3103" s="15">
        <v>34139308000</v>
      </c>
      <c r="O3103" s="35" t="s">
        <v>5091</v>
      </c>
      <c r="P3103" s="16">
        <v>0</v>
      </c>
      <c r="Q3103" s="16" t="str">
        <f t="shared" si="194"/>
        <v>21/09/93</v>
      </c>
      <c r="R3103" s="16" t="s">
        <v>3910</v>
      </c>
      <c r="S3103" s="108" t="e">
        <v>#N/A</v>
      </c>
      <c r="T3103" s="108"/>
    </row>
    <row r="3104" spans="1:20" hidden="1" x14ac:dyDescent="0.2">
      <c r="A3104" s="16">
        <v>874</v>
      </c>
      <c r="B3104" s="16" t="s">
        <v>2171</v>
      </c>
      <c r="D3104" s="70" t="str">
        <f>IF(C3104="","",LOOKUP(C3104,Bases!A:A,Bases!B:B))</f>
        <v/>
      </c>
      <c r="E3104" s="70" t="str">
        <f>IF(C3104="","",LOOKUP(C3104,Bases!A:A,Bases!C:C))</f>
        <v/>
      </c>
      <c r="G3104" s="68" t="str">
        <f t="shared" si="192"/>
        <v>Baja</v>
      </c>
      <c r="K3104" s="16">
        <v>0</v>
      </c>
      <c r="L3104" s="16" t="s">
        <v>2265</v>
      </c>
      <c r="M3104" s="17">
        <v>38775</v>
      </c>
      <c r="N3104" s="15">
        <v>34068901874</v>
      </c>
      <c r="P3104" s="16">
        <v>0</v>
      </c>
      <c r="Q3104" s="16" t="str">
        <f t="shared" si="194"/>
        <v>//</v>
      </c>
      <c r="R3104" s="16"/>
      <c r="S3104" s="108" t="e">
        <v>#N/A</v>
      </c>
      <c r="T3104" s="108"/>
    </row>
    <row r="3105" spans="1:20" hidden="1" x14ac:dyDescent="0.2">
      <c r="A3105" s="28">
        <v>50170</v>
      </c>
      <c r="B3105" s="16" t="s">
        <v>4065</v>
      </c>
      <c r="D3105" s="70" t="str">
        <f>IF(C3105="","",LOOKUP(C3105,Bases!A:A,Bases!B:B))</f>
        <v/>
      </c>
      <c r="E3105" s="70" t="str">
        <f>IF(C3105="","",LOOKUP(C3105,Bases!A:A,Bases!C:C))</f>
        <v/>
      </c>
      <c r="F3105" s="18" t="s">
        <v>3639</v>
      </c>
      <c r="G3105" s="68" t="str">
        <f t="shared" si="192"/>
        <v>Baja</v>
      </c>
      <c r="H3105" s="16" t="s">
        <v>4066</v>
      </c>
      <c r="J3105" s="16" t="s">
        <v>2277</v>
      </c>
      <c r="K3105" s="16">
        <v>98707</v>
      </c>
      <c r="L3105" s="16" t="s">
        <v>2265</v>
      </c>
      <c r="M3105" s="17">
        <v>43354</v>
      </c>
      <c r="O3105" s="35" t="s">
        <v>4067</v>
      </c>
      <c r="P3105" s="16">
        <v>0</v>
      </c>
      <c r="Q3105" s="16" t="str">
        <f t="shared" si="194"/>
        <v>09/10/02</v>
      </c>
      <c r="R3105" s="16" t="s">
        <v>3910</v>
      </c>
      <c r="S3105" s="108" t="e">
        <v>#N/A</v>
      </c>
      <c r="T3105" s="108"/>
    </row>
    <row r="3106" spans="1:20" hidden="1" x14ac:dyDescent="0.2">
      <c r="A3106" s="16">
        <v>436</v>
      </c>
      <c r="B3106" s="16" t="s">
        <v>2172</v>
      </c>
      <c r="D3106" s="70" t="str">
        <f>IF(C3106="","",LOOKUP(C3106,Bases!A:A,Bases!B:B))</f>
        <v/>
      </c>
      <c r="E3106" s="70" t="str">
        <f>IF(C3106="","",LOOKUP(C3106,Bases!A:A,Bases!C:C))</f>
        <v/>
      </c>
      <c r="G3106" s="68" t="str">
        <f t="shared" si="192"/>
        <v>Baja</v>
      </c>
      <c r="K3106" s="16">
        <v>0</v>
      </c>
      <c r="L3106" s="16" t="s">
        <v>2265</v>
      </c>
      <c r="M3106" s="17">
        <v>37956</v>
      </c>
      <c r="N3106" s="15">
        <v>34836405315</v>
      </c>
      <c r="P3106" s="16">
        <v>0</v>
      </c>
      <c r="Q3106" s="16" t="str">
        <f t="shared" si="194"/>
        <v>//</v>
      </c>
      <c r="R3106" s="16"/>
      <c r="S3106" s="108" t="e">
        <v>#N/A</v>
      </c>
      <c r="T3106" s="108"/>
    </row>
    <row r="3107" spans="1:20" hidden="1" x14ac:dyDescent="0.2">
      <c r="A3107" s="16">
        <v>329</v>
      </c>
      <c r="B3107" s="16" t="s">
        <v>2173</v>
      </c>
      <c r="D3107" s="70" t="str">
        <f>IF(C3107="","",LOOKUP(C3107,Bases!A:A,Bases!B:B))</f>
        <v/>
      </c>
      <c r="E3107" s="70" t="str">
        <f>IF(C3107="","",LOOKUP(C3107,Bases!A:A,Bases!C:C))</f>
        <v/>
      </c>
      <c r="G3107" s="68" t="str">
        <f t="shared" si="192"/>
        <v>Baja</v>
      </c>
      <c r="K3107" s="16">
        <v>0</v>
      </c>
      <c r="L3107" s="16" t="s">
        <v>2265</v>
      </c>
      <c r="M3107" s="17">
        <v>37565</v>
      </c>
      <c r="N3107" s="15">
        <v>34008100249</v>
      </c>
      <c r="P3107" s="16">
        <v>0</v>
      </c>
      <c r="Q3107" s="16" t="str">
        <f t="shared" si="194"/>
        <v>//</v>
      </c>
      <c r="R3107" s="16"/>
      <c r="S3107" s="108" t="e">
        <v>#N/A</v>
      </c>
      <c r="T3107" s="108"/>
    </row>
    <row r="3108" spans="1:20" hidden="1" x14ac:dyDescent="0.2">
      <c r="A3108" s="16">
        <v>1335</v>
      </c>
      <c r="B3108" s="16" t="s">
        <v>2174</v>
      </c>
      <c r="D3108" s="70" t="str">
        <f>IF(C3108="","",LOOKUP(C3108,Bases!A:A,Bases!B:B))</f>
        <v/>
      </c>
      <c r="E3108" s="70" t="str">
        <f>IF(C3108="","",LOOKUP(C3108,Bases!A:A,Bases!C:C))</f>
        <v/>
      </c>
      <c r="G3108" s="68" t="str">
        <f t="shared" si="192"/>
        <v>Baja</v>
      </c>
      <c r="H3108" s="16" t="s">
        <v>3574</v>
      </c>
      <c r="J3108" s="16" t="s">
        <v>2272</v>
      </c>
      <c r="K3108" s="16">
        <v>98718</v>
      </c>
      <c r="L3108" s="16" t="s">
        <v>2265</v>
      </c>
      <c r="M3108" s="17">
        <v>41883</v>
      </c>
      <c r="N3108" s="15">
        <v>51078001016</v>
      </c>
      <c r="P3108" s="16">
        <v>0</v>
      </c>
      <c r="Q3108" s="16" t="str">
        <f t="shared" si="194"/>
        <v>//</v>
      </c>
      <c r="R3108" s="16"/>
      <c r="S3108" s="108" t="e">
        <v>#N/A</v>
      </c>
      <c r="T3108" s="108"/>
    </row>
    <row r="3109" spans="1:20" hidden="1" x14ac:dyDescent="0.2">
      <c r="A3109" s="16">
        <v>2937</v>
      </c>
      <c r="B3109" s="16" t="s">
        <v>6644</v>
      </c>
      <c r="C3109" s="19" t="s">
        <v>6918</v>
      </c>
      <c r="D3109" s="70" t="str">
        <f>IF(C3109="","",LOOKUP(C3109,Bases!A:A,Bases!B:B))</f>
        <v>Invernaderos</v>
      </c>
      <c r="E3109" s="70" t="str">
        <f>IF(C3109="","",LOOKUP(C3109,Bases!A:A,Bases!C:C))</f>
        <v>Extra/entrenamiento</v>
      </c>
      <c r="F3109" s="18" t="s">
        <v>5102</v>
      </c>
      <c r="G3109" s="68" t="str">
        <f t="shared" si="192"/>
        <v>Baja</v>
      </c>
      <c r="H3109" s="16" t="s">
        <v>6645</v>
      </c>
      <c r="I3109" s="16" t="s">
        <v>5533</v>
      </c>
      <c r="J3109" s="16" t="s">
        <v>2285</v>
      </c>
      <c r="K3109" s="16">
        <v>98730</v>
      </c>
      <c r="L3109" s="16" t="s">
        <v>2265</v>
      </c>
      <c r="M3109" s="17">
        <v>44088</v>
      </c>
      <c r="N3109" s="15">
        <v>18159722695</v>
      </c>
      <c r="O3109" s="16" t="s">
        <v>6646</v>
      </c>
      <c r="Q3109" s="16" t="str">
        <f t="shared" si="194"/>
        <v>29/05/97</v>
      </c>
      <c r="R3109" s="27" t="s">
        <v>3904</v>
      </c>
      <c r="S3109" s="108"/>
      <c r="T3109" s="108"/>
    </row>
    <row r="3110" spans="1:20" hidden="1" x14ac:dyDescent="0.2">
      <c r="A3110" s="16">
        <v>410</v>
      </c>
      <c r="B3110" s="16" t="s">
        <v>2175</v>
      </c>
      <c r="D3110" s="70" t="str">
        <f>IF(C3110="","",LOOKUP(C3110,Bases!A:A,Bases!B:B))</f>
        <v/>
      </c>
      <c r="E3110" s="70" t="str">
        <f>IF(C3110="","",LOOKUP(C3110,Bases!A:A,Bases!C:C))</f>
        <v/>
      </c>
      <c r="G3110" s="68" t="str">
        <f t="shared" si="192"/>
        <v>Baja</v>
      </c>
      <c r="K3110" s="16">
        <v>0</v>
      </c>
      <c r="L3110" s="16" t="s">
        <v>2265</v>
      </c>
      <c r="M3110" s="17">
        <v>37816</v>
      </c>
      <c r="N3110" s="15">
        <v>34018513753</v>
      </c>
      <c r="P3110" s="16">
        <v>0</v>
      </c>
      <c r="Q3110" s="16" t="str">
        <f t="shared" si="194"/>
        <v>//</v>
      </c>
      <c r="R3110" s="16"/>
      <c r="S3110" s="108" t="e">
        <v>#N/A</v>
      </c>
      <c r="T3110" s="108"/>
    </row>
    <row r="3111" spans="1:20" hidden="1" x14ac:dyDescent="0.2">
      <c r="A3111" s="23">
        <v>2253</v>
      </c>
      <c r="B3111" s="16" t="s">
        <v>3977</v>
      </c>
      <c r="D3111" s="70" t="str">
        <f>IF(C3111="","",LOOKUP(C3111,Bases!A:A,Bases!B:B))</f>
        <v/>
      </c>
      <c r="E3111" s="70" t="str">
        <f>IF(C3111="","",LOOKUP(C3111,Bases!A:A,Bases!C:C))</f>
        <v/>
      </c>
      <c r="F3111" s="18" t="s">
        <v>11</v>
      </c>
      <c r="G3111" s="68" t="str">
        <f t="shared" si="192"/>
        <v>Baja</v>
      </c>
      <c r="H3111" s="16" t="s">
        <v>3978</v>
      </c>
      <c r="J3111" s="16" t="s">
        <v>2283</v>
      </c>
      <c r="K3111" s="16">
        <v>98640</v>
      </c>
      <c r="L3111" s="16" t="s">
        <v>2265</v>
      </c>
      <c r="M3111" s="17">
        <v>43486</v>
      </c>
      <c r="N3111" s="15">
        <v>12168954951</v>
      </c>
      <c r="O3111" s="16" t="s">
        <v>3979</v>
      </c>
      <c r="P3111" s="16">
        <v>0</v>
      </c>
      <c r="Q3111" s="16" t="str">
        <f t="shared" si="194"/>
        <v>26/03/89</v>
      </c>
      <c r="R3111" s="16" t="s">
        <v>3910</v>
      </c>
      <c r="S3111" s="108" t="e">
        <v>#N/A</v>
      </c>
      <c r="T3111" s="108"/>
    </row>
    <row r="3112" spans="1:20" hidden="1" x14ac:dyDescent="0.2">
      <c r="A3112" s="23">
        <v>2423</v>
      </c>
      <c r="B3112" s="16" t="s">
        <v>4651</v>
      </c>
      <c r="D3112" s="70" t="str">
        <f>IF(C3112="","",LOOKUP(C3112,Bases!A:A,Bases!B:B))</f>
        <v/>
      </c>
      <c r="E3112" s="70" t="str">
        <f>IF(C3112="","",LOOKUP(C3112,Bases!A:A,Bases!C:C))</f>
        <v/>
      </c>
      <c r="F3112" s="18" t="s">
        <v>3662</v>
      </c>
      <c r="G3112" s="68" t="str">
        <f t="shared" si="192"/>
        <v>Baja</v>
      </c>
      <c r="H3112" s="16" t="s">
        <v>4652</v>
      </c>
      <c r="J3112" s="16" t="s">
        <v>2272</v>
      </c>
      <c r="K3112" s="16">
        <v>98700</v>
      </c>
      <c r="L3112" s="16" t="s">
        <v>2265</v>
      </c>
      <c r="M3112" s="17">
        <v>43473</v>
      </c>
      <c r="N3112" s="15">
        <v>30169777031</v>
      </c>
      <c r="O3112" s="16" t="s">
        <v>4653</v>
      </c>
      <c r="P3112" s="16">
        <v>0</v>
      </c>
      <c r="Q3112" s="16" t="str">
        <f t="shared" si="194"/>
        <v>11/07/97</v>
      </c>
      <c r="R3112" s="27" t="s">
        <v>3910</v>
      </c>
      <c r="S3112" s="108" t="e">
        <v>#N/A</v>
      </c>
      <c r="T3112" s="108"/>
    </row>
    <row r="3113" spans="1:20" hidden="1" x14ac:dyDescent="0.2">
      <c r="A3113" s="16">
        <v>552</v>
      </c>
      <c r="B3113" s="16" t="s">
        <v>2176</v>
      </c>
      <c r="D3113" s="70" t="str">
        <f>IF(C3113="","",LOOKUP(C3113,Bases!A:A,Bases!B:B))</f>
        <v/>
      </c>
      <c r="E3113" s="70" t="str">
        <f>IF(C3113="","",LOOKUP(C3113,Bases!A:A,Bases!C:C))</f>
        <v/>
      </c>
      <c r="G3113" s="68" t="str">
        <f t="shared" si="192"/>
        <v>Baja</v>
      </c>
      <c r="K3113" s="16">
        <v>0</v>
      </c>
      <c r="L3113" s="16" t="s">
        <v>2265</v>
      </c>
      <c r="M3113" s="17">
        <v>38293</v>
      </c>
      <c r="N3113" s="15">
        <v>34048902265</v>
      </c>
      <c r="P3113" s="16">
        <v>0</v>
      </c>
      <c r="Q3113" s="16" t="str">
        <f t="shared" si="194"/>
        <v>//</v>
      </c>
      <c r="R3113" s="16"/>
      <c r="S3113" s="108" t="e">
        <v>#N/A</v>
      </c>
      <c r="T3113" s="108"/>
    </row>
    <row r="3114" spans="1:20" hidden="1" x14ac:dyDescent="0.2">
      <c r="A3114" s="16">
        <v>1809</v>
      </c>
      <c r="B3114" s="16" t="s">
        <v>2177</v>
      </c>
      <c r="D3114" s="70" t="str">
        <f>IF(C3114="","",LOOKUP(C3114,Bases!A:A,Bases!B:B))</f>
        <v/>
      </c>
      <c r="E3114" s="70" t="str">
        <f>IF(C3114="","",LOOKUP(C3114,Bases!A:A,Bases!C:C))</f>
        <v/>
      </c>
      <c r="G3114" s="68" t="str">
        <f t="shared" si="192"/>
        <v>Baja</v>
      </c>
      <c r="H3114" s="16" t="s">
        <v>3575</v>
      </c>
      <c r="J3114" s="16" t="s">
        <v>3108</v>
      </c>
      <c r="K3114" s="16">
        <v>98760</v>
      </c>
      <c r="L3114" s="16" t="s">
        <v>2265</v>
      </c>
      <c r="M3114" s="17">
        <v>42717</v>
      </c>
      <c r="N3114" s="15">
        <v>2166988952</v>
      </c>
      <c r="P3114" s="16">
        <v>0</v>
      </c>
      <c r="Q3114" s="16" t="str">
        <f t="shared" si="194"/>
        <v>//</v>
      </c>
      <c r="R3114" s="16"/>
      <c r="S3114" s="108" t="e">
        <v>#N/A</v>
      </c>
      <c r="T3114" s="108"/>
    </row>
    <row r="3115" spans="1:20" hidden="1" x14ac:dyDescent="0.2">
      <c r="A3115" s="16">
        <v>8204</v>
      </c>
      <c r="B3115" s="16" t="s">
        <v>2178</v>
      </c>
      <c r="D3115" s="70" t="str">
        <f>IF(C3115="","",LOOKUP(C3115,Bases!A:A,Bases!B:B))</f>
        <v/>
      </c>
      <c r="E3115" s="70" t="str">
        <f>IF(C3115="","",LOOKUP(C3115,Bases!A:A,Bases!C:C))</f>
        <v/>
      </c>
      <c r="G3115" s="68" t="str">
        <f t="shared" si="192"/>
        <v>Baja</v>
      </c>
      <c r="H3115" s="16" t="s">
        <v>3576</v>
      </c>
      <c r="J3115" s="16" t="s">
        <v>2395</v>
      </c>
      <c r="K3115" s="16">
        <v>36933</v>
      </c>
      <c r="L3115" s="16" t="s">
        <v>2265</v>
      </c>
      <c r="M3115" s="17">
        <v>42741</v>
      </c>
      <c r="N3115" s="15">
        <v>53038636998</v>
      </c>
      <c r="P3115" s="16">
        <v>0</v>
      </c>
      <c r="Q3115" s="16" t="str">
        <f t="shared" si="194"/>
        <v>//</v>
      </c>
      <c r="R3115" s="16"/>
      <c r="S3115" s="108" t="e">
        <v>#N/A</v>
      </c>
      <c r="T3115" s="108"/>
    </row>
    <row r="3116" spans="1:20" hidden="1" x14ac:dyDescent="0.2">
      <c r="A3116" s="16">
        <v>371</v>
      </c>
      <c r="B3116" s="16" t="s">
        <v>2179</v>
      </c>
      <c r="D3116" s="70" t="str">
        <f>IF(C3116="","",LOOKUP(C3116,Bases!A:A,Bases!B:B))</f>
        <v/>
      </c>
      <c r="E3116" s="70" t="str">
        <f>IF(C3116="","",LOOKUP(C3116,Bases!A:A,Bases!C:C))</f>
        <v/>
      </c>
      <c r="G3116" s="68" t="str">
        <f t="shared" si="192"/>
        <v>Baja</v>
      </c>
      <c r="K3116" s="16">
        <v>0</v>
      </c>
      <c r="L3116" s="16" t="s">
        <v>2265</v>
      </c>
      <c r="M3116" s="17">
        <v>37578</v>
      </c>
      <c r="N3116" s="15">
        <v>34015000184</v>
      </c>
      <c r="P3116" s="16">
        <v>0</v>
      </c>
      <c r="Q3116" s="16" t="str">
        <f t="shared" si="194"/>
        <v>//</v>
      </c>
      <c r="R3116" s="16"/>
      <c r="S3116" s="108" t="e">
        <v>#N/A</v>
      </c>
      <c r="T3116" s="108"/>
    </row>
    <row r="3117" spans="1:20" hidden="1" x14ac:dyDescent="0.2">
      <c r="A3117" s="16">
        <v>8109</v>
      </c>
      <c r="B3117" s="16" t="s">
        <v>2180</v>
      </c>
      <c r="D3117" s="70" t="str">
        <f>IF(C3117="","",LOOKUP(C3117,Bases!A:A,Bases!B:B))</f>
        <v/>
      </c>
      <c r="E3117" s="70" t="str">
        <f>IF(C3117="","",LOOKUP(C3117,Bases!A:A,Bases!C:C))</f>
        <v/>
      </c>
      <c r="G3117" s="68" t="str">
        <f t="shared" si="192"/>
        <v>Baja</v>
      </c>
      <c r="H3117" s="16" t="s">
        <v>3577</v>
      </c>
      <c r="J3117" s="16" t="s">
        <v>2389</v>
      </c>
      <c r="K3117" s="16">
        <v>98840</v>
      </c>
      <c r="L3117" s="16" t="s">
        <v>2265</v>
      </c>
      <c r="M3117" s="17">
        <v>42051</v>
      </c>
      <c r="N3117" s="15">
        <v>34058704007</v>
      </c>
      <c r="P3117" s="16">
        <v>0</v>
      </c>
      <c r="Q3117" s="16" t="str">
        <f t="shared" si="194"/>
        <v>//</v>
      </c>
      <c r="R3117" s="16"/>
      <c r="S3117" s="108" t="e">
        <v>#N/A</v>
      </c>
      <c r="T3117" s="108"/>
    </row>
    <row r="3118" spans="1:20" hidden="1" x14ac:dyDescent="0.2">
      <c r="A3118" s="16">
        <v>1118</v>
      </c>
      <c r="B3118" s="16" t="s">
        <v>2181</v>
      </c>
      <c r="D3118" s="70" t="str">
        <f>IF(C3118="","",LOOKUP(C3118,Bases!A:A,Bases!B:B))</f>
        <v/>
      </c>
      <c r="E3118" s="70" t="str">
        <f>IF(C3118="","",LOOKUP(C3118,Bases!A:A,Bases!C:C))</f>
        <v/>
      </c>
      <c r="G3118" s="68" t="str">
        <f t="shared" si="192"/>
        <v>Baja</v>
      </c>
      <c r="H3118" s="16" t="s">
        <v>3578</v>
      </c>
      <c r="J3118" s="16" t="s">
        <v>2283</v>
      </c>
      <c r="K3118" s="16">
        <v>98640</v>
      </c>
      <c r="L3118" s="16" t="s">
        <v>2265</v>
      </c>
      <c r="M3118" s="17">
        <v>41299</v>
      </c>
      <c r="N3118" s="15">
        <v>34008005810</v>
      </c>
      <c r="P3118" s="16">
        <v>0</v>
      </c>
      <c r="Q3118" s="16" t="str">
        <f t="shared" si="194"/>
        <v>//</v>
      </c>
      <c r="R3118" s="16"/>
      <c r="S3118" s="108" t="e">
        <v>#N/A</v>
      </c>
      <c r="T3118" s="108"/>
    </row>
    <row r="3119" spans="1:20" hidden="1" x14ac:dyDescent="0.2">
      <c r="A3119" s="16">
        <v>1206</v>
      </c>
      <c r="B3119" s="16" t="s">
        <v>2182</v>
      </c>
      <c r="D3119" s="70" t="str">
        <f>IF(C3119="","",LOOKUP(C3119,Bases!A:A,Bases!B:B))</f>
        <v/>
      </c>
      <c r="E3119" s="70" t="str">
        <f>IF(C3119="","",LOOKUP(C3119,Bases!A:A,Bases!C:C))</f>
        <v/>
      </c>
      <c r="G3119" s="68" t="str">
        <f t="shared" si="192"/>
        <v>Baja</v>
      </c>
      <c r="H3119" s="16" t="s">
        <v>3579</v>
      </c>
      <c r="J3119" s="16" t="s">
        <v>2283</v>
      </c>
      <c r="K3119" s="16">
        <v>98640</v>
      </c>
      <c r="L3119" s="16" t="s">
        <v>2265</v>
      </c>
      <c r="M3119" s="17">
        <v>41579</v>
      </c>
      <c r="N3119" s="15">
        <v>34139706336</v>
      </c>
      <c r="P3119" s="16">
        <v>0</v>
      </c>
      <c r="Q3119" s="16" t="str">
        <f t="shared" si="194"/>
        <v>//</v>
      </c>
      <c r="R3119" s="16"/>
      <c r="S3119" s="108" t="e">
        <v>#N/A</v>
      </c>
      <c r="T3119" s="108"/>
    </row>
    <row r="3120" spans="1:20" hidden="1" x14ac:dyDescent="0.2">
      <c r="A3120" s="16">
        <v>1167</v>
      </c>
      <c r="B3120" s="16" t="s">
        <v>2183</v>
      </c>
      <c r="D3120" s="70" t="str">
        <f>IF(C3120="","",LOOKUP(C3120,Bases!A:A,Bases!B:B))</f>
        <v/>
      </c>
      <c r="E3120" s="70" t="str">
        <f>IF(C3120="","",LOOKUP(C3120,Bases!A:A,Bases!C:C))</f>
        <v/>
      </c>
      <c r="G3120" s="68" t="str">
        <f t="shared" ref="G3120:G3183" si="195">IF(L3120="B","Baja","Activo")</f>
        <v>Baja</v>
      </c>
      <c r="H3120" s="16" t="s">
        <v>3580</v>
      </c>
      <c r="J3120" s="16" t="s">
        <v>2283</v>
      </c>
      <c r="K3120" s="16">
        <v>98640</v>
      </c>
      <c r="L3120" s="16" t="s">
        <v>2265</v>
      </c>
      <c r="M3120" s="17">
        <v>41477</v>
      </c>
      <c r="N3120" s="15">
        <v>34129412770</v>
      </c>
      <c r="P3120" s="16">
        <v>0</v>
      </c>
      <c r="Q3120" s="16" t="str">
        <f t="shared" si="194"/>
        <v>//</v>
      </c>
      <c r="R3120" s="16"/>
      <c r="S3120" s="108" t="e">
        <v>#N/A</v>
      </c>
      <c r="T3120" s="108"/>
    </row>
    <row r="3121" spans="1:20" hidden="1" x14ac:dyDescent="0.2">
      <c r="A3121" s="16">
        <v>1169</v>
      </c>
      <c r="B3121" s="16" t="s">
        <v>2184</v>
      </c>
      <c r="D3121" s="70" t="str">
        <f>IF(C3121="","",LOOKUP(C3121,Bases!A:A,Bases!B:B))</f>
        <v/>
      </c>
      <c r="E3121" s="70" t="str">
        <f>IF(C3121="","",LOOKUP(C3121,Bases!A:A,Bases!C:C))</f>
        <v/>
      </c>
      <c r="G3121" s="68" t="str">
        <f t="shared" si="195"/>
        <v>Baja</v>
      </c>
      <c r="H3121" s="16" t="s">
        <v>3580</v>
      </c>
      <c r="J3121" s="16" t="s">
        <v>2283</v>
      </c>
      <c r="K3121" s="16">
        <v>98640</v>
      </c>
      <c r="L3121" s="16" t="s">
        <v>2265</v>
      </c>
      <c r="M3121" s="17">
        <v>41477</v>
      </c>
      <c r="N3121" s="15">
        <v>34129316732</v>
      </c>
      <c r="P3121" s="16">
        <v>0</v>
      </c>
      <c r="Q3121" s="16" t="str">
        <f t="shared" si="194"/>
        <v>//</v>
      </c>
      <c r="R3121" s="16"/>
      <c r="S3121" s="108" t="e">
        <v>#N/A</v>
      </c>
      <c r="T3121" s="108"/>
    </row>
    <row r="3122" spans="1:20" hidden="1" x14ac:dyDescent="0.2">
      <c r="A3122" s="16">
        <v>1933</v>
      </c>
      <c r="B3122" s="16" t="s">
        <v>2185</v>
      </c>
      <c r="D3122" s="70" t="str">
        <f>IF(C3122="","",LOOKUP(C3122,Bases!A:A,Bases!B:B))</f>
        <v/>
      </c>
      <c r="E3122" s="70" t="str">
        <f>IF(C3122="","",LOOKUP(C3122,Bases!A:A,Bases!C:C))</f>
        <v/>
      </c>
      <c r="G3122" s="68" t="str">
        <f t="shared" si="195"/>
        <v>Baja</v>
      </c>
      <c r="H3122" s="16" t="s">
        <v>3581</v>
      </c>
      <c r="J3122" s="16" t="s">
        <v>2283</v>
      </c>
      <c r="K3122" s="16">
        <v>98640</v>
      </c>
      <c r="L3122" s="16" t="s">
        <v>2265</v>
      </c>
      <c r="M3122" s="17">
        <v>42958</v>
      </c>
      <c r="N3122" s="15">
        <v>35179971904</v>
      </c>
      <c r="P3122" s="16">
        <v>0</v>
      </c>
      <c r="Q3122" s="16" t="str">
        <f t="shared" si="194"/>
        <v>//</v>
      </c>
      <c r="R3122" s="16"/>
      <c r="S3122" s="108" t="e">
        <v>#N/A</v>
      </c>
      <c r="T3122" s="108"/>
    </row>
    <row r="3123" spans="1:20" hidden="1" x14ac:dyDescent="0.2">
      <c r="A3123" s="16">
        <v>1048</v>
      </c>
      <c r="B3123" s="16" t="s">
        <v>2186</v>
      </c>
      <c r="D3123" s="70" t="str">
        <f>IF(C3123="","",LOOKUP(C3123,Bases!A:A,Bases!B:B))</f>
        <v/>
      </c>
      <c r="E3123" s="70" t="str">
        <f>IF(C3123="","",LOOKUP(C3123,Bases!A:A,Bases!C:C))</f>
        <v/>
      </c>
      <c r="G3123" s="68" t="str">
        <f t="shared" si="195"/>
        <v>Baja</v>
      </c>
      <c r="H3123" s="16" t="s">
        <v>3582</v>
      </c>
      <c r="J3123" s="16" t="s">
        <v>2283</v>
      </c>
      <c r="K3123" s="16">
        <v>98640</v>
      </c>
      <c r="L3123" s="16" t="s">
        <v>2265</v>
      </c>
      <c r="M3123" s="17">
        <v>40809</v>
      </c>
      <c r="N3123" s="15">
        <v>34119600749</v>
      </c>
      <c r="P3123" s="16">
        <v>0</v>
      </c>
      <c r="Q3123" s="16" t="str">
        <f t="shared" si="194"/>
        <v>//</v>
      </c>
      <c r="R3123" s="16"/>
      <c r="S3123" s="108" t="e">
        <v>#N/A</v>
      </c>
      <c r="T3123" s="108"/>
    </row>
    <row r="3124" spans="1:20" hidden="1" x14ac:dyDescent="0.2">
      <c r="A3124" s="16">
        <v>1249</v>
      </c>
      <c r="B3124" s="16" t="s">
        <v>2187</v>
      </c>
      <c r="D3124" s="70" t="str">
        <f>IF(C3124="","",LOOKUP(C3124,Bases!A:A,Bases!B:B))</f>
        <v/>
      </c>
      <c r="E3124" s="70" t="str">
        <f>IF(C3124="","",LOOKUP(C3124,Bases!A:A,Bases!C:C))</f>
        <v/>
      </c>
      <c r="G3124" s="68" t="str">
        <f t="shared" si="195"/>
        <v>Baja</v>
      </c>
      <c r="H3124" s="16" t="s">
        <v>3583</v>
      </c>
      <c r="J3124" s="16" t="s">
        <v>2283</v>
      </c>
      <c r="K3124" s="16">
        <v>98640</v>
      </c>
      <c r="L3124" s="16" t="s">
        <v>2265</v>
      </c>
      <c r="M3124" s="17">
        <v>41758</v>
      </c>
      <c r="N3124" s="15">
        <v>19149809469</v>
      </c>
      <c r="P3124" s="16">
        <v>0</v>
      </c>
      <c r="Q3124" s="16" t="str">
        <f t="shared" si="194"/>
        <v>//</v>
      </c>
      <c r="R3124" s="16"/>
      <c r="S3124" s="108" t="e">
        <v>#N/A</v>
      </c>
      <c r="T3124" s="108"/>
    </row>
    <row r="3125" spans="1:20" hidden="1" x14ac:dyDescent="0.2">
      <c r="A3125" s="16">
        <v>841</v>
      </c>
      <c r="B3125" s="16" t="s">
        <v>2188</v>
      </c>
      <c r="D3125" s="70" t="str">
        <f>IF(C3125="","",LOOKUP(C3125,Bases!A:A,Bases!B:B))</f>
        <v/>
      </c>
      <c r="E3125" s="70" t="str">
        <f>IF(C3125="","",LOOKUP(C3125,Bases!A:A,Bases!C:C))</f>
        <v/>
      </c>
      <c r="G3125" s="68" t="str">
        <f t="shared" si="195"/>
        <v>Baja</v>
      </c>
      <c r="K3125" s="16">
        <v>0</v>
      </c>
      <c r="L3125" s="16" t="s">
        <v>2265</v>
      </c>
      <c r="M3125" s="17">
        <v>38705</v>
      </c>
      <c r="N3125" s="15">
        <v>34058408435</v>
      </c>
      <c r="P3125" s="16">
        <v>0</v>
      </c>
      <c r="Q3125" s="16" t="str">
        <f t="shared" si="194"/>
        <v>//</v>
      </c>
      <c r="R3125" s="16"/>
      <c r="S3125" s="108" t="e">
        <v>#N/A</v>
      </c>
      <c r="T3125" s="108"/>
    </row>
    <row r="3126" spans="1:20" hidden="1" x14ac:dyDescent="0.2">
      <c r="A3126" s="16">
        <v>2742</v>
      </c>
      <c r="B3126" s="16" t="s">
        <v>5802</v>
      </c>
      <c r="D3126" s="70" t="str">
        <f>IF(C3126="","",LOOKUP(C3126,Bases!A:A,Bases!B:B))</f>
        <v/>
      </c>
      <c r="E3126" s="70" t="str">
        <f>IF(C3126="","",LOOKUP(C3126,Bases!A:A,Bases!C:C))</f>
        <v/>
      </c>
      <c r="F3126" s="24" t="s">
        <v>3639</v>
      </c>
      <c r="G3126" s="68" t="str">
        <f t="shared" si="195"/>
        <v>Baja</v>
      </c>
      <c r="H3126" s="16" t="s">
        <v>5803</v>
      </c>
      <c r="I3126" s="16" t="s">
        <v>2283</v>
      </c>
      <c r="J3126" s="16" t="s">
        <v>2283</v>
      </c>
      <c r="K3126" s="16">
        <v>98640</v>
      </c>
      <c r="L3126" s="16" t="s">
        <v>2265</v>
      </c>
      <c r="M3126" s="17">
        <v>43846</v>
      </c>
      <c r="O3126" s="16" t="s">
        <v>5804</v>
      </c>
      <c r="P3126" s="16">
        <v>0</v>
      </c>
      <c r="Q3126" s="16" t="str">
        <f t="shared" si="194"/>
        <v>27/02/99</v>
      </c>
      <c r="R3126" s="27" t="s">
        <v>3904</v>
      </c>
      <c r="S3126" s="108" t="e">
        <v>#N/A</v>
      </c>
      <c r="T3126" s="108"/>
    </row>
    <row r="3127" spans="1:20" hidden="1" x14ac:dyDescent="0.2">
      <c r="A3127" s="16">
        <v>8345</v>
      </c>
      <c r="B3127" s="16" t="s">
        <v>7383</v>
      </c>
      <c r="C3127" s="19" t="s">
        <v>7361</v>
      </c>
      <c r="D3127" s="70" t="str">
        <f>IF(C3127="","",LOOKUP(C3127,Bases!A:A,Bases!B:B))</f>
        <v>Invernaderos</v>
      </c>
      <c r="E3127" s="70" t="str">
        <f>IF(C3127="","",LOOKUP(C3127,Bases!A:A,Bases!C:C))</f>
        <v>Extra/entrenamiento</v>
      </c>
      <c r="F3127" s="18" t="s">
        <v>7209</v>
      </c>
      <c r="G3127" s="68" t="str">
        <f t="shared" si="195"/>
        <v>Baja</v>
      </c>
      <c r="H3127" s="16" t="s">
        <v>7384</v>
      </c>
      <c r="I3127" s="16" t="s">
        <v>7258</v>
      </c>
      <c r="J3127" s="16" t="s">
        <v>2270</v>
      </c>
      <c r="K3127" s="16">
        <v>98630</v>
      </c>
      <c r="L3127" s="16" t="s">
        <v>2265</v>
      </c>
      <c r="M3127" s="17">
        <v>44120</v>
      </c>
      <c r="O3127" s="16" t="s">
        <v>7385</v>
      </c>
      <c r="Q3127" s="16" t="str">
        <f t="shared" si="194"/>
        <v>07/08/91</v>
      </c>
      <c r="R3127" s="27" t="s">
        <v>3910</v>
      </c>
      <c r="S3127" s="108" t="s">
        <v>7258</v>
      </c>
      <c r="T3127" s="108"/>
    </row>
    <row r="3128" spans="1:20" hidden="1" x14ac:dyDescent="0.2">
      <c r="A3128" s="16">
        <v>8111</v>
      </c>
      <c r="B3128" s="16" t="s">
        <v>2189</v>
      </c>
      <c r="D3128" s="70" t="str">
        <f>IF(C3128="","",LOOKUP(C3128,Bases!A:A,Bases!B:B))</f>
        <v/>
      </c>
      <c r="E3128" s="70" t="str">
        <f>IF(C3128="","",LOOKUP(C3128,Bases!A:A,Bases!C:C))</f>
        <v/>
      </c>
      <c r="G3128" s="68" t="str">
        <f t="shared" si="195"/>
        <v>Baja</v>
      </c>
      <c r="H3128" s="16" t="s">
        <v>3584</v>
      </c>
      <c r="J3128" s="16" t="s">
        <v>2389</v>
      </c>
      <c r="K3128" s="16">
        <v>98840</v>
      </c>
      <c r="L3128" s="16" t="s">
        <v>2265</v>
      </c>
      <c r="M3128" s="17">
        <v>42052</v>
      </c>
      <c r="N3128" s="15">
        <v>10159502227</v>
      </c>
      <c r="P3128" s="16">
        <v>0</v>
      </c>
      <c r="Q3128" s="16" t="str">
        <f t="shared" si="194"/>
        <v>//</v>
      </c>
      <c r="R3128" s="16"/>
      <c r="S3128" s="108" t="e">
        <v>#N/A</v>
      </c>
      <c r="T3128" s="108"/>
    </row>
    <row r="3129" spans="1:20" hidden="1" x14ac:dyDescent="0.2">
      <c r="A3129" s="16">
        <v>715</v>
      </c>
      <c r="B3129" s="16" t="s">
        <v>2190</v>
      </c>
      <c r="D3129" s="70" t="str">
        <f>IF(C3129="","",LOOKUP(C3129,Bases!A:A,Bases!B:B))</f>
        <v/>
      </c>
      <c r="E3129" s="70" t="str">
        <f>IF(C3129="","",LOOKUP(C3129,Bases!A:A,Bases!C:C))</f>
        <v/>
      </c>
      <c r="G3129" s="68" t="str">
        <f t="shared" si="195"/>
        <v>Baja</v>
      </c>
      <c r="H3129" s="16" t="s">
        <v>3585</v>
      </c>
      <c r="J3129" s="16" t="s">
        <v>2283</v>
      </c>
      <c r="K3129" s="16">
        <v>98640</v>
      </c>
      <c r="L3129" s="16" t="s">
        <v>2265</v>
      </c>
      <c r="M3129" s="17">
        <v>38474</v>
      </c>
      <c r="N3129" s="15">
        <v>34058704718</v>
      </c>
      <c r="P3129" s="16">
        <v>0</v>
      </c>
      <c r="Q3129" s="16" t="str">
        <f t="shared" si="194"/>
        <v>//</v>
      </c>
      <c r="R3129" s="16"/>
      <c r="S3129" s="108" t="e">
        <v>#N/A</v>
      </c>
      <c r="T3129" s="108"/>
    </row>
    <row r="3130" spans="1:20" hidden="1" x14ac:dyDescent="0.2">
      <c r="A3130" s="16">
        <v>1097</v>
      </c>
      <c r="B3130" s="16" t="s">
        <v>2191</v>
      </c>
      <c r="D3130" s="70" t="str">
        <f>IF(C3130="","",LOOKUP(C3130,Bases!A:A,Bases!B:B))</f>
        <v/>
      </c>
      <c r="E3130" s="70" t="str">
        <f>IF(C3130="","",LOOKUP(C3130,Bases!A:A,Bases!C:C))</f>
        <v/>
      </c>
      <c r="G3130" s="68" t="str">
        <f t="shared" si="195"/>
        <v>Baja</v>
      </c>
      <c r="H3130" s="16" t="s">
        <v>3586</v>
      </c>
      <c r="J3130" s="16" t="s">
        <v>2283</v>
      </c>
      <c r="K3130" s="16">
        <v>98640</v>
      </c>
      <c r="L3130" s="16" t="s">
        <v>2265</v>
      </c>
      <c r="M3130" s="17">
        <v>41145</v>
      </c>
      <c r="N3130" s="15">
        <v>34048808181</v>
      </c>
      <c r="P3130" s="16">
        <v>0</v>
      </c>
      <c r="Q3130" s="16" t="str">
        <f t="shared" ref="Q3130:Q3161" si="196">CONCATENATE(MID(O3130,9,2),"/",MID(O3130,7,2),"/",MID(O3130,5,2))</f>
        <v>//</v>
      </c>
      <c r="R3130" s="16"/>
      <c r="S3130" s="108" t="e">
        <v>#N/A</v>
      </c>
      <c r="T3130" s="108"/>
    </row>
    <row r="3131" spans="1:20" hidden="1" x14ac:dyDescent="0.2">
      <c r="A3131" s="16">
        <v>970</v>
      </c>
      <c r="B3131" s="16" t="s">
        <v>2192</v>
      </c>
      <c r="D3131" s="70" t="str">
        <f>IF(C3131="","",LOOKUP(C3131,Bases!A:A,Bases!B:B))</f>
        <v/>
      </c>
      <c r="E3131" s="70" t="str">
        <f>IF(C3131="","",LOOKUP(C3131,Bases!A:A,Bases!C:C))</f>
        <v/>
      </c>
      <c r="G3131" s="68" t="str">
        <f t="shared" si="195"/>
        <v>Baja</v>
      </c>
      <c r="H3131" s="16" t="s">
        <v>3587</v>
      </c>
      <c r="J3131" s="16" t="s">
        <v>2283</v>
      </c>
      <c r="K3131" s="16">
        <v>98640</v>
      </c>
      <c r="L3131" s="16" t="s">
        <v>2265</v>
      </c>
      <c r="M3131" s="17">
        <v>40529</v>
      </c>
      <c r="N3131" s="15">
        <v>34108202366</v>
      </c>
      <c r="P3131" s="16">
        <v>0</v>
      </c>
      <c r="Q3131" s="16" t="str">
        <f t="shared" si="196"/>
        <v>//</v>
      </c>
      <c r="R3131" s="16"/>
      <c r="S3131" s="108" t="e">
        <v>#N/A</v>
      </c>
      <c r="T3131" s="108"/>
    </row>
    <row r="3132" spans="1:20" hidden="1" x14ac:dyDescent="0.2">
      <c r="A3132" s="16">
        <v>850</v>
      </c>
      <c r="B3132" s="16" t="s">
        <v>2193</v>
      </c>
      <c r="D3132" s="70" t="str">
        <f>IF(C3132="","",LOOKUP(C3132,Bases!A:A,Bases!B:B))</f>
        <v/>
      </c>
      <c r="E3132" s="70" t="str">
        <f>IF(C3132="","",LOOKUP(C3132,Bases!A:A,Bases!C:C))</f>
        <v/>
      </c>
      <c r="G3132" s="68" t="str">
        <f t="shared" si="195"/>
        <v>Baja</v>
      </c>
      <c r="H3132" s="16" t="s">
        <v>3585</v>
      </c>
      <c r="J3132" s="16" t="s">
        <v>2283</v>
      </c>
      <c r="K3132" s="16">
        <v>98640</v>
      </c>
      <c r="L3132" s="16" t="s">
        <v>2265</v>
      </c>
      <c r="M3132" s="17">
        <v>38726</v>
      </c>
      <c r="N3132" s="15">
        <v>34008317900</v>
      </c>
      <c r="P3132" s="16">
        <v>0</v>
      </c>
      <c r="Q3132" s="16" t="str">
        <f t="shared" si="196"/>
        <v>//</v>
      </c>
      <c r="R3132" s="16"/>
      <c r="S3132" s="108" t="e">
        <v>#N/A</v>
      </c>
      <c r="T3132" s="108"/>
    </row>
    <row r="3133" spans="1:20" hidden="1" x14ac:dyDescent="0.2">
      <c r="A3133" s="16">
        <v>971</v>
      </c>
      <c r="B3133" s="16" t="s">
        <v>2194</v>
      </c>
      <c r="D3133" s="70" t="str">
        <f>IF(C3133="","",LOOKUP(C3133,Bases!A:A,Bases!B:B))</f>
        <v/>
      </c>
      <c r="E3133" s="70" t="str">
        <f>IF(C3133="","",LOOKUP(C3133,Bases!A:A,Bases!C:C))</f>
        <v/>
      </c>
      <c r="G3133" s="68" t="str">
        <f t="shared" si="195"/>
        <v>Baja</v>
      </c>
      <c r="H3133" s="16" t="s">
        <v>3587</v>
      </c>
      <c r="J3133" s="16" t="s">
        <v>2283</v>
      </c>
      <c r="K3133" s="16">
        <v>98640</v>
      </c>
      <c r="L3133" s="16" t="s">
        <v>2265</v>
      </c>
      <c r="M3133" s="17">
        <v>40529</v>
      </c>
      <c r="N3133" s="15">
        <v>34109405166</v>
      </c>
      <c r="P3133" s="16">
        <v>0</v>
      </c>
      <c r="Q3133" s="16" t="str">
        <f t="shared" si="196"/>
        <v>//</v>
      </c>
      <c r="R3133" s="16"/>
      <c r="S3133" s="108" t="e">
        <v>#N/A</v>
      </c>
      <c r="T3133" s="108"/>
    </row>
    <row r="3134" spans="1:20" hidden="1" x14ac:dyDescent="0.2">
      <c r="A3134" s="16">
        <v>972</v>
      </c>
      <c r="B3134" s="16" t="s">
        <v>2195</v>
      </c>
      <c r="D3134" s="70" t="str">
        <f>IF(C3134="","",LOOKUP(C3134,Bases!A:A,Bases!B:B))</f>
        <v/>
      </c>
      <c r="E3134" s="70" t="str">
        <f>IF(C3134="","",LOOKUP(C3134,Bases!A:A,Bases!C:C))</f>
        <v/>
      </c>
      <c r="G3134" s="68" t="str">
        <f t="shared" si="195"/>
        <v>Baja</v>
      </c>
      <c r="H3134" s="16" t="s">
        <v>3585</v>
      </c>
      <c r="J3134" s="16" t="s">
        <v>2283</v>
      </c>
      <c r="K3134" s="16">
        <v>98640</v>
      </c>
      <c r="L3134" s="16" t="s">
        <v>2265</v>
      </c>
      <c r="M3134" s="17">
        <v>40529</v>
      </c>
      <c r="N3134" s="15">
        <v>34079012695</v>
      </c>
      <c r="P3134" s="16">
        <v>0</v>
      </c>
      <c r="Q3134" s="16" t="str">
        <f t="shared" si="196"/>
        <v>//</v>
      </c>
      <c r="R3134" s="16"/>
      <c r="S3134" s="108" t="e">
        <v>#N/A</v>
      </c>
      <c r="T3134" s="108"/>
    </row>
    <row r="3135" spans="1:20" x14ac:dyDescent="0.2">
      <c r="A3135" s="16">
        <v>1741</v>
      </c>
      <c r="B3135" s="16" t="s">
        <v>3763</v>
      </c>
      <c r="C3135" s="16" t="s">
        <v>6871</v>
      </c>
      <c r="D3135" s="70" t="str">
        <f>IF(C3135="","",LOOKUP(C3135,Bases!A:A,Bases!B:B))</f>
        <v>Invernaderos</v>
      </c>
      <c r="E3135" s="70" t="str">
        <f>IF(C3135="","",LOOKUP(C3135,Bases!A:A,Bases!C:C))</f>
        <v>Operativo Arriba</v>
      </c>
      <c r="F3135" s="18" t="s">
        <v>3662</v>
      </c>
      <c r="G3135" s="68" t="str">
        <f t="shared" si="195"/>
        <v>Activo</v>
      </c>
      <c r="H3135" s="16" t="s">
        <v>3290</v>
      </c>
      <c r="I3135" s="16" t="s">
        <v>3185</v>
      </c>
      <c r="J3135" s="16" t="s">
        <v>2285</v>
      </c>
      <c r="K3135" s="16">
        <v>98760</v>
      </c>
      <c r="L3135" s="16" t="s">
        <v>2266</v>
      </c>
      <c r="M3135" s="17">
        <v>43693</v>
      </c>
      <c r="N3135" s="15">
        <v>8149664800</v>
      </c>
      <c r="O3135" s="16" t="s">
        <v>4240</v>
      </c>
      <c r="P3135" s="16" t="s">
        <v>6437</v>
      </c>
      <c r="Q3135" s="16" t="str">
        <f t="shared" si="196"/>
        <v>15/09/92</v>
      </c>
      <c r="R3135" s="16" t="s">
        <v>3904</v>
      </c>
      <c r="S3135" s="19" t="s">
        <v>3185</v>
      </c>
    </row>
    <row r="3136" spans="1:20" hidden="1" x14ac:dyDescent="0.2">
      <c r="A3136" s="16">
        <v>714</v>
      </c>
      <c r="B3136" s="16" t="s">
        <v>2196</v>
      </c>
      <c r="D3136" s="70" t="str">
        <f>IF(C3136="","",LOOKUP(C3136,Bases!A:A,Bases!B:B))</f>
        <v/>
      </c>
      <c r="E3136" s="70" t="str">
        <f>IF(C3136="","",LOOKUP(C3136,Bases!A:A,Bases!C:C))</f>
        <v/>
      </c>
      <c r="G3136" s="68" t="str">
        <f t="shared" si="195"/>
        <v>Baja</v>
      </c>
      <c r="H3136" s="16" t="s">
        <v>3585</v>
      </c>
      <c r="J3136" s="16" t="s">
        <v>2283</v>
      </c>
      <c r="K3136" s="16">
        <v>98640</v>
      </c>
      <c r="L3136" s="16" t="s">
        <v>2265</v>
      </c>
      <c r="M3136" s="17">
        <v>38474</v>
      </c>
      <c r="N3136" s="15">
        <v>34058902049</v>
      </c>
      <c r="P3136" s="16">
        <v>0</v>
      </c>
      <c r="Q3136" s="16" t="str">
        <f t="shared" si="196"/>
        <v>//</v>
      </c>
      <c r="R3136" s="16"/>
      <c r="S3136" s="108" t="e">
        <v>#N/A</v>
      </c>
      <c r="T3136" s="108"/>
    </row>
    <row r="3137" spans="1:20" hidden="1" x14ac:dyDescent="0.2">
      <c r="A3137" s="16">
        <v>133</v>
      </c>
      <c r="B3137" s="16" t="s">
        <v>2197</v>
      </c>
      <c r="D3137" s="70" t="str">
        <f>IF(C3137="","",LOOKUP(C3137,Bases!A:A,Bases!B:B))</f>
        <v/>
      </c>
      <c r="E3137" s="70" t="str">
        <f>IF(C3137="","",LOOKUP(C3137,Bases!A:A,Bases!C:C))</f>
        <v/>
      </c>
      <c r="G3137" s="68" t="str">
        <f t="shared" si="195"/>
        <v>Baja</v>
      </c>
      <c r="K3137" s="16">
        <v>0</v>
      </c>
      <c r="L3137" s="16" t="s">
        <v>2265</v>
      </c>
      <c r="M3137" s="17">
        <v>37174</v>
      </c>
      <c r="N3137" s="15">
        <v>34947370721</v>
      </c>
      <c r="P3137" s="16">
        <v>0</v>
      </c>
      <c r="Q3137" s="16" t="str">
        <f t="shared" si="196"/>
        <v>//</v>
      </c>
      <c r="R3137" s="16"/>
      <c r="S3137" s="108" t="e">
        <v>#N/A</v>
      </c>
      <c r="T3137" s="108"/>
    </row>
    <row r="3138" spans="1:20" hidden="1" x14ac:dyDescent="0.2">
      <c r="A3138" s="16">
        <v>701</v>
      </c>
      <c r="B3138" s="16" t="s">
        <v>2198</v>
      </c>
      <c r="D3138" s="70" t="str">
        <f>IF(C3138="","",LOOKUP(C3138,Bases!A:A,Bases!B:B))</f>
        <v/>
      </c>
      <c r="E3138" s="70" t="str">
        <f>IF(C3138="","",LOOKUP(C3138,Bases!A:A,Bases!C:C))</f>
        <v/>
      </c>
      <c r="G3138" s="68" t="str">
        <f t="shared" si="195"/>
        <v>Baja</v>
      </c>
      <c r="K3138" s="16">
        <v>0</v>
      </c>
      <c r="L3138" s="16" t="s">
        <v>2265</v>
      </c>
      <c r="M3138" s="17">
        <v>38474</v>
      </c>
      <c r="N3138" s="15">
        <v>34057600727</v>
      </c>
      <c r="P3138" s="16">
        <v>0</v>
      </c>
      <c r="Q3138" s="16" t="str">
        <f t="shared" si="196"/>
        <v>//</v>
      </c>
      <c r="R3138" s="16"/>
      <c r="S3138" s="108" t="e">
        <v>#N/A</v>
      </c>
      <c r="T3138" s="108"/>
    </row>
    <row r="3139" spans="1:20" hidden="1" x14ac:dyDescent="0.2">
      <c r="A3139" s="16">
        <v>1310</v>
      </c>
      <c r="B3139" s="16" t="s">
        <v>2199</v>
      </c>
      <c r="D3139" s="70" t="str">
        <f>IF(C3139="","",LOOKUP(C3139,Bases!A:A,Bases!B:B))</f>
        <v/>
      </c>
      <c r="E3139" s="70" t="str">
        <f>IF(C3139="","",LOOKUP(C3139,Bases!A:A,Bases!C:C))</f>
        <v/>
      </c>
      <c r="G3139" s="68" t="str">
        <f t="shared" si="195"/>
        <v>Baja</v>
      </c>
      <c r="H3139" s="16" t="s">
        <v>3588</v>
      </c>
      <c r="J3139" s="16" t="s">
        <v>2283</v>
      </c>
      <c r="K3139" s="16">
        <v>98640</v>
      </c>
      <c r="L3139" s="16" t="s">
        <v>2265</v>
      </c>
      <c r="M3139" s="17">
        <v>41866</v>
      </c>
      <c r="N3139" s="15">
        <v>34139600778</v>
      </c>
      <c r="P3139" s="16">
        <v>0</v>
      </c>
      <c r="Q3139" s="16" t="str">
        <f t="shared" si="196"/>
        <v>//</v>
      </c>
      <c r="R3139" s="16"/>
      <c r="S3139" s="108" t="e">
        <v>#N/A</v>
      </c>
      <c r="T3139" s="108"/>
    </row>
    <row r="3140" spans="1:20" hidden="1" x14ac:dyDescent="0.2">
      <c r="A3140" s="16">
        <v>7035</v>
      </c>
      <c r="B3140" s="16" t="s">
        <v>2199</v>
      </c>
      <c r="D3140" s="70" t="str">
        <f>IF(C3140="","",LOOKUP(C3140,Bases!A:A,Bases!B:B))</f>
        <v/>
      </c>
      <c r="E3140" s="70" t="str">
        <f>IF(C3140="","",LOOKUP(C3140,Bases!A:A,Bases!C:C))</f>
        <v/>
      </c>
      <c r="G3140" s="68" t="str">
        <f t="shared" si="195"/>
        <v>Baja</v>
      </c>
      <c r="H3140" s="16" t="s">
        <v>3588</v>
      </c>
      <c r="J3140" s="16" t="s">
        <v>2283</v>
      </c>
      <c r="K3140" s="16">
        <v>98640</v>
      </c>
      <c r="L3140" s="16" t="s">
        <v>2265</v>
      </c>
      <c r="M3140" s="17">
        <v>41302</v>
      </c>
      <c r="N3140" s="15">
        <v>34139600778</v>
      </c>
      <c r="P3140" s="16">
        <v>0</v>
      </c>
      <c r="Q3140" s="16" t="str">
        <f t="shared" si="196"/>
        <v>//</v>
      </c>
      <c r="R3140" s="16"/>
      <c r="S3140" s="108" t="e">
        <v>#N/A</v>
      </c>
      <c r="T3140" s="108"/>
    </row>
    <row r="3141" spans="1:20" hidden="1" x14ac:dyDescent="0.2">
      <c r="A3141" s="16">
        <v>875</v>
      </c>
      <c r="B3141" s="16" t="s">
        <v>2200</v>
      </c>
      <c r="D3141" s="70" t="str">
        <f>IF(C3141="","",LOOKUP(C3141,Bases!A:A,Bases!B:B))</f>
        <v/>
      </c>
      <c r="E3141" s="70" t="str">
        <f>IF(C3141="","",LOOKUP(C3141,Bases!A:A,Bases!C:C))</f>
        <v/>
      </c>
      <c r="G3141" s="68" t="str">
        <f t="shared" si="195"/>
        <v>Baja</v>
      </c>
      <c r="K3141" s="16">
        <v>0</v>
      </c>
      <c r="L3141" s="16" t="s">
        <v>2265</v>
      </c>
      <c r="M3141" s="17">
        <v>38775</v>
      </c>
      <c r="N3141" s="15">
        <v>34068802155</v>
      </c>
      <c r="P3141" s="16">
        <v>0</v>
      </c>
      <c r="Q3141" s="16" t="str">
        <f t="shared" si="196"/>
        <v>//</v>
      </c>
      <c r="R3141" s="16"/>
      <c r="S3141" s="108" t="e">
        <v>#N/A</v>
      </c>
      <c r="T3141" s="108"/>
    </row>
    <row r="3142" spans="1:20" hidden="1" x14ac:dyDescent="0.2">
      <c r="A3142" s="16">
        <v>1663</v>
      </c>
      <c r="B3142" s="16" t="s">
        <v>2201</v>
      </c>
      <c r="D3142" s="70" t="str">
        <f>IF(C3142="","",LOOKUP(C3142,Bases!A:A,Bases!B:B))</f>
        <v/>
      </c>
      <c r="E3142" s="70" t="str">
        <f>IF(C3142="","",LOOKUP(C3142,Bases!A:A,Bases!C:C))</f>
        <v/>
      </c>
      <c r="G3142" s="68" t="str">
        <f t="shared" si="195"/>
        <v>Baja</v>
      </c>
      <c r="H3142" s="16" t="s">
        <v>3589</v>
      </c>
      <c r="J3142" s="16" t="s">
        <v>2288</v>
      </c>
      <c r="K3142" s="16">
        <v>98730</v>
      </c>
      <c r="L3142" s="16" t="s">
        <v>2265</v>
      </c>
      <c r="M3142" s="17">
        <v>42501</v>
      </c>
      <c r="N3142" s="15">
        <v>8169764035</v>
      </c>
      <c r="P3142" s="16">
        <v>0</v>
      </c>
      <c r="Q3142" s="16" t="str">
        <f t="shared" si="196"/>
        <v>//</v>
      </c>
      <c r="R3142" s="16"/>
      <c r="S3142" s="108" t="e">
        <v>#N/A</v>
      </c>
      <c r="T3142" s="108"/>
    </row>
    <row r="3143" spans="1:20" hidden="1" x14ac:dyDescent="0.2">
      <c r="A3143" s="16">
        <v>1168</v>
      </c>
      <c r="B3143" s="16" t="s">
        <v>2202</v>
      </c>
      <c r="D3143" s="70" t="str">
        <f>IF(C3143="","",LOOKUP(C3143,Bases!A:A,Bases!B:B))</f>
        <v/>
      </c>
      <c r="E3143" s="70" t="str">
        <f>IF(C3143="","",LOOKUP(C3143,Bases!A:A,Bases!C:C))</f>
        <v/>
      </c>
      <c r="G3143" s="68" t="str">
        <f t="shared" si="195"/>
        <v>Baja</v>
      </c>
      <c r="H3143" s="16" t="s">
        <v>3580</v>
      </c>
      <c r="J3143" s="16" t="s">
        <v>2283</v>
      </c>
      <c r="K3143" s="16">
        <v>98640</v>
      </c>
      <c r="L3143" s="16" t="s">
        <v>2265</v>
      </c>
      <c r="M3143" s="17">
        <v>41477</v>
      </c>
      <c r="N3143" s="15">
        <v>34079202924</v>
      </c>
      <c r="P3143" s="16">
        <v>0</v>
      </c>
      <c r="Q3143" s="16" t="str">
        <f t="shared" si="196"/>
        <v>//</v>
      </c>
      <c r="R3143" s="16"/>
      <c r="S3143" s="108" t="e">
        <v>#N/A</v>
      </c>
      <c r="T3143" s="108"/>
    </row>
    <row r="3144" spans="1:20" hidden="1" x14ac:dyDescent="0.2">
      <c r="A3144" s="39">
        <v>2313</v>
      </c>
      <c r="B3144" s="23" t="s">
        <v>4085</v>
      </c>
      <c r="D3144" s="70" t="str">
        <f>IF(C3144="","",LOOKUP(C3144,Bases!A:A,Bases!B:B))</f>
        <v/>
      </c>
      <c r="E3144" s="70" t="str">
        <f>IF(C3144="","",LOOKUP(C3144,Bases!A:A,Bases!C:C))</f>
        <v/>
      </c>
      <c r="F3144" s="18" t="s">
        <v>9</v>
      </c>
      <c r="G3144" s="68" t="str">
        <f t="shared" si="195"/>
        <v>Baja</v>
      </c>
      <c r="H3144" s="16" t="s">
        <v>2572</v>
      </c>
      <c r="J3144" s="16" t="s">
        <v>2272</v>
      </c>
      <c r="K3144" s="16">
        <v>98700</v>
      </c>
      <c r="L3144" s="16" t="s">
        <v>2265</v>
      </c>
      <c r="M3144" s="17">
        <v>43355</v>
      </c>
      <c r="O3144" s="16" t="s">
        <v>4410</v>
      </c>
      <c r="P3144" s="16">
        <v>0</v>
      </c>
      <c r="Q3144" s="16" t="str">
        <f t="shared" si="196"/>
        <v>30/11/99</v>
      </c>
      <c r="R3144" s="27" t="s">
        <v>3904</v>
      </c>
      <c r="S3144" s="108" t="e">
        <v>#N/A</v>
      </c>
      <c r="T3144" s="108"/>
    </row>
    <row r="3145" spans="1:20" hidden="1" x14ac:dyDescent="0.2">
      <c r="A3145" s="16">
        <v>398</v>
      </c>
      <c r="B3145" s="16" t="s">
        <v>2203</v>
      </c>
      <c r="D3145" s="70" t="str">
        <f>IF(C3145="","",LOOKUP(C3145,Bases!A:A,Bases!B:B))</f>
        <v/>
      </c>
      <c r="E3145" s="70" t="str">
        <f>IF(C3145="","",LOOKUP(C3145,Bases!A:A,Bases!C:C))</f>
        <v/>
      </c>
      <c r="G3145" s="68" t="str">
        <f t="shared" si="195"/>
        <v>Baja</v>
      </c>
      <c r="K3145" s="16">
        <v>0</v>
      </c>
      <c r="L3145" s="16" t="s">
        <v>2265</v>
      </c>
      <c r="M3145" s="17">
        <v>37712</v>
      </c>
      <c r="N3145" s="15">
        <v>34887120177</v>
      </c>
      <c r="P3145" s="16">
        <v>0</v>
      </c>
      <c r="Q3145" s="16" t="str">
        <f t="shared" si="196"/>
        <v>//</v>
      </c>
      <c r="R3145" s="16"/>
      <c r="S3145" s="108" t="e">
        <v>#N/A</v>
      </c>
      <c r="T3145" s="108"/>
    </row>
    <row r="3146" spans="1:20" hidden="1" x14ac:dyDescent="0.2">
      <c r="A3146" s="16">
        <v>426</v>
      </c>
      <c r="B3146" s="16" t="s">
        <v>2204</v>
      </c>
      <c r="D3146" s="70" t="str">
        <f>IF(C3146="","",LOOKUP(C3146,Bases!A:A,Bases!B:B))</f>
        <v/>
      </c>
      <c r="E3146" s="70" t="str">
        <f>IF(C3146="","",LOOKUP(C3146,Bases!A:A,Bases!C:C))</f>
        <v/>
      </c>
      <c r="G3146" s="68" t="str">
        <f t="shared" si="195"/>
        <v>Baja</v>
      </c>
      <c r="H3146" s="16" t="s">
        <v>3590</v>
      </c>
      <c r="J3146" s="16" t="s">
        <v>2270</v>
      </c>
      <c r="K3146" s="16">
        <v>0</v>
      </c>
      <c r="L3146" s="16" t="s">
        <v>2265</v>
      </c>
      <c r="M3146" s="17">
        <v>37895</v>
      </c>
      <c r="N3146" s="15">
        <v>34988107941</v>
      </c>
      <c r="P3146" s="16">
        <v>0</v>
      </c>
      <c r="Q3146" s="16" t="str">
        <f t="shared" si="196"/>
        <v>//</v>
      </c>
      <c r="R3146" s="16"/>
      <c r="S3146" s="108" t="e">
        <v>#N/A</v>
      </c>
      <c r="T3146" s="108"/>
    </row>
    <row r="3147" spans="1:20" hidden="1" x14ac:dyDescent="0.2">
      <c r="A3147" s="16">
        <v>1648</v>
      </c>
      <c r="B3147" s="16" t="s">
        <v>2205</v>
      </c>
      <c r="D3147" s="70" t="str">
        <f>IF(C3147="","",LOOKUP(C3147,Bases!A:A,Bases!B:B))</f>
        <v/>
      </c>
      <c r="E3147" s="70" t="str">
        <f>IF(C3147="","",LOOKUP(C3147,Bases!A:A,Bases!C:C))</f>
        <v/>
      </c>
      <c r="G3147" s="68" t="str">
        <f t="shared" si="195"/>
        <v>Baja</v>
      </c>
      <c r="H3147" s="16" t="s">
        <v>3591</v>
      </c>
      <c r="J3147" s="16" t="s">
        <v>2272</v>
      </c>
      <c r="K3147" s="16">
        <v>98700</v>
      </c>
      <c r="L3147" s="16" t="s">
        <v>2265</v>
      </c>
      <c r="M3147" s="17">
        <v>42488</v>
      </c>
      <c r="N3147" s="15">
        <v>34118200020</v>
      </c>
      <c r="P3147" s="16">
        <v>0</v>
      </c>
      <c r="Q3147" s="16" t="str">
        <f t="shared" si="196"/>
        <v>//</v>
      </c>
      <c r="R3147" s="16"/>
      <c r="S3147" s="108" t="e">
        <v>#N/A</v>
      </c>
      <c r="T3147" s="108"/>
    </row>
    <row r="3148" spans="1:20" hidden="1" x14ac:dyDescent="0.2">
      <c r="A3148" s="16">
        <v>1639</v>
      </c>
      <c r="B3148" s="16" t="s">
        <v>2206</v>
      </c>
      <c r="D3148" s="70" t="str">
        <f>IF(C3148="","",LOOKUP(C3148,Bases!A:A,Bases!B:B))</f>
        <v/>
      </c>
      <c r="E3148" s="70" t="str">
        <f>IF(C3148="","",LOOKUP(C3148,Bases!A:A,Bases!C:C))</f>
        <v/>
      </c>
      <c r="G3148" s="68" t="str">
        <f t="shared" si="195"/>
        <v>Baja</v>
      </c>
      <c r="H3148" s="16" t="s">
        <v>3592</v>
      </c>
      <c r="J3148" s="16" t="s">
        <v>2272</v>
      </c>
      <c r="K3148" s="16">
        <v>98700</v>
      </c>
      <c r="L3148" s="16" t="s">
        <v>2265</v>
      </c>
      <c r="M3148" s="17">
        <v>42485</v>
      </c>
      <c r="N3148" s="15">
        <v>34028412459</v>
      </c>
      <c r="P3148" s="16">
        <v>0</v>
      </c>
      <c r="Q3148" s="16" t="str">
        <f t="shared" si="196"/>
        <v>//</v>
      </c>
      <c r="R3148" s="16"/>
      <c r="S3148" s="108" t="e">
        <v>#N/A</v>
      </c>
      <c r="T3148" s="108"/>
    </row>
    <row r="3149" spans="1:20" hidden="1" x14ac:dyDescent="0.2">
      <c r="A3149" s="16">
        <v>1651</v>
      </c>
      <c r="B3149" s="16" t="s">
        <v>2207</v>
      </c>
      <c r="D3149" s="70" t="str">
        <f>IF(C3149="","",LOOKUP(C3149,Bases!A:A,Bases!B:B))</f>
        <v/>
      </c>
      <c r="E3149" s="70" t="str">
        <f>IF(C3149="","",LOOKUP(C3149,Bases!A:A,Bases!C:C))</f>
        <v/>
      </c>
      <c r="G3149" s="68" t="str">
        <f t="shared" si="195"/>
        <v>Baja</v>
      </c>
      <c r="H3149" s="16" t="s">
        <v>3593</v>
      </c>
      <c r="J3149" s="16" t="s">
        <v>2272</v>
      </c>
      <c r="K3149" s="16">
        <v>98700</v>
      </c>
      <c r="L3149" s="16" t="s">
        <v>2265</v>
      </c>
      <c r="M3149" s="17">
        <v>42488</v>
      </c>
      <c r="N3149" s="15">
        <v>10169210944</v>
      </c>
      <c r="P3149" s="16">
        <v>0</v>
      </c>
      <c r="Q3149" s="16" t="str">
        <f t="shared" si="196"/>
        <v>//</v>
      </c>
      <c r="R3149" s="16"/>
      <c r="S3149" s="108" t="e">
        <v>#N/A</v>
      </c>
      <c r="T3149" s="108"/>
    </row>
    <row r="3150" spans="1:20" hidden="1" x14ac:dyDescent="0.2">
      <c r="A3150" s="16">
        <v>1628</v>
      </c>
      <c r="B3150" s="16" t="s">
        <v>2208</v>
      </c>
      <c r="D3150" s="70" t="str">
        <f>IF(C3150="","",LOOKUP(C3150,Bases!A:A,Bases!B:B))</f>
        <v/>
      </c>
      <c r="E3150" s="70" t="str">
        <f>IF(C3150="","",LOOKUP(C3150,Bases!A:A,Bases!C:C))</f>
        <v/>
      </c>
      <c r="G3150" s="68" t="str">
        <f t="shared" si="195"/>
        <v>Baja</v>
      </c>
      <c r="H3150" s="16" t="s">
        <v>3594</v>
      </c>
      <c r="J3150" s="16" t="s">
        <v>2272</v>
      </c>
      <c r="K3150" s="16">
        <v>98700</v>
      </c>
      <c r="L3150" s="16" t="s">
        <v>2265</v>
      </c>
      <c r="M3150" s="17">
        <v>42485</v>
      </c>
      <c r="N3150" s="15">
        <v>8147955515</v>
      </c>
      <c r="P3150" s="16">
        <v>0</v>
      </c>
      <c r="Q3150" s="16" t="str">
        <f t="shared" si="196"/>
        <v>//</v>
      </c>
      <c r="R3150" s="16"/>
      <c r="S3150" s="108" t="e">
        <v>#N/A</v>
      </c>
      <c r="T3150" s="108"/>
    </row>
    <row r="3151" spans="1:20" hidden="1" x14ac:dyDescent="0.2">
      <c r="A3151" s="29">
        <v>50321</v>
      </c>
      <c r="B3151" s="16" t="s">
        <v>5201</v>
      </c>
      <c r="D3151" s="70" t="str">
        <f>IF(C3151="","",LOOKUP(C3151,Bases!A:A,Bases!B:B))</f>
        <v/>
      </c>
      <c r="E3151" s="70" t="str">
        <f>IF(C3151="","",LOOKUP(C3151,Bases!A:A,Bases!C:C))</f>
        <v/>
      </c>
      <c r="F3151" s="24" t="s">
        <v>3639</v>
      </c>
      <c r="G3151" s="68" t="str">
        <f t="shared" si="195"/>
        <v>Baja</v>
      </c>
      <c r="H3151" s="16" t="s">
        <v>5202</v>
      </c>
      <c r="J3151" s="16" t="s">
        <v>2387</v>
      </c>
      <c r="K3151" s="16">
        <v>98614</v>
      </c>
      <c r="L3151" s="16" t="s">
        <v>2265</v>
      </c>
      <c r="M3151" s="17">
        <v>43661</v>
      </c>
      <c r="N3151" s="15">
        <v>34088916662</v>
      </c>
      <c r="O3151" s="16" t="s">
        <v>5203</v>
      </c>
      <c r="P3151" s="16">
        <v>0</v>
      </c>
      <c r="Q3151" s="16" t="str">
        <f t="shared" si="196"/>
        <v>20/05/89</v>
      </c>
      <c r="R3151" s="27" t="s">
        <v>3910</v>
      </c>
      <c r="S3151" s="108" t="e">
        <v>#N/A</v>
      </c>
      <c r="T3151" s="108"/>
    </row>
    <row r="3152" spans="1:20" hidden="1" x14ac:dyDescent="0.2">
      <c r="A3152" s="16">
        <v>1656</v>
      </c>
      <c r="B3152" s="16" t="s">
        <v>2209</v>
      </c>
      <c r="D3152" s="70" t="str">
        <f>IF(C3152="","",LOOKUP(C3152,Bases!A:A,Bases!B:B))</f>
        <v/>
      </c>
      <c r="E3152" s="70" t="str">
        <f>IF(C3152="","",LOOKUP(C3152,Bases!A:A,Bases!C:C))</f>
        <v/>
      </c>
      <c r="G3152" s="68" t="str">
        <f t="shared" si="195"/>
        <v>Baja</v>
      </c>
      <c r="H3152" s="16" t="s">
        <v>2390</v>
      </c>
      <c r="J3152" s="16" t="s">
        <v>3595</v>
      </c>
      <c r="K3152" s="16">
        <v>98700</v>
      </c>
      <c r="L3152" s="16" t="s">
        <v>2265</v>
      </c>
      <c r="M3152" s="17">
        <v>42489</v>
      </c>
      <c r="N3152" s="15">
        <v>50149624699</v>
      </c>
      <c r="P3152" s="16">
        <v>0</v>
      </c>
      <c r="Q3152" s="16" t="str">
        <f t="shared" si="196"/>
        <v>//</v>
      </c>
      <c r="R3152" s="16"/>
      <c r="S3152" s="108" t="e">
        <v>#N/A</v>
      </c>
      <c r="T3152" s="108"/>
    </row>
    <row r="3153" spans="1:20" hidden="1" x14ac:dyDescent="0.2">
      <c r="A3153" s="23">
        <v>1656</v>
      </c>
      <c r="B3153" s="16" t="s">
        <v>2209</v>
      </c>
      <c r="D3153" s="70" t="str">
        <f>IF(C3153="","",LOOKUP(C3153,Bases!A:A,Bases!B:B))</f>
        <v/>
      </c>
      <c r="E3153" s="70" t="str">
        <f>IF(C3153="","",LOOKUP(C3153,Bases!A:A,Bases!C:C))</f>
        <v/>
      </c>
      <c r="F3153" s="24" t="s">
        <v>3662</v>
      </c>
      <c r="G3153" s="68" t="str">
        <f t="shared" si="195"/>
        <v>Baja</v>
      </c>
      <c r="H3153" s="16" t="s">
        <v>3593</v>
      </c>
      <c r="J3153" s="16" t="s">
        <v>2272</v>
      </c>
      <c r="K3153" s="16">
        <v>98700</v>
      </c>
      <c r="L3153" s="16" t="s">
        <v>2265</v>
      </c>
      <c r="M3153" s="17">
        <v>43472</v>
      </c>
      <c r="O3153" s="16" t="s">
        <v>4639</v>
      </c>
      <c r="P3153" s="16">
        <v>0</v>
      </c>
      <c r="Q3153" s="16" t="str">
        <f t="shared" si="196"/>
        <v>28/05/96</v>
      </c>
      <c r="R3153" s="27" t="s">
        <v>3904</v>
      </c>
      <c r="S3153" s="108" t="e">
        <v>#N/A</v>
      </c>
      <c r="T3153" s="108"/>
    </row>
    <row r="3154" spans="1:20" x14ac:dyDescent="0.2">
      <c r="A3154" s="16">
        <v>1959</v>
      </c>
      <c r="B3154" s="16" t="s">
        <v>1700</v>
      </c>
      <c r="C3154" s="16" t="s">
        <v>6873</v>
      </c>
      <c r="D3154" s="70" t="str">
        <f>IF(C3154="","",LOOKUP(C3154,Bases!A:A,Bases!B:B))</f>
        <v>Mantenimiento</v>
      </c>
      <c r="E3154" s="70" t="str">
        <f>IF(C3154="","",LOOKUP(C3154,Bases!A:A,Bases!C:C))</f>
        <v>Apoyo de Mantenimiento</v>
      </c>
      <c r="F3154" s="18" t="s">
        <v>3</v>
      </c>
      <c r="G3154" s="68" t="str">
        <f t="shared" si="195"/>
        <v>Activo</v>
      </c>
      <c r="H3154" s="16" t="s">
        <v>3304</v>
      </c>
      <c r="I3154" s="16" t="s">
        <v>2283</v>
      </c>
      <c r="J3154" s="16" t="s">
        <v>2283</v>
      </c>
      <c r="K3154" s="16">
        <v>98640</v>
      </c>
      <c r="L3154" s="16" t="s">
        <v>2266</v>
      </c>
      <c r="M3154" s="17">
        <v>43682</v>
      </c>
      <c r="N3154" s="15">
        <v>52169718708</v>
      </c>
      <c r="O3154" s="16" t="s">
        <v>5263</v>
      </c>
      <c r="P3154" s="16" t="s">
        <v>6438</v>
      </c>
      <c r="Q3154" s="16" t="str">
        <f t="shared" si="196"/>
        <v>26/12/97</v>
      </c>
      <c r="R3154" s="27" t="s">
        <v>3904</v>
      </c>
      <c r="S3154" s="12" t="s">
        <v>2283</v>
      </c>
    </row>
    <row r="3155" spans="1:20" hidden="1" x14ac:dyDescent="0.2">
      <c r="A3155" s="16">
        <v>1753</v>
      </c>
      <c r="B3155" s="16" t="s">
        <v>2211</v>
      </c>
      <c r="D3155" s="70" t="str">
        <f>IF(C3155="","",LOOKUP(C3155,Bases!A:A,Bases!B:B))</f>
        <v/>
      </c>
      <c r="E3155" s="70" t="str">
        <f>IF(C3155="","",LOOKUP(C3155,Bases!A:A,Bases!C:C))</f>
        <v/>
      </c>
      <c r="G3155" s="68" t="str">
        <f t="shared" si="195"/>
        <v>Baja</v>
      </c>
      <c r="H3155" s="16" t="s">
        <v>3597</v>
      </c>
      <c r="J3155" s="16" t="s">
        <v>3074</v>
      </c>
      <c r="K3155" s="16">
        <v>98640</v>
      </c>
      <c r="L3155" s="16" t="s">
        <v>2265</v>
      </c>
      <c r="M3155" s="17">
        <v>42629</v>
      </c>
      <c r="N3155" s="15">
        <v>2166455259</v>
      </c>
      <c r="P3155" s="16">
        <v>0</v>
      </c>
      <c r="Q3155" s="16" t="str">
        <f t="shared" si="196"/>
        <v>//</v>
      </c>
      <c r="R3155" s="16"/>
      <c r="S3155" s="108" t="e">
        <v>#N/A</v>
      </c>
      <c r="T3155" s="108"/>
    </row>
    <row r="3156" spans="1:20" hidden="1" x14ac:dyDescent="0.2">
      <c r="A3156" s="16">
        <v>2123</v>
      </c>
      <c r="B3156" s="16" t="s">
        <v>3673</v>
      </c>
      <c r="D3156" s="70" t="str">
        <f>IF(C3156="","",LOOKUP(C3156,Bases!A:A,Bases!B:B))</f>
        <v/>
      </c>
      <c r="E3156" s="70" t="str">
        <f>IF(C3156="","",LOOKUP(C3156,Bases!A:A,Bases!C:C))</f>
        <v/>
      </c>
      <c r="G3156" s="68" t="str">
        <f t="shared" si="195"/>
        <v>Baja</v>
      </c>
      <c r="H3156" s="16" t="s">
        <v>3674</v>
      </c>
      <c r="J3156" s="16" t="s">
        <v>3675</v>
      </c>
      <c r="K3156" s="16">
        <v>98640</v>
      </c>
      <c r="L3156" s="16" t="s">
        <v>2265</v>
      </c>
      <c r="M3156" s="17">
        <v>43276</v>
      </c>
      <c r="P3156" s="16">
        <v>0</v>
      </c>
      <c r="Q3156" s="16" t="str">
        <f t="shared" si="196"/>
        <v>//</v>
      </c>
      <c r="R3156" s="16"/>
      <c r="S3156" s="108" t="e">
        <v>#N/A</v>
      </c>
      <c r="T3156" s="108"/>
    </row>
    <row r="3157" spans="1:20" hidden="1" x14ac:dyDescent="0.2">
      <c r="A3157" s="16">
        <v>1290</v>
      </c>
      <c r="B3157" s="16" t="s">
        <v>2212</v>
      </c>
      <c r="D3157" s="70" t="str">
        <f>IF(C3157="","",LOOKUP(C3157,Bases!A:A,Bases!B:B))</f>
        <v/>
      </c>
      <c r="E3157" s="70" t="str">
        <f>IF(C3157="","",LOOKUP(C3157,Bases!A:A,Bases!C:C))</f>
        <v/>
      </c>
      <c r="G3157" s="68" t="str">
        <f t="shared" si="195"/>
        <v>Baja</v>
      </c>
      <c r="H3157" s="16" t="s">
        <v>3598</v>
      </c>
      <c r="J3157" s="16" t="s">
        <v>2283</v>
      </c>
      <c r="K3157" s="16">
        <v>98640</v>
      </c>
      <c r="L3157" s="16" t="s">
        <v>2265</v>
      </c>
      <c r="M3157" s="17">
        <v>41775</v>
      </c>
      <c r="N3157" s="15">
        <v>34129105770</v>
      </c>
      <c r="P3157" s="16">
        <v>0</v>
      </c>
      <c r="Q3157" s="16" t="str">
        <f t="shared" si="196"/>
        <v>//</v>
      </c>
      <c r="R3157" s="16"/>
      <c r="S3157" s="108" t="e">
        <v>#N/A</v>
      </c>
      <c r="T3157" s="108"/>
    </row>
    <row r="3158" spans="1:20" hidden="1" x14ac:dyDescent="0.2">
      <c r="A3158" s="16">
        <v>8306</v>
      </c>
      <c r="B3158" s="16" t="s">
        <v>7213</v>
      </c>
      <c r="C3158" s="19" t="s">
        <v>7002</v>
      </c>
      <c r="D3158" s="70" t="str">
        <f>IF(C3158="","",LOOKUP(C3158,Bases!A:A,Bases!B:B))</f>
        <v>Invernaderos</v>
      </c>
      <c r="E3158" s="70" t="str">
        <f>IF(C3158="","",LOOKUP(C3158,Bases!A:A,Bases!C:C))</f>
        <v>Extra/entrenamiento</v>
      </c>
      <c r="F3158" s="18" t="s">
        <v>7209</v>
      </c>
      <c r="G3158" s="68" t="str">
        <f t="shared" si="195"/>
        <v>Baja</v>
      </c>
      <c r="H3158" s="16" t="s">
        <v>7211</v>
      </c>
      <c r="I3158" s="16" t="s">
        <v>2283</v>
      </c>
      <c r="J3158" s="16" t="s">
        <v>2283</v>
      </c>
      <c r="K3158" s="16">
        <v>98640</v>
      </c>
      <c r="L3158" s="16" t="s">
        <v>2265</v>
      </c>
      <c r="M3158" s="17">
        <v>44106</v>
      </c>
      <c r="O3158" s="16" t="s">
        <v>7215</v>
      </c>
      <c r="P3158" s="16" t="s">
        <v>7214</v>
      </c>
      <c r="Q3158" s="16" t="str">
        <f t="shared" si="196"/>
        <v>18/12/01</v>
      </c>
      <c r="R3158" s="27" t="s">
        <v>3910</v>
      </c>
      <c r="S3158" s="29" t="s">
        <v>2283</v>
      </c>
      <c r="T3158" s="29"/>
    </row>
    <row r="3159" spans="1:20" hidden="1" x14ac:dyDescent="0.2">
      <c r="A3159" s="29">
        <v>50242</v>
      </c>
      <c r="B3159" s="16" t="s">
        <v>4461</v>
      </c>
      <c r="D3159" s="70" t="str">
        <f>IF(C3159="","",LOOKUP(C3159,Bases!A:A,Bases!B:B))</f>
        <v/>
      </c>
      <c r="E3159" s="70" t="str">
        <f>IF(C3159="","",LOOKUP(C3159,Bases!A:A,Bases!C:C))</f>
        <v/>
      </c>
      <c r="F3159" s="24" t="s">
        <v>3639</v>
      </c>
      <c r="G3159" s="68" t="str">
        <f t="shared" si="195"/>
        <v>Baja</v>
      </c>
      <c r="H3159" s="16" t="s">
        <v>4462</v>
      </c>
      <c r="J3159" s="16" t="s">
        <v>2283</v>
      </c>
      <c r="K3159" s="16">
        <v>98640</v>
      </c>
      <c r="L3159" s="16" t="s">
        <v>2265</v>
      </c>
      <c r="M3159" s="17">
        <v>43412</v>
      </c>
      <c r="O3159" s="16" t="s">
        <v>4463</v>
      </c>
      <c r="P3159" s="16">
        <v>0</v>
      </c>
      <c r="Q3159" s="16" t="str">
        <f t="shared" si="196"/>
        <v>04/12/94</v>
      </c>
      <c r="R3159" s="27" t="s">
        <v>3910</v>
      </c>
      <c r="S3159" s="108" t="e">
        <v>#N/A</v>
      </c>
      <c r="T3159" s="108"/>
    </row>
    <row r="3160" spans="1:20" hidden="1" x14ac:dyDescent="0.2">
      <c r="A3160" s="16">
        <v>151</v>
      </c>
      <c r="B3160" s="16" t="s">
        <v>2213</v>
      </c>
      <c r="D3160" s="70" t="str">
        <f>IF(C3160="","",LOOKUP(C3160,Bases!A:A,Bases!B:B))</f>
        <v/>
      </c>
      <c r="E3160" s="70" t="str">
        <f>IF(C3160="","",LOOKUP(C3160,Bases!A:A,Bases!C:C))</f>
        <v/>
      </c>
      <c r="G3160" s="68" t="str">
        <f t="shared" si="195"/>
        <v>Baja</v>
      </c>
      <c r="K3160" s="16">
        <v>0</v>
      </c>
      <c r="L3160" s="16" t="s">
        <v>2265</v>
      </c>
      <c r="M3160" s="17">
        <v>37186</v>
      </c>
      <c r="N3160" s="15">
        <v>1876825740</v>
      </c>
      <c r="P3160" s="16">
        <v>0</v>
      </c>
      <c r="Q3160" s="16" t="str">
        <f t="shared" si="196"/>
        <v>//</v>
      </c>
      <c r="R3160" s="16"/>
      <c r="S3160" s="108" t="e">
        <v>#N/A</v>
      </c>
      <c r="T3160" s="108"/>
    </row>
    <row r="3161" spans="1:20" hidden="1" x14ac:dyDescent="0.2">
      <c r="A3161" s="16">
        <v>1558</v>
      </c>
      <c r="B3161" s="16" t="s">
        <v>2214</v>
      </c>
      <c r="D3161" s="70" t="str">
        <f>IF(C3161="","",LOOKUP(C3161,Bases!A:A,Bases!B:B))</f>
        <v/>
      </c>
      <c r="E3161" s="70" t="str">
        <f>IF(C3161="","",LOOKUP(C3161,Bases!A:A,Bases!C:C))</f>
        <v/>
      </c>
      <c r="G3161" s="68" t="str">
        <f t="shared" si="195"/>
        <v>Baja</v>
      </c>
      <c r="H3161" s="16" t="s">
        <v>3599</v>
      </c>
      <c r="J3161" s="16" t="s">
        <v>2283</v>
      </c>
      <c r="K3161" s="16">
        <v>98640</v>
      </c>
      <c r="L3161" s="16" t="s">
        <v>2265</v>
      </c>
      <c r="M3161" s="17">
        <v>42300</v>
      </c>
      <c r="N3161" s="15">
        <v>34149700899</v>
      </c>
      <c r="P3161" s="16">
        <v>0</v>
      </c>
      <c r="Q3161" s="16" t="str">
        <f t="shared" si="196"/>
        <v>//</v>
      </c>
      <c r="R3161" s="16"/>
      <c r="S3161" s="108" t="e">
        <v>#N/A</v>
      </c>
      <c r="T3161" s="108"/>
    </row>
    <row r="3162" spans="1:20" hidden="1" x14ac:dyDescent="0.2">
      <c r="A3162" s="16">
        <v>1728</v>
      </c>
      <c r="B3162" s="16" t="s">
        <v>2215</v>
      </c>
      <c r="D3162" s="70" t="str">
        <f>IF(C3162="","",LOOKUP(C3162,Bases!A:A,Bases!B:B))</f>
        <v/>
      </c>
      <c r="E3162" s="70" t="str">
        <f>IF(C3162="","",LOOKUP(C3162,Bases!A:A,Bases!C:C))</f>
        <v/>
      </c>
      <c r="G3162" s="68" t="str">
        <f t="shared" si="195"/>
        <v>Baja</v>
      </c>
      <c r="H3162" s="16" t="s">
        <v>3600</v>
      </c>
      <c r="J3162" s="16" t="s">
        <v>2283</v>
      </c>
      <c r="K3162" s="16">
        <v>98640</v>
      </c>
      <c r="L3162" s="16" t="s">
        <v>2265</v>
      </c>
      <c r="M3162" s="17">
        <v>42604</v>
      </c>
      <c r="N3162" s="15">
        <v>53169764866</v>
      </c>
      <c r="P3162" s="16">
        <v>0</v>
      </c>
      <c r="Q3162" s="16" t="str">
        <f t="shared" ref="Q3162:Q3193" si="197">CONCATENATE(MID(O3162,9,2),"/",MID(O3162,7,2),"/",MID(O3162,5,2))</f>
        <v>//</v>
      </c>
      <c r="R3162" s="16"/>
      <c r="S3162" s="108" t="e">
        <v>#N/A</v>
      </c>
      <c r="T3162" s="108"/>
    </row>
    <row r="3163" spans="1:20" hidden="1" x14ac:dyDescent="0.2">
      <c r="A3163" s="16">
        <v>808</v>
      </c>
      <c r="B3163" s="16" t="s">
        <v>2216</v>
      </c>
      <c r="D3163" s="70" t="str">
        <f>IF(C3163="","",LOOKUP(C3163,Bases!A:A,Bases!B:B))</f>
        <v/>
      </c>
      <c r="E3163" s="70" t="str">
        <f>IF(C3163="","",LOOKUP(C3163,Bases!A:A,Bases!C:C))</f>
        <v/>
      </c>
      <c r="G3163" s="68" t="str">
        <f t="shared" si="195"/>
        <v>Baja</v>
      </c>
      <c r="K3163" s="16">
        <v>0</v>
      </c>
      <c r="L3163" s="16" t="s">
        <v>2265</v>
      </c>
      <c r="M3163" s="17">
        <v>38677</v>
      </c>
      <c r="N3163" s="15">
        <v>34048900244</v>
      </c>
      <c r="P3163" s="16">
        <v>0</v>
      </c>
      <c r="Q3163" s="16" t="str">
        <f t="shared" si="197"/>
        <v>//</v>
      </c>
      <c r="R3163" s="16"/>
      <c r="S3163" s="108" t="e">
        <v>#N/A</v>
      </c>
      <c r="T3163" s="108"/>
    </row>
    <row r="3164" spans="1:20" hidden="1" x14ac:dyDescent="0.2">
      <c r="A3164" s="16">
        <v>8029</v>
      </c>
      <c r="B3164" s="16" t="s">
        <v>2217</v>
      </c>
      <c r="D3164" s="70" t="str">
        <f>IF(C3164="","",LOOKUP(C3164,Bases!A:A,Bases!B:B))</f>
        <v/>
      </c>
      <c r="E3164" s="70" t="str">
        <f>IF(C3164="","",LOOKUP(C3164,Bases!A:A,Bases!C:C))</f>
        <v/>
      </c>
      <c r="G3164" s="68" t="str">
        <f t="shared" si="195"/>
        <v>Baja</v>
      </c>
      <c r="H3164" s="16" t="s">
        <v>3601</v>
      </c>
      <c r="J3164" s="16" t="s">
        <v>3602</v>
      </c>
      <c r="K3164" s="16">
        <v>36932</v>
      </c>
      <c r="L3164" s="16" t="s">
        <v>2265</v>
      </c>
      <c r="M3164" s="17">
        <v>41971</v>
      </c>
      <c r="N3164" s="15">
        <v>53018436054</v>
      </c>
      <c r="P3164" s="16">
        <v>0</v>
      </c>
      <c r="Q3164" s="16" t="str">
        <f t="shared" si="197"/>
        <v>//</v>
      </c>
      <c r="R3164" s="16"/>
      <c r="S3164" s="108" t="e">
        <v>#N/A</v>
      </c>
      <c r="T3164" s="108"/>
    </row>
    <row r="3165" spans="1:20" hidden="1" x14ac:dyDescent="0.2">
      <c r="A3165" s="16">
        <v>2003</v>
      </c>
      <c r="B3165" s="16" t="s">
        <v>2218</v>
      </c>
      <c r="D3165" s="70" t="str">
        <f>IF(C3165="","",LOOKUP(C3165,Bases!A:A,Bases!B:B))</f>
        <v/>
      </c>
      <c r="E3165" s="70" t="str">
        <f>IF(C3165="","",LOOKUP(C3165,Bases!A:A,Bases!C:C))</f>
        <v/>
      </c>
      <c r="G3165" s="68" t="str">
        <f t="shared" si="195"/>
        <v>Baja</v>
      </c>
      <c r="H3165" s="16" t="s">
        <v>3603</v>
      </c>
      <c r="J3165" s="16" t="s">
        <v>2270</v>
      </c>
      <c r="K3165" s="16">
        <v>98600</v>
      </c>
      <c r="L3165" s="16" t="s">
        <v>2265</v>
      </c>
      <c r="M3165" s="17">
        <v>40603</v>
      </c>
      <c r="N3165" s="15">
        <v>34098101586</v>
      </c>
      <c r="P3165" s="16">
        <v>0</v>
      </c>
      <c r="Q3165" s="16" t="str">
        <f t="shared" si="197"/>
        <v>//</v>
      </c>
      <c r="R3165" s="16"/>
      <c r="S3165" s="108" t="e">
        <v>#N/A</v>
      </c>
      <c r="T3165" s="108"/>
    </row>
    <row r="3166" spans="1:20" hidden="1" x14ac:dyDescent="0.2">
      <c r="A3166" s="16">
        <v>454</v>
      </c>
      <c r="B3166" s="16" t="s">
        <v>2219</v>
      </c>
      <c r="D3166" s="70" t="str">
        <f>IF(C3166="","",LOOKUP(C3166,Bases!A:A,Bases!B:B))</f>
        <v/>
      </c>
      <c r="E3166" s="70" t="str">
        <f>IF(C3166="","",LOOKUP(C3166,Bases!A:A,Bases!C:C))</f>
        <v/>
      </c>
      <c r="G3166" s="68" t="str">
        <f t="shared" si="195"/>
        <v>Baja</v>
      </c>
      <c r="H3166" s="16" t="s">
        <v>3604</v>
      </c>
      <c r="J3166" s="16" t="s">
        <v>2270</v>
      </c>
      <c r="K3166" s="16">
        <v>98600</v>
      </c>
      <c r="L3166" s="16" t="s">
        <v>2265</v>
      </c>
      <c r="M3166" s="17">
        <v>38096</v>
      </c>
      <c r="N3166" s="15">
        <v>34018107219</v>
      </c>
      <c r="P3166" s="16">
        <v>0</v>
      </c>
      <c r="Q3166" s="16" t="str">
        <f t="shared" si="197"/>
        <v>//</v>
      </c>
      <c r="R3166" s="16"/>
      <c r="S3166" s="108" t="e">
        <v>#N/A</v>
      </c>
      <c r="T3166" s="108"/>
    </row>
    <row r="3167" spans="1:20" hidden="1" x14ac:dyDescent="0.2">
      <c r="A3167" s="16">
        <v>2782</v>
      </c>
      <c r="B3167" s="16" t="s">
        <v>5925</v>
      </c>
      <c r="C3167" s="60"/>
      <c r="D3167" s="70" t="str">
        <f>IF(C3167="","",LOOKUP(C3167,Bases!A:A,Bases!B:B))</f>
        <v/>
      </c>
      <c r="E3167" s="70" t="str">
        <f>IF(C3167="","",LOOKUP(C3167,Bases!A:A,Bases!C:C))</f>
        <v/>
      </c>
      <c r="F3167" s="18" t="s">
        <v>27</v>
      </c>
      <c r="G3167" s="68" t="str">
        <f t="shared" si="195"/>
        <v>Baja</v>
      </c>
      <c r="H3167" s="16" t="s">
        <v>5926</v>
      </c>
      <c r="I3167" s="16" t="s">
        <v>5920</v>
      </c>
      <c r="J3167" s="16" t="s">
        <v>2272</v>
      </c>
      <c r="K3167" s="16">
        <v>98700</v>
      </c>
      <c r="L3167" s="16" t="s">
        <v>2265</v>
      </c>
      <c r="M3167" s="17">
        <v>43879</v>
      </c>
      <c r="N3167" s="15">
        <v>34129314950</v>
      </c>
      <c r="O3167" s="16" t="s">
        <v>5927</v>
      </c>
      <c r="P3167" s="16" t="s">
        <v>6487</v>
      </c>
      <c r="Q3167" s="16" t="str">
        <f t="shared" si="197"/>
        <v>29/06/93</v>
      </c>
      <c r="R3167" s="27" t="s">
        <v>3904</v>
      </c>
      <c r="S3167" s="108" t="s">
        <v>6214</v>
      </c>
      <c r="T3167" s="108"/>
    </row>
    <row r="3168" spans="1:20" hidden="1" x14ac:dyDescent="0.2">
      <c r="A3168" s="16">
        <v>809</v>
      </c>
      <c r="B3168" s="16" t="s">
        <v>2220</v>
      </c>
      <c r="D3168" s="70" t="str">
        <f>IF(C3168="","",LOOKUP(C3168,Bases!A:A,Bases!B:B))</f>
        <v/>
      </c>
      <c r="E3168" s="70" t="str">
        <f>IF(C3168="","",LOOKUP(C3168,Bases!A:A,Bases!C:C))</f>
        <v/>
      </c>
      <c r="G3168" s="68" t="str">
        <f t="shared" si="195"/>
        <v>Baja</v>
      </c>
      <c r="K3168" s="16">
        <v>0</v>
      </c>
      <c r="L3168" s="16" t="s">
        <v>2265</v>
      </c>
      <c r="M3168" s="17">
        <v>38677</v>
      </c>
      <c r="N3168" s="15">
        <v>34058704460</v>
      </c>
      <c r="P3168" s="16">
        <v>0</v>
      </c>
      <c r="Q3168" s="16" t="str">
        <f t="shared" si="197"/>
        <v>//</v>
      </c>
      <c r="R3168" s="16"/>
      <c r="S3168" s="108" t="e">
        <v>#N/A</v>
      </c>
      <c r="T3168" s="108"/>
    </row>
    <row r="3169" spans="1:20" hidden="1" x14ac:dyDescent="0.2">
      <c r="A3169" s="16">
        <v>1023</v>
      </c>
      <c r="B3169" s="16" t="s">
        <v>2221</v>
      </c>
      <c r="D3169" s="70" t="str">
        <f>IF(C3169="","",LOOKUP(C3169,Bases!A:A,Bases!B:B))</f>
        <v/>
      </c>
      <c r="E3169" s="70" t="str">
        <f>IF(C3169="","",LOOKUP(C3169,Bases!A:A,Bases!C:C))</f>
        <v/>
      </c>
      <c r="G3169" s="68" t="str">
        <f t="shared" si="195"/>
        <v>Baja</v>
      </c>
      <c r="H3169" s="16" t="s">
        <v>3605</v>
      </c>
      <c r="J3169" s="16" t="s">
        <v>2272</v>
      </c>
      <c r="K3169" s="16">
        <v>98700</v>
      </c>
      <c r="L3169" s="16" t="s">
        <v>2265</v>
      </c>
      <c r="M3169" s="17">
        <v>40746</v>
      </c>
      <c r="N3169" s="15">
        <v>34078914404</v>
      </c>
      <c r="P3169" s="16">
        <v>0</v>
      </c>
      <c r="Q3169" s="16" t="str">
        <f t="shared" si="197"/>
        <v>//</v>
      </c>
      <c r="R3169" s="16"/>
      <c r="S3169" s="108" t="e">
        <v>#N/A</v>
      </c>
      <c r="T3169" s="108"/>
    </row>
    <row r="3170" spans="1:20" hidden="1" x14ac:dyDescent="0.2">
      <c r="A3170" s="16">
        <v>483</v>
      </c>
      <c r="B3170" s="16" t="s">
        <v>2222</v>
      </c>
      <c r="D3170" s="70" t="str">
        <f>IF(C3170="","",LOOKUP(C3170,Bases!A:A,Bases!B:B))</f>
        <v/>
      </c>
      <c r="E3170" s="70" t="str">
        <f>IF(C3170="","",LOOKUP(C3170,Bases!A:A,Bases!C:C))</f>
        <v/>
      </c>
      <c r="G3170" s="68" t="str">
        <f t="shared" si="195"/>
        <v>Baja</v>
      </c>
      <c r="H3170" s="16" t="s">
        <v>3606</v>
      </c>
      <c r="J3170" s="16" t="s">
        <v>2270</v>
      </c>
      <c r="K3170" s="16">
        <v>0</v>
      </c>
      <c r="L3170" s="16" t="s">
        <v>2265</v>
      </c>
      <c r="M3170" s="17">
        <v>38250</v>
      </c>
      <c r="N3170" s="15">
        <v>34048409626</v>
      </c>
      <c r="P3170" s="16">
        <v>0</v>
      </c>
      <c r="Q3170" s="16" t="str">
        <f t="shared" si="197"/>
        <v>//</v>
      </c>
      <c r="R3170" s="16"/>
      <c r="S3170" s="108" t="e">
        <v>#N/A</v>
      </c>
      <c r="T3170" s="108"/>
    </row>
    <row r="3171" spans="1:20" hidden="1" x14ac:dyDescent="0.2">
      <c r="A3171" s="16">
        <v>1736</v>
      </c>
      <c r="B3171" s="16" t="s">
        <v>2223</v>
      </c>
      <c r="D3171" s="70" t="str">
        <f>IF(C3171="","",LOOKUP(C3171,Bases!A:A,Bases!B:B))</f>
        <v/>
      </c>
      <c r="E3171" s="70" t="str">
        <f>IF(C3171="","",LOOKUP(C3171,Bases!A:A,Bases!C:C))</f>
        <v/>
      </c>
      <c r="G3171" s="68" t="str">
        <f t="shared" si="195"/>
        <v>Baja</v>
      </c>
      <c r="H3171" s="16" t="s">
        <v>3607</v>
      </c>
      <c r="J3171" s="16" t="s">
        <v>2283</v>
      </c>
      <c r="K3171" s="16">
        <v>98640</v>
      </c>
      <c r="L3171" s="16" t="s">
        <v>2265</v>
      </c>
      <c r="M3171" s="17">
        <v>42607</v>
      </c>
      <c r="N3171" s="15">
        <v>34139601891</v>
      </c>
      <c r="P3171" s="16">
        <v>0</v>
      </c>
      <c r="Q3171" s="16" t="str">
        <f t="shared" si="197"/>
        <v>//</v>
      </c>
      <c r="R3171" s="16"/>
      <c r="S3171" s="108" t="e">
        <v>#N/A</v>
      </c>
      <c r="T3171" s="108"/>
    </row>
    <row r="3172" spans="1:20" hidden="1" x14ac:dyDescent="0.2">
      <c r="A3172" s="16">
        <v>591</v>
      </c>
      <c r="B3172" s="16" t="s">
        <v>2224</v>
      </c>
      <c r="D3172" s="70" t="str">
        <f>IF(C3172="","",LOOKUP(C3172,Bases!A:A,Bases!B:B))</f>
        <v/>
      </c>
      <c r="E3172" s="70" t="str">
        <f>IF(C3172="","",LOOKUP(C3172,Bases!A:A,Bases!C:C))</f>
        <v/>
      </c>
      <c r="G3172" s="68" t="str">
        <f t="shared" si="195"/>
        <v>Baja</v>
      </c>
      <c r="K3172" s="16">
        <v>0</v>
      </c>
      <c r="L3172" s="16" t="s">
        <v>2265</v>
      </c>
      <c r="M3172" s="17">
        <v>38341</v>
      </c>
      <c r="N3172" s="15">
        <v>34917405135</v>
      </c>
      <c r="P3172" s="16">
        <v>0</v>
      </c>
      <c r="Q3172" s="16" t="str">
        <f t="shared" si="197"/>
        <v>//</v>
      </c>
      <c r="R3172" s="16"/>
      <c r="S3172" s="108" t="e">
        <v>#N/A</v>
      </c>
      <c r="T3172" s="108"/>
    </row>
    <row r="3173" spans="1:20" hidden="1" x14ac:dyDescent="0.2">
      <c r="A3173" s="16">
        <v>527</v>
      </c>
      <c r="B3173" s="16" t="s">
        <v>2225</v>
      </c>
      <c r="D3173" s="70" t="str">
        <f>IF(C3173="","",LOOKUP(C3173,Bases!A:A,Bases!B:B))</f>
        <v/>
      </c>
      <c r="E3173" s="70" t="str">
        <f>IF(C3173="","",LOOKUP(C3173,Bases!A:A,Bases!C:C))</f>
        <v/>
      </c>
      <c r="G3173" s="68" t="str">
        <f t="shared" si="195"/>
        <v>Baja</v>
      </c>
      <c r="H3173" s="16" t="s">
        <v>3608</v>
      </c>
      <c r="J3173" s="16" t="s">
        <v>2283</v>
      </c>
      <c r="K3173" s="16">
        <v>0</v>
      </c>
      <c r="L3173" s="16" t="s">
        <v>2265</v>
      </c>
      <c r="M3173" s="17">
        <v>38285</v>
      </c>
      <c r="N3173" s="15">
        <v>34048617392</v>
      </c>
      <c r="P3173" s="16">
        <v>0</v>
      </c>
      <c r="Q3173" s="16" t="str">
        <f t="shared" si="197"/>
        <v>//</v>
      </c>
      <c r="R3173" s="16"/>
      <c r="S3173" s="108" t="e">
        <v>#N/A</v>
      </c>
      <c r="T3173" s="108"/>
    </row>
    <row r="3174" spans="1:20" hidden="1" x14ac:dyDescent="0.2">
      <c r="A3174" s="16">
        <v>2032</v>
      </c>
      <c r="B3174" s="16" t="s">
        <v>2226</v>
      </c>
      <c r="D3174" s="70" t="str">
        <f>IF(C3174="","",LOOKUP(C3174,Bases!A:A,Bases!B:B))</f>
        <v/>
      </c>
      <c r="E3174" s="70" t="str">
        <f>IF(C3174="","",LOOKUP(C3174,Bases!A:A,Bases!C:C))</f>
        <v/>
      </c>
      <c r="G3174" s="68" t="str">
        <f t="shared" si="195"/>
        <v>Baja</v>
      </c>
      <c r="H3174" s="16" t="s">
        <v>3609</v>
      </c>
      <c r="J3174" s="16" t="s">
        <v>2272</v>
      </c>
      <c r="K3174" s="16">
        <v>98710</v>
      </c>
      <c r="L3174" s="16" t="s">
        <v>2265</v>
      </c>
      <c r="M3174" s="17">
        <v>43087</v>
      </c>
      <c r="N3174" s="15">
        <v>34129507041</v>
      </c>
      <c r="P3174" s="16">
        <v>0</v>
      </c>
      <c r="Q3174" s="16" t="str">
        <f t="shared" si="197"/>
        <v>//</v>
      </c>
      <c r="R3174" s="16"/>
      <c r="S3174" s="108" t="e">
        <v>#N/A</v>
      </c>
      <c r="T3174" s="108"/>
    </row>
    <row r="3175" spans="1:20" hidden="1" x14ac:dyDescent="0.2">
      <c r="A3175" s="16">
        <v>2061</v>
      </c>
      <c r="B3175" s="16" t="s">
        <v>2227</v>
      </c>
      <c r="D3175" s="70" t="str">
        <f>IF(C3175="","",LOOKUP(C3175,Bases!A:A,Bases!B:B))</f>
        <v/>
      </c>
      <c r="E3175" s="70" t="str">
        <f>IF(C3175="","",LOOKUP(C3175,Bases!A:A,Bases!C:C))</f>
        <v/>
      </c>
      <c r="G3175" s="68" t="str">
        <f t="shared" si="195"/>
        <v>Baja</v>
      </c>
      <c r="H3175" s="16" t="s">
        <v>3610</v>
      </c>
      <c r="J3175" s="16" t="s">
        <v>2272</v>
      </c>
      <c r="K3175" s="16">
        <v>98710</v>
      </c>
      <c r="L3175" s="16" t="s">
        <v>2265</v>
      </c>
      <c r="M3175" s="17">
        <v>43154</v>
      </c>
      <c r="N3175" s="15">
        <v>8189983193</v>
      </c>
      <c r="P3175" s="16">
        <v>0</v>
      </c>
      <c r="Q3175" s="16" t="str">
        <f t="shared" si="197"/>
        <v>//</v>
      </c>
      <c r="R3175" s="27" t="s">
        <v>3904</v>
      </c>
      <c r="S3175" s="108" t="e">
        <v>#N/A</v>
      </c>
      <c r="T3175" s="108"/>
    </row>
    <row r="3176" spans="1:20" hidden="1" x14ac:dyDescent="0.2">
      <c r="A3176" s="16">
        <v>1204</v>
      </c>
      <c r="B3176" s="16" t="s">
        <v>2228</v>
      </c>
      <c r="D3176" s="70" t="str">
        <f>IF(C3176="","",LOOKUP(C3176,Bases!A:A,Bases!B:B))</f>
        <v/>
      </c>
      <c r="E3176" s="70" t="str">
        <f>IF(C3176="","",LOOKUP(C3176,Bases!A:A,Bases!C:C))</f>
        <v/>
      </c>
      <c r="G3176" s="68" t="str">
        <f t="shared" si="195"/>
        <v>Baja</v>
      </c>
      <c r="H3176" s="16" t="s">
        <v>3611</v>
      </c>
      <c r="J3176" s="16" t="s">
        <v>2283</v>
      </c>
      <c r="K3176" s="16">
        <v>98640</v>
      </c>
      <c r="L3176" s="16" t="s">
        <v>2265</v>
      </c>
      <c r="M3176" s="17">
        <v>41566</v>
      </c>
      <c r="N3176" s="15">
        <v>51018519465</v>
      </c>
      <c r="P3176" s="16">
        <v>0</v>
      </c>
      <c r="Q3176" s="16" t="str">
        <f t="shared" si="197"/>
        <v>//</v>
      </c>
      <c r="R3176" s="16"/>
      <c r="S3176" s="108" t="e">
        <v>#N/A</v>
      </c>
      <c r="T3176" s="108"/>
    </row>
    <row r="3177" spans="1:20" hidden="1" x14ac:dyDescent="0.2">
      <c r="A3177" s="16">
        <v>2801</v>
      </c>
      <c r="B3177" s="16" t="s">
        <v>5992</v>
      </c>
      <c r="C3177" s="23"/>
      <c r="D3177" s="70" t="str">
        <f>IF(C3177="","",LOOKUP(C3177,Bases!A:A,Bases!B:B))</f>
        <v/>
      </c>
      <c r="E3177" s="70" t="str">
        <f>IF(C3177="","",LOOKUP(C3177,Bases!A:A,Bases!C:C))</f>
        <v/>
      </c>
      <c r="F3177" s="19" t="s">
        <v>3639</v>
      </c>
      <c r="G3177" s="68" t="str">
        <f t="shared" si="195"/>
        <v>Baja</v>
      </c>
      <c r="H3177" s="16" t="s">
        <v>5990</v>
      </c>
      <c r="I3177" s="16" t="s">
        <v>5532</v>
      </c>
      <c r="J3177" s="16" t="s">
        <v>2285</v>
      </c>
      <c r="K3177" s="16">
        <v>98740</v>
      </c>
      <c r="L3177" s="16" t="s">
        <v>2265</v>
      </c>
      <c r="M3177" s="17">
        <v>43888</v>
      </c>
      <c r="N3177" s="15">
        <v>34988300926</v>
      </c>
      <c r="O3177" s="16" t="s">
        <v>5991</v>
      </c>
      <c r="P3177" s="16">
        <v>0</v>
      </c>
      <c r="Q3177" s="16" t="str">
        <f t="shared" si="197"/>
        <v>16/01/83</v>
      </c>
      <c r="R3177" s="27" t="s">
        <v>3910</v>
      </c>
      <c r="S3177" s="108" t="s">
        <v>6215</v>
      </c>
      <c r="T3177" s="108"/>
    </row>
    <row r="3178" spans="1:20" hidden="1" x14ac:dyDescent="0.2">
      <c r="A3178" s="16">
        <v>1902</v>
      </c>
      <c r="B3178" s="16" t="s">
        <v>2229</v>
      </c>
      <c r="D3178" s="70" t="str">
        <f>IF(C3178="","",LOOKUP(C3178,Bases!A:A,Bases!B:B))</f>
        <v/>
      </c>
      <c r="E3178" s="70" t="str">
        <f>IF(C3178="","",LOOKUP(C3178,Bases!A:A,Bases!C:C))</f>
        <v/>
      </c>
      <c r="G3178" s="68" t="str">
        <f t="shared" si="195"/>
        <v>Baja</v>
      </c>
      <c r="H3178" s="16" t="s">
        <v>2679</v>
      </c>
      <c r="J3178" s="16" t="s">
        <v>2268</v>
      </c>
      <c r="K3178" s="16">
        <v>98760</v>
      </c>
      <c r="L3178" s="16" t="s">
        <v>2265</v>
      </c>
      <c r="M3178" s="17">
        <v>42933</v>
      </c>
      <c r="N3178" s="15">
        <v>5179049241</v>
      </c>
      <c r="P3178" s="16">
        <v>0</v>
      </c>
      <c r="Q3178" s="16" t="str">
        <f t="shared" si="197"/>
        <v>//</v>
      </c>
      <c r="R3178" s="16"/>
      <c r="S3178" s="108" t="e">
        <v>#N/A</v>
      </c>
      <c r="T3178" s="108"/>
    </row>
    <row r="3179" spans="1:20" hidden="1" x14ac:dyDescent="0.2">
      <c r="A3179" s="16">
        <v>1890</v>
      </c>
      <c r="B3179" s="16" t="s">
        <v>2230</v>
      </c>
      <c r="D3179" s="70" t="str">
        <f>IF(C3179="","",LOOKUP(C3179,Bases!A:A,Bases!B:B))</f>
        <v/>
      </c>
      <c r="E3179" s="70" t="str">
        <f>IF(C3179="","",LOOKUP(C3179,Bases!A:A,Bases!C:C))</f>
        <v/>
      </c>
      <c r="F3179" s="18" t="s">
        <v>3639</v>
      </c>
      <c r="G3179" s="68" t="str">
        <f t="shared" si="195"/>
        <v>Baja</v>
      </c>
      <c r="H3179" s="16" t="s">
        <v>4853</v>
      </c>
      <c r="J3179" s="16" t="s">
        <v>2268</v>
      </c>
      <c r="K3179" s="16">
        <v>98730</v>
      </c>
      <c r="L3179" s="16" t="s">
        <v>2265</v>
      </c>
      <c r="M3179" s="17">
        <v>43535</v>
      </c>
      <c r="N3179" s="15">
        <v>49159671723</v>
      </c>
      <c r="O3179" s="16" t="s">
        <v>4854</v>
      </c>
      <c r="P3179" s="16">
        <v>0</v>
      </c>
      <c r="Q3179" s="16" t="str">
        <f t="shared" si="197"/>
        <v>02/11/96</v>
      </c>
      <c r="R3179" s="16" t="s">
        <v>3910</v>
      </c>
      <c r="S3179" s="108" t="e">
        <v>#N/A</v>
      </c>
      <c r="T3179" s="108"/>
    </row>
    <row r="3180" spans="1:20" hidden="1" x14ac:dyDescent="0.2">
      <c r="A3180" s="16">
        <v>8212</v>
      </c>
      <c r="B3180" s="16" t="s">
        <v>2231</v>
      </c>
      <c r="D3180" s="70" t="str">
        <f>IF(C3180="","",LOOKUP(C3180,Bases!A:A,Bases!B:B))</f>
        <v/>
      </c>
      <c r="E3180" s="70" t="str">
        <f>IF(C3180="","",LOOKUP(C3180,Bases!A:A,Bases!C:C))</f>
        <v/>
      </c>
      <c r="G3180" s="68" t="str">
        <f t="shared" si="195"/>
        <v>Baja</v>
      </c>
      <c r="H3180" s="16" t="s">
        <v>3612</v>
      </c>
      <c r="J3180" s="16" t="s">
        <v>2803</v>
      </c>
      <c r="K3180" s="16">
        <v>98760</v>
      </c>
      <c r="L3180" s="16" t="s">
        <v>2265</v>
      </c>
      <c r="M3180" s="17">
        <v>42752</v>
      </c>
      <c r="N3180" s="15">
        <v>2150019749</v>
      </c>
      <c r="P3180" s="16">
        <v>0</v>
      </c>
      <c r="Q3180" s="16" t="str">
        <f t="shared" si="197"/>
        <v>//</v>
      </c>
      <c r="R3180" s="16"/>
      <c r="S3180" s="108" t="e">
        <v>#N/A</v>
      </c>
      <c r="T3180" s="108"/>
    </row>
    <row r="3181" spans="1:20" hidden="1" x14ac:dyDescent="0.2">
      <c r="A3181" s="16">
        <v>1442</v>
      </c>
      <c r="B3181" s="16" t="s">
        <v>2232</v>
      </c>
      <c r="D3181" s="70" t="str">
        <f>IF(C3181="","",LOOKUP(C3181,Bases!A:A,Bases!B:B))</f>
        <v/>
      </c>
      <c r="E3181" s="70" t="str">
        <f>IF(C3181="","",LOOKUP(C3181,Bases!A:A,Bases!C:C))</f>
        <v/>
      </c>
      <c r="G3181" s="68" t="str">
        <f t="shared" si="195"/>
        <v>Baja</v>
      </c>
      <c r="H3181" s="16" t="s">
        <v>3613</v>
      </c>
      <c r="J3181" s="16" t="s">
        <v>2268</v>
      </c>
      <c r="K3181" s="16">
        <v>98760</v>
      </c>
      <c r="L3181" s="16" t="s">
        <v>2265</v>
      </c>
      <c r="M3181" s="17">
        <v>42136</v>
      </c>
      <c r="N3181" s="15">
        <v>3146042746</v>
      </c>
      <c r="P3181" s="16">
        <v>0</v>
      </c>
      <c r="Q3181" s="16" t="str">
        <f t="shared" si="197"/>
        <v>//</v>
      </c>
      <c r="R3181" s="16"/>
      <c r="S3181" s="108" t="e">
        <v>#N/A</v>
      </c>
      <c r="T3181" s="108"/>
    </row>
    <row r="3182" spans="1:20" hidden="1" x14ac:dyDescent="0.2">
      <c r="A3182" s="16">
        <v>1448</v>
      </c>
      <c r="B3182" s="16" t="s">
        <v>2233</v>
      </c>
      <c r="D3182" s="70" t="str">
        <f>IF(C3182="","",LOOKUP(C3182,Bases!A:A,Bases!B:B))</f>
        <v/>
      </c>
      <c r="E3182" s="70" t="str">
        <f>IF(C3182="","",LOOKUP(C3182,Bases!A:A,Bases!C:C))</f>
        <v/>
      </c>
      <c r="G3182" s="68" t="str">
        <f t="shared" si="195"/>
        <v>Baja</v>
      </c>
      <c r="H3182" s="16" t="s">
        <v>3614</v>
      </c>
      <c r="J3182" s="16" t="s">
        <v>2268</v>
      </c>
      <c r="K3182" s="16">
        <v>98730</v>
      </c>
      <c r="L3182" s="16" t="s">
        <v>2265</v>
      </c>
      <c r="M3182" s="17">
        <v>42153</v>
      </c>
      <c r="N3182" s="15">
        <v>10159828853</v>
      </c>
      <c r="P3182" s="16">
        <v>0</v>
      </c>
      <c r="Q3182" s="16" t="str">
        <f t="shared" si="197"/>
        <v>//</v>
      </c>
      <c r="R3182" s="16"/>
      <c r="S3182" s="108" t="e">
        <v>#N/A</v>
      </c>
      <c r="T3182" s="108"/>
    </row>
    <row r="3183" spans="1:20" hidden="1" x14ac:dyDescent="0.2">
      <c r="A3183" s="16">
        <v>50095</v>
      </c>
      <c r="B3183" s="16" t="s">
        <v>3877</v>
      </c>
      <c r="D3183" s="70" t="str">
        <f>IF(C3183="","",LOOKUP(C3183,Bases!A:A,Bases!B:B))</f>
        <v/>
      </c>
      <c r="E3183" s="70" t="str">
        <f>IF(C3183="","",LOOKUP(C3183,Bases!A:A,Bases!C:C))</f>
        <v/>
      </c>
      <c r="G3183" s="68" t="str">
        <f t="shared" si="195"/>
        <v>Baja</v>
      </c>
      <c r="H3183" s="16" t="s">
        <v>3878</v>
      </c>
      <c r="J3183" s="16" t="s">
        <v>2268</v>
      </c>
      <c r="K3183" s="16">
        <v>98740</v>
      </c>
      <c r="L3183" s="16" t="s">
        <v>2265</v>
      </c>
      <c r="M3183" s="17">
        <v>43333</v>
      </c>
      <c r="N3183" s="15">
        <v>63149668103</v>
      </c>
      <c r="P3183" s="16">
        <v>0</v>
      </c>
      <c r="Q3183" s="16" t="str">
        <f t="shared" si="197"/>
        <v>//</v>
      </c>
      <c r="R3183" s="16"/>
      <c r="S3183" s="108" t="e">
        <v>#N/A</v>
      </c>
      <c r="T3183" s="108"/>
    </row>
    <row r="3184" spans="1:20" hidden="1" x14ac:dyDescent="0.2">
      <c r="A3184" s="16">
        <v>8417</v>
      </c>
      <c r="B3184" s="16" t="s">
        <v>7613</v>
      </c>
      <c r="C3184" s="16" t="s">
        <v>7121</v>
      </c>
      <c r="D3184" s="70" t="str">
        <f>IF(C3184="","",LOOKUP(C3184,Bases!A:A,Bases!B:B))</f>
        <v>Invernaderos</v>
      </c>
      <c r="E3184" s="70" t="str">
        <f>IF(C3184="","",LOOKUP(C3184,Bases!A:A,Bases!C:C))</f>
        <v>Extra/entrenamiento</v>
      </c>
      <c r="F3184" s="18" t="s">
        <v>7209</v>
      </c>
      <c r="G3184" s="68" t="str">
        <f t="shared" ref="G3184:G3247" si="198">IF(L3184="B","Baja","Activo")</f>
        <v>Baja</v>
      </c>
      <c r="H3184" s="16" t="s">
        <v>7614</v>
      </c>
      <c r="I3184" s="16" t="s">
        <v>3185</v>
      </c>
      <c r="J3184" s="16" t="s">
        <v>2285</v>
      </c>
      <c r="K3184" s="16">
        <v>98760</v>
      </c>
      <c r="L3184" s="16" t="s">
        <v>2265</v>
      </c>
      <c r="M3184" s="17">
        <v>44215</v>
      </c>
      <c r="N3184" s="15">
        <v>8200160128</v>
      </c>
      <c r="O3184" s="16" t="s">
        <v>7615</v>
      </c>
      <c r="P3184" s="16" t="s">
        <v>7616</v>
      </c>
      <c r="Q3184" s="16" t="str">
        <f t="shared" si="197"/>
        <v>29/08/01</v>
      </c>
      <c r="R3184" s="27" t="s">
        <v>3910</v>
      </c>
      <c r="S3184" s="31" t="s">
        <v>3185</v>
      </c>
      <c r="T3184" s="31"/>
    </row>
    <row r="3185" spans="1:20" x14ac:dyDescent="0.2">
      <c r="A3185" s="16">
        <v>8520</v>
      </c>
      <c r="B3185" s="16" t="s">
        <v>7846</v>
      </c>
      <c r="C3185" s="19" t="s">
        <v>7093</v>
      </c>
      <c r="D3185" s="70" t="str">
        <f>IF(C3185="","",LOOKUP(C3185,Bases!A:A,Bases!B:B))</f>
        <v>Invernaderos</v>
      </c>
      <c r="E3185" s="70" t="str">
        <f>IF(C3185="","",LOOKUP(C3185,Bases!A:A,Bases!C:C))</f>
        <v>Extra/entrenamiento</v>
      </c>
      <c r="F3185" s="18" t="s">
        <v>7209</v>
      </c>
      <c r="G3185" s="68" t="str">
        <f t="shared" si="198"/>
        <v>Activo</v>
      </c>
      <c r="H3185" s="16" t="s">
        <v>7847</v>
      </c>
      <c r="I3185" s="16" t="s">
        <v>7388</v>
      </c>
      <c r="J3185" s="16" t="s">
        <v>2270</v>
      </c>
      <c r="K3185" s="16">
        <v>98631</v>
      </c>
      <c r="L3185" s="16" t="s">
        <v>144</v>
      </c>
      <c r="M3185" s="17">
        <v>44218</v>
      </c>
      <c r="O3185" s="16" t="s">
        <v>7848</v>
      </c>
      <c r="Q3185" s="16" t="str">
        <f t="shared" si="197"/>
        <v>20/11/79</v>
      </c>
      <c r="R3185" s="27" t="s">
        <v>3910</v>
      </c>
      <c r="S3185" s="12" t="s">
        <v>7258</v>
      </c>
    </row>
    <row r="3186" spans="1:20" hidden="1" x14ac:dyDescent="0.2">
      <c r="A3186" s="23">
        <v>8212</v>
      </c>
      <c r="B3186" s="16" t="s">
        <v>4162</v>
      </c>
      <c r="D3186" s="70" t="str">
        <f>IF(C3186="","",LOOKUP(C3186,Bases!A:A,Bases!B:B))</f>
        <v/>
      </c>
      <c r="E3186" s="70" t="str">
        <f>IF(C3186="","",LOOKUP(C3186,Bases!A:A,Bases!C:C))</f>
        <v/>
      </c>
      <c r="F3186" s="18" t="s">
        <v>3659</v>
      </c>
      <c r="G3186" s="68" t="str">
        <f t="shared" si="198"/>
        <v>Baja</v>
      </c>
      <c r="H3186" s="35" t="s">
        <v>4163</v>
      </c>
      <c r="J3186" s="16" t="s">
        <v>2268</v>
      </c>
      <c r="K3186" s="16">
        <v>98760</v>
      </c>
      <c r="L3186" s="16" t="s">
        <v>2265</v>
      </c>
      <c r="M3186" s="17">
        <v>43368</v>
      </c>
      <c r="O3186" s="35" t="s">
        <v>4164</v>
      </c>
      <c r="P3186" s="16">
        <v>0</v>
      </c>
      <c r="Q3186" s="16" t="str">
        <f t="shared" si="197"/>
        <v>29/07/00</v>
      </c>
      <c r="R3186" s="27" t="s">
        <v>3904</v>
      </c>
      <c r="S3186" s="108" t="e">
        <v>#N/A</v>
      </c>
      <c r="T3186" s="108"/>
    </row>
    <row r="3187" spans="1:20" hidden="1" x14ac:dyDescent="0.2">
      <c r="A3187" s="23">
        <v>8212</v>
      </c>
      <c r="B3187" s="16" t="s">
        <v>4650</v>
      </c>
      <c r="D3187" s="70" t="str">
        <f>IF(C3187="","",LOOKUP(C3187,Bases!A:A,Bases!B:B))</f>
        <v/>
      </c>
      <c r="E3187" s="70" t="str">
        <f>IF(C3187="","",LOOKUP(C3187,Bases!A:A,Bases!C:C))</f>
        <v/>
      </c>
      <c r="F3187" s="18" t="s">
        <v>27</v>
      </c>
      <c r="G3187" s="68" t="str">
        <f t="shared" si="198"/>
        <v>Baja</v>
      </c>
      <c r="H3187" s="35" t="s">
        <v>4163</v>
      </c>
      <c r="J3187" s="16" t="s">
        <v>2285</v>
      </c>
      <c r="K3187" s="16">
        <v>98760</v>
      </c>
      <c r="L3187" s="16" t="s">
        <v>2265</v>
      </c>
      <c r="M3187" s="17">
        <v>43679</v>
      </c>
      <c r="N3187" s="15">
        <v>2150019749</v>
      </c>
      <c r="O3187" s="35" t="s">
        <v>4164</v>
      </c>
      <c r="P3187" s="16">
        <v>0</v>
      </c>
      <c r="Q3187" s="16" t="str">
        <f t="shared" si="197"/>
        <v>29/07/00</v>
      </c>
      <c r="R3187" s="27" t="s">
        <v>3904</v>
      </c>
      <c r="S3187" s="108" t="e">
        <v>#N/A</v>
      </c>
      <c r="T3187" s="108"/>
    </row>
    <row r="3188" spans="1:20" hidden="1" x14ac:dyDescent="0.2">
      <c r="A3188" s="16">
        <v>8148</v>
      </c>
      <c r="B3188" s="16" t="s">
        <v>2235</v>
      </c>
      <c r="D3188" s="70" t="str">
        <f>IF(C3188="","",LOOKUP(C3188,Bases!A:A,Bases!B:B))</f>
        <v/>
      </c>
      <c r="E3188" s="70" t="str">
        <f>IF(C3188="","",LOOKUP(C3188,Bases!A:A,Bases!C:C))</f>
        <v/>
      </c>
      <c r="G3188" s="68" t="str">
        <f t="shared" si="198"/>
        <v>Baja</v>
      </c>
      <c r="H3188" s="16" t="s">
        <v>3615</v>
      </c>
      <c r="J3188" s="16" t="s">
        <v>2285</v>
      </c>
      <c r="K3188" s="16">
        <v>98730</v>
      </c>
      <c r="L3188" s="16" t="s">
        <v>2265</v>
      </c>
      <c r="M3188" s="17">
        <v>42137</v>
      </c>
      <c r="N3188" s="15">
        <v>51099307541</v>
      </c>
      <c r="P3188" s="16">
        <v>0</v>
      </c>
      <c r="Q3188" s="16" t="str">
        <f t="shared" si="197"/>
        <v>//</v>
      </c>
      <c r="R3188" s="16"/>
      <c r="S3188" s="108" t="e">
        <v>#N/A</v>
      </c>
      <c r="T3188" s="108"/>
    </row>
    <row r="3189" spans="1:20" hidden="1" x14ac:dyDescent="0.2">
      <c r="A3189" s="16">
        <v>1834</v>
      </c>
      <c r="B3189" s="16" t="s">
        <v>2236</v>
      </c>
      <c r="D3189" s="70" t="str">
        <f>IF(C3189="","",LOOKUP(C3189,Bases!A:A,Bases!B:B))</f>
        <v/>
      </c>
      <c r="E3189" s="70" t="str">
        <f>IF(C3189="","",LOOKUP(C3189,Bases!A:A,Bases!C:C))</f>
        <v/>
      </c>
      <c r="G3189" s="68" t="str">
        <f t="shared" si="198"/>
        <v>Baja</v>
      </c>
      <c r="H3189" s="16" t="s">
        <v>3616</v>
      </c>
      <c r="J3189" s="16" t="s">
        <v>3108</v>
      </c>
      <c r="K3189" s="16">
        <v>98760</v>
      </c>
      <c r="L3189" s="16" t="s">
        <v>2265</v>
      </c>
      <c r="M3189" s="17">
        <v>42767</v>
      </c>
      <c r="N3189" s="15">
        <v>5149701202</v>
      </c>
      <c r="P3189" s="16">
        <v>0</v>
      </c>
      <c r="Q3189" s="16" t="str">
        <f t="shared" si="197"/>
        <v>//</v>
      </c>
      <c r="R3189" s="16"/>
      <c r="S3189" s="108" t="e">
        <v>#N/A</v>
      </c>
      <c r="T3189" s="108"/>
    </row>
    <row r="3190" spans="1:20" hidden="1" x14ac:dyDescent="0.2">
      <c r="A3190" s="23">
        <v>2295</v>
      </c>
      <c r="B3190" s="16" t="s">
        <v>3998</v>
      </c>
      <c r="D3190" s="70" t="str">
        <f>IF(C3190="","",LOOKUP(C3190,Bases!A:A,Bases!B:B))</f>
        <v/>
      </c>
      <c r="E3190" s="70" t="str">
        <f>IF(C3190="","",LOOKUP(C3190,Bases!A:A,Bases!C:C))</f>
        <v/>
      </c>
      <c r="F3190" s="18" t="s">
        <v>3639</v>
      </c>
      <c r="G3190" s="68" t="str">
        <f t="shared" si="198"/>
        <v>Baja</v>
      </c>
      <c r="H3190" s="16" t="s">
        <v>4001</v>
      </c>
      <c r="J3190" s="16" t="s">
        <v>2268</v>
      </c>
      <c r="K3190" s="16">
        <v>98740</v>
      </c>
      <c r="L3190" s="16" t="s">
        <v>2265</v>
      </c>
      <c r="M3190" s="17">
        <v>43350</v>
      </c>
      <c r="O3190" s="16" t="s">
        <v>4002</v>
      </c>
      <c r="P3190" s="16">
        <v>0</v>
      </c>
      <c r="Q3190" s="16" t="str">
        <f t="shared" si="197"/>
        <v>30/06/94</v>
      </c>
      <c r="R3190" s="16" t="s">
        <v>3904</v>
      </c>
      <c r="S3190" s="108" t="e">
        <v>#N/A</v>
      </c>
      <c r="T3190" s="108"/>
    </row>
    <row r="3191" spans="1:20" hidden="1" x14ac:dyDescent="0.2">
      <c r="A3191" s="16">
        <v>2028</v>
      </c>
      <c r="B3191" s="16" t="s">
        <v>2237</v>
      </c>
      <c r="D3191" s="70" t="str">
        <f>IF(C3191="","",LOOKUP(C3191,Bases!A:A,Bases!B:B))</f>
        <v/>
      </c>
      <c r="E3191" s="70" t="str">
        <f>IF(C3191="","",LOOKUP(C3191,Bases!A:A,Bases!C:C))</f>
        <v/>
      </c>
      <c r="G3191" s="68" t="str">
        <f t="shared" si="198"/>
        <v>Baja</v>
      </c>
      <c r="H3191" s="16" t="s">
        <v>3617</v>
      </c>
      <c r="J3191" s="16" t="s">
        <v>2272</v>
      </c>
      <c r="K3191" s="16">
        <v>98700</v>
      </c>
      <c r="L3191" s="16" t="s">
        <v>2265</v>
      </c>
      <c r="M3191" s="17">
        <v>43073</v>
      </c>
      <c r="N3191" s="15">
        <v>51937706565</v>
      </c>
      <c r="P3191" s="16">
        <v>0</v>
      </c>
      <c r="Q3191" s="16" t="str">
        <f t="shared" si="197"/>
        <v>//</v>
      </c>
      <c r="R3191" s="16"/>
      <c r="S3191" s="108" t="e">
        <v>#N/A</v>
      </c>
      <c r="T3191" s="108"/>
    </row>
    <row r="3192" spans="1:20" hidden="1" x14ac:dyDescent="0.2">
      <c r="A3192" s="23">
        <v>2508</v>
      </c>
      <c r="B3192" s="16" t="s">
        <v>5011</v>
      </c>
      <c r="D3192" s="70" t="str">
        <f>IF(C3192="","",LOOKUP(C3192,Bases!A:A,Bases!B:B))</f>
        <v/>
      </c>
      <c r="E3192" s="70" t="str">
        <f>IF(C3192="","",LOOKUP(C3192,Bases!A:A,Bases!C:C))</f>
        <v/>
      </c>
      <c r="F3192" s="18" t="s">
        <v>3662</v>
      </c>
      <c r="G3192" s="68" t="str">
        <f t="shared" si="198"/>
        <v>Baja</v>
      </c>
      <c r="H3192" s="16" t="s">
        <v>5012</v>
      </c>
      <c r="I3192" s="16" t="s">
        <v>2923</v>
      </c>
      <c r="J3192" s="16" t="s">
        <v>2272</v>
      </c>
      <c r="K3192" s="16">
        <v>98705</v>
      </c>
      <c r="L3192" s="16" t="s">
        <v>2265</v>
      </c>
      <c r="M3192" s="17">
        <v>43595</v>
      </c>
      <c r="N3192" s="15">
        <v>34028102647</v>
      </c>
      <c r="O3192" s="16" t="s">
        <v>5013</v>
      </c>
      <c r="P3192" s="16">
        <v>0</v>
      </c>
      <c r="Q3192" s="16" t="str">
        <f t="shared" si="197"/>
        <v>04/12/81</v>
      </c>
      <c r="R3192" s="27" t="s">
        <v>3904</v>
      </c>
      <c r="S3192" s="108" t="e">
        <v>#N/A</v>
      </c>
      <c r="T3192" s="108"/>
    </row>
    <row r="3193" spans="1:20" hidden="1" x14ac:dyDescent="0.2">
      <c r="A3193" s="23">
        <v>2066</v>
      </c>
      <c r="B3193" s="16" t="s">
        <v>2238</v>
      </c>
      <c r="D3193" s="70" t="str">
        <f>IF(C3193="","",LOOKUP(C3193,Bases!A:A,Bases!B:B))</f>
        <v/>
      </c>
      <c r="E3193" s="70" t="str">
        <f>IF(C3193="","",LOOKUP(C3193,Bases!A:A,Bases!C:C))</f>
        <v/>
      </c>
      <c r="F3193" s="18" t="s">
        <v>5102</v>
      </c>
      <c r="G3193" s="68" t="str">
        <f t="shared" si="198"/>
        <v>Baja</v>
      </c>
      <c r="H3193" s="16" t="s">
        <v>5866</v>
      </c>
      <c r="I3193" s="16" t="s">
        <v>2923</v>
      </c>
      <c r="J3193" s="16" t="s">
        <v>2272</v>
      </c>
      <c r="K3193" s="16">
        <v>98705</v>
      </c>
      <c r="L3193" s="16" t="s">
        <v>2265</v>
      </c>
      <c r="M3193" s="17">
        <v>43854</v>
      </c>
      <c r="N3193" s="15">
        <v>31139946060</v>
      </c>
      <c r="O3193" s="16" t="s">
        <v>5867</v>
      </c>
      <c r="P3193" s="16">
        <v>0</v>
      </c>
      <c r="Q3193" s="16" t="str">
        <f t="shared" si="197"/>
        <v>03/07/99</v>
      </c>
      <c r="R3193" s="16" t="s">
        <v>3904</v>
      </c>
      <c r="S3193" s="108" t="e">
        <v>#N/A</v>
      </c>
      <c r="T3193" s="108"/>
    </row>
    <row r="3194" spans="1:20" hidden="1" x14ac:dyDescent="0.2">
      <c r="A3194" s="16">
        <v>8243</v>
      </c>
      <c r="B3194" s="16" t="s">
        <v>2239</v>
      </c>
      <c r="C3194" s="16" t="s">
        <v>6923</v>
      </c>
      <c r="D3194" s="70" t="str">
        <f>IF(C3194="","",LOOKUP(C3194,Bases!A:A,Bases!B:B))</f>
        <v>Invernaderos</v>
      </c>
      <c r="E3194" s="70" t="str">
        <f>IF(C3194="","",LOOKUP(C3194,Bases!A:A,Bases!C:C))</f>
        <v>Acarreador</v>
      </c>
      <c r="F3194" s="18" t="s">
        <v>3778</v>
      </c>
      <c r="G3194" s="68" t="str">
        <f t="shared" si="198"/>
        <v>Baja</v>
      </c>
      <c r="H3194" s="16" t="s">
        <v>3618</v>
      </c>
      <c r="I3194" s="16" t="s">
        <v>2923</v>
      </c>
      <c r="J3194" s="16" t="s">
        <v>2272</v>
      </c>
      <c r="K3194" s="16">
        <v>98700</v>
      </c>
      <c r="L3194" s="16" t="s">
        <v>2265</v>
      </c>
      <c r="M3194" s="17">
        <v>44060</v>
      </c>
      <c r="N3194" s="15">
        <v>34139205818</v>
      </c>
      <c r="O3194" s="16" t="s">
        <v>6643</v>
      </c>
      <c r="Q3194" s="16" t="str">
        <f t="shared" ref="Q3194:Q3225" si="199">CONCATENATE(MID(O3194,9,2),"/",MID(O3194,7,2),"/",MID(O3194,5,2))</f>
        <v>22/07/92</v>
      </c>
      <c r="R3194" s="16" t="s">
        <v>3904</v>
      </c>
      <c r="S3194" s="108" t="s">
        <v>2336</v>
      </c>
      <c r="T3194" s="108"/>
    </row>
    <row r="3195" spans="1:20" ht="16.5" customHeight="1" x14ac:dyDescent="0.2">
      <c r="A3195" s="16">
        <v>8518</v>
      </c>
      <c r="B3195" s="16" t="s">
        <v>7840</v>
      </c>
      <c r="C3195" s="19" t="s">
        <v>6999</v>
      </c>
      <c r="D3195" s="70" t="str">
        <f>IF(C3195="","",LOOKUP(C3195,Bases!A:A,Bases!B:B))</f>
        <v>Invernaderos</v>
      </c>
      <c r="E3195" s="70" t="str">
        <f>IF(C3195="","",LOOKUP(C3195,Bases!A:A,Bases!C:C))</f>
        <v>Extra/entrenamiento</v>
      </c>
      <c r="F3195" s="18" t="s">
        <v>7209</v>
      </c>
      <c r="G3195" s="68" t="str">
        <f t="shared" si="198"/>
        <v>Activo</v>
      </c>
      <c r="H3195" s="16" t="s">
        <v>7841</v>
      </c>
      <c r="I3195" s="16" t="s">
        <v>7388</v>
      </c>
      <c r="J3195" s="16" t="s">
        <v>2270</v>
      </c>
      <c r="K3195" s="16">
        <v>98631</v>
      </c>
      <c r="L3195" s="16" t="s">
        <v>144</v>
      </c>
      <c r="M3195" s="17">
        <v>44218</v>
      </c>
      <c r="O3195" s="16" t="s">
        <v>7842</v>
      </c>
      <c r="Q3195" s="16" t="str">
        <f t="shared" si="199"/>
        <v>24/05/90</v>
      </c>
      <c r="R3195" s="27" t="s">
        <v>3910</v>
      </c>
      <c r="S3195" s="12" t="s">
        <v>7258</v>
      </c>
    </row>
    <row r="3196" spans="1:20" ht="16.5" customHeight="1" x14ac:dyDescent="0.2">
      <c r="A3196" s="16">
        <v>2108</v>
      </c>
      <c r="B3196" s="31" t="s">
        <v>6235</v>
      </c>
      <c r="C3196" s="16" t="s">
        <v>6865</v>
      </c>
      <c r="D3196" s="70" t="str">
        <f>IF(C3196="","",LOOKUP(C3196,Bases!A:A,Bases!B:B))</f>
        <v>Invernaderos</v>
      </c>
      <c r="E3196" s="70" t="str">
        <f>IF(C3196="","",LOOKUP(C3196,Bases!A:A,Bases!C:C))</f>
        <v>Operativo Abajo</v>
      </c>
      <c r="F3196" s="18" t="s">
        <v>3665</v>
      </c>
      <c r="G3196" s="68" t="str">
        <f t="shared" si="198"/>
        <v>Activo</v>
      </c>
      <c r="H3196" s="16" t="s">
        <v>4614</v>
      </c>
      <c r="I3196" s="16" t="s">
        <v>2572</v>
      </c>
      <c r="J3196" s="16" t="s">
        <v>2272</v>
      </c>
      <c r="K3196" s="16">
        <v>98700</v>
      </c>
      <c r="L3196" s="16" t="s">
        <v>144</v>
      </c>
      <c r="M3196" s="17">
        <v>43217</v>
      </c>
      <c r="N3196" s="15">
        <v>41169859729</v>
      </c>
      <c r="O3196" s="16" t="s">
        <v>4244</v>
      </c>
      <c r="P3196" s="16" t="s">
        <v>6439</v>
      </c>
      <c r="Q3196" s="16" t="str">
        <f t="shared" si="199"/>
        <v>11/06/98</v>
      </c>
      <c r="R3196" s="27" t="s">
        <v>3904</v>
      </c>
      <c r="S3196" s="12" t="s">
        <v>3593</v>
      </c>
    </row>
    <row r="3197" spans="1:20" x14ac:dyDescent="0.2">
      <c r="A3197" s="16">
        <v>2107</v>
      </c>
      <c r="B3197" s="16" t="s">
        <v>1711</v>
      </c>
      <c r="C3197" s="16" t="s">
        <v>6956</v>
      </c>
      <c r="D3197" s="70" t="str">
        <f>IF(C3197="","",LOOKUP(C3197,Bases!A:A,Bases!B:B))</f>
        <v>Invernaderos</v>
      </c>
      <c r="E3197" s="70" t="str">
        <f>IF(C3197="","",LOOKUP(C3197,Bases!A:A,Bases!C:C))</f>
        <v>Operativo Abajo</v>
      </c>
      <c r="F3197" s="18" t="s">
        <v>3662</v>
      </c>
      <c r="G3197" s="68" t="str">
        <f t="shared" si="198"/>
        <v>Activo</v>
      </c>
      <c r="H3197" s="35" t="s">
        <v>4615</v>
      </c>
      <c r="I3197" s="35" t="s">
        <v>2572</v>
      </c>
      <c r="J3197" s="35" t="s">
        <v>2272</v>
      </c>
      <c r="K3197" s="16">
        <v>98700</v>
      </c>
      <c r="L3197" s="16" t="s">
        <v>144</v>
      </c>
      <c r="M3197" s="17">
        <v>43217</v>
      </c>
      <c r="N3197" s="15">
        <v>27149308127</v>
      </c>
      <c r="O3197" s="35" t="s">
        <v>4243</v>
      </c>
      <c r="P3197" s="16" t="s">
        <v>6440</v>
      </c>
      <c r="Q3197" s="16" t="str">
        <f t="shared" si="199"/>
        <v>28/06/93</v>
      </c>
      <c r="R3197" s="27" t="s">
        <v>3904</v>
      </c>
      <c r="S3197" s="12" t="s">
        <v>3593</v>
      </c>
    </row>
    <row r="3198" spans="1:20" hidden="1" x14ac:dyDescent="0.2">
      <c r="A3198" s="16">
        <v>503</v>
      </c>
      <c r="B3198" s="16" t="s">
        <v>2240</v>
      </c>
      <c r="D3198" s="70" t="str">
        <f>IF(C3198="","",LOOKUP(C3198,Bases!A:A,Bases!B:B))</f>
        <v/>
      </c>
      <c r="E3198" s="70" t="str">
        <f>IF(C3198="","",LOOKUP(C3198,Bases!A:A,Bases!C:C))</f>
        <v/>
      </c>
      <c r="G3198" s="68" t="str">
        <f t="shared" si="198"/>
        <v>Baja</v>
      </c>
      <c r="H3198" s="16" t="s">
        <v>3619</v>
      </c>
      <c r="J3198" s="16" t="s">
        <v>2283</v>
      </c>
      <c r="K3198" s="16">
        <v>98640</v>
      </c>
      <c r="L3198" s="16" t="s">
        <v>2265</v>
      </c>
      <c r="M3198" s="17">
        <v>38285</v>
      </c>
      <c r="N3198" s="15">
        <v>34049000424</v>
      </c>
      <c r="P3198" s="16">
        <v>0</v>
      </c>
      <c r="Q3198" s="16" t="str">
        <f t="shared" si="199"/>
        <v>//</v>
      </c>
      <c r="R3198" s="16"/>
      <c r="S3198" s="108" t="e">
        <v>#N/A</v>
      </c>
      <c r="T3198" s="108"/>
    </row>
    <row r="3199" spans="1:20" hidden="1" x14ac:dyDescent="0.2">
      <c r="A3199" s="16">
        <v>1568</v>
      </c>
      <c r="B3199" s="16" t="s">
        <v>2241</v>
      </c>
      <c r="D3199" s="70" t="str">
        <f>IF(C3199="","",LOOKUP(C3199,Bases!A:A,Bases!B:B))</f>
        <v/>
      </c>
      <c r="E3199" s="70" t="str">
        <f>IF(C3199="","",LOOKUP(C3199,Bases!A:A,Bases!C:C))</f>
        <v/>
      </c>
      <c r="G3199" s="68" t="str">
        <f t="shared" si="198"/>
        <v>Baja</v>
      </c>
      <c r="H3199" s="16" t="s">
        <v>3620</v>
      </c>
      <c r="J3199" s="16" t="s">
        <v>2272</v>
      </c>
      <c r="K3199" s="16">
        <v>98705</v>
      </c>
      <c r="L3199" s="16" t="s">
        <v>2265</v>
      </c>
      <c r="M3199" s="17">
        <v>42311</v>
      </c>
      <c r="N3199" s="15">
        <v>34129106273</v>
      </c>
      <c r="P3199" s="16">
        <v>0</v>
      </c>
      <c r="Q3199" s="16" t="str">
        <f t="shared" si="199"/>
        <v>//</v>
      </c>
      <c r="R3199" s="16"/>
      <c r="S3199" s="108" t="e">
        <v>#N/A</v>
      </c>
      <c r="T3199" s="108"/>
    </row>
    <row r="3200" spans="1:20" hidden="1" x14ac:dyDescent="0.2">
      <c r="A3200" s="16">
        <v>1577</v>
      </c>
      <c r="B3200" s="16" t="s">
        <v>2242</v>
      </c>
      <c r="D3200" s="70" t="str">
        <f>IF(C3200="","",LOOKUP(C3200,Bases!A:A,Bases!B:B))</f>
        <v/>
      </c>
      <c r="E3200" s="70" t="str">
        <f>IF(C3200="","",LOOKUP(C3200,Bases!A:A,Bases!C:C))</f>
        <v/>
      </c>
      <c r="G3200" s="68" t="str">
        <f t="shared" si="198"/>
        <v>Baja</v>
      </c>
      <c r="H3200" s="16" t="s">
        <v>3621</v>
      </c>
      <c r="J3200" s="16" t="s">
        <v>2274</v>
      </c>
      <c r="K3200" s="16">
        <v>98705</v>
      </c>
      <c r="L3200" s="16" t="s">
        <v>2265</v>
      </c>
      <c r="M3200" s="17">
        <v>42311</v>
      </c>
      <c r="N3200" s="15">
        <v>27159844094</v>
      </c>
      <c r="P3200" s="16">
        <v>0</v>
      </c>
      <c r="Q3200" s="16" t="str">
        <f t="shared" si="199"/>
        <v>//</v>
      </c>
      <c r="R3200" s="16"/>
      <c r="S3200" s="108" t="e">
        <v>#N/A</v>
      </c>
      <c r="T3200" s="108"/>
    </row>
    <row r="3201" spans="1:20" hidden="1" x14ac:dyDescent="0.2">
      <c r="A3201" s="23">
        <v>2407</v>
      </c>
      <c r="B3201" s="16" t="s">
        <v>4594</v>
      </c>
      <c r="D3201" s="70" t="str">
        <f>IF(C3201="","",LOOKUP(C3201,Bases!A:A,Bases!B:B))</f>
        <v/>
      </c>
      <c r="E3201" s="70" t="str">
        <f>IF(C3201="","",LOOKUP(C3201,Bases!A:A,Bases!C:C))</f>
        <v/>
      </c>
      <c r="F3201" s="24" t="s">
        <v>3662</v>
      </c>
      <c r="G3201" s="68" t="str">
        <f t="shared" si="198"/>
        <v>Baja</v>
      </c>
      <c r="H3201" s="16" t="s">
        <v>4578</v>
      </c>
      <c r="J3201" s="16" t="s">
        <v>2272</v>
      </c>
      <c r="K3201" s="16">
        <v>98710</v>
      </c>
      <c r="L3201" s="16" t="s">
        <v>2265</v>
      </c>
      <c r="M3201" s="17">
        <v>43462</v>
      </c>
      <c r="O3201" s="16" t="s">
        <v>4598</v>
      </c>
      <c r="P3201" s="16">
        <v>0</v>
      </c>
      <c r="Q3201" s="16" t="str">
        <f t="shared" si="199"/>
        <v>22/10/00</v>
      </c>
      <c r="R3201" s="16" t="s">
        <v>3904</v>
      </c>
      <c r="S3201" s="108" t="e">
        <v>#N/A</v>
      </c>
      <c r="T3201" s="108"/>
    </row>
    <row r="3202" spans="1:20" hidden="1" x14ac:dyDescent="0.2">
      <c r="A3202" s="16">
        <v>1798</v>
      </c>
      <c r="B3202" s="16" t="s">
        <v>2243</v>
      </c>
      <c r="D3202" s="70" t="str">
        <f>IF(C3202="","",LOOKUP(C3202,Bases!A:A,Bases!B:B))</f>
        <v/>
      </c>
      <c r="E3202" s="70" t="str">
        <f>IF(C3202="","",LOOKUP(C3202,Bases!A:A,Bases!C:C))</f>
        <v/>
      </c>
      <c r="G3202" s="68" t="str">
        <f t="shared" si="198"/>
        <v>Baja</v>
      </c>
      <c r="H3202" s="16" t="s">
        <v>3622</v>
      </c>
      <c r="J3202" s="16" t="s">
        <v>2283</v>
      </c>
      <c r="K3202" s="16">
        <v>98640</v>
      </c>
      <c r="L3202" s="16" t="s">
        <v>2265</v>
      </c>
      <c r="M3202" s="17">
        <v>42655</v>
      </c>
      <c r="N3202" s="15">
        <v>34745600808</v>
      </c>
      <c r="P3202" s="16">
        <v>0</v>
      </c>
      <c r="Q3202" s="16" t="str">
        <f t="shared" si="199"/>
        <v>//</v>
      </c>
      <c r="R3202" s="16"/>
      <c r="S3202" s="108" t="e">
        <v>#N/A</v>
      </c>
      <c r="T3202" s="108"/>
    </row>
    <row r="3203" spans="1:20" hidden="1" x14ac:dyDescent="0.2">
      <c r="A3203" s="16">
        <v>1731</v>
      </c>
      <c r="B3203" s="16" t="s">
        <v>2244</v>
      </c>
      <c r="D3203" s="70" t="str">
        <f>IF(C3203="","",LOOKUP(C3203,Bases!A:A,Bases!B:B))</f>
        <v/>
      </c>
      <c r="E3203" s="70" t="str">
        <f>IF(C3203="","",LOOKUP(C3203,Bases!A:A,Bases!C:C))</f>
        <v/>
      </c>
      <c r="G3203" s="68" t="str">
        <f t="shared" si="198"/>
        <v>Baja</v>
      </c>
      <c r="H3203" s="16" t="s">
        <v>3623</v>
      </c>
      <c r="J3203" s="16" t="s">
        <v>2283</v>
      </c>
      <c r="K3203" s="16">
        <v>98640</v>
      </c>
      <c r="L3203" s="16" t="s">
        <v>2265</v>
      </c>
      <c r="M3203" s="17">
        <v>42605</v>
      </c>
      <c r="N3203" s="15">
        <v>34008112285</v>
      </c>
      <c r="P3203" s="16">
        <v>0</v>
      </c>
      <c r="Q3203" s="16" t="str">
        <f t="shared" si="199"/>
        <v>//</v>
      </c>
      <c r="R3203" s="16"/>
      <c r="S3203" s="108" t="e">
        <v>#N/A</v>
      </c>
      <c r="T3203" s="108"/>
    </row>
    <row r="3204" spans="1:20" hidden="1" x14ac:dyDescent="0.2">
      <c r="A3204" s="16">
        <v>1771</v>
      </c>
      <c r="B3204" s="16" t="s">
        <v>2245</v>
      </c>
      <c r="D3204" s="70" t="str">
        <f>IF(C3204="","",LOOKUP(C3204,Bases!A:A,Bases!B:B))</f>
        <v/>
      </c>
      <c r="E3204" s="70" t="str">
        <f>IF(C3204="","",LOOKUP(C3204,Bases!A:A,Bases!C:C))</f>
        <v/>
      </c>
      <c r="G3204" s="68" t="str">
        <f t="shared" si="198"/>
        <v>Baja</v>
      </c>
      <c r="H3204" s="16" t="s">
        <v>3624</v>
      </c>
      <c r="J3204" s="16" t="s">
        <v>2283</v>
      </c>
      <c r="K3204" s="16">
        <v>98640</v>
      </c>
      <c r="L3204" s="16" t="s">
        <v>2265</v>
      </c>
      <c r="M3204" s="17">
        <v>42640</v>
      </c>
      <c r="N3204" s="15">
        <v>2159853957</v>
      </c>
      <c r="P3204" s="16">
        <v>0</v>
      </c>
      <c r="Q3204" s="16" t="str">
        <f t="shared" si="199"/>
        <v>//</v>
      </c>
      <c r="R3204" s="16"/>
      <c r="S3204" s="108" t="e">
        <v>#N/A</v>
      </c>
      <c r="T3204" s="108"/>
    </row>
    <row r="3205" spans="1:20" hidden="1" x14ac:dyDescent="0.2">
      <c r="A3205" s="16">
        <v>2044</v>
      </c>
      <c r="B3205" s="16" t="s">
        <v>2246</v>
      </c>
      <c r="D3205" s="70" t="str">
        <f>IF(C3205="","",LOOKUP(C3205,Bases!A:A,Bases!B:B))</f>
        <v/>
      </c>
      <c r="E3205" s="70" t="str">
        <f>IF(C3205="","",LOOKUP(C3205,Bases!A:A,Bases!C:C))</f>
        <v/>
      </c>
      <c r="G3205" s="68" t="str">
        <f t="shared" si="198"/>
        <v>Baja</v>
      </c>
      <c r="H3205" s="16" t="s">
        <v>3625</v>
      </c>
      <c r="J3205" s="16" t="s">
        <v>2283</v>
      </c>
      <c r="K3205" s="16">
        <v>98640</v>
      </c>
      <c r="L3205" s="16" t="s">
        <v>2265</v>
      </c>
      <c r="M3205" s="17">
        <v>43108</v>
      </c>
      <c r="N3205" s="15">
        <v>34149724550</v>
      </c>
      <c r="P3205" s="16">
        <v>0</v>
      </c>
      <c r="Q3205" s="16" t="str">
        <f t="shared" si="199"/>
        <v>//</v>
      </c>
      <c r="R3205" s="16"/>
      <c r="S3205" s="108" t="e">
        <v>#N/A</v>
      </c>
      <c r="T3205" s="108"/>
    </row>
    <row r="3206" spans="1:20" hidden="1" x14ac:dyDescent="0.2">
      <c r="A3206" s="16">
        <v>1715</v>
      </c>
      <c r="B3206" s="16" t="s">
        <v>2247</v>
      </c>
      <c r="D3206" s="70" t="str">
        <f>IF(C3206="","",LOOKUP(C3206,Bases!A:A,Bases!B:B))</f>
        <v/>
      </c>
      <c r="E3206" s="70" t="str">
        <f>IF(C3206="","",LOOKUP(C3206,Bases!A:A,Bases!C:C))</f>
        <v/>
      </c>
      <c r="G3206" s="68" t="str">
        <f t="shared" si="198"/>
        <v>Baja</v>
      </c>
      <c r="H3206" s="16" t="s">
        <v>3626</v>
      </c>
      <c r="J3206" s="16" t="s">
        <v>2283</v>
      </c>
      <c r="K3206" s="16">
        <v>98640</v>
      </c>
      <c r="L3206" s="16" t="s">
        <v>2265</v>
      </c>
      <c r="M3206" s="17">
        <v>42590</v>
      </c>
      <c r="N3206" s="15">
        <v>34087500897</v>
      </c>
      <c r="P3206" s="16">
        <v>0</v>
      </c>
      <c r="Q3206" s="16" t="str">
        <f t="shared" si="199"/>
        <v>//</v>
      </c>
      <c r="R3206" s="16"/>
      <c r="S3206" s="108" t="e">
        <v>#N/A</v>
      </c>
      <c r="T3206" s="108"/>
    </row>
    <row r="3207" spans="1:20" hidden="1" x14ac:dyDescent="0.2">
      <c r="A3207" s="16">
        <v>1162</v>
      </c>
      <c r="B3207" s="16" t="s">
        <v>2248</v>
      </c>
      <c r="D3207" s="70" t="str">
        <f>IF(C3207="","",LOOKUP(C3207,Bases!A:A,Bases!B:B))</f>
        <v/>
      </c>
      <c r="E3207" s="70" t="str">
        <f>IF(C3207="","",LOOKUP(C3207,Bases!A:A,Bases!C:C))</f>
        <v/>
      </c>
      <c r="G3207" s="68" t="str">
        <f t="shared" si="198"/>
        <v>Baja</v>
      </c>
      <c r="H3207" s="16" t="s">
        <v>3627</v>
      </c>
      <c r="J3207" s="16" t="s">
        <v>2283</v>
      </c>
      <c r="K3207" s="16">
        <v>98640</v>
      </c>
      <c r="L3207" s="16" t="s">
        <v>2265</v>
      </c>
      <c r="M3207" s="17">
        <v>41477</v>
      </c>
      <c r="N3207" s="15">
        <v>34138502512</v>
      </c>
      <c r="P3207" s="16">
        <v>0</v>
      </c>
      <c r="Q3207" s="16" t="str">
        <f t="shared" si="199"/>
        <v>//</v>
      </c>
      <c r="R3207" s="16"/>
      <c r="S3207" s="108" t="e">
        <v>#N/A</v>
      </c>
      <c r="T3207" s="108"/>
    </row>
    <row r="3208" spans="1:20" hidden="1" x14ac:dyDescent="0.2">
      <c r="A3208" s="16">
        <v>8460</v>
      </c>
      <c r="B3208" s="16" t="s">
        <v>7711</v>
      </c>
      <c r="C3208" s="19" t="s">
        <v>7002</v>
      </c>
      <c r="D3208" s="70" t="str">
        <f>IF(C3208="","",LOOKUP(C3208,Bases!A:A,Bases!B:B))</f>
        <v>Invernaderos</v>
      </c>
      <c r="E3208" s="70" t="str">
        <f>IF(C3208="","",LOOKUP(C3208,Bases!A:A,Bases!C:C))</f>
        <v>Extra/entrenamiento</v>
      </c>
      <c r="F3208" s="18" t="s">
        <v>7209</v>
      </c>
      <c r="G3208" s="68" t="str">
        <f t="shared" si="198"/>
        <v>Baja</v>
      </c>
      <c r="H3208" s="16" t="s">
        <v>7712</v>
      </c>
      <c r="I3208" s="16" t="s">
        <v>2283</v>
      </c>
      <c r="J3208" s="16" t="s">
        <v>2283</v>
      </c>
      <c r="K3208" s="16">
        <v>98640</v>
      </c>
      <c r="L3208" s="16" t="s">
        <v>2265</v>
      </c>
      <c r="M3208" s="17">
        <v>44183</v>
      </c>
      <c r="O3208" s="16" t="s">
        <v>7713</v>
      </c>
      <c r="Q3208" s="16" t="str">
        <f t="shared" si="199"/>
        <v>09/12/98</v>
      </c>
      <c r="R3208" s="27" t="s">
        <v>3904</v>
      </c>
      <c r="S3208" s="108" t="s">
        <v>2283</v>
      </c>
      <c r="T3208" s="108"/>
    </row>
    <row r="3209" spans="1:20" x14ac:dyDescent="0.2">
      <c r="A3209" s="16">
        <v>1129</v>
      </c>
      <c r="B3209" s="31" t="s">
        <v>1726</v>
      </c>
      <c r="C3209" s="16" t="s">
        <v>7508</v>
      </c>
      <c r="D3209" s="70" t="str">
        <f>IF(C3209="","",LOOKUP(C3209,Bases!A:A,Bases!B:B))</f>
        <v>Invernaderos</v>
      </c>
      <c r="E3209" s="70" t="str">
        <f>IF(C3209="","",LOOKUP(C3209,Bases!A:A,Bases!C:C))</f>
        <v>Operativo Abajo</v>
      </c>
      <c r="F3209" s="18" t="s">
        <v>7083</v>
      </c>
      <c r="G3209" s="68" t="str">
        <f t="shared" si="198"/>
        <v>Activo</v>
      </c>
      <c r="H3209" s="35" t="s">
        <v>2926</v>
      </c>
      <c r="I3209" s="35" t="s">
        <v>5160</v>
      </c>
      <c r="J3209" s="35" t="s">
        <v>2272</v>
      </c>
      <c r="K3209" s="16">
        <v>98700</v>
      </c>
      <c r="L3209" s="16" t="s">
        <v>2266</v>
      </c>
      <c r="M3209" s="17">
        <v>42937</v>
      </c>
      <c r="N3209" s="15">
        <v>34139602832</v>
      </c>
      <c r="O3209" s="35" t="s">
        <v>4247</v>
      </c>
      <c r="P3209" s="16" t="s">
        <v>6443</v>
      </c>
      <c r="Q3209" s="16" t="str">
        <f t="shared" si="199"/>
        <v>14/06/96</v>
      </c>
      <c r="R3209" s="27" t="s">
        <v>3910</v>
      </c>
      <c r="S3209" s="12" t="s">
        <v>3593</v>
      </c>
    </row>
    <row r="3210" spans="1:20" hidden="1" x14ac:dyDescent="0.2">
      <c r="A3210" s="16">
        <v>900</v>
      </c>
      <c r="B3210" s="16" t="s">
        <v>2249</v>
      </c>
      <c r="D3210" s="70" t="str">
        <f>IF(C3210="","",LOOKUP(C3210,Bases!A:A,Bases!B:B))</f>
        <v/>
      </c>
      <c r="E3210" s="70" t="str">
        <f>IF(C3210="","",LOOKUP(C3210,Bases!A:A,Bases!C:C))</f>
        <v/>
      </c>
      <c r="G3210" s="68" t="str">
        <f t="shared" si="198"/>
        <v>Baja</v>
      </c>
      <c r="K3210" s="16">
        <v>0</v>
      </c>
      <c r="L3210" s="16" t="s">
        <v>2265</v>
      </c>
      <c r="M3210" s="17">
        <v>38852</v>
      </c>
      <c r="N3210" s="15">
        <v>34058616102</v>
      </c>
      <c r="P3210" s="16">
        <v>0</v>
      </c>
      <c r="Q3210" s="16" t="str">
        <f t="shared" si="199"/>
        <v>//</v>
      </c>
      <c r="R3210" s="16"/>
      <c r="S3210" s="108" t="e">
        <v>#N/A</v>
      </c>
      <c r="T3210" s="108"/>
    </row>
    <row r="3211" spans="1:20" hidden="1" x14ac:dyDescent="0.2">
      <c r="A3211" s="16">
        <v>844</v>
      </c>
      <c r="B3211" s="16" t="s">
        <v>2250</v>
      </c>
      <c r="D3211" s="70" t="str">
        <f>IF(C3211="","",LOOKUP(C3211,Bases!A:A,Bases!B:B))</f>
        <v/>
      </c>
      <c r="E3211" s="70" t="str">
        <f>IF(C3211="","",LOOKUP(C3211,Bases!A:A,Bases!C:C))</f>
        <v/>
      </c>
      <c r="G3211" s="68" t="str">
        <f t="shared" si="198"/>
        <v>Baja</v>
      </c>
      <c r="K3211" s="16">
        <v>0</v>
      </c>
      <c r="L3211" s="16" t="s">
        <v>2265</v>
      </c>
      <c r="M3211" s="17">
        <v>38705</v>
      </c>
      <c r="N3211" s="15">
        <v>34058812834</v>
      </c>
      <c r="P3211" s="16">
        <v>0</v>
      </c>
      <c r="Q3211" s="16" t="str">
        <f t="shared" si="199"/>
        <v>//</v>
      </c>
      <c r="R3211" s="16"/>
      <c r="S3211" s="108" t="e">
        <v>#N/A</v>
      </c>
      <c r="T3211" s="108"/>
    </row>
    <row r="3212" spans="1:20" x14ac:dyDescent="0.2">
      <c r="A3212" s="16">
        <v>603</v>
      </c>
      <c r="B3212" s="31" t="s">
        <v>1738</v>
      </c>
      <c r="C3212" s="16" t="s">
        <v>7100</v>
      </c>
      <c r="D3212" s="70" t="str">
        <f>IF(C3212="","",LOOKUP(C3212,Bases!A:A,Bases!B:B))</f>
        <v>Invernaderos</v>
      </c>
      <c r="E3212" s="70" t="str">
        <f>IF(C3212="","",LOOKUP(C3212,Bases!A:A,Bases!C:C))</f>
        <v>Operativo Abajo</v>
      </c>
      <c r="F3212" s="18" t="s">
        <v>7083</v>
      </c>
      <c r="G3212" s="68" t="str">
        <f t="shared" si="198"/>
        <v>Activo</v>
      </c>
      <c r="H3212" s="16" t="s">
        <v>3318</v>
      </c>
      <c r="I3212" s="16" t="s">
        <v>2336</v>
      </c>
      <c r="J3212" s="16" t="s">
        <v>2272</v>
      </c>
      <c r="K3212" s="16">
        <v>98700</v>
      </c>
      <c r="L3212" s="16" t="s">
        <v>2266</v>
      </c>
      <c r="M3212" s="17">
        <v>42066</v>
      </c>
      <c r="N3212" s="15">
        <v>34048510613</v>
      </c>
      <c r="O3212" s="16" t="s">
        <v>4246</v>
      </c>
      <c r="P3212" s="16" t="s">
        <v>6444</v>
      </c>
      <c r="Q3212" s="16" t="str">
        <f t="shared" si="199"/>
        <v>02/12/85</v>
      </c>
      <c r="R3212" s="27" t="s">
        <v>3910</v>
      </c>
      <c r="S3212" s="12" t="s">
        <v>2336</v>
      </c>
    </row>
    <row r="3213" spans="1:20" hidden="1" x14ac:dyDescent="0.2">
      <c r="A3213" s="16">
        <v>1020</v>
      </c>
      <c r="B3213" s="16" t="s">
        <v>2251</v>
      </c>
      <c r="D3213" s="70" t="str">
        <f>IF(C3213="","",LOOKUP(C3213,Bases!A:A,Bases!B:B))</f>
        <v/>
      </c>
      <c r="E3213" s="70" t="str">
        <f>IF(C3213="","",LOOKUP(C3213,Bases!A:A,Bases!C:C))</f>
        <v/>
      </c>
      <c r="G3213" s="68" t="str">
        <f t="shared" si="198"/>
        <v>Baja</v>
      </c>
      <c r="H3213" s="16" t="s">
        <v>3628</v>
      </c>
      <c r="J3213" s="16" t="s">
        <v>2283</v>
      </c>
      <c r="K3213" s="16">
        <v>98640</v>
      </c>
      <c r="L3213" s="16" t="s">
        <v>2265</v>
      </c>
      <c r="M3213" s="17">
        <v>40641</v>
      </c>
      <c r="N3213" s="15">
        <v>33109293234</v>
      </c>
      <c r="P3213" s="16">
        <v>0</v>
      </c>
      <c r="Q3213" s="16" t="str">
        <f t="shared" si="199"/>
        <v>//</v>
      </c>
      <c r="R3213" s="16"/>
      <c r="S3213" s="108" t="e">
        <v>#N/A</v>
      </c>
      <c r="T3213" s="108"/>
    </row>
    <row r="3214" spans="1:20" hidden="1" x14ac:dyDescent="0.2">
      <c r="A3214" s="16">
        <v>842</v>
      </c>
      <c r="B3214" s="16" t="s">
        <v>2252</v>
      </c>
      <c r="D3214" s="70" t="str">
        <f>IF(C3214="","",LOOKUP(C3214,Bases!A:A,Bases!B:B))</f>
        <v/>
      </c>
      <c r="E3214" s="70" t="str">
        <f>IF(C3214="","",LOOKUP(C3214,Bases!A:A,Bases!C:C))</f>
        <v/>
      </c>
      <c r="G3214" s="68" t="str">
        <f t="shared" si="198"/>
        <v>Baja</v>
      </c>
      <c r="K3214" s="16">
        <v>0</v>
      </c>
      <c r="L3214" s="16" t="s">
        <v>2265</v>
      </c>
      <c r="M3214" s="17">
        <v>38705</v>
      </c>
      <c r="N3214" s="15">
        <v>34018508324</v>
      </c>
      <c r="P3214" s="16">
        <v>0</v>
      </c>
      <c r="Q3214" s="16" t="str">
        <f t="shared" si="199"/>
        <v>//</v>
      </c>
      <c r="R3214" s="16"/>
      <c r="S3214" s="108" t="e">
        <v>#N/A</v>
      </c>
      <c r="T3214" s="108"/>
    </row>
    <row r="3215" spans="1:20" hidden="1" x14ac:dyDescent="0.2">
      <c r="A3215" s="16">
        <v>1056</v>
      </c>
      <c r="B3215" s="16" t="s">
        <v>2253</v>
      </c>
      <c r="D3215" s="70" t="str">
        <f>IF(C3215="","",LOOKUP(C3215,Bases!A:A,Bases!B:B))</f>
        <v/>
      </c>
      <c r="E3215" s="70" t="str">
        <f>IF(C3215="","",LOOKUP(C3215,Bases!A:A,Bases!C:C))</f>
        <v/>
      </c>
      <c r="G3215" s="68" t="str">
        <f t="shared" si="198"/>
        <v>Baja</v>
      </c>
      <c r="H3215" s="16" t="s">
        <v>3629</v>
      </c>
      <c r="J3215" s="16" t="s">
        <v>2283</v>
      </c>
      <c r="K3215" s="16">
        <v>98640</v>
      </c>
      <c r="L3215" s="16" t="s">
        <v>2265</v>
      </c>
      <c r="M3215" s="17">
        <v>40816</v>
      </c>
      <c r="N3215" s="15">
        <v>34119402617</v>
      </c>
      <c r="P3215" s="16">
        <v>0</v>
      </c>
      <c r="Q3215" s="16" t="str">
        <f t="shared" si="199"/>
        <v>//</v>
      </c>
      <c r="R3215" s="16"/>
      <c r="S3215" s="108" t="e">
        <v>#N/A</v>
      </c>
      <c r="T3215" s="108"/>
    </row>
    <row r="3216" spans="1:20" hidden="1" x14ac:dyDescent="0.2">
      <c r="A3216" s="23">
        <v>2513</v>
      </c>
      <c r="B3216" s="16" t="s">
        <v>5029</v>
      </c>
      <c r="D3216" s="70" t="str">
        <f>IF(C3216="","",LOOKUP(C3216,Bases!A:A,Bases!B:B))</f>
        <v/>
      </c>
      <c r="E3216" s="70" t="str">
        <f>IF(C3216="","",LOOKUP(C3216,Bases!A:A,Bases!C:C))</f>
        <v/>
      </c>
      <c r="F3216" s="18" t="s">
        <v>24</v>
      </c>
      <c r="G3216" s="68" t="str">
        <f t="shared" si="198"/>
        <v>Baja</v>
      </c>
      <c r="H3216" s="16" t="s">
        <v>5030</v>
      </c>
      <c r="J3216" s="16" t="s">
        <v>2283</v>
      </c>
      <c r="K3216" s="16">
        <v>98640</v>
      </c>
      <c r="L3216" s="16" t="s">
        <v>2265</v>
      </c>
      <c r="M3216" s="17">
        <v>43600</v>
      </c>
      <c r="N3216" s="15">
        <v>34149826660</v>
      </c>
      <c r="O3216" s="16" t="s">
        <v>5031</v>
      </c>
      <c r="P3216" s="16">
        <v>0</v>
      </c>
      <c r="Q3216" s="16" t="str">
        <f t="shared" si="199"/>
        <v>12/06/98</v>
      </c>
      <c r="R3216" s="16" t="s">
        <v>3910</v>
      </c>
      <c r="S3216" s="108" t="e">
        <v>#N/A</v>
      </c>
      <c r="T3216" s="108"/>
    </row>
    <row r="3217" spans="1:20" ht="0.75" customHeight="1" x14ac:dyDescent="0.2">
      <c r="A3217" s="16">
        <v>2833</v>
      </c>
      <c r="B3217" s="31" t="s">
        <v>1772</v>
      </c>
      <c r="C3217" s="16" t="s">
        <v>6880</v>
      </c>
      <c r="D3217" s="70" t="str">
        <f>IF(C3217="","",LOOKUP(C3217,Bases!A:A,Bases!B:B))</f>
        <v>Viñedo</v>
      </c>
      <c r="E3217" s="70" t="str">
        <f>IF(C3217="","",LOOKUP(C3217,Bases!A:A,Bases!C:C))</f>
        <v>Trabajador de viñedo</v>
      </c>
      <c r="F3217" s="18" t="s">
        <v>27</v>
      </c>
      <c r="G3217" s="68" t="str">
        <f t="shared" si="198"/>
        <v>Activo</v>
      </c>
      <c r="H3217" s="16" t="s">
        <v>3313</v>
      </c>
      <c r="I3217" s="16" t="s">
        <v>2336</v>
      </c>
      <c r="J3217" s="16" t="s">
        <v>2272</v>
      </c>
      <c r="K3217" s="16">
        <v>98705</v>
      </c>
      <c r="L3217" s="16" t="s">
        <v>2266</v>
      </c>
      <c r="M3217" s="17">
        <v>44141</v>
      </c>
      <c r="N3217" s="15">
        <v>51916800611</v>
      </c>
      <c r="O3217" s="16" t="s">
        <v>6079</v>
      </c>
      <c r="Q3217" s="16" t="str">
        <f t="shared" si="199"/>
        <v>16/08/68</v>
      </c>
      <c r="R3217" s="27" t="s">
        <v>3904</v>
      </c>
      <c r="S3217" s="12" t="s">
        <v>2336</v>
      </c>
    </row>
    <row r="3218" spans="1:20" hidden="1" x14ac:dyDescent="0.2">
      <c r="A3218" s="16">
        <v>1211</v>
      </c>
      <c r="B3218" s="16" t="s">
        <v>2254</v>
      </c>
      <c r="D3218" s="70" t="str">
        <f>IF(C3218="","",LOOKUP(C3218,Bases!A:A,Bases!B:B))</f>
        <v/>
      </c>
      <c r="E3218" s="70" t="str">
        <f>IF(C3218="","",LOOKUP(C3218,Bases!A:A,Bases!C:C))</f>
        <v/>
      </c>
      <c r="G3218" s="68" t="str">
        <f t="shared" si="198"/>
        <v>Baja</v>
      </c>
      <c r="H3218" s="16" t="s">
        <v>3630</v>
      </c>
      <c r="J3218" s="16" t="s">
        <v>2283</v>
      </c>
      <c r="K3218" s="16">
        <v>98640</v>
      </c>
      <c r="L3218" s="16" t="s">
        <v>2265</v>
      </c>
      <c r="M3218" s="17">
        <v>41593</v>
      </c>
      <c r="N3218" s="15">
        <v>34139706872</v>
      </c>
      <c r="P3218" s="16">
        <v>0</v>
      </c>
      <c r="Q3218" s="16" t="str">
        <f t="shared" si="199"/>
        <v>//</v>
      </c>
      <c r="R3218" s="16"/>
      <c r="S3218" s="108" t="e">
        <v>#N/A</v>
      </c>
      <c r="T3218" s="108"/>
    </row>
    <row r="3219" spans="1:20" hidden="1" x14ac:dyDescent="0.2">
      <c r="A3219" s="16">
        <v>81</v>
      </c>
      <c r="B3219" s="16" t="s">
        <v>2255</v>
      </c>
      <c r="D3219" s="70" t="str">
        <f>IF(C3219="","",LOOKUP(C3219,Bases!A:A,Bases!B:B))</f>
        <v/>
      </c>
      <c r="E3219" s="70" t="str">
        <f>IF(C3219="","",LOOKUP(C3219,Bases!A:A,Bases!C:C))</f>
        <v/>
      </c>
      <c r="G3219" s="68" t="str">
        <f t="shared" si="198"/>
        <v>Baja</v>
      </c>
      <c r="H3219" s="16" t="s">
        <v>3631</v>
      </c>
      <c r="J3219" s="16" t="s">
        <v>2379</v>
      </c>
      <c r="K3219" s="16">
        <v>98640</v>
      </c>
      <c r="L3219" s="16" t="s">
        <v>2265</v>
      </c>
      <c r="M3219" s="17">
        <v>37004</v>
      </c>
      <c r="N3219" s="15">
        <v>34988112263</v>
      </c>
      <c r="P3219" s="16">
        <v>0</v>
      </c>
      <c r="Q3219" s="16" t="str">
        <f t="shared" si="199"/>
        <v>//</v>
      </c>
      <c r="R3219" s="16"/>
      <c r="S3219" s="108" t="e">
        <v>#N/A</v>
      </c>
      <c r="T3219" s="108"/>
    </row>
    <row r="3220" spans="1:20" hidden="1" x14ac:dyDescent="0.2">
      <c r="A3220" s="16">
        <v>79</v>
      </c>
      <c r="B3220" s="16" t="s">
        <v>2256</v>
      </c>
      <c r="D3220" s="70" t="str">
        <f>IF(C3220="","",LOOKUP(C3220,Bases!A:A,Bases!B:B))</f>
        <v/>
      </c>
      <c r="E3220" s="70" t="str">
        <f>IF(C3220="","",LOOKUP(C3220,Bases!A:A,Bases!C:C))</f>
        <v/>
      </c>
      <c r="G3220" s="68" t="str">
        <f t="shared" si="198"/>
        <v>Baja</v>
      </c>
      <c r="H3220" s="16" t="s">
        <v>3632</v>
      </c>
      <c r="J3220" s="16" t="s">
        <v>2379</v>
      </c>
      <c r="K3220" s="16">
        <v>98640</v>
      </c>
      <c r="L3220" s="16" t="s">
        <v>2265</v>
      </c>
      <c r="M3220" s="17">
        <v>37004</v>
      </c>
      <c r="N3220" s="15">
        <v>34987915591</v>
      </c>
      <c r="P3220" s="16">
        <v>0</v>
      </c>
      <c r="Q3220" s="16" t="str">
        <f t="shared" si="199"/>
        <v>//</v>
      </c>
      <c r="R3220" s="16"/>
      <c r="S3220" s="108" t="e">
        <v>#N/A</v>
      </c>
      <c r="T3220" s="108"/>
    </row>
    <row r="3221" spans="1:20" hidden="1" x14ac:dyDescent="0.2">
      <c r="A3221" s="16">
        <v>80</v>
      </c>
      <c r="B3221" s="16" t="s">
        <v>2257</v>
      </c>
      <c r="D3221" s="70" t="str">
        <f>IF(C3221="","",LOOKUP(C3221,Bases!A:A,Bases!B:B))</f>
        <v/>
      </c>
      <c r="E3221" s="70" t="str">
        <f>IF(C3221="","",LOOKUP(C3221,Bases!A:A,Bases!C:C))</f>
        <v/>
      </c>
      <c r="G3221" s="68" t="str">
        <f t="shared" si="198"/>
        <v>Baja</v>
      </c>
      <c r="K3221" s="16">
        <v>0</v>
      </c>
      <c r="L3221" s="16" t="s">
        <v>2265</v>
      </c>
      <c r="M3221" s="17">
        <v>37004</v>
      </c>
      <c r="N3221" s="15">
        <v>34008317199</v>
      </c>
      <c r="P3221" s="16">
        <v>0</v>
      </c>
      <c r="Q3221" s="16" t="str">
        <f t="shared" si="199"/>
        <v>//</v>
      </c>
      <c r="R3221" s="16"/>
      <c r="S3221" s="108" t="e">
        <v>#N/A</v>
      </c>
      <c r="T3221" s="108"/>
    </row>
    <row r="3222" spans="1:20" hidden="1" x14ac:dyDescent="0.2">
      <c r="A3222" s="29">
        <v>50336</v>
      </c>
      <c r="B3222" s="16" t="s">
        <v>5346</v>
      </c>
      <c r="D3222" s="70" t="str">
        <f>IF(C3222="","",LOOKUP(C3222,Bases!A:A,Bases!B:B))</f>
        <v/>
      </c>
      <c r="E3222" s="70" t="str">
        <f>IF(C3222="","",LOOKUP(C3222,Bases!A:A,Bases!C:C))</f>
        <v/>
      </c>
      <c r="F3222" s="24" t="s">
        <v>3639</v>
      </c>
      <c r="G3222" s="68" t="str">
        <f t="shared" si="198"/>
        <v>Baja</v>
      </c>
      <c r="H3222" s="16" t="s">
        <v>5347</v>
      </c>
      <c r="J3222" s="16" t="s">
        <v>2381</v>
      </c>
      <c r="K3222" s="16">
        <v>98640</v>
      </c>
      <c r="L3222" s="16" t="s">
        <v>2265</v>
      </c>
      <c r="M3222" s="17">
        <v>43691</v>
      </c>
      <c r="O3222" s="16" t="s">
        <v>5348</v>
      </c>
      <c r="P3222" s="16">
        <v>0</v>
      </c>
      <c r="Q3222" s="16" t="str">
        <f t="shared" si="199"/>
        <v>27/04/87</v>
      </c>
      <c r="R3222" s="27" t="s">
        <v>3910</v>
      </c>
      <c r="S3222" s="108" t="e">
        <v>#N/A</v>
      </c>
      <c r="T3222" s="108"/>
    </row>
    <row r="3223" spans="1:20" hidden="1" x14ac:dyDescent="0.2">
      <c r="A3223" s="16">
        <v>824</v>
      </c>
      <c r="B3223" s="16" t="s">
        <v>2258</v>
      </c>
      <c r="D3223" s="70" t="str">
        <f>IF(C3223="","",LOOKUP(C3223,Bases!A:A,Bases!B:B))</f>
        <v/>
      </c>
      <c r="E3223" s="70" t="str">
        <f>IF(C3223="","",LOOKUP(C3223,Bases!A:A,Bases!C:C))</f>
        <v/>
      </c>
      <c r="G3223" s="68" t="str">
        <f t="shared" si="198"/>
        <v>Baja</v>
      </c>
      <c r="H3223" s="16" t="s">
        <v>3633</v>
      </c>
      <c r="J3223" s="16" t="s">
        <v>2283</v>
      </c>
      <c r="K3223" s="16">
        <v>98640</v>
      </c>
      <c r="L3223" s="16" t="s">
        <v>2265</v>
      </c>
      <c r="M3223" s="17">
        <v>38691</v>
      </c>
      <c r="N3223" s="15">
        <v>34018322387</v>
      </c>
      <c r="P3223" s="16">
        <v>0</v>
      </c>
      <c r="Q3223" s="16" t="str">
        <f t="shared" si="199"/>
        <v>//</v>
      </c>
      <c r="R3223" s="16"/>
      <c r="S3223" s="108" t="e">
        <v>#N/A</v>
      </c>
      <c r="T3223" s="108"/>
    </row>
    <row r="3224" spans="1:20" hidden="1" x14ac:dyDescent="0.2">
      <c r="A3224" s="16">
        <v>680</v>
      </c>
      <c r="B3224" s="16" t="s">
        <v>2259</v>
      </c>
      <c r="D3224" s="70" t="str">
        <f>IF(C3224="","",LOOKUP(C3224,Bases!A:A,Bases!B:B))</f>
        <v/>
      </c>
      <c r="E3224" s="70" t="str">
        <f>IF(C3224="","",LOOKUP(C3224,Bases!A:A,Bases!C:C))</f>
        <v/>
      </c>
      <c r="G3224" s="68" t="str">
        <f t="shared" si="198"/>
        <v>Baja</v>
      </c>
      <c r="K3224" s="16">
        <v>0</v>
      </c>
      <c r="L3224" s="16" t="s">
        <v>2265</v>
      </c>
      <c r="M3224" s="17">
        <v>38453</v>
      </c>
      <c r="N3224" s="15">
        <v>34058302109</v>
      </c>
      <c r="P3224" s="16">
        <v>0</v>
      </c>
      <c r="Q3224" s="16" t="str">
        <f t="shared" si="199"/>
        <v>//</v>
      </c>
      <c r="R3224" s="16"/>
      <c r="S3224" s="108" t="e">
        <v>#N/A</v>
      </c>
      <c r="T3224" s="108"/>
    </row>
    <row r="3225" spans="1:20" x14ac:dyDescent="0.2">
      <c r="A3225" s="16">
        <v>2810</v>
      </c>
      <c r="B3225" s="31" t="s">
        <v>6018</v>
      </c>
      <c r="C3225" s="19" t="s">
        <v>6881</v>
      </c>
      <c r="D3225" s="70" t="str">
        <f>IF(C3225="","",LOOKUP(C3225,Bases!A:A,Bases!B:B))</f>
        <v>Mantenimiento</v>
      </c>
      <c r="E3225" s="70" t="str">
        <f>IF(C3225="","",LOOKUP(C3225,Bases!A:A,Bases!C:C))</f>
        <v>Apoyo de Mantenimiento</v>
      </c>
      <c r="F3225" s="18" t="s">
        <v>3</v>
      </c>
      <c r="G3225" s="68" t="str">
        <f t="shared" si="198"/>
        <v>Activo</v>
      </c>
      <c r="H3225" s="16" t="s">
        <v>6019</v>
      </c>
      <c r="I3225" s="16" t="s">
        <v>5730</v>
      </c>
      <c r="J3225" s="16" t="s">
        <v>2283</v>
      </c>
      <c r="K3225" s="16">
        <v>98640</v>
      </c>
      <c r="L3225" s="16" t="s">
        <v>144</v>
      </c>
      <c r="M3225" s="17">
        <v>43892</v>
      </c>
      <c r="N3225" s="15">
        <v>98160013813</v>
      </c>
      <c r="O3225" s="16" t="s">
        <v>6020</v>
      </c>
      <c r="P3225" s="16" t="s">
        <v>6446</v>
      </c>
      <c r="Q3225" s="16" t="str">
        <f t="shared" si="199"/>
        <v>15/09/00</v>
      </c>
      <c r="R3225" s="27" t="s">
        <v>3904</v>
      </c>
      <c r="S3225" s="12" t="s">
        <v>3951</v>
      </c>
    </row>
    <row r="3226" spans="1:20" hidden="1" x14ac:dyDescent="0.2">
      <c r="A3226" s="16">
        <v>8227</v>
      </c>
      <c r="B3226" s="16" t="s">
        <v>2260</v>
      </c>
      <c r="D3226" s="70" t="str">
        <f>IF(C3226="","",LOOKUP(C3226,Bases!A:A,Bases!B:B))</f>
        <v/>
      </c>
      <c r="E3226" s="70" t="str">
        <f>IF(C3226="","",LOOKUP(C3226,Bases!A:A,Bases!C:C))</f>
        <v/>
      </c>
      <c r="G3226" s="68" t="str">
        <f t="shared" si="198"/>
        <v>Baja</v>
      </c>
      <c r="H3226" s="16" t="s">
        <v>3634</v>
      </c>
      <c r="J3226" s="16" t="s">
        <v>3635</v>
      </c>
      <c r="K3226" s="16">
        <v>98640</v>
      </c>
      <c r="L3226" s="16" t="s">
        <v>2265</v>
      </c>
      <c r="M3226" s="17">
        <v>42759</v>
      </c>
      <c r="N3226" s="15">
        <v>34087500897</v>
      </c>
      <c r="P3226" s="16">
        <v>0</v>
      </c>
      <c r="Q3226" s="16" t="str">
        <f t="shared" ref="Q3226:Q3232" si="200">CONCATENATE(MID(O3226,9,2),"/",MID(O3226,7,2),"/",MID(O3226,5,2))</f>
        <v>//</v>
      </c>
      <c r="R3226" s="16"/>
      <c r="S3226" s="108" t="e">
        <v>#N/A</v>
      </c>
      <c r="T3226" s="108"/>
    </row>
    <row r="3227" spans="1:20" hidden="1" x14ac:dyDescent="0.2">
      <c r="A3227" s="16">
        <v>973</v>
      </c>
      <c r="B3227" s="16" t="s">
        <v>2261</v>
      </c>
      <c r="D3227" s="70" t="str">
        <f>IF(C3227="","",LOOKUP(C3227,Bases!A:A,Bases!B:B))</f>
        <v/>
      </c>
      <c r="E3227" s="70" t="str">
        <f>IF(C3227="","",LOOKUP(C3227,Bases!A:A,Bases!C:C))</f>
        <v/>
      </c>
      <c r="G3227" s="68" t="str">
        <f t="shared" si="198"/>
        <v>Baja</v>
      </c>
      <c r="H3227" s="16" t="s">
        <v>3636</v>
      </c>
      <c r="J3227" s="16" t="s">
        <v>2283</v>
      </c>
      <c r="K3227" s="16">
        <v>98640</v>
      </c>
      <c r="L3227" s="16" t="s">
        <v>2265</v>
      </c>
      <c r="M3227" s="17">
        <v>40529</v>
      </c>
      <c r="N3227" s="15">
        <v>34078919445</v>
      </c>
      <c r="P3227" s="16">
        <v>0</v>
      </c>
      <c r="Q3227" s="16" t="str">
        <f t="shared" si="200"/>
        <v>//</v>
      </c>
      <c r="R3227" s="16"/>
      <c r="S3227" s="108" t="e">
        <v>#N/A</v>
      </c>
      <c r="T3227" s="108"/>
    </row>
    <row r="3228" spans="1:20" hidden="1" x14ac:dyDescent="0.2">
      <c r="A3228" s="16">
        <v>810</v>
      </c>
      <c r="B3228" s="16" t="s">
        <v>2262</v>
      </c>
      <c r="D3228" s="70" t="str">
        <f>IF(C3228="","",LOOKUP(C3228,Bases!A:A,Bases!B:B))</f>
        <v/>
      </c>
      <c r="E3228" s="70" t="str">
        <f>IF(C3228="","",LOOKUP(C3228,Bases!A:A,Bases!C:C))</f>
        <v/>
      </c>
      <c r="G3228" s="68" t="str">
        <f t="shared" si="198"/>
        <v>Baja</v>
      </c>
      <c r="K3228" s="16">
        <v>0</v>
      </c>
      <c r="L3228" s="16" t="s">
        <v>2265</v>
      </c>
      <c r="M3228" s="17">
        <v>38677</v>
      </c>
      <c r="N3228" s="15">
        <v>34028500675</v>
      </c>
      <c r="P3228" s="16">
        <v>0</v>
      </c>
      <c r="Q3228" s="16" t="str">
        <f t="shared" si="200"/>
        <v>//</v>
      </c>
      <c r="R3228" s="16"/>
      <c r="S3228" s="108" t="e">
        <v>#N/A</v>
      </c>
      <c r="T3228" s="108"/>
    </row>
    <row r="3229" spans="1:20" hidden="1" x14ac:dyDescent="0.2">
      <c r="A3229" s="16">
        <v>1447</v>
      </c>
      <c r="B3229" s="16" t="s">
        <v>2263</v>
      </c>
      <c r="D3229" s="70" t="str">
        <f>IF(C3229="","",LOOKUP(C3229,Bases!A:A,Bases!B:B))</f>
        <v/>
      </c>
      <c r="E3229" s="70" t="str">
        <f>IF(C3229="","",LOOKUP(C3229,Bases!A:A,Bases!C:C))</f>
        <v/>
      </c>
      <c r="G3229" s="68" t="str">
        <f t="shared" si="198"/>
        <v>Baja</v>
      </c>
      <c r="H3229" s="16" t="s">
        <v>3637</v>
      </c>
      <c r="J3229" s="16" t="s">
        <v>2268</v>
      </c>
      <c r="K3229" s="16">
        <v>98730</v>
      </c>
      <c r="L3229" s="16" t="s">
        <v>2265</v>
      </c>
      <c r="M3229" s="17">
        <v>42151</v>
      </c>
      <c r="N3229" s="15">
        <v>2157453875</v>
      </c>
      <c r="P3229" s="16">
        <v>0</v>
      </c>
      <c r="Q3229" s="16" t="str">
        <f t="shared" si="200"/>
        <v>//</v>
      </c>
      <c r="R3229" s="16"/>
      <c r="S3229" s="108" t="e">
        <v>#N/A</v>
      </c>
      <c r="T3229" s="108"/>
    </row>
    <row r="3230" spans="1:20" hidden="1" x14ac:dyDescent="0.2">
      <c r="A3230" s="16">
        <v>8190</v>
      </c>
      <c r="B3230" s="16" t="s">
        <v>2264</v>
      </c>
      <c r="D3230" s="70" t="str">
        <f>IF(C3230="","",LOOKUP(C3230,Bases!A:A,Bases!B:B))</f>
        <v/>
      </c>
      <c r="E3230" s="70" t="str">
        <f>IF(C3230="","",LOOKUP(C3230,Bases!A:A,Bases!C:C))</f>
        <v/>
      </c>
      <c r="G3230" s="68" t="str">
        <f t="shared" si="198"/>
        <v>Baja</v>
      </c>
      <c r="H3230" s="16" t="s">
        <v>3638</v>
      </c>
      <c r="J3230" s="16" t="s">
        <v>2438</v>
      </c>
      <c r="K3230" s="16">
        <v>59375</v>
      </c>
      <c r="L3230" s="16" t="s">
        <v>2265</v>
      </c>
      <c r="M3230" s="17">
        <v>42736</v>
      </c>
      <c r="N3230" s="15">
        <v>53008106410</v>
      </c>
      <c r="P3230" s="16">
        <v>0</v>
      </c>
      <c r="Q3230" s="16" t="str">
        <f t="shared" si="200"/>
        <v>//</v>
      </c>
      <c r="R3230" s="16"/>
      <c r="S3230" s="108" t="e">
        <v>#N/A</v>
      </c>
      <c r="T3230" s="108"/>
    </row>
    <row r="3231" spans="1:20" hidden="1" x14ac:dyDescent="0.2">
      <c r="A3231" s="23">
        <v>8264</v>
      </c>
      <c r="B3231" s="16" t="s">
        <v>4690</v>
      </c>
      <c r="D3231" s="70" t="str">
        <f>IF(C3231="","",LOOKUP(C3231,Bases!A:A,Bases!B:B))</f>
        <v/>
      </c>
      <c r="E3231" s="70" t="str">
        <f>IF(C3231="","",LOOKUP(C3231,Bases!A:A,Bases!C:C))</f>
        <v/>
      </c>
      <c r="F3231" s="24" t="s">
        <v>3639</v>
      </c>
      <c r="G3231" s="68" t="str">
        <f t="shared" si="198"/>
        <v>Baja</v>
      </c>
      <c r="H3231" s="16" t="s">
        <v>4691</v>
      </c>
      <c r="J3231" s="16" t="s">
        <v>2272</v>
      </c>
      <c r="K3231" s="16">
        <v>98712</v>
      </c>
      <c r="L3231" s="16" t="s">
        <v>2265</v>
      </c>
      <c r="M3231" s="17">
        <v>43542</v>
      </c>
      <c r="N3231" s="15">
        <v>34987402087</v>
      </c>
      <c r="O3231" s="16" t="s">
        <v>4692</v>
      </c>
      <c r="P3231" s="16">
        <v>0</v>
      </c>
      <c r="Q3231" s="16" t="str">
        <f t="shared" si="200"/>
        <v>26/11/74</v>
      </c>
      <c r="R3231" s="27" t="s">
        <v>3904</v>
      </c>
      <c r="S3231" s="108" t="e">
        <v>#N/A</v>
      </c>
      <c r="T3231" s="108"/>
    </row>
    <row r="3232" spans="1:20" hidden="1" x14ac:dyDescent="0.2">
      <c r="A3232" s="16">
        <v>933</v>
      </c>
      <c r="B3232" s="19"/>
      <c r="D3232" s="70" t="str">
        <f>IF(C3232="","",LOOKUP(C3232,Bases!A:A,Bases!B:B))</f>
        <v/>
      </c>
      <c r="E3232" s="70" t="str">
        <f>IF(C3232="","",LOOKUP(C3232,Bases!A:A,Bases!C:C))</f>
        <v/>
      </c>
      <c r="F3232" s="18" t="s">
        <v>24</v>
      </c>
      <c r="G3232" s="68" t="str">
        <f t="shared" si="198"/>
        <v>Baja</v>
      </c>
      <c r="H3232" s="16" t="s">
        <v>2500</v>
      </c>
      <c r="J3232" s="16" t="s">
        <v>2283</v>
      </c>
      <c r="K3232" s="16">
        <v>98640</v>
      </c>
      <c r="L3232" s="16" t="s">
        <v>2265</v>
      </c>
      <c r="M3232" s="17">
        <v>40529</v>
      </c>
      <c r="N3232" s="15">
        <v>34109500610</v>
      </c>
      <c r="P3232" s="16">
        <v>0</v>
      </c>
      <c r="Q3232" s="16" t="str">
        <f t="shared" si="200"/>
        <v>//</v>
      </c>
      <c r="R3232" s="16"/>
      <c r="S3232" s="108" t="e">
        <v>#N/A</v>
      </c>
      <c r="T3232" s="108"/>
    </row>
    <row r="3233" spans="1:20" hidden="1" x14ac:dyDescent="0.2">
      <c r="A3233" s="16">
        <v>2889</v>
      </c>
      <c r="D3233" s="70" t="str">
        <f>IF(C3233="","",LOOKUP(C3233,Bases!A:A,Bases!B:B))</f>
        <v/>
      </c>
      <c r="E3233" s="70" t="str">
        <f>IF(C3233="","",LOOKUP(C3233,Bases!A:A,Bases!C:C))</f>
        <v/>
      </c>
      <c r="F3233" s="12" t="s">
        <v>6043</v>
      </c>
      <c r="G3233" s="68" t="str">
        <f t="shared" si="198"/>
        <v>Baja</v>
      </c>
      <c r="L3233" s="16" t="s">
        <v>2265</v>
      </c>
      <c r="S3233" s="108"/>
      <c r="T3233" s="108"/>
    </row>
    <row r="3234" spans="1:20" hidden="1" x14ac:dyDescent="0.2">
      <c r="A3234" s="16">
        <v>8234</v>
      </c>
      <c r="B3234" s="44"/>
      <c r="C3234" s="43"/>
      <c r="D3234" s="70" t="str">
        <f>IF(C3234="","",LOOKUP(C3234,Bases!A:A,Bases!B:B))</f>
        <v/>
      </c>
      <c r="E3234" s="70" t="str">
        <f>IF(C3234="","",LOOKUP(C3234,Bases!A:A,Bases!C:C))</f>
        <v/>
      </c>
      <c r="G3234" s="68" t="str">
        <f t="shared" si="198"/>
        <v>Baja</v>
      </c>
      <c r="H3234" s="16" t="s">
        <v>2508</v>
      </c>
      <c r="J3234" s="16" t="s">
        <v>2272</v>
      </c>
      <c r="K3234" s="16">
        <v>98700</v>
      </c>
      <c r="L3234" s="16" t="s">
        <v>2265</v>
      </c>
      <c r="M3234" s="17">
        <v>42761</v>
      </c>
      <c r="N3234" s="15">
        <v>33169807782</v>
      </c>
      <c r="P3234" s="16">
        <v>0</v>
      </c>
      <c r="Q3234" s="16" t="str">
        <f t="shared" ref="Q3234:Q3265" si="201">CONCATENATE(MID(O3234,9,2),"/",MID(O3234,7,2),"/",MID(O3234,5,2))</f>
        <v>//</v>
      </c>
      <c r="R3234" s="16"/>
      <c r="S3234" s="108" t="e">
        <v>#N/A</v>
      </c>
      <c r="T3234" s="108"/>
    </row>
    <row r="3235" spans="1:20" x14ac:dyDescent="0.2">
      <c r="A3235" s="23">
        <v>962</v>
      </c>
      <c r="B3235" s="16" t="s">
        <v>1779</v>
      </c>
      <c r="C3235" s="16" t="s">
        <v>7079</v>
      </c>
      <c r="D3235" s="70" t="str">
        <f>IF(C3235="","",LOOKUP(C3235,Bases!A:A,Bases!B:B))</f>
        <v>Invernaderos</v>
      </c>
      <c r="E3235" s="70" t="str">
        <f>IF(C3235="","",LOOKUP(C3235,Bases!A:A,Bases!C:C))</f>
        <v>Operativo Abajo</v>
      </c>
      <c r="F3235" s="18" t="s">
        <v>7083</v>
      </c>
      <c r="G3235" s="68" t="str">
        <f t="shared" si="198"/>
        <v>Activo</v>
      </c>
      <c r="H3235" s="16" t="s">
        <v>3339</v>
      </c>
      <c r="I3235" s="16" t="s">
        <v>5730</v>
      </c>
      <c r="J3235" s="16" t="s">
        <v>2283</v>
      </c>
      <c r="K3235" s="16">
        <v>98640</v>
      </c>
      <c r="L3235" s="16" t="s">
        <v>2266</v>
      </c>
      <c r="M3235" s="17">
        <v>44166</v>
      </c>
      <c r="N3235" s="15">
        <v>34109004167</v>
      </c>
      <c r="O3235" s="16" t="s">
        <v>4415</v>
      </c>
      <c r="P3235" s="16">
        <v>0</v>
      </c>
      <c r="Q3235" s="16" t="str">
        <f t="shared" si="201"/>
        <v>31/12/90</v>
      </c>
      <c r="R3235" s="16" t="s">
        <v>3910</v>
      </c>
      <c r="S3235" s="12" t="s">
        <v>3951</v>
      </c>
    </row>
    <row r="3236" spans="1:20" x14ac:dyDescent="0.2">
      <c r="A3236" s="16">
        <v>8010</v>
      </c>
      <c r="B3236" s="31" t="s">
        <v>7632</v>
      </c>
      <c r="C3236" s="16" t="s">
        <v>6734</v>
      </c>
      <c r="D3236" s="70" t="str">
        <f>IF(C3236="","",LOOKUP(C3236,[3]Bases!A:A,[3]Bases!B:B))</f>
        <v>Invernaderos</v>
      </c>
      <c r="E3236" s="70" t="str">
        <f>IF(C3236="","",LOOKUP(C3236,Bases!A:A,Bases!C:C))</f>
        <v>Operativo Abajo</v>
      </c>
      <c r="F3236" s="24" t="s">
        <v>3778</v>
      </c>
      <c r="G3236" s="68" t="str">
        <f t="shared" si="198"/>
        <v>Activo</v>
      </c>
      <c r="H3236" s="16" t="s">
        <v>7633</v>
      </c>
      <c r="I3236" s="16" t="s">
        <v>3676</v>
      </c>
      <c r="J3236" s="16" t="s">
        <v>2285</v>
      </c>
      <c r="K3236" s="16">
        <v>98730</v>
      </c>
      <c r="L3236" s="16" t="s">
        <v>2266</v>
      </c>
      <c r="M3236" s="17">
        <v>43808</v>
      </c>
      <c r="N3236" s="15">
        <v>34018310978</v>
      </c>
      <c r="O3236" s="16" t="s">
        <v>7634</v>
      </c>
      <c r="P3236" s="16" t="s">
        <v>7635</v>
      </c>
      <c r="Q3236" s="16" t="str">
        <f t="shared" si="201"/>
        <v>23/08/83</v>
      </c>
      <c r="R3236" s="27" t="s">
        <v>3904</v>
      </c>
      <c r="S3236" s="12" t="s">
        <v>3185</v>
      </c>
    </row>
    <row r="3237" spans="1:20" hidden="1" x14ac:dyDescent="0.2">
      <c r="A3237" s="16">
        <v>8379</v>
      </c>
      <c r="B3237" s="16" t="s">
        <v>7493</v>
      </c>
      <c r="C3237" s="19" t="s">
        <v>6878</v>
      </c>
      <c r="D3237" s="70" t="str">
        <f>IF(C3237="","",LOOKUP(C3237,Bases!A:A,Bases!B:B))</f>
        <v>Viñedo</v>
      </c>
      <c r="E3237" s="70" t="str">
        <f>IF(C3237="","",LOOKUP(C3237,Bases!A:A,Bases!C:C))</f>
        <v>Trabajador de viñedo</v>
      </c>
      <c r="F3237" s="18" t="s">
        <v>27</v>
      </c>
      <c r="G3237" s="68" t="str">
        <f t="shared" si="198"/>
        <v>Baja</v>
      </c>
      <c r="H3237" s="16" t="s">
        <v>7494</v>
      </c>
      <c r="I3237" s="16" t="s">
        <v>3185</v>
      </c>
      <c r="J3237" s="16" t="s">
        <v>2285</v>
      </c>
      <c r="K3237" s="16">
        <v>98760</v>
      </c>
      <c r="L3237" s="16" t="s">
        <v>2265</v>
      </c>
      <c r="M3237" s="17">
        <v>44137</v>
      </c>
      <c r="N3237" s="15">
        <v>57160251476</v>
      </c>
      <c r="O3237" s="16" t="s">
        <v>7495</v>
      </c>
      <c r="Q3237" s="16" t="str">
        <f t="shared" si="201"/>
        <v>19/02/02</v>
      </c>
      <c r="R3237" s="27" t="s">
        <v>3904</v>
      </c>
      <c r="S3237" s="31" t="s">
        <v>3185</v>
      </c>
      <c r="T3237" s="31"/>
    </row>
    <row r="3238" spans="1:20" x14ac:dyDescent="0.2">
      <c r="A3238" s="16">
        <v>2307</v>
      </c>
      <c r="B3238" s="16" t="s">
        <v>5692</v>
      </c>
      <c r="C3238" s="16" t="s">
        <v>7088</v>
      </c>
      <c r="D3238" s="70" t="str">
        <f>IF(C3238="","",LOOKUP(C3238,Bases!A:A,Bases!B:B))</f>
        <v>Invernaderos</v>
      </c>
      <c r="E3238" s="70" t="str">
        <f>IF(C3238="","",LOOKUP(C3238,Bases!A:A,Bases!C:C))</f>
        <v>Extra/entrenamiento</v>
      </c>
      <c r="F3238" s="18" t="s">
        <v>7209</v>
      </c>
      <c r="G3238" s="68" t="str">
        <f t="shared" si="198"/>
        <v>Activo</v>
      </c>
      <c r="H3238" s="16" t="s">
        <v>5693</v>
      </c>
      <c r="I3238" s="16" t="s">
        <v>5535</v>
      </c>
      <c r="J3238" s="16" t="s">
        <v>2285</v>
      </c>
      <c r="K3238" s="16">
        <v>98730</v>
      </c>
      <c r="L3238" s="16" t="s">
        <v>2266</v>
      </c>
      <c r="M3238" s="17">
        <v>44225</v>
      </c>
      <c r="N3238" s="15">
        <v>27190183734</v>
      </c>
      <c r="O3238" s="16" t="s">
        <v>5694</v>
      </c>
      <c r="P3238" s="16">
        <v>0</v>
      </c>
      <c r="Q3238" s="16" t="str">
        <f t="shared" si="201"/>
        <v>24/07/01</v>
      </c>
      <c r="R3238" s="27" t="s">
        <v>3904</v>
      </c>
      <c r="S3238" s="12" t="s">
        <v>5535</v>
      </c>
    </row>
    <row r="3239" spans="1:20" hidden="1" x14ac:dyDescent="0.2">
      <c r="A3239" s="23">
        <v>1602</v>
      </c>
      <c r="B3239" s="16" t="s">
        <v>1962</v>
      </c>
      <c r="C3239" s="23" t="s">
        <v>6806</v>
      </c>
      <c r="D3239" s="70" t="str">
        <f>IF(C3239="","",LOOKUP(C3239,Bases!A:A,Bases!B:B))</f>
        <v>Invernaderos</v>
      </c>
      <c r="E3239" s="70" t="str">
        <f>IF(C3239="","",LOOKUP(C3239,Bases!A:A,Bases!C:C))</f>
        <v>Operativo Abajo</v>
      </c>
      <c r="F3239" s="18" t="s">
        <v>3659</v>
      </c>
      <c r="G3239" s="68" t="str">
        <f t="shared" si="198"/>
        <v>Baja</v>
      </c>
      <c r="H3239" s="16" t="s">
        <v>5642</v>
      </c>
      <c r="I3239" s="16" t="s">
        <v>3676</v>
      </c>
      <c r="J3239" s="16" t="s">
        <v>2268</v>
      </c>
      <c r="K3239" s="16">
        <v>98730</v>
      </c>
      <c r="L3239" s="16" t="s">
        <v>2265</v>
      </c>
      <c r="M3239" s="17">
        <v>44137</v>
      </c>
      <c r="N3239" s="15">
        <v>5169626818</v>
      </c>
      <c r="O3239" s="16" t="s">
        <v>5325</v>
      </c>
      <c r="P3239" s="16" t="s">
        <v>7492</v>
      </c>
      <c r="Q3239" s="16" t="str">
        <f t="shared" si="201"/>
        <v>13/04/96</v>
      </c>
      <c r="R3239" s="16" t="s">
        <v>5643</v>
      </c>
      <c r="S3239" s="12" t="s">
        <v>3185</v>
      </c>
    </row>
    <row r="3240" spans="1:20" x14ac:dyDescent="0.2">
      <c r="A3240" s="16">
        <v>8391</v>
      </c>
      <c r="B3240" s="16" t="s">
        <v>7535</v>
      </c>
      <c r="C3240" s="19" t="s">
        <v>7120</v>
      </c>
      <c r="D3240" s="70" t="str">
        <f>IF(C3240="","",LOOKUP(C3240,Bases!A:A,Bases!B:B))</f>
        <v>Invernaderos</v>
      </c>
      <c r="E3240" s="70" t="str">
        <f>IF(C3240="","",LOOKUP(C3240,Bases!A:A,Bases!C:C))</f>
        <v>Extra/entrenamiento</v>
      </c>
      <c r="F3240" s="18" t="s">
        <v>7209</v>
      </c>
      <c r="G3240" s="68" t="str">
        <f t="shared" si="198"/>
        <v>Activo</v>
      </c>
      <c r="H3240" s="16" t="s">
        <v>7536</v>
      </c>
      <c r="I3240" s="16" t="s">
        <v>5535</v>
      </c>
      <c r="J3240" s="16" t="s">
        <v>2285</v>
      </c>
      <c r="K3240" s="16">
        <v>98730</v>
      </c>
      <c r="L3240" s="16" t="s">
        <v>2266</v>
      </c>
      <c r="M3240" s="17">
        <v>44225</v>
      </c>
      <c r="O3240" s="16" t="s">
        <v>7537</v>
      </c>
      <c r="Q3240" s="16" t="str">
        <f t="shared" si="201"/>
        <v>20/10/02</v>
      </c>
      <c r="R3240" s="27" t="s">
        <v>3904</v>
      </c>
      <c r="S3240" s="12" t="s">
        <v>5535</v>
      </c>
    </row>
    <row r="3241" spans="1:20" x14ac:dyDescent="0.2">
      <c r="A3241" s="16">
        <v>1990</v>
      </c>
      <c r="B3241" s="16" t="s">
        <v>1797</v>
      </c>
      <c r="C3241" s="16" t="s">
        <v>7085</v>
      </c>
      <c r="D3241" s="70" t="str">
        <f>IF(C3241="","",LOOKUP(C3241,Bases!A:A,Bases!B:B))</f>
        <v>Invernaderos</v>
      </c>
      <c r="E3241" s="70" t="str">
        <f>IF(C3241="","",LOOKUP(C3241,Bases!A:A,Bases!C:C))</f>
        <v>Extra/entrenamiento</v>
      </c>
      <c r="F3241" s="18" t="s">
        <v>7209</v>
      </c>
      <c r="G3241" s="68" t="str">
        <f t="shared" si="198"/>
        <v>Activo</v>
      </c>
      <c r="H3241" s="16" t="s">
        <v>7861</v>
      </c>
      <c r="I3241" s="16" t="s">
        <v>5533</v>
      </c>
      <c r="J3241" s="16" t="s">
        <v>2268</v>
      </c>
      <c r="K3241" s="16">
        <v>98730</v>
      </c>
      <c r="L3241" s="16" t="s">
        <v>2266</v>
      </c>
      <c r="M3241" s="17">
        <v>44225</v>
      </c>
      <c r="N3241" s="15">
        <v>34038607205</v>
      </c>
      <c r="P3241" s="16">
        <v>0</v>
      </c>
      <c r="Q3241" s="16" t="str">
        <f t="shared" si="201"/>
        <v>//</v>
      </c>
      <c r="R3241" s="16"/>
      <c r="S3241" s="12" t="s">
        <v>3185</v>
      </c>
    </row>
    <row r="3242" spans="1:20" x14ac:dyDescent="0.2">
      <c r="A3242" s="16">
        <v>8508</v>
      </c>
      <c r="B3242" s="16" t="s">
        <v>7829</v>
      </c>
      <c r="C3242" s="19" t="s">
        <v>7827</v>
      </c>
      <c r="D3242" s="70" t="str">
        <f>IF(C3242="","",LOOKUP(C3242,Bases!A:A,Bases!B:B))</f>
        <v>Fitosanidad</v>
      </c>
      <c r="E3242" s="70" t="str">
        <f>IF(C3242="","",LOOKUP(C3242,Bases!A:A,Bases!C:C))</f>
        <v>Desinfección nivel 2A</v>
      </c>
      <c r="F3242" s="18" t="s">
        <v>9</v>
      </c>
      <c r="G3242" s="68" t="str">
        <f t="shared" si="198"/>
        <v>Activo</v>
      </c>
      <c r="H3242" s="16" t="s">
        <v>4510</v>
      </c>
      <c r="I3242" s="16" t="s">
        <v>5535</v>
      </c>
      <c r="J3242" s="16" t="s">
        <v>2285</v>
      </c>
      <c r="K3242" s="16">
        <v>98740</v>
      </c>
      <c r="L3242" s="16" t="s">
        <v>144</v>
      </c>
      <c r="M3242" s="17">
        <v>44218</v>
      </c>
      <c r="O3242" s="16" t="s">
        <v>7832</v>
      </c>
      <c r="Q3242" s="16" t="str">
        <f t="shared" si="201"/>
        <v>19/11/97</v>
      </c>
      <c r="R3242" s="27" t="s">
        <v>3904</v>
      </c>
      <c r="S3242" s="12" t="s">
        <v>5535</v>
      </c>
    </row>
    <row r="3243" spans="1:20" x14ac:dyDescent="0.2">
      <c r="A3243" s="23">
        <v>2308</v>
      </c>
      <c r="B3243" s="16" t="s">
        <v>4097</v>
      </c>
      <c r="C3243" s="16" t="s">
        <v>6883</v>
      </c>
      <c r="D3243" s="70" t="str">
        <f>IF(C3243="","",LOOKUP(C3243,Bases!A:A,Bases!B:B))</f>
        <v>Invernaderos</v>
      </c>
      <c r="E3243" s="70" t="str">
        <f>IF(C3243="","",LOOKUP(C3243,Bases!A:A,Bases!C:C))</f>
        <v>Operativo Abajo</v>
      </c>
      <c r="F3243" s="12" t="s">
        <v>3662</v>
      </c>
      <c r="G3243" s="68" t="str">
        <f t="shared" si="198"/>
        <v>Activo</v>
      </c>
      <c r="H3243" s="35" t="s">
        <v>4098</v>
      </c>
      <c r="I3243" s="35" t="s">
        <v>3676</v>
      </c>
      <c r="J3243" s="16" t="s">
        <v>2285</v>
      </c>
      <c r="K3243" s="16">
        <v>98730</v>
      </c>
      <c r="L3243" s="16" t="s">
        <v>144</v>
      </c>
      <c r="M3243" s="17">
        <v>43360</v>
      </c>
      <c r="N3243" s="15">
        <v>51109002041</v>
      </c>
      <c r="O3243" s="35" t="s">
        <v>4099</v>
      </c>
      <c r="P3243" s="16" t="s">
        <v>6449</v>
      </c>
      <c r="Q3243" s="16" t="str">
        <f t="shared" si="201"/>
        <v>03/05/90</v>
      </c>
      <c r="R3243" s="27" t="s">
        <v>3904</v>
      </c>
      <c r="S3243" s="12" t="s">
        <v>3185</v>
      </c>
    </row>
    <row r="3244" spans="1:20" x14ac:dyDescent="0.2">
      <c r="A3244" s="16">
        <v>8543</v>
      </c>
      <c r="B3244" s="16" t="s">
        <v>7890</v>
      </c>
      <c r="C3244" s="19" t="s">
        <v>6867</v>
      </c>
      <c r="D3244" s="70" t="str">
        <f>IF(C3244="","",LOOKUP(C3244,Bases!A:A,Bases!B:B))</f>
        <v>Viñedo</v>
      </c>
      <c r="E3244" s="70" t="str">
        <f>IF(C3244="","",LOOKUP(C3244,Bases!A:A,Bases!C:C))</f>
        <v>Trabajador de viñedo</v>
      </c>
      <c r="F3244" s="18" t="s">
        <v>27</v>
      </c>
      <c r="G3244" s="68" t="str">
        <f t="shared" si="198"/>
        <v>Activo</v>
      </c>
      <c r="H3244" s="16" t="s">
        <v>7874</v>
      </c>
      <c r="I3244" s="16" t="s">
        <v>5535</v>
      </c>
      <c r="J3244" s="16" t="s">
        <v>2285</v>
      </c>
      <c r="K3244" s="16">
        <v>98740</v>
      </c>
      <c r="L3244" s="16" t="s">
        <v>144</v>
      </c>
      <c r="M3244" s="17">
        <v>44228</v>
      </c>
      <c r="O3244" s="16" t="s">
        <v>7891</v>
      </c>
      <c r="Q3244" s="16" t="str">
        <f t="shared" si="201"/>
        <v>03/12/94</v>
      </c>
      <c r="R3244" s="27" t="s">
        <v>3904</v>
      </c>
      <c r="S3244" s="12" t="s">
        <v>5535</v>
      </c>
    </row>
    <row r="3245" spans="1:20" ht="17.25" customHeight="1" x14ac:dyDescent="0.2">
      <c r="A3245" s="16">
        <v>8538</v>
      </c>
      <c r="B3245" s="16" t="s">
        <v>7873</v>
      </c>
      <c r="C3245" s="19" t="s">
        <v>7001</v>
      </c>
      <c r="D3245" s="70" t="str">
        <f>IF(C3245="","",LOOKUP(C3245,Bases!A:A,Bases!B:B))</f>
        <v>Invernaderos</v>
      </c>
      <c r="E3245" s="70" t="str">
        <f>IF(C3245="","",LOOKUP(C3245,Bases!A:A,Bases!C:C))</f>
        <v>Extra/entrenamiento</v>
      </c>
      <c r="F3245" s="18" t="s">
        <v>7209</v>
      </c>
      <c r="G3245" s="68" t="str">
        <f t="shared" si="198"/>
        <v>Activo</v>
      </c>
      <c r="H3245" s="16" t="s">
        <v>7874</v>
      </c>
      <c r="I3245" s="16" t="s">
        <v>5535</v>
      </c>
      <c r="J3245" s="16" t="s">
        <v>7875</v>
      </c>
      <c r="K3245" s="16">
        <v>98730</v>
      </c>
      <c r="L3245" s="16" t="s">
        <v>144</v>
      </c>
      <c r="M3245" s="17">
        <v>44225</v>
      </c>
      <c r="O3245" s="16" t="s">
        <v>7876</v>
      </c>
      <c r="Q3245" s="16" t="str">
        <f t="shared" si="201"/>
        <v>24/06/00</v>
      </c>
      <c r="R3245" s="27" t="s">
        <v>3904</v>
      </c>
      <c r="S3245" s="19" t="s">
        <v>5535</v>
      </c>
    </row>
    <row r="3246" spans="1:20" ht="16.5" customHeight="1" x14ac:dyDescent="0.2">
      <c r="A3246" s="31">
        <v>2062</v>
      </c>
      <c r="B3246" s="16" t="s">
        <v>1811</v>
      </c>
      <c r="C3246" s="16" t="s">
        <v>6911</v>
      </c>
      <c r="D3246" s="70" t="str">
        <f>IF(C3246="","",LOOKUP(C3246,Bases!A:A,Bases!B:B))</f>
        <v>Invernaderos</v>
      </c>
      <c r="E3246" s="70" t="str">
        <f>IF(C3246="","",LOOKUP(C3246,Bases!A:A,Bases!C:C))</f>
        <v>Operativo Abajo</v>
      </c>
      <c r="F3246" s="24" t="s">
        <v>3778</v>
      </c>
      <c r="G3246" s="68" t="str">
        <f t="shared" si="198"/>
        <v>Activo</v>
      </c>
      <c r="H3246" s="16" t="s">
        <v>6148</v>
      </c>
      <c r="I3246" s="16" t="s">
        <v>2277</v>
      </c>
      <c r="J3246" s="16" t="s">
        <v>2272</v>
      </c>
      <c r="K3246" s="16">
        <v>98707</v>
      </c>
      <c r="L3246" s="16" t="s">
        <v>2266</v>
      </c>
      <c r="M3246" s="17">
        <v>44173</v>
      </c>
      <c r="N3246" s="15">
        <v>34149602251</v>
      </c>
      <c r="O3246" s="16" t="s">
        <v>6147</v>
      </c>
      <c r="P3246" s="16" t="s">
        <v>6450</v>
      </c>
      <c r="Q3246" s="16" t="str">
        <f t="shared" si="201"/>
        <v>15/05/96</v>
      </c>
      <c r="R3246" s="16" t="s">
        <v>3904</v>
      </c>
      <c r="S3246" s="12" t="s">
        <v>2336</v>
      </c>
    </row>
    <row r="3247" spans="1:20" ht="15.75" customHeight="1" x14ac:dyDescent="0.2">
      <c r="A3247" s="16">
        <v>8507</v>
      </c>
      <c r="B3247" s="16" t="s">
        <v>7897</v>
      </c>
      <c r="C3247" s="19" t="s">
        <v>7482</v>
      </c>
      <c r="D3247" s="70" t="str">
        <f>IF(C3247="","",LOOKUP(C3247,Bases!A:A,Bases!B:B))</f>
        <v>Fitosanidad</v>
      </c>
      <c r="E3247" s="70" t="str">
        <f>IF(C3247="","",LOOKUP(C3247,Bases!A:A,Bases!C:C))</f>
        <v>Desinfección nivel 2A</v>
      </c>
      <c r="F3247" s="18" t="s">
        <v>9</v>
      </c>
      <c r="G3247" s="68" t="str">
        <f t="shared" si="198"/>
        <v>Activo</v>
      </c>
      <c r="H3247" s="16" t="s">
        <v>7830</v>
      </c>
      <c r="I3247" s="16" t="s">
        <v>2336</v>
      </c>
      <c r="J3247" s="16" t="s">
        <v>2272</v>
      </c>
      <c r="K3247" s="16">
        <v>98700</v>
      </c>
      <c r="L3247" s="16" t="s">
        <v>144</v>
      </c>
      <c r="M3247" s="17">
        <v>44218</v>
      </c>
      <c r="O3247" s="16" t="s">
        <v>7831</v>
      </c>
      <c r="Q3247" s="16" t="str">
        <f t="shared" si="201"/>
        <v>26/07/02</v>
      </c>
      <c r="R3247" s="27" t="s">
        <v>3904</v>
      </c>
      <c r="S3247" s="12" t="s">
        <v>2336</v>
      </c>
    </row>
    <row r="3248" spans="1:20" x14ac:dyDescent="0.2">
      <c r="A3248" s="16">
        <v>1343</v>
      </c>
      <c r="B3248" s="16" t="s">
        <v>1870</v>
      </c>
      <c r="C3248" s="16" t="s">
        <v>6876</v>
      </c>
      <c r="D3248" s="70" t="s">
        <v>2</v>
      </c>
      <c r="E3248" s="70" t="s">
        <v>61</v>
      </c>
      <c r="F3248" s="18" t="s">
        <v>3663</v>
      </c>
      <c r="G3248" s="68" t="str">
        <f t="shared" ref="G3248:G3281" si="202">IF(L3248="B","Baja","Activo")</f>
        <v>Activo</v>
      </c>
      <c r="H3248" s="16" t="s">
        <v>2457</v>
      </c>
      <c r="I3248" s="16" t="s">
        <v>2336</v>
      </c>
      <c r="J3248" s="16" t="s">
        <v>2272</v>
      </c>
      <c r="K3248" s="16">
        <v>98700</v>
      </c>
      <c r="L3248" s="16" t="s">
        <v>2266</v>
      </c>
      <c r="M3248" s="17">
        <v>44036</v>
      </c>
      <c r="N3248" s="15">
        <v>68149584317</v>
      </c>
      <c r="O3248" s="16" t="s">
        <v>6605</v>
      </c>
      <c r="P3248" s="16">
        <v>0</v>
      </c>
      <c r="Q3248" s="16" t="str">
        <f t="shared" si="201"/>
        <v>21/07/95</v>
      </c>
      <c r="R3248" s="16" t="s">
        <v>3904</v>
      </c>
      <c r="S3248" s="12" t="s">
        <v>2336</v>
      </c>
    </row>
    <row r="3249" spans="1:20" x14ac:dyDescent="0.2">
      <c r="A3249" s="23">
        <v>2329</v>
      </c>
      <c r="B3249" s="16" t="s">
        <v>4194</v>
      </c>
      <c r="C3249" s="16" t="s">
        <v>6888</v>
      </c>
      <c r="D3249" s="70" t="str">
        <f>IF(C3249="","",LOOKUP(C3249,Bases!A:A,Bases!B:B))</f>
        <v>Invernaderos</v>
      </c>
      <c r="E3249" s="70" t="str">
        <f>IF(C3249="","",LOOKUP(C3249,Bases!A:A,Bases!C:C))</f>
        <v>Operativo Abajo</v>
      </c>
      <c r="F3249" s="18" t="s">
        <v>3778</v>
      </c>
      <c r="G3249" s="68" t="str">
        <f t="shared" si="202"/>
        <v>Activo</v>
      </c>
      <c r="H3249" s="16" t="s">
        <v>5530</v>
      </c>
      <c r="I3249" s="16" t="s">
        <v>3676</v>
      </c>
      <c r="J3249" s="16" t="s">
        <v>2285</v>
      </c>
      <c r="K3249" s="16">
        <v>98730</v>
      </c>
      <c r="L3249" s="16" t="s">
        <v>2266</v>
      </c>
      <c r="M3249" s="17">
        <v>43542</v>
      </c>
      <c r="N3249" s="15">
        <v>51018009574</v>
      </c>
      <c r="O3249" s="16" t="s">
        <v>4195</v>
      </c>
      <c r="P3249" s="16" t="s">
        <v>6452</v>
      </c>
      <c r="Q3249" s="16" t="str">
        <f t="shared" si="201"/>
        <v>02/10/80</v>
      </c>
      <c r="R3249" s="27" t="s">
        <v>3910</v>
      </c>
      <c r="S3249" s="12" t="s">
        <v>3185</v>
      </c>
    </row>
    <row r="3250" spans="1:20" x14ac:dyDescent="0.2">
      <c r="A3250" s="16">
        <v>8480</v>
      </c>
      <c r="B3250" s="16" t="s">
        <v>7782</v>
      </c>
      <c r="C3250" s="19" t="s">
        <v>7089</v>
      </c>
      <c r="D3250" s="70" t="str">
        <f>IF(C3250="","",LOOKUP(C3250,Bases!A:A,Bases!B:B))</f>
        <v>Invernaderos</v>
      </c>
      <c r="E3250" s="70" t="str">
        <f>IF(C3250="","",LOOKUP(C3250,Bases!A:A,Bases!C:C))</f>
        <v>Extra/entrenamiento</v>
      </c>
      <c r="F3250" s="18" t="s">
        <v>7209</v>
      </c>
      <c r="G3250" s="68" t="str">
        <f t="shared" si="202"/>
        <v>Activo</v>
      </c>
      <c r="H3250" s="16" t="s">
        <v>7783</v>
      </c>
      <c r="I3250" s="16" t="s">
        <v>7258</v>
      </c>
      <c r="J3250" s="16" t="s">
        <v>2270</v>
      </c>
      <c r="K3250" s="16">
        <v>98630</v>
      </c>
      <c r="L3250" s="16" t="s">
        <v>144</v>
      </c>
      <c r="M3250" s="17">
        <v>44204</v>
      </c>
      <c r="O3250" s="16" t="s">
        <v>7784</v>
      </c>
      <c r="Q3250" s="16" t="str">
        <f t="shared" si="201"/>
        <v>01/02/97</v>
      </c>
      <c r="R3250" s="27" t="s">
        <v>3910</v>
      </c>
      <c r="S3250" s="12" t="s">
        <v>7258</v>
      </c>
    </row>
    <row r="3251" spans="1:20" x14ac:dyDescent="0.2">
      <c r="A3251" s="23">
        <v>1086</v>
      </c>
      <c r="B3251" s="16" t="s">
        <v>1907</v>
      </c>
      <c r="C3251" s="16" t="s">
        <v>6866</v>
      </c>
      <c r="D3251" s="70" t="str">
        <f>IF(C3251="","",LOOKUP(C3251,Bases!A:A,Bases!B:B))</f>
        <v>Invernaderos</v>
      </c>
      <c r="E3251" s="70" t="str">
        <f>IF(C3251="","",LOOKUP(C3251,Bases!A:A,Bases!C:C))</f>
        <v>Operativo Abajo</v>
      </c>
      <c r="F3251" s="24" t="s">
        <v>3663</v>
      </c>
      <c r="G3251" s="68" t="str">
        <f t="shared" si="202"/>
        <v>Activo</v>
      </c>
      <c r="H3251" s="16" t="s">
        <v>3407</v>
      </c>
      <c r="I3251" s="16" t="s">
        <v>2277</v>
      </c>
      <c r="J3251" s="16" t="s">
        <v>2272</v>
      </c>
      <c r="K3251" s="16">
        <v>98700</v>
      </c>
      <c r="L3251" s="16" t="s">
        <v>2266</v>
      </c>
      <c r="M3251" s="17">
        <v>44148</v>
      </c>
      <c r="N3251" s="15">
        <v>34129500673</v>
      </c>
      <c r="O3251" s="16" t="s">
        <v>5773</v>
      </c>
      <c r="P3251" s="16" t="s">
        <v>6453</v>
      </c>
      <c r="Q3251" s="16" t="str">
        <f t="shared" si="201"/>
        <v>26/06/95</v>
      </c>
      <c r="R3251" s="16" t="s">
        <v>3904</v>
      </c>
      <c r="S3251" s="12" t="s">
        <v>2336</v>
      </c>
    </row>
    <row r="3252" spans="1:20" x14ac:dyDescent="0.2">
      <c r="A3252" s="16">
        <v>2753</v>
      </c>
      <c r="B3252" s="16" t="s">
        <v>5857</v>
      </c>
      <c r="C3252" s="16" t="s">
        <v>6810</v>
      </c>
      <c r="D3252" s="70" t="str">
        <f>IF(C3252="","",LOOKUP(C3252,Bases!A:A,Bases!B:B))</f>
        <v>Invernaderos</v>
      </c>
      <c r="E3252" s="70" t="str">
        <f>IF(C3252="","",LOOKUP(C3252,Bases!A:A,Bases!C:C))</f>
        <v>Operativo Abajo</v>
      </c>
      <c r="F3252" s="18" t="s">
        <v>3778</v>
      </c>
      <c r="G3252" s="68" t="str">
        <f t="shared" si="202"/>
        <v>Activo</v>
      </c>
      <c r="H3252" s="16" t="s">
        <v>5835</v>
      </c>
      <c r="I3252" s="16" t="s">
        <v>2277</v>
      </c>
      <c r="J3252" s="16" t="s">
        <v>2274</v>
      </c>
      <c r="K3252" s="16">
        <v>98707</v>
      </c>
      <c r="L3252" s="16" t="s">
        <v>2266</v>
      </c>
      <c r="M3252" s="17">
        <v>44148</v>
      </c>
      <c r="N3252" s="15">
        <v>2209943576</v>
      </c>
      <c r="O3252" s="16" t="s">
        <v>5836</v>
      </c>
      <c r="P3252" s="16" t="s">
        <v>6454</v>
      </c>
      <c r="Q3252" s="16" t="str">
        <f t="shared" si="201"/>
        <v>29/10/99</v>
      </c>
      <c r="R3252" s="27" t="s">
        <v>3904</v>
      </c>
      <c r="S3252" s="12" t="s">
        <v>2336</v>
      </c>
    </row>
    <row r="3253" spans="1:20" x14ac:dyDescent="0.2">
      <c r="A3253" s="16">
        <v>1816</v>
      </c>
      <c r="B3253" s="31" t="s">
        <v>1917</v>
      </c>
      <c r="C3253" s="16" t="s">
        <v>6889</v>
      </c>
      <c r="D3253" s="70" t="str">
        <f>IF(C3253="","",LOOKUP(C3253,Bases!A:A,Bases!B:B))</f>
        <v>Viñedo</v>
      </c>
      <c r="E3253" s="70" t="str">
        <f>IF(C3253="","",LOOKUP(C3253,Bases!A:A,Bases!C:C))</f>
        <v>Trabajador de viñedo</v>
      </c>
      <c r="F3253" s="18" t="s">
        <v>27</v>
      </c>
      <c r="G3253" s="68" t="str">
        <f t="shared" si="202"/>
        <v>Activo</v>
      </c>
      <c r="H3253" s="35" t="s">
        <v>3414</v>
      </c>
      <c r="I3253" s="35" t="s">
        <v>3593</v>
      </c>
      <c r="J3253" s="35" t="s">
        <v>2272</v>
      </c>
      <c r="K3253" s="16">
        <v>98700</v>
      </c>
      <c r="L3253" s="16" t="s">
        <v>2266</v>
      </c>
      <c r="M3253" s="17">
        <v>43157</v>
      </c>
      <c r="N3253" s="15">
        <v>6165123537</v>
      </c>
      <c r="O3253" s="35" t="s">
        <v>4251</v>
      </c>
      <c r="P3253" s="16" t="s">
        <v>6455</v>
      </c>
      <c r="Q3253" s="16" t="str">
        <f t="shared" si="201"/>
        <v>28/09/51</v>
      </c>
      <c r="R3253" s="27" t="s">
        <v>3904</v>
      </c>
      <c r="S3253" s="12" t="s">
        <v>3593</v>
      </c>
    </row>
    <row r="3254" spans="1:20" x14ac:dyDescent="0.2">
      <c r="A3254" s="23">
        <v>546</v>
      </c>
      <c r="B3254" s="31" t="s">
        <v>5412</v>
      </c>
      <c r="C3254" s="16" t="s">
        <v>6890</v>
      </c>
      <c r="D3254" s="70" t="str">
        <f>IF(C3254="","",LOOKUP(C3254,Bases!A:A,Bases!B:B))</f>
        <v>Invernaderos</v>
      </c>
      <c r="E3254" s="70" t="str">
        <f>IF(C3254="","",LOOKUP(C3254,Bases!A:A,Bases!C:C))</f>
        <v>Operativo Abajo</v>
      </c>
      <c r="F3254" s="18" t="s">
        <v>3664</v>
      </c>
      <c r="G3254" s="68" t="str">
        <f t="shared" si="202"/>
        <v>Activo</v>
      </c>
      <c r="H3254" s="16" t="s">
        <v>5413</v>
      </c>
      <c r="I3254" s="16" t="s">
        <v>2283</v>
      </c>
      <c r="J3254" s="16" t="s">
        <v>2283</v>
      </c>
      <c r="K3254" s="16">
        <v>98640</v>
      </c>
      <c r="L3254" s="16" t="s">
        <v>144</v>
      </c>
      <c r="M3254" s="17">
        <v>43703</v>
      </c>
      <c r="N3254" s="15">
        <v>34008315300</v>
      </c>
      <c r="O3254" s="16" t="s">
        <v>5414</v>
      </c>
      <c r="P3254" s="16" t="s">
        <v>6456</v>
      </c>
      <c r="Q3254" s="16" t="str">
        <f t="shared" si="201"/>
        <v>09/09/85</v>
      </c>
      <c r="R3254" s="27" t="s">
        <v>3910</v>
      </c>
      <c r="S3254" s="12" t="s">
        <v>2283</v>
      </c>
    </row>
    <row r="3255" spans="1:20" x14ac:dyDescent="0.2">
      <c r="A3255" s="16">
        <v>8268</v>
      </c>
      <c r="B3255" s="16" t="s">
        <v>7020</v>
      </c>
      <c r="C3255" s="16" t="s">
        <v>7205</v>
      </c>
      <c r="D3255" s="70" t="str">
        <f>IF(C3255="","",LOOKUP(C3255,Bases!A:A,Bases!B:B))</f>
        <v>Invernaderos</v>
      </c>
      <c r="E3255" s="70" t="str">
        <f>IF(C3255="","",LOOKUP(C3255,Bases!A:A,Bases!C:C))</f>
        <v>Acarreador</v>
      </c>
      <c r="F3255" s="18" t="s">
        <v>6242</v>
      </c>
      <c r="G3255" s="68" t="str">
        <f t="shared" si="202"/>
        <v>Activo</v>
      </c>
      <c r="H3255" s="16" t="s">
        <v>7021</v>
      </c>
      <c r="I3255" s="16" t="s">
        <v>5535</v>
      </c>
      <c r="J3255" s="16" t="s">
        <v>2285</v>
      </c>
      <c r="K3255" s="16">
        <v>98730</v>
      </c>
      <c r="L3255" s="16" t="s">
        <v>144</v>
      </c>
      <c r="M3255" s="17">
        <v>44085</v>
      </c>
      <c r="N3255" s="15">
        <v>48169919627</v>
      </c>
      <c r="O3255" s="16" t="s">
        <v>7022</v>
      </c>
      <c r="Q3255" s="16" t="str">
        <f t="shared" si="201"/>
        <v>18/01/99</v>
      </c>
      <c r="R3255" s="27" t="s">
        <v>3904</v>
      </c>
      <c r="S3255" s="12" t="s">
        <v>5535</v>
      </c>
    </row>
    <row r="3256" spans="1:20" hidden="1" x14ac:dyDescent="0.2">
      <c r="A3256" s="16">
        <v>8469</v>
      </c>
      <c r="B3256" s="16" t="s">
        <v>7748</v>
      </c>
      <c r="C3256" s="19" t="s">
        <v>6898</v>
      </c>
      <c r="D3256" s="70" t="str">
        <f>IF(C3256="","",LOOKUP(C3256,Bases!A:A,Bases!B:B))</f>
        <v>Invernaderos</v>
      </c>
      <c r="E3256" s="70" t="str">
        <f>IF(C3256="","",LOOKUP(C3256,Bases!A:A,Bases!C:C))</f>
        <v>Acarreador</v>
      </c>
      <c r="F3256" s="18" t="s">
        <v>3662</v>
      </c>
      <c r="G3256" s="68" t="str">
        <f t="shared" si="202"/>
        <v>Baja</v>
      </c>
      <c r="H3256" s="16" t="s">
        <v>7749</v>
      </c>
      <c r="I3256" s="16" t="s">
        <v>7258</v>
      </c>
      <c r="J3256" s="16" t="s">
        <v>2270</v>
      </c>
      <c r="K3256" s="16">
        <v>98630</v>
      </c>
      <c r="L3256" s="16" t="s">
        <v>2265</v>
      </c>
      <c r="M3256" s="17">
        <v>44200</v>
      </c>
      <c r="O3256" s="16" t="s">
        <v>7750</v>
      </c>
      <c r="Q3256" s="16" t="str">
        <f t="shared" si="201"/>
        <v>15/04/89</v>
      </c>
      <c r="R3256" s="27" t="s">
        <v>3904</v>
      </c>
      <c r="S3256" s="12" t="s">
        <v>7258</v>
      </c>
    </row>
    <row r="3257" spans="1:20" x14ac:dyDescent="0.2">
      <c r="A3257" s="16">
        <v>8032</v>
      </c>
      <c r="B3257" s="31" t="s">
        <v>1938</v>
      </c>
      <c r="C3257" s="16" t="s">
        <v>6922</v>
      </c>
      <c r="D3257" s="70" t="str">
        <f>IF(C3257="","",LOOKUP(C3257,Bases!A:A,Bases!B:B))</f>
        <v>Invernaderos</v>
      </c>
      <c r="E3257" s="70" t="str">
        <f>IF(C3257="","",LOOKUP(C3257,Bases!A:A,Bases!C:C))</f>
        <v>Acarreador</v>
      </c>
      <c r="F3257" s="18" t="s">
        <v>3659</v>
      </c>
      <c r="G3257" s="68" t="str">
        <f t="shared" si="202"/>
        <v>Activo</v>
      </c>
      <c r="H3257" s="35" t="s">
        <v>3426</v>
      </c>
      <c r="I3257" s="35" t="s">
        <v>3676</v>
      </c>
      <c r="J3257" s="16" t="s">
        <v>2285</v>
      </c>
      <c r="K3257" s="16">
        <v>98730</v>
      </c>
      <c r="L3257" s="16" t="s">
        <v>2266</v>
      </c>
      <c r="M3257" s="17">
        <v>42178</v>
      </c>
      <c r="N3257" s="15">
        <v>25149009505</v>
      </c>
      <c r="O3257" s="35" t="s">
        <v>5526</v>
      </c>
      <c r="P3257" s="16" t="s">
        <v>6459</v>
      </c>
      <c r="Q3257" s="16" t="str">
        <f t="shared" si="201"/>
        <v>07/05/90</v>
      </c>
      <c r="R3257" s="27" t="s">
        <v>3904</v>
      </c>
      <c r="S3257" s="12" t="s">
        <v>3185</v>
      </c>
    </row>
    <row r="3258" spans="1:20" x14ac:dyDescent="0.2">
      <c r="A3258" s="23">
        <v>1389</v>
      </c>
      <c r="B3258" s="31" t="s">
        <v>1940</v>
      </c>
      <c r="C3258" s="19" t="s">
        <v>6893</v>
      </c>
      <c r="D3258" s="70" t="str">
        <f>IF(C3258="","",LOOKUP(C3258,Bases!A:A,Bases!B:B))</f>
        <v>Mantenimiento</v>
      </c>
      <c r="E3258" s="70" t="str">
        <f>IF(C3258="","",LOOKUP(C3258,Bases!A:A,Bases!C:C))</f>
        <v>Apoyo de Mantenimiento</v>
      </c>
      <c r="F3258" s="18" t="s">
        <v>3</v>
      </c>
      <c r="G3258" s="68" t="str">
        <f t="shared" si="202"/>
        <v>Activo</v>
      </c>
      <c r="H3258" s="16" t="s">
        <v>6013</v>
      </c>
      <c r="I3258" s="16" t="s">
        <v>2283</v>
      </c>
      <c r="J3258" s="16" t="s">
        <v>2283</v>
      </c>
      <c r="K3258" s="16">
        <v>98640</v>
      </c>
      <c r="L3258" s="16" t="s">
        <v>2266</v>
      </c>
      <c r="M3258" s="17">
        <v>43892</v>
      </c>
      <c r="N3258" s="15">
        <v>34139310824</v>
      </c>
      <c r="O3258" s="16" t="s">
        <v>6014</v>
      </c>
      <c r="P3258" s="16" t="s">
        <v>6460</v>
      </c>
      <c r="Q3258" s="16" t="str">
        <f t="shared" si="201"/>
        <v>29/09/93</v>
      </c>
      <c r="R3258" s="16" t="s">
        <v>3904</v>
      </c>
      <c r="S3258" s="12" t="s">
        <v>2283</v>
      </c>
    </row>
    <row r="3259" spans="1:20" x14ac:dyDescent="0.2">
      <c r="A3259" s="23">
        <v>1562</v>
      </c>
      <c r="B3259" s="31" t="s">
        <v>3758</v>
      </c>
      <c r="C3259" s="16" t="s">
        <v>6924</v>
      </c>
      <c r="D3259" s="70" t="str">
        <f>IF(C3259="","",LOOKUP(C3259,Bases!A:A,Bases!B:B))</f>
        <v>Invernaderos</v>
      </c>
      <c r="E3259" s="70" t="str">
        <f>IF(C3259="","",LOOKUP(C3259,Bases!A:A,Bases!C:C))</f>
        <v>Operativo Arriba</v>
      </c>
      <c r="F3259" s="18" t="s">
        <v>3778</v>
      </c>
      <c r="G3259" s="68" t="str">
        <f t="shared" si="202"/>
        <v>Activo</v>
      </c>
      <c r="H3259" s="16" t="s">
        <v>3429</v>
      </c>
      <c r="I3259" s="16" t="s">
        <v>2283</v>
      </c>
      <c r="J3259" s="16" t="s">
        <v>2283</v>
      </c>
      <c r="K3259" s="16">
        <v>98640</v>
      </c>
      <c r="L3259" s="16" t="s">
        <v>2266</v>
      </c>
      <c r="M3259" s="17">
        <v>43829</v>
      </c>
      <c r="N3259" s="15">
        <v>34089112535</v>
      </c>
      <c r="O3259" s="16" t="s">
        <v>5147</v>
      </c>
      <c r="P3259" s="16" t="s">
        <v>6461</v>
      </c>
      <c r="Q3259" s="16" t="str">
        <f t="shared" si="201"/>
        <v>21/08/91</v>
      </c>
      <c r="R3259" s="27" t="s">
        <v>3904</v>
      </c>
      <c r="S3259" s="12" t="s">
        <v>2283</v>
      </c>
    </row>
    <row r="3260" spans="1:20" ht="18" customHeight="1" x14ac:dyDescent="0.2">
      <c r="A3260" s="31">
        <v>50204</v>
      </c>
      <c r="B3260" s="34" t="s">
        <v>4850</v>
      </c>
      <c r="C3260" s="16" t="s">
        <v>6895</v>
      </c>
      <c r="D3260" s="70" t="str">
        <f>IF(C3260="","",LOOKUP(C3260,Bases!A:A,Bases!B:B))</f>
        <v>Viñedo</v>
      </c>
      <c r="E3260" s="70" t="str">
        <f>IF(C3260="","",LOOKUP(C3260,Bases!A:A,Bases!C:C))</f>
        <v>Trabajador de viñedo</v>
      </c>
      <c r="F3260" s="18" t="s">
        <v>27</v>
      </c>
      <c r="G3260" s="68" t="str">
        <f t="shared" si="202"/>
        <v>Activo</v>
      </c>
      <c r="H3260" s="16" t="s">
        <v>4851</v>
      </c>
      <c r="I3260" s="16" t="s">
        <v>3676</v>
      </c>
      <c r="J3260" s="16" t="s">
        <v>2285</v>
      </c>
      <c r="K3260" s="16">
        <v>98730</v>
      </c>
      <c r="L3260" s="16" t="s">
        <v>144</v>
      </c>
      <c r="M3260" s="17">
        <v>43532</v>
      </c>
      <c r="O3260" s="16" t="s">
        <v>4852</v>
      </c>
      <c r="Q3260" s="16" t="str">
        <f t="shared" si="201"/>
        <v>19/09/03</v>
      </c>
      <c r="R3260" s="27" t="s">
        <v>3904</v>
      </c>
      <c r="S3260" s="12" t="s">
        <v>3185</v>
      </c>
    </row>
    <row r="3261" spans="1:20" hidden="1" x14ac:dyDescent="0.2">
      <c r="A3261" s="23">
        <v>2570</v>
      </c>
      <c r="B3261" s="16" t="s">
        <v>6238</v>
      </c>
      <c r="C3261" s="16" t="s">
        <v>6988</v>
      </c>
      <c r="D3261" s="70" t="str">
        <f>IF(C3261="","",LOOKUP(C3261,Bases!A:A,Bases!B:B))</f>
        <v>Invernaderos</v>
      </c>
      <c r="E3261" s="70" t="str">
        <f>IF(C3261="","",LOOKUP(C3261,Bases!A:A,Bases!C:C))</f>
        <v>Operativo Arriba</v>
      </c>
      <c r="F3261" s="18" t="s">
        <v>3778</v>
      </c>
      <c r="G3261" s="68" t="str">
        <f t="shared" si="202"/>
        <v>Baja</v>
      </c>
      <c r="H3261" s="16" t="s">
        <v>5218</v>
      </c>
      <c r="I3261" s="16" t="s">
        <v>2923</v>
      </c>
      <c r="J3261" s="16" t="s">
        <v>2272</v>
      </c>
      <c r="K3261" s="16">
        <v>98700</v>
      </c>
      <c r="L3261" s="16" t="s">
        <v>2265</v>
      </c>
      <c r="M3261" s="17">
        <v>43889</v>
      </c>
      <c r="N3261" s="15">
        <v>38159698638</v>
      </c>
      <c r="O3261" s="16" t="s">
        <v>5219</v>
      </c>
      <c r="P3261" s="16" t="s">
        <v>6489</v>
      </c>
      <c r="Q3261" s="16" t="str">
        <f t="shared" si="201"/>
        <v>05/11/96</v>
      </c>
      <c r="R3261" s="27" t="s">
        <v>3904</v>
      </c>
      <c r="S3261" s="108" t="s">
        <v>2923</v>
      </c>
      <c r="T3261" s="108"/>
    </row>
    <row r="3262" spans="1:20" x14ac:dyDescent="0.2">
      <c r="A3262" s="23">
        <v>8137</v>
      </c>
      <c r="B3262" s="31" t="s">
        <v>1963</v>
      </c>
      <c r="C3262" s="16" t="s">
        <v>6896</v>
      </c>
      <c r="D3262" s="70" t="str">
        <f>IF(C3262="","",LOOKUP(C3262,Bases!A:A,Bases!B:B))</f>
        <v>Invernaderos</v>
      </c>
      <c r="E3262" s="70" t="str">
        <f>IF(C3262="","",LOOKUP(C3262,Bases!A:A,Bases!C:C))</f>
        <v>Acarreador</v>
      </c>
      <c r="F3262" s="18" t="s">
        <v>3662</v>
      </c>
      <c r="G3262" s="68" t="str">
        <f t="shared" si="202"/>
        <v>Activo</v>
      </c>
      <c r="H3262" s="35" t="s">
        <v>7155</v>
      </c>
      <c r="I3262" s="35" t="s">
        <v>3676</v>
      </c>
      <c r="J3262" s="16" t="s">
        <v>2285</v>
      </c>
      <c r="K3262" s="16">
        <v>98730</v>
      </c>
      <c r="L3262" s="16" t="s">
        <v>144</v>
      </c>
      <c r="M3262" s="17">
        <v>42135</v>
      </c>
      <c r="N3262" s="15">
        <v>17159473143</v>
      </c>
      <c r="O3262" s="35" t="s">
        <v>4401</v>
      </c>
      <c r="P3262" s="16" t="s">
        <v>6462</v>
      </c>
      <c r="Q3262" s="16" t="str">
        <f t="shared" si="201"/>
        <v>29/08/94</v>
      </c>
      <c r="R3262" s="27" t="s">
        <v>3904</v>
      </c>
      <c r="S3262" s="12" t="s">
        <v>3185</v>
      </c>
    </row>
    <row r="3263" spans="1:20" x14ac:dyDescent="0.2">
      <c r="A3263" s="23">
        <v>8023</v>
      </c>
      <c r="B3263" s="31" t="s">
        <v>1969</v>
      </c>
      <c r="C3263" s="16" t="s">
        <v>6897</v>
      </c>
      <c r="D3263" s="70" t="str">
        <f>IF(C3263="","",LOOKUP(C3263,Bases!A:A,Bases!B:B))</f>
        <v>Viñedo</v>
      </c>
      <c r="E3263" s="70" t="str">
        <f>IF(C3263="","",LOOKUP(C3263,Bases!A:A,Bases!C:C))</f>
        <v>Trabajador de viñedo</v>
      </c>
      <c r="F3263" s="18" t="s">
        <v>27</v>
      </c>
      <c r="G3263" s="68" t="str">
        <f t="shared" si="202"/>
        <v>Activo</v>
      </c>
      <c r="H3263" s="35" t="s">
        <v>4748</v>
      </c>
      <c r="I3263" s="35" t="s">
        <v>5533</v>
      </c>
      <c r="J3263" s="16" t="s">
        <v>2285</v>
      </c>
      <c r="K3263" s="16">
        <v>98730</v>
      </c>
      <c r="L3263" s="16" t="s">
        <v>144</v>
      </c>
      <c r="M3263" s="17">
        <v>43507</v>
      </c>
      <c r="N3263" s="15">
        <v>34937306032</v>
      </c>
      <c r="O3263" s="35" t="s">
        <v>4749</v>
      </c>
      <c r="P3263" s="16" t="s">
        <v>6463</v>
      </c>
      <c r="Q3263" s="16" t="str">
        <f t="shared" si="201"/>
        <v>17/05/73</v>
      </c>
      <c r="R3263" s="27" t="s">
        <v>3904</v>
      </c>
      <c r="S3263" s="12" t="s">
        <v>3185</v>
      </c>
    </row>
    <row r="3264" spans="1:20" x14ac:dyDescent="0.2">
      <c r="A3264" s="23">
        <v>8144</v>
      </c>
      <c r="B3264" s="16" t="s">
        <v>1971</v>
      </c>
      <c r="C3264" s="16" t="s">
        <v>6921</v>
      </c>
      <c r="D3264" s="70" t="str">
        <f>IF(C3264="","",LOOKUP(C3264,Bases!A:A,Bases!B:B))</f>
        <v>Invernaderos</v>
      </c>
      <c r="E3264" s="70" t="str">
        <f>IF(C3264="","",LOOKUP(C3264,Bases!A:A,Bases!C:C))</f>
        <v>Soporte de racimo (Escalera Manual)</v>
      </c>
      <c r="F3264" s="18" t="s">
        <v>3778</v>
      </c>
      <c r="G3264" s="68" t="str">
        <f t="shared" si="202"/>
        <v>Activo</v>
      </c>
      <c r="H3264" s="16" t="s">
        <v>5659</v>
      </c>
      <c r="I3264" s="16" t="s">
        <v>3676</v>
      </c>
      <c r="J3264" s="16" t="s">
        <v>2285</v>
      </c>
      <c r="K3264" s="16">
        <v>98730</v>
      </c>
      <c r="L3264" s="16" t="s">
        <v>2266</v>
      </c>
      <c r="M3264" s="17">
        <v>43773</v>
      </c>
      <c r="N3264" s="15">
        <v>34139403595</v>
      </c>
      <c r="O3264" s="16" t="s">
        <v>5660</v>
      </c>
      <c r="P3264" s="16" t="s">
        <v>6464</v>
      </c>
      <c r="Q3264" s="16" t="str">
        <f t="shared" si="201"/>
        <v>30/01/94</v>
      </c>
      <c r="R3264" s="16" t="s">
        <v>3904</v>
      </c>
      <c r="S3264" s="12" t="s">
        <v>3185</v>
      </c>
    </row>
    <row r="3265" spans="1:20" x14ac:dyDescent="0.2">
      <c r="A3265" s="23">
        <v>2602</v>
      </c>
      <c r="B3265" s="31" t="s">
        <v>5326</v>
      </c>
      <c r="C3265" s="16" t="s">
        <v>6844</v>
      </c>
      <c r="D3265" s="70" t="str">
        <f>IF(C3265="","",LOOKUP(C3265,Bases!A:A,Bases!B:B))</f>
        <v>Invernaderos</v>
      </c>
      <c r="E3265" s="70" t="str">
        <f>IF(C3265="","",LOOKUP(C3265,Bases!A:A,Bases!C:C))</f>
        <v>Operativo Abajo</v>
      </c>
      <c r="F3265" s="18" t="s">
        <v>3778</v>
      </c>
      <c r="G3265" s="68" t="str">
        <f t="shared" si="202"/>
        <v>Activo</v>
      </c>
      <c r="H3265" s="35" t="s">
        <v>5327</v>
      </c>
      <c r="I3265" s="35" t="s">
        <v>5537</v>
      </c>
      <c r="J3265" s="35" t="s">
        <v>2285</v>
      </c>
      <c r="K3265" s="16">
        <v>98740</v>
      </c>
      <c r="L3265" s="16" t="s">
        <v>144</v>
      </c>
      <c r="M3265" s="17">
        <v>43689</v>
      </c>
      <c r="N3265" s="15">
        <v>34119206562</v>
      </c>
      <c r="O3265" s="35" t="s">
        <v>5328</v>
      </c>
      <c r="P3265" s="16" t="s">
        <v>6465</v>
      </c>
      <c r="Q3265" s="16" t="str">
        <f t="shared" si="201"/>
        <v>05/09/92</v>
      </c>
      <c r="R3265" s="27" t="s">
        <v>3904</v>
      </c>
      <c r="S3265" s="12" t="s">
        <v>5537</v>
      </c>
    </row>
    <row r="3266" spans="1:20" x14ac:dyDescent="0.2">
      <c r="A3266" s="16">
        <v>8477</v>
      </c>
      <c r="B3266" s="16" t="s">
        <v>7773</v>
      </c>
      <c r="C3266" s="19" t="s">
        <v>6955</v>
      </c>
      <c r="D3266" s="70" t="str">
        <f>IF(C3266="","",LOOKUP(C3266,Bases!A:A,Bases!B:B))</f>
        <v>Invernaderos</v>
      </c>
      <c r="E3266" s="70" t="str">
        <f>IF(C3266="","",LOOKUP(C3266,Bases!A:A,Bases!C:C))</f>
        <v>Extra/entrenamiento</v>
      </c>
      <c r="F3266" s="18" t="s">
        <v>7209</v>
      </c>
      <c r="G3266" s="68" t="str">
        <f t="shared" si="202"/>
        <v>Activo</v>
      </c>
      <c r="H3266" s="16" t="s">
        <v>7774</v>
      </c>
      <c r="I3266" s="16" t="s">
        <v>2336</v>
      </c>
      <c r="J3266" s="16" t="s">
        <v>2272</v>
      </c>
      <c r="K3266" s="16">
        <v>98705</v>
      </c>
      <c r="L3266" s="16" t="s">
        <v>144</v>
      </c>
      <c r="M3266" s="17">
        <v>44204</v>
      </c>
      <c r="O3266" s="16" t="s">
        <v>7775</v>
      </c>
      <c r="Q3266" s="16" t="str">
        <f t="shared" ref="Q3266:Q3288" si="203">CONCATENATE(MID(O3266,9,2),"/",MID(O3266,7,2),"/",MID(O3266,5,2))</f>
        <v>03/01/03</v>
      </c>
      <c r="R3266" s="27" t="s">
        <v>3910</v>
      </c>
      <c r="S3266" s="12" t="s">
        <v>2336</v>
      </c>
    </row>
    <row r="3267" spans="1:20" x14ac:dyDescent="0.2">
      <c r="A3267" s="23">
        <v>2481</v>
      </c>
      <c r="B3267" s="31" t="s">
        <v>4926</v>
      </c>
      <c r="C3267" s="16" t="s">
        <v>6784</v>
      </c>
      <c r="D3267" s="70" t="str">
        <f>IF(C3267="","",LOOKUP(C3267,Bases!A:A,Bases!B:B))</f>
        <v>Invernaderos</v>
      </c>
      <c r="E3267" s="70" t="str">
        <f>IF(C3267="","",LOOKUP(C3267,Bases!A:A,Bases!C:C))</f>
        <v>Clip invernaderos</v>
      </c>
      <c r="F3267" s="18" t="s">
        <v>5476</v>
      </c>
      <c r="G3267" s="68" t="str">
        <f t="shared" si="202"/>
        <v>Activo</v>
      </c>
      <c r="H3267" s="35" t="s">
        <v>4927</v>
      </c>
      <c r="I3267" s="35" t="s">
        <v>5537</v>
      </c>
      <c r="J3267" s="35" t="s">
        <v>2285</v>
      </c>
      <c r="K3267" s="16">
        <v>98740</v>
      </c>
      <c r="L3267" s="16" t="s">
        <v>144</v>
      </c>
      <c r="M3267" s="17">
        <v>43556</v>
      </c>
      <c r="N3267" s="15">
        <v>2199141116</v>
      </c>
      <c r="O3267" s="35" t="s">
        <v>4928</v>
      </c>
      <c r="P3267" s="16" t="s">
        <v>6467</v>
      </c>
      <c r="Q3267" s="16" t="str">
        <f t="shared" si="203"/>
        <v>22/09/91</v>
      </c>
      <c r="R3267" s="27" t="s">
        <v>3910</v>
      </c>
      <c r="S3267" s="12" t="s">
        <v>5537</v>
      </c>
    </row>
    <row r="3268" spans="1:20" x14ac:dyDescent="0.2">
      <c r="A3268" s="23">
        <v>2630</v>
      </c>
      <c r="B3268" s="16" t="s">
        <v>5398</v>
      </c>
      <c r="C3268" s="16" t="s">
        <v>6737</v>
      </c>
      <c r="D3268" s="70" t="str">
        <f>IF(C3268="","",LOOKUP(C3268,Bases!A:A,Bases!B:B))</f>
        <v>Invernaderos</v>
      </c>
      <c r="E3268" s="70" t="str">
        <f>IF(C3268="","",LOOKUP(C3268,Bases!A:A,Bases!C:C))</f>
        <v>Operativo Abajo</v>
      </c>
      <c r="F3268" s="18" t="s">
        <v>3659</v>
      </c>
      <c r="G3268" s="68" t="str">
        <f t="shared" si="202"/>
        <v>Activo</v>
      </c>
      <c r="H3268" s="16" t="s">
        <v>5399</v>
      </c>
      <c r="I3268" s="16" t="s">
        <v>3676</v>
      </c>
      <c r="J3268" s="16" t="s">
        <v>2285</v>
      </c>
      <c r="K3268" s="16">
        <v>98730</v>
      </c>
      <c r="L3268" s="16" t="s">
        <v>2266</v>
      </c>
      <c r="M3268" s="17">
        <v>44200</v>
      </c>
      <c r="N3268" s="15">
        <v>45169854051</v>
      </c>
      <c r="O3268" s="16" t="s">
        <v>5400</v>
      </c>
      <c r="P3268" s="16">
        <v>0</v>
      </c>
      <c r="Q3268" s="16" t="str">
        <f t="shared" si="203"/>
        <v>03/09/98</v>
      </c>
      <c r="R3268" s="27" t="s">
        <v>3904</v>
      </c>
      <c r="S3268" s="12" t="s">
        <v>3185</v>
      </c>
    </row>
    <row r="3269" spans="1:20" x14ac:dyDescent="0.2">
      <c r="A3269" s="16">
        <v>1882</v>
      </c>
      <c r="B3269" s="16" t="s">
        <v>2070</v>
      </c>
      <c r="C3269" s="16" t="s">
        <v>6818</v>
      </c>
      <c r="D3269" s="70" t="str">
        <f>IF(C3269="","",LOOKUP(C3269,Bases!A:A,Bases!B:B))</f>
        <v>Riego</v>
      </c>
      <c r="E3269" s="70" t="str">
        <f>IF(C3269="","",LOOKUP(C3269,Bases!A:A,Bases!C:C))</f>
        <v xml:space="preserve">Riego supervision </v>
      </c>
      <c r="F3269" s="18" t="s">
        <v>7545</v>
      </c>
      <c r="G3269" s="68" t="str">
        <f t="shared" si="202"/>
        <v>Activo</v>
      </c>
      <c r="H3269" s="16" t="s">
        <v>7156</v>
      </c>
      <c r="I3269" s="16" t="s">
        <v>3676</v>
      </c>
      <c r="J3269" s="16" t="s">
        <v>2285</v>
      </c>
      <c r="K3269" s="16">
        <v>98730</v>
      </c>
      <c r="L3269" s="16" t="s">
        <v>144</v>
      </c>
      <c r="M3269" s="17">
        <v>42888</v>
      </c>
      <c r="N3269" s="15">
        <v>51139531118</v>
      </c>
      <c r="O3269" s="16" t="s">
        <v>5518</v>
      </c>
      <c r="P3269" s="16" t="s">
        <v>6469</v>
      </c>
      <c r="Q3269" s="16" t="str">
        <f t="shared" si="203"/>
        <v>19/11/95</v>
      </c>
      <c r="R3269" s="27" t="s">
        <v>3904</v>
      </c>
      <c r="S3269" s="12" t="s">
        <v>3185</v>
      </c>
    </row>
    <row r="3270" spans="1:20" x14ac:dyDescent="0.2">
      <c r="A3270" s="16">
        <v>2832</v>
      </c>
      <c r="B3270" s="16" t="s">
        <v>6112</v>
      </c>
      <c r="C3270" s="19" t="s">
        <v>7187</v>
      </c>
      <c r="D3270" s="70" t="str">
        <f>IF(C3270="","",LOOKUP(C3270,Bases!A:A,Bases!B:B))</f>
        <v>Fitosanidad</v>
      </c>
      <c r="E3270" s="70" t="s">
        <v>7193</v>
      </c>
      <c r="F3270" s="12" t="s">
        <v>9</v>
      </c>
      <c r="G3270" s="68" t="str">
        <f t="shared" si="202"/>
        <v>Activo</v>
      </c>
      <c r="H3270" s="16" t="s">
        <v>6113</v>
      </c>
      <c r="I3270" s="16" t="s">
        <v>5532</v>
      </c>
      <c r="J3270" s="16" t="s">
        <v>2285</v>
      </c>
      <c r="K3270" s="16">
        <v>98740</v>
      </c>
      <c r="L3270" s="16" t="s">
        <v>144</v>
      </c>
      <c r="M3270" s="17">
        <v>43916</v>
      </c>
      <c r="N3270" s="15">
        <v>21130083393</v>
      </c>
      <c r="O3270" s="16" t="s">
        <v>6114</v>
      </c>
      <c r="P3270" s="16" t="s">
        <v>6470</v>
      </c>
      <c r="Q3270" s="16" t="str">
        <f t="shared" si="203"/>
        <v>20/11/00</v>
      </c>
      <c r="R3270" s="27" t="s">
        <v>3910</v>
      </c>
      <c r="S3270" s="12" t="s">
        <v>6215</v>
      </c>
    </row>
    <row r="3271" spans="1:20" x14ac:dyDescent="0.2">
      <c r="A3271" s="16">
        <v>2834</v>
      </c>
      <c r="B3271" s="16" t="s">
        <v>6115</v>
      </c>
      <c r="C3271" s="19" t="s">
        <v>7188</v>
      </c>
      <c r="D3271" s="70" t="str">
        <f>IF(C3271="","",LOOKUP(C3271,Bases!A:A,Bases!B:B))</f>
        <v>Fitosanidad</v>
      </c>
      <c r="E3271" s="70" t="str">
        <f>IF(C3271="","",LOOKUP(C3271,Bases!A:A,Bases!C:C))</f>
        <v>Saneacion nivel 3A</v>
      </c>
      <c r="F3271" s="12" t="s">
        <v>9</v>
      </c>
      <c r="G3271" s="68" t="str">
        <f t="shared" si="202"/>
        <v>Activo</v>
      </c>
      <c r="H3271" s="16" t="s">
        <v>6116</v>
      </c>
      <c r="I3271" s="16" t="s">
        <v>5532</v>
      </c>
      <c r="J3271" s="16" t="s">
        <v>2285</v>
      </c>
      <c r="K3271" s="16">
        <v>98740</v>
      </c>
      <c r="L3271" s="16" t="s">
        <v>2266</v>
      </c>
      <c r="M3271" s="17">
        <v>44162</v>
      </c>
      <c r="N3271" s="15">
        <v>15130109729</v>
      </c>
      <c r="O3271" s="16" t="s">
        <v>6117</v>
      </c>
      <c r="P3271" s="16" t="s">
        <v>6471</v>
      </c>
      <c r="Q3271" s="16" t="str">
        <f t="shared" si="203"/>
        <v>27/09/01</v>
      </c>
      <c r="R3271" s="27" t="s">
        <v>3910</v>
      </c>
      <c r="S3271" s="12" t="s">
        <v>6215</v>
      </c>
    </row>
    <row r="3272" spans="1:20" x14ac:dyDescent="0.2">
      <c r="A3272" s="16">
        <v>2869</v>
      </c>
      <c r="B3272" s="16" t="s">
        <v>6252</v>
      </c>
      <c r="C3272" s="16" t="s">
        <v>6904</v>
      </c>
      <c r="D3272" s="70" t="str">
        <f>IF(C3272="","",LOOKUP(C3272,Bases!A:A,Bases!B:B))</f>
        <v>Periféricos</v>
      </c>
      <c r="E3272" s="70" t="str">
        <f>IF(C3272="","",LOOKUP(C3272,Bases!A:A,Bases!C:C))</f>
        <v>Infraestructura</v>
      </c>
      <c r="F3272" s="18" t="s">
        <v>27</v>
      </c>
      <c r="G3272" s="68" t="str">
        <f t="shared" si="202"/>
        <v>Activo</v>
      </c>
      <c r="H3272" s="16" t="s">
        <v>6253</v>
      </c>
      <c r="I3272" s="16" t="s">
        <v>5920</v>
      </c>
      <c r="J3272" s="16" t="s">
        <v>2272</v>
      </c>
      <c r="K3272" s="16">
        <v>98706</v>
      </c>
      <c r="L3272" s="16" t="s">
        <v>144</v>
      </c>
      <c r="M3272" s="17">
        <v>44005</v>
      </c>
      <c r="N3272" s="15">
        <v>78169808926</v>
      </c>
      <c r="O3272" s="16" t="s">
        <v>6254</v>
      </c>
      <c r="Q3272" s="16" t="str">
        <f t="shared" si="203"/>
        <v>17/12/98</v>
      </c>
      <c r="R3272" s="16" t="s">
        <v>3904</v>
      </c>
      <c r="S3272" s="31" t="s">
        <v>6214</v>
      </c>
      <c r="T3272" s="31"/>
    </row>
    <row r="3273" spans="1:20" x14ac:dyDescent="0.2">
      <c r="A3273" s="16">
        <v>2974</v>
      </c>
      <c r="B3273" s="16" t="s">
        <v>6692</v>
      </c>
      <c r="C3273" s="19" t="s">
        <v>6979</v>
      </c>
      <c r="D3273" s="70" t="str">
        <f>IF(C3273="","",LOOKUP(C3273,Bases!A:A,Bases!B:B))</f>
        <v>Invernaderos</v>
      </c>
      <c r="E3273" s="70" t="str">
        <f>IF(C3273="","",LOOKUP(C3273,Bases!A:A,Bases!C:C))</f>
        <v>Operativo Abajo</v>
      </c>
      <c r="F3273" s="18" t="s">
        <v>3662</v>
      </c>
      <c r="G3273" s="68" t="str">
        <f t="shared" si="202"/>
        <v>Activo</v>
      </c>
      <c r="H3273" s="16" t="s">
        <v>6693</v>
      </c>
      <c r="I3273" s="16" t="s">
        <v>3676</v>
      </c>
      <c r="J3273" s="16" t="s">
        <v>2285</v>
      </c>
      <c r="K3273" s="16">
        <v>98730</v>
      </c>
      <c r="L3273" s="16" t="s">
        <v>144</v>
      </c>
      <c r="M3273" s="17">
        <v>44127</v>
      </c>
      <c r="O3273" s="16" t="s">
        <v>6694</v>
      </c>
      <c r="Q3273" s="16" t="str">
        <f t="shared" si="203"/>
        <v>20/10/92</v>
      </c>
      <c r="R3273" s="27" t="s">
        <v>3904</v>
      </c>
      <c r="S3273" s="12" t="s">
        <v>3185</v>
      </c>
    </row>
    <row r="3274" spans="1:20" x14ac:dyDescent="0.2">
      <c r="A3274" s="16">
        <v>8486</v>
      </c>
      <c r="B3274" s="16" t="s">
        <v>7791</v>
      </c>
      <c r="C3274" s="19" t="s">
        <v>6723</v>
      </c>
      <c r="D3274" s="70" t="str">
        <f>IF(C3274="","",LOOKUP(C3274,Bases!A:A,Bases!B:B))</f>
        <v>Viñedo</v>
      </c>
      <c r="E3274" s="70" t="str">
        <f>IF(C3274="","",LOOKUP(C3274,Bases!A:A,Bases!C:C))</f>
        <v>Trabajador de viñedo</v>
      </c>
      <c r="F3274" s="18" t="s">
        <v>27</v>
      </c>
      <c r="G3274" s="68" t="str">
        <f t="shared" si="202"/>
        <v>Activo</v>
      </c>
      <c r="H3274" s="16" t="s">
        <v>7792</v>
      </c>
      <c r="I3274" s="16" t="s">
        <v>7258</v>
      </c>
      <c r="J3274" s="16" t="s">
        <v>2270</v>
      </c>
      <c r="K3274" s="16">
        <v>98630</v>
      </c>
      <c r="L3274" s="16" t="s">
        <v>144</v>
      </c>
      <c r="M3274" s="17">
        <v>44208</v>
      </c>
      <c r="N3274" s="15">
        <v>3148051067</v>
      </c>
      <c r="O3274" s="16" t="s">
        <v>7793</v>
      </c>
      <c r="Q3274" s="16" t="str">
        <f t="shared" si="203"/>
        <v>02/01/80</v>
      </c>
      <c r="R3274" s="27" t="s">
        <v>3904</v>
      </c>
      <c r="S3274" s="12" t="s">
        <v>7258</v>
      </c>
    </row>
    <row r="3275" spans="1:20" x14ac:dyDescent="0.2">
      <c r="A3275" s="16">
        <v>1883</v>
      </c>
      <c r="B3275" s="16" t="s">
        <v>2079</v>
      </c>
      <c r="C3275" s="19" t="s">
        <v>7084</v>
      </c>
      <c r="D3275" s="70" t="str">
        <f>IF(C3275="","",LOOKUP(C3275,Bases!A:A,Bases!B:B))</f>
        <v>Invernaderos</v>
      </c>
      <c r="E3275" s="70" t="str">
        <f>IF(C3275="","",LOOKUP(C3275,Bases!A:A,Bases!C:C))</f>
        <v>Operativo Abajo</v>
      </c>
      <c r="F3275" s="18" t="s">
        <v>7083</v>
      </c>
      <c r="G3275" s="68" t="str">
        <f t="shared" si="202"/>
        <v>Activo</v>
      </c>
      <c r="H3275" s="16" t="s">
        <v>3519</v>
      </c>
      <c r="I3275" s="16" t="s">
        <v>2283</v>
      </c>
      <c r="J3275" s="16" t="s">
        <v>2283</v>
      </c>
      <c r="K3275" s="16">
        <v>98640</v>
      </c>
      <c r="L3275" s="16" t="s">
        <v>2266</v>
      </c>
      <c r="M3275" s="17">
        <v>44113</v>
      </c>
      <c r="N3275" s="15">
        <v>34158902089</v>
      </c>
      <c r="O3275" s="16" t="s">
        <v>7245</v>
      </c>
      <c r="Q3275" s="16" t="str">
        <f t="shared" si="203"/>
        <v>25/09/89</v>
      </c>
      <c r="R3275" s="27" t="s">
        <v>3904</v>
      </c>
      <c r="S3275" s="12" t="s">
        <v>2283</v>
      </c>
    </row>
    <row r="3276" spans="1:20" x14ac:dyDescent="0.2">
      <c r="A3276" s="16">
        <v>2781</v>
      </c>
      <c r="B3276" s="16" t="s">
        <v>5922</v>
      </c>
      <c r="C3276" s="60" t="s">
        <v>6906</v>
      </c>
      <c r="D3276" s="70" t="str">
        <f>IF(C3276="","",LOOKUP(C3276,Bases!A:A,Bases!B:B))</f>
        <v>Periféricos</v>
      </c>
      <c r="E3276" s="70" t="str">
        <f>IF(C3276="","",LOOKUP(C3276,Bases!A:A,Bases!C:C))</f>
        <v>Infraestructura</v>
      </c>
      <c r="F3276" s="18" t="s">
        <v>27</v>
      </c>
      <c r="G3276" s="68" t="str">
        <f t="shared" si="202"/>
        <v>Activo</v>
      </c>
      <c r="H3276" s="16" t="s">
        <v>5923</v>
      </c>
      <c r="I3276" s="16" t="s">
        <v>5920</v>
      </c>
      <c r="J3276" s="16" t="s">
        <v>2272</v>
      </c>
      <c r="K3276" s="16">
        <v>98700</v>
      </c>
      <c r="L3276" s="16" t="s">
        <v>144</v>
      </c>
      <c r="M3276" s="17">
        <v>43879</v>
      </c>
      <c r="N3276" s="15">
        <v>3200061335</v>
      </c>
      <c r="O3276" s="16" t="s">
        <v>5924</v>
      </c>
      <c r="P3276" s="16" t="s">
        <v>6472</v>
      </c>
      <c r="Q3276" s="16" t="str">
        <f t="shared" si="203"/>
        <v>12/08/00</v>
      </c>
      <c r="R3276" s="27" t="s">
        <v>3904</v>
      </c>
      <c r="S3276" s="12" t="s">
        <v>6214</v>
      </c>
    </row>
    <row r="3277" spans="1:20" x14ac:dyDescent="0.2">
      <c r="A3277" s="16">
        <v>8429</v>
      </c>
      <c r="B3277" s="16" t="s">
        <v>7650</v>
      </c>
      <c r="C3277" s="19" t="s">
        <v>7105</v>
      </c>
      <c r="D3277" s="70" t="str">
        <f>IF(C3277="","",LOOKUP(C3277,Bases!A:A,Bases!B:B))</f>
        <v>Invernaderos</v>
      </c>
      <c r="E3277" s="70" t="str">
        <f>IF(C3277="","",LOOKUP(C3277,Bases!A:A,Bases!C:C))</f>
        <v>Acarreador</v>
      </c>
      <c r="F3277" s="18" t="s">
        <v>7083</v>
      </c>
      <c r="G3277" s="68" t="str">
        <f t="shared" si="202"/>
        <v>Activo</v>
      </c>
      <c r="H3277" s="16" t="s">
        <v>7651</v>
      </c>
      <c r="I3277" s="16" t="s">
        <v>7258</v>
      </c>
      <c r="J3277" s="16" t="s">
        <v>2270</v>
      </c>
      <c r="K3277" s="16">
        <v>98630</v>
      </c>
      <c r="L3277" s="16" t="s">
        <v>144</v>
      </c>
      <c r="M3277" s="17">
        <v>44166</v>
      </c>
      <c r="N3277" s="15">
        <v>3178685719</v>
      </c>
      <c r="O3277" s="16" t="s">
        <v>7652</v>
      </c>
      <c r="Q3277" s="16" t="str">
        <f t="shared" si="203"/>
        <v>10/09/86</v>
      </c>
      <c r="R3277" s="27" t="s">
        <v>3904</v>
      </c>
      <c r="S3277" s="12" t="s">
        <v>7258</v>
      </c>
    </row>
    <row r="3278" spans="1:20" x14ac:dyDescent="0.2">
      <c r="A3278" s="16">
        <v>2780</v>
      </c>
      <c r="B3278" s="16" t="s">
        <v>5918</v>
      </c>
      <c r="C3278" s="60" t="s">
        <v>7596</v>
      </c>
      <c r="D3278" s="70" t="str">
        <f>IF(C3278="","",LOOKUP(C3278,Bases!A:A,Bases!B:B))</f>
        <v>Periféricos</v>
      </c>
      <c r="E3278" s="70" t="str">
        <f>IF(C3278="","",LOOKUP(C3278,Bases!A:A,Bases!C:C))</f>
        <v>Infraestructura</v>
      </c>
      <c r="F3278" s="18" t="s">
        <v>27</v>
      </c>
      <c r="G3278" s="68" t="str">
        <f t="shared" si="202"/>
        <v>Activo</v>
      </c>
      <c r="H3278" s="16" t="s">
        <v>5919</v>
      </c>
      <c r="I3278" s="16" t="s">
        <v>5920</v>
      </c>
      <c r="J3278" s="16" t="s">
        <v>2272</v>
      </c>
      <c r="K3278" s="16">
        <v>98700</v>
      </c>
      <c r="L3278" s="16" t="s">
        <v>2266</v>
      </c>
      <c r="M3278" s="17">
        <v>44149</v>
      </c>
      <c r="N3278" s="15">
        <v>34988303995</v>
      </c>
      <c r="O3278" s="16" t="s">
        <v>5921</v>
      </c>
      <c r="Q3278" s="16" t="str">
        <f t="shared" si="203"/>
        <v>28/04/83</v>
      </c>
      <c r="R3278" s="27" t="s">
        <v>3904</v>
      </c>
      <c r="S3278" s="12" t="s">
        <v>6214</v>
      </c>
    </row>
    <row r="3279" spans="1:20" x14ac:dyDescent="0.2">
      <c r="A3279" s="16">
        <v>966</v>
      </c>
      <c r="B3279" s="16" t="s">
        <v>2087</v>
      </c>
      <c r="C3279" s="16" t="s">
        <v>6908</v>
      </c>
      <c r="D3279" s="70" t="str">
        <f>IF(C3279="","",LOOKUP(C3279,Bases!A:A,Bases!B:B))</f>
        <v>Periféricos</v>
      </c>
      <c r="E3279" s="70" t="str">
        <f>IF(C3279="","",LOOKUP(C3279,Bases!A:A,Bases!C:C))</f>
        <v>Velador general</v>
      </c>
      <c r="F3279" s="18" t="s">
        <v>11</v>
      </c>
      <c r="G3279" s="68" t="str">
        <f t="shared" si="202"/>
        <v>Activo</v>
      </c>
      <c r="H3279" s="35" t="s">
        <v>3525</v>
      </c>
      <c r="I3279" s="35" t="s">
        <v>2272</v>
      </c>
      <c r="J3279" s="16" t="s">
        <v>2272</v>
      </c>
      <c r="K3279" s="16">
        <v>98705</v>
      </c>
      <c r="L3279" s="16" t="s">
        <v>2266</v>
      </c>
      <c r="M3279" s="17">
        <v>43216</v>
      </c>
      <c r="N3279" s="15">
        <v>34078705000</v>
      </c>
      <c r="O3279" s="35" t="s">
        <v>4404</v>
      </c>
      <c r="Q3279" s="16" t="str">
        <f t="shared" si="203"/>
        <v>07/08/87</v>
      </c>
      <c r="R3279" s="27" t="s">
        <v>3904</v>
      </c>
      <c r="S3279" s="12" t="s">
        <v>6214</v>
      </c>
    </row>
    <row r="3280" spans="1:20" x14ac:dyDescent="0.2">
      <c r="A3280" s="16">
        <v>2785</v>
      </c>
      <c r="B3280" s="16" t="s">
        <v>5934</v>
      </c>
      <c r="C3280" s="60" t="s">
        <v>6909</v>
      </c>
      <c r="D3280" s="70" t="str">
        <f>IF(C3280="","",LOOKUP(C3280,Bases!A:A,Bases!B:B))</f>
        <v>Periféricos</v>
      </c>
      <c r="E3280" s="70" t="str">
        <f>IF(C3280="","",LOOKUP(C3280,Bases!A:A,Bases!C:C))</f>
        <v>Infraestructura</v>
      </c>
      <c r="F3280" s="18" t="s">
        <v>27</v>
      </c>
      <c r="G3280" s="68" t="str">
        <f t="shared" si="202"/>
        <v>Activo</v>
      </c>
      <c r="H3280" s="16" t="s">
        <v>5923</v>
      </c>
      <c r="I3280" s="16" t="s">
        <v>5920</v>
      </c>
      <c r="J3280" s="16" t="s">
        <v>2272</v>
      </c>
      <c r="K3280" s="16">
        <v>98700</v>
      </c>
      <c r="L3280" s="16" t="s">
        <v>144</v>
      </c>
      <c r="M3280" s="17">
        <v>43879</v>
      </c>
      <c r="N3280" s="15">
        <v>34856808695</v>
      </c>
      <c r="O3280" s="16" t="s">
        <v>5935</v>
      </c>
      <c r="P3280" s="16" t="s">
        <v>6475</v>
      </c>
      <c r="Q3280" s="16" t="str">
        <f t="shared" si="203"/>
        <v>13/04/68</v>
      </c>
      <c r="R3280" s="27" t="s">
        <v>3904</v>
      </c>
      <c r="S3280" s="12" t="s">
        <v>6214</v>
      </c>
    </row>
    <row r="3281" spans="1:20" x14ac:dyDescent="0.2">
      <c r="A3281" s="16">
        <v>8452</v>
      </c>
      <c r="B3281" s="16" t="s">
        <v>7685</v>
      </c>
      <c r="C3281" s="19" t="s">
        <v>6819</v>
      </c>
      <c r="D3281" s="70" t="str">
        <f>IF(C3281="","",LOOKUP(C3281,Bases!A:A,Bases!B:B))</f>
        <v>Invernaderos</v>
      </c>
      <c r="E3281" s="70" t="str">
        <f>IF(C3281="","",LOOKUP(C3281,Bases!A:A,Bases!C:C))</f>
        <v>Operativo Abajo</v>
      </c>
      <c r="F3281" s="18" t="s">
        <v>3660</v>
      </c>
      <c r="G3281" s="68" t="str">
        <f t="shared" si="202"/>
        <v>Activo</v>
      </c>
      <c r="H3281" s="16" t="s">
        <v>7686</v>
      </c>
      <c r="I3281" s="16" t="s">
        <v>7258</v>
      </c>
      <c r="J3281" s="16" t="s">
        <v>2270</v>
      </c>
      <c r="K3281" s="16">
        <v>98631</v>
      </c>
      <c r="L3281" s="16" t="s">
        <v>144</v>
      </c>
      <c r="M3281" s="17">
        <v>44176</v>
      </c>
      <c r="N3281" s="15">
        <v>3208456594</v>
      </c>
      <c r="O3281" s="16" t="s">
        <v>7687</v>
      </c>
      <c r="P3281" s="16" t="s">
        <v>7688</v>
      </c>
      <c r="Q3281" s="16" t="str">
        <f t="shared" si="203"/>
        <v>28/09/84</v>
      </c>
      <c r="R3281" s="27" t="s">
        <v>3910</v>
      </c>
      <c r="S3281" s="31" t="s">
        <v>7258</v>
      </c>
      <c r="T3281" s="31"/>
    </row>
    <row r="3282" spans="1:20" x14ac:dyDescent="0.2">
      <c r="A3282" s="16">
        <v>8385</v>
      </c>
      <c r="B3282" s="16" t="s">
        <v>7512</v>
      </c>
      <c r="C3282" s="19" t="s">
        <v>6834</v>
      </c>
      <c r="D3282" s="70" t="str">
        <f>IF(C3282="","",LOOKUP(C3282,Bases!A:A,Bases!B:B))</f>
        <v>Periféricos</v>
      </c>
      <c r="E3282" s="70" t="str">
        <f>IF(C3282="","",LOOKUP(C3282,Bases!A:A,Bases!C:C))</f>
        <v>Infraestructura</v>
      </c>
      <c r="F3282" s="18" t="s">
        <v>27</v>
      </c>
      <c r="G3282" s="68" t="str">
        <f>IF(L3282="B","Baja",IF(L3282="A","Activo",IF(L3282="R","Activo","")))</f>
        <v>Activo</v>
      </c>
      <c r="H3282" s="16" t="s">
        <v>5932</v>
      </c>
      <c r="I3282" s="16" t="s">
        <v>5920</v>
      </c>
      <c r="J3282" s="16" t="s">
        <v>2272</v>
      </c>
      <c r="K3282" s="16">
        <v>98706</v>
      </c>
      <c r="L3282" s="16" t="s">
        <v>144</v>
      </c>
      <c r="M3282" s="17">
        <v>44141</v>
      </c>
      <c r="O3282" s="16" t="s">
        <v>7513</v>
      </c>
      <c r="Q3282" s="16" t="str">
        <f t="shared" si="203"/>
        <v>18/08/02</v>
      </c>
      <c r="R3282" s="27" t="s">
        <v>3904</v>
      </c>
      <c r="S3282" s="12" t="s">
        <v>6214</v>
      </c>
    </row>
    <row r="3283" spans="1:20" x14ac:dyDescent="0.2">
      <c r="A3283" s="35">
        <v>1817</v>
      </c>
      <c r="B3283" s="16" t="s">
        <v>2102</v>
      </c>
      <c r="C3283" s="16" t="s">
        <v>6886</v>
      </c>
      <c r="D3283" s="70" t="str">
        <f>IF(C3283="","",LOOKUP(C3283,Bases!A:A,Bases!B:B))</f>
        <v>Fitosanidad</v>
      </c>
      <c r="E3283" s="70" t="str">
        <f>IF(C3283="","",LOOKUP(C3283,Bases!A:A,Bases!C:C))</f>
        <v>Monitoreo nivel 1A</v>
      </c>
      <c r="F3283" s="18" t="s">
        <v>9</v>
      </c>
      <c r="G3283" s="68" t="str">
        <f t="shared" ref="G3283:G3309" si="204">IF(L3283="B","Baja","Activo")</f>
        <v>Activo</v>
      </c>
      <c r="H3283" s="35" t="s">
        <v>4612</v>
      </c>
      <c r="I3283" s="35" t="s">
        <v>2336</v>
      </c>
      <c r="J3283" s="16" t="s">
        <v>2272</v>
      </c>
      <c r="K3283" s="16">
        <v>98705</v>
      </c>
      <c r="L3283" s="16" t="s">
        <v>2266</v>
      </c>
      <c r="M3283" s="17">
        <v>44165</v>
      </c>
      <c r="N3283" s="15">
        <v>83169989726</v>
      </c>
      <c r="O3283" s="35" t="s">
        <v>4259</v>
      </c>
      <c r="P3283" s="16" t="s">
        <v>6476</v>
      </c>
      <c r="Q3283" s="16" t="str">
        <f t="shared" si="203"/>
        <v>23/08/99</v>
      </c>
      <c r="R3283" s="27" t="s">
        <v>3910</v>
      </c>
      <c r="S3283" s="12" t="s">
        <v>2336</v>
      </c>
    </row>
    <row r="3284" spans="1:20" hidden="1" x14ac:dyDescent="0.2">
      <c r="A3284" s="31">
        <v>1666</v>
      </c>
      <c r="B3284" s="16" t="s">
        <v>2210</v>
      </c>
      <c r="C3284" s="19" t="s">
        <v>6875</v>
      </c>
      <c r="D3284" s="70" t="str">
        <f>IF(C3284="","",LOOKUP(C3284,Bases!A:A,Bases!B:B))</f>
        <v>Invernaderos</v>
      </c>
      <c r="E3284" s="70" t="str">
        <f>IF(C3284="","",LOOKUP(C3284,Bases!A:A,Bases!C:C))</f>
        <v>Operativo Abajo</v>
      </c>
      <c r="F3284" s="12" t="s">
        <v>3662</v>
      </c>
      <c r="G3284" s="68" t="str">
        <f t="shared" si="204"/>
        <v>Baja</v>
      </c>
      <c r="H3284" s="16" t="s">
        <v>3596</v>
      </c>
      <c r="I3284" s="16" t="s">
        <v>3593</v>
      </c>
      <c r="J3284" s="16" t="s">
        <v>2272</v>
      </c>
      <c r="K3284" s="16">
        <v>98700</v>
      </c>
      <c r="L3284" s="16" t="s">
        <v>2265</v>
      </c>
      <c r="M3284" s="17">
        <v>43837</v>
      </c>
      <c r="N3284" s="15">
        <v>94129435734</v>
      </c>
      <c r="O3284" s="16" t="s">
        <v>5758</v>
      </c>
      <c r="P3284" s="16" t="s">
        <v>6485</v>
      </c>
      <c r="Q3284" s="16" t="str">
        <f t="shared" si="203"/>
        <v>22/03/94</v>
      </c>
      <c r="R3284" s="16" t="s">
        <v>3904</v>
      </c>
      <c r="S3284" s="12" t="s">
        <v>3593</v>
      </c>
    </row>
    <row r="3285" spans="1:20" x14ac:dyDescent="0.2">
      <c r="A3285" s="16">
        <v>2716</v>
      </c>
      <c r="B3285" s="23" t="s">
        <v>2108</v>
      </c>
      <c r="C3285" s="16" t="s">
        <v>6850</v>
      </c>
      <c r="D3285" s="70" t="str">
        <f>IF(C3285="","",LOOKUP(C3285,Bases!A:A,Bases!B:B))</f>
        <v>Invernaderos</v>
      </c>
      <c r="E3285" s="70" t="str">
        <f>IF(C3285="","",LOOKUP(C3285,Bases!A:A,Bases!C:C))</f>
        <v>Operativo Abajo</v>
      </c>
      <c r="F3285" s="18" t="s">
        <v>3778</v>
      </c>
      <c r="G3285" s="68" t="str">
        <f t="shared" si="204"/>
        <v>Activo</v>
      </c>
      <c r="H3285" s="16" t="s">
        <v>5678</v>
      </c>
      <c r="I3285" s="16" t="s">
        <v>5730</v>
      </c>
      <c r="J3285" s="16" t="s">
        <v>2381</v>
      </c>
      <c r="K3285" s="16">
        <v>98640</v>
      </c>
      <c r="L3285" s="16" t="s">
        <v>2266</v>
      </c>
      <c r="M3285" s="17">
        <v>43784</v>
      </c>
      <c r="N3285" s="15">
        <v>34038704309</v>
      </c>
      <c r="O3285" s="16" t="s">
        <v>5679</v>
      </c>
      <c r="P3285" s="16" t="s">
        <v>6478</v>
      </c>
      <c r="Q3285" s="16" t="str">
        <f t="shared" si="203"/>
        <v>01/11/87</v>
      </c>
      <c r="R3285" s="16" t="s">
        <v>3904</v>
      </c>
      <c r="S3285" s="12" t="s">
        <v>3951</v>
      </c>
    </row>
    <row r="3286" spans="1:20" x14ac:dyDescent="0.2">
      <c r="A3286" s="16">
        <v>1230</v>
      </c>
      <c r="B3286" s="16" t="s">
        <v>2111</v>
      </c>
      <c r="C3286" s="16" t="s">
        <v>6912</v>
      </c>
      <c r="D3286" s="70" t="str">
        <f>IF(C3286="","",LOOKUP(C3286,Bases!A:A,Bases!B:B))</f>
        <v>Mantenimiento</v>
      </c>
      <c r="E3286" s="70" t="str">
        <f>IF(C3286="","",LOOKUP(C3286,Bases!A:A,Bases!C:C))</f>
        <v>Apoyo de Mantenimiento</v>
      </c>
      <c r="F3286" s="18" t="s">
        <v>3</v>
      </c>
      <c r="G3286" s="68" t="str">
        <f t="shared" si="204"/>
        <v>Activo</v>
      </c>
      <c r="H3286" s="35" t="s">
        <v>3541</v>
      </c>
      <c r="I3286" s="35" t="s">
        <v>2472</v>
      </c>
      <c r="J3286" s="35" t="s">
        <v>2283</v>
      </c>
      <c r="K3286" s="16">
        <v>98640</v>
      </c>
      <c r="L3286" s="16" t="s">
        <v>2266</v>
      </c>
      <c r="M3286" s="17">
        <v>43434</v>
      </c>
      <c r="N3286" s="15">
        <v>34079300611</v>
      </c>
      <c r="O3286" s="19" t="s">
        <v>5517</v>
      </c>
      <c r="P3286" s="16" t="s">
        <v>6479</v>
      </c>
      <c r="Q3286" s="16" t="str">
        <f t="shared" si="203"/>
        <v>07/05/93</v>
      </c>
      <c r="R3286" s="27" t="s">
        <v>3904</v>
      </c>
      <c r="S3286" s="12" t="s">
        <v>3951</v>
      </c>
    </row>
    <row r="3287" spans="1:20" x14ac:dyDescent="0.2">
      <c r="A3287" s="23">
        <v>8235</v>
      </c>
      <c r="B3287" s="16" t="s">
        <v>5539</v>
      </c>
      <c r="C3287" s="16" t="s">
        <v>6913</v>
      </c>
      <c r="D3287" s="70" t="str">
        <f>IF(C3287="","",LOOKUP(C3287,Bases!A:A,Bases!B:B))</f>
        <v>Mantenimiento</v>
      </c>
      <c r="E3287" s="70" t="str">
        <f>IF(C3287="","",LOOKUP(C3287,Bases!A:A,Bases!C:C))</f>
        <v>Apoyo de Mantenimiento</v>
      </c>
      <c r="F3287" s="18" t="s">
        <v>3</v>
      </c>
      <c r="G3287" s="68" t="str">
        <f t="shared" si="204"/>
        <v>Activo</v>
      </c>
      <c r="H3287" s="16" t="s">
        <v>3543</v>
      </c>
      <c r="I3287" s="16" t="s">
        <v>2472</v>
      </c>
      <c r="J3287" s="16" t="s">
        <v>2283</v>
      </c>
      <c r="K3287" s="16">
        <v>98640</v>
      </c>
      <c r="L3287" s="16" t="s">
        <v>144</v>
      </c>
      <c r="M3287" s="17">
        <v>43738</v>
      </c>
      <c r="N3287" s="15">
        <v>19159308071</v>
      </c>
      <c r="O3287" s="16" t="s">
        <v>5540</v>
      </c>
      <c r="P3287" s="16" t="s">
        <v>6480</v>
      </c>
      <c r="Q3287" s="16" t="str">
        <f t="shared" si="203"/>
        <v>09/07/93</v>
      </c>
      <c r="R3287" s="27" t="s">
        <v>3904</v>
      </c>
      <c r="S3287" s="12" t="s">
        <v>3951</v>
      </c>
    </row>
    <row r="3288" spans="1:20" x14ac:dyDescent="0.2">
      <c r="A3288" s="35">
        <v>8005</v>
      </c>
      <c r="B3288" s="16" t="s">
        <v>2119</v>
      </c>
      <c r="C3288" s="16" t="s">
        <v>6914</v>
      </c>
      <c r="D3288" s="70" t="str">
        <f>IF(C3288="","",LOOKUP(C3288,Bases!A:A,Bases!B:B))</f>
        <v>Periféricos</v>
      </c>
      <c r="E3288" s="70" t="str">
        <f>IF(C3288="","",LOOKUP(C3288,Bases!A:A,Bases!C:C))</f>
        <v>Técnico nocturno</v>
      </c>
      <c r="F3288" s="18" t="s">
        <v>11</v>
      </c>
      <c r="G3288" s="68" t="str">
        <f t="shared" si="204"/>
        <v>Activo</v>
      </c>
      <c r="I3288" s="16" t="s">
        <v>2283</v>
      </c>
      <c r="J3288" s="16" t="s">
        <v>2283</v>
      </c>
      <c r="K3288" s="16">
        <v>98640</v>
      </c>
      <c r="L3288" s="16" t="s">
        <v>2266</v>
      </c>
      <c r="M3288" s="17">
        <v>43281</v>
      </c>
      <c r="N3288" s="15">
        <v>34129306899</v>
      </c>
      <c r="O3288" s="35" t="s">
        <v>4403</v>
      </c>
      <c r="P3288" s="16" t="s">
        <v>6481</v>
      </c>
      <c r="Q3288" s="16" t="str">
        <f t="shared" si="203"/>
        <v>23/10/93</v>
      </c>
      <c r="R3288" s="27" t="s">
        <v>3904</v>
      </c>
      <c r="S3288" s="12" t="s">
        <v>6214</v>
      </c>
    </row>
    <row r="3289" spans="1:20" x14ac:dyDescent="0.2">
      <c r="A3289" s="55">
        <v>50000</v>
      </c>
      <c r="B3289" s="16" t="s">
        <v>145</v>
      </c>
      <c r="C3289" s="16" t="s">
        <v>6915</v>
      </c>
      <c r="D3289" s="70" t="str">
        <f>IF(C3289="","",LOOKUP(C3289,Bases!A:A,Bases!B:B))</f>
        <v>Uniformes</v>
      </c>
      <c r="E3289" s="70" t="str">
        <f>IF(C3289="","",LOOKUP(C3289,Bases!A:A,Bases!C:C))</f>
        <v>Lavado de Uniformes</v>
      </c>
      <c r="F3289" s="18" t="s">
        <v>11</v>
      </c>
      <c r="G3289" s="68" t="str">
        <f t="shared" si="204"/>
        <v>Activo</v>
      </c>
      <c r="L3289" s="16" t="s">
        <v>144</v>
      </c>
      <c r="S3289" s="12" t="s">
        <v>6214</v>
      </c>
    </row>
    <row r="3290" spans="1:20" x14ac:dyDescent="0.2">
      <c r="A3290" s="16">
        <v>1729</v>
      </c>
      <c r="B3290" s="31" t="s">
        <v>2135</v>
      </c>
      <c r="C3290" s="16" t="s">
        <v>6916</v>
      </c>
      <c r="D3290" s="70" t="str">
        <f>IF(C3290="","",LOOKUP(C3290,Bases!A:A,Bases!B:B))</f>
        <v>Periféricos</v>
      </c>
      <c r="E3290" s="70" t="str">
        <f>IF(C3290="","",LOOKUP(C3290,Bases!A:A,Bases!C:C))</f>
        <v>Vigilante nocturno</v>
      </c>
      <c r="F3290" s="18" t="s">
        <v>11</v>
      </c>
      <c r="G3290" s="68" t="str">
        <f t="shared" si="204"/>
        <v>Activo</v>
      </c>
      <c r="H3290" s="16" t="s">
        <v>4609</v>
      </c>
      <c r="I3290" s="16" t="s">
        <v>2283</v>
      </c>
      <c r="J3290" s="16" t="s">
        <v>2283</v>
      </c>
      <c r="K3290" s="16">
        <v>98640</v>
      </c>
      <c r="L3290" s="16" t="s">
        <v>144</v>
      </c>
      <c r="M3290" s="17">
        <v>42605</v>
      </c>
      <c r="N3290" s="15">
        <v>34925200221</v>
      </c>
      <c r="O3290" s="35" t="s">
        <v>4407</v>
      </c>
      <c r="P3290" s="16" t="s">
        <v>6482</v>
      </c>
      <c r="Q3290" s="16" t="str">
        <f>CONCATENATE(MID(O3290,9,2),"/",MID(O3290,7,2),"/",MID(O3290,5,2))</f>
        <v>15/10/52</v>
      </c>
      <c r="R3290" s="27" t="s">
        <v>3904</v>
      </c>
      <c r="S3290" s="12" t="s">
        <v>6214</v>
      </c>
    </row>
    <row r="3291" spans="1:20" x14ac:dyDescent="0.2">
      <c r="A3291" s="16">
        <v>90061</v>
      </c>
      <c r="B3291" s="16" t="s">
        <v>7237</v>
      </c>
      <c r="C3291" s="16" t="s">
        <v>6768</v>
      </c>
      <c r="D3291" s="70" t="str">
        <f>IF(C3291="","",LOOKUP(C3291,Bases!A:A,Bases!B:B))</f>
        <v>Invernaderos</v>
      </c>
      <c r="E3291" s="70" t="str">
        <f>IF(C3291="","",LOOKUP(C3291,Bases!A:A,Bases!C:C))</f>
        <v>Operativo Abajo</v>
      </c>
      <c r="F3291" s="18" t="s">
        <v>3661</v>
      </c>
      <c r="G3291" s="68" t="str">
        <f t="shared" si="204"/>
        <v>Activo</v>
      </c>
      <c r="L3291" s="16" t="s">
        <v>6964</v>
      </c>
      <c r="S3291" s="12"/>
    </row>
    <row r="3292" spans="1:20" x14ac:dyDescent="0.2">
      <c r="A3292" s="16">
        <v>90062</v>
      </c>
      <c r="B3292" s="16" t="s">
        <v>7238</v>
      </c>
      <c r="C3292" s="16" t="s">
        <v>6816</v>
      </c>
      <c r="D3292" s="70" t="str">
        <f>IF(C3292="","",LOOKUP(C3292,Bases!A:A,Bases!B:B))</f>
        <v>Invernaderos</v>
      </c>
      <c r="E3292" s="70" t="str">
        <f>IF(C3292="","",LOOKUP(C3292,Bases!A:A,Bases!C:C))</f>
        <v>Operativo Abajo</v>
      </c>
      <c r="F3292" s="18" t="s">
        <v>3661</v>
      </c>
      <c r="G3292" s="68" t="str">
        <f t="shared" si="204"/>
        <v>Activo</v>
      </c>
      <c r="L3292" s="16" t="s">
        <v>6964</v>
      </c>
      <c r="S3292" s="12"/>
    </row>
    <row r="3293" spans="1:20" x14ac:dyDescent="0.2">
      <c r="A3293" s="16">
        <v>90063</v>
      </c>
      <c r="B3293" s="16" t="s">
        <v>7239</v>
      </c>
      <c r="C3293" s="16" t="s">
        <v>6887</v>
      </c>
      <c r="D3293" s="70" t="str">
        <f>IF(C3293="","",LOOKUP(C3293,Bases!A:A,Bases!B:B))</f>
        <v>Invernaderos</v>
      </c>
      <c r="E3293" s="70" t="str">
        <f>IF(C3293="","",LOOKUP(C3293,Bases!A:A,Bases!C:C))</f>
        <v>Operativo Abajo</v>
      </c>
      <c r="F3293" s="18" t="s">
        <v>3661</v>
      </c>
      <c r="G3293" s="68" t="str">
        <f t="shared" si="204"/>
        <v>Activo</v>
      </c>
      <c r="L3293" s="16" t="s">
        <v>6964</v>
      </c>
      <c r="S3293" s="12"/>
    </row>
    <row r="3294" spans="1:20" x14ac:dyDescent="0.2">
      <c r="A3294" s="16">
        <v>90064</v>
      </c>
      <c r="B3294" s="16" t="s">
        <v>7519</v>
      </c>
      <c r="C3294" s="16" t="s">
        <v>7518</v>
      </c>
      <c r="D3294" s="70" t="str">
        <f>IF(C3294="","",LOOKUP(C3294,Bases!A:A,Bases!B:B))</f>
        <v>Invernaderos</v>
      </c>
      <c r="E3294" s="70" t="str">
        <f>IF(C3294="","",LOOKUP(C3294,Bases!A:A,Bases!C:C))</f>
        <v>Operativo Abajo</v>
      </c>
      <c r="F3294" s="18" t="s">
        <v>3661</v>
      </c>
      <c r="G3294" s="68" t="str">
        <f t="shared" si="204"/>
        <v>Activo</v>
      </c>
      <c r="L3294" s="16" t="s">
        <v>6964</v>
      </c>
      <c r="S3294" s="12"/>
    </row>
    <row r="3295" spans="1:20" x14ac:dyDescent="0.2">
      <c r="A3295" s="16">
        <v>90067</v>
      </c>
      <c r="B3295" s="16" t="s">
        <v>7553</v>
      </c>
      <c r="C3295" s="16" t="s">
        <v>7551</v>
      </c>
      <c r="D3295" s="70" t="str">
        <f>IF(C3295="","",LOOKUP(C3295,Bases!A:A,Bases!B:B))</f>
        <v>Invernaderos</v>
      </c>
      <c r="E3295" s="70" t="str">
        <f>IF(C3295="","",LOOKUP(C3295,Bases!A:A,Bases!C:C))</f>
        <v>Operativo Abajo</v>
      </c>
      <c r="F3295" s="18" t="s">
        <v>3661</v>
      </c>
      <c r="G3295" s="68" t="str">
        <f t="shared" si="204"/>
        <v>Activo</v>
      </c>
      <c r="L3295" s="16" t="s">
        <v>6964</v>
      </c>
      <c r="S3295" s="12"/>
    </row>
    <row r="3296" spans="1:20" x14ac:dyDescent="0.2">
      <c r="A3296" s="16">
        <v>90066</v>
      </c>
      <c r="B3296" s="16" t="s">
        <v>7554</v>
      </c>
      <c r="C3296" s="16" t="s">
        <v>7552</v>
      </c>
      <c r="D3296" s="70" t="str">
        <f>IF(C3296="","",LOOKUP(C3296,Bases!A:A,Bases!B:B))</f>
        <v>Invernaderos</v>
      </c>
      <c r="E3296" s="70" t="str">
        <f>IF(C3296="","",LOOKUP(C3296,Bases!A:A,Bases!C:C))</f>
        <v>Operativo Abajo</v>
      </c>
      <c r="F3296" s="18" t="s">
        <v>3661</v>
      </c>
      <c r="G3296" s="68" t="str">
        <f t="shared" si="204"/>
        <v>Activo</v>
      </c>
      <c r="L3296" s="16" t="s">
        <v>6964</v>
      </c>
      <c r="S3296" s="12"/>
    </row>
    <row r="3297" spans="1:19" x14ac:dyDescent="0.2">
      <c r="A3297" s="16">
        <v>90050</v>
      </c>
      <c r="B3297" s="16" t="s">
        <v>7856</v>
      </c>
      <c r="C3297" s="16" t="s">
        <v>6898</v>
      </c>
      <c r="D3297" s="70" t="str">
        <f>IF(C3297="","",LOOKUP(C3297,Bases!A:A,Bases!B:B))</f>
        <v>Invernaderos</v>
      </c>
      <c r="E3297" s="70" t="str">
        <f>IF(C3297="","",LOOKUP(C3297,Bases!A:A,Bases!C:C))</f>
        <v>Acarreador</v>
      </c>
      <c r="F3297" s="18" t="s">
        <v>3662</v>
      </c>
      <c r="G3297" s="68" t="str">
        <f t="shared" si="204"/>
        <v>Activo</v>
      </c>
      <c r="L3297" s="16" t="s">
        <v>6964</v>
      </c>
      <c r="S3297" s="12"/>
    </row>
    <row r="3298" spans="1:19" x14ac:dyDescent="0.2">
      <c r="A3298" s="16">
        <v>90092</v>
      </c>
      <c r="B3298" s="16" t="s">
        <v>7732</v>
      </c>
      <c r="C3298" s="16" t="s">
        <v>7108</v>
      </c>
      <c r="D3298" s="70" t="str">
        <f>IF(C3298="","",LOOKUP(C3298,Bases!A:A,Bases!B:B))</f>
        <v>Invernaderos</v>
      </c>
      <c r="E3298" s="70" t="str">
        <f>IF(C3298="","",LOOKUP(C3298,Bases!A:A,Bases!C:C))</f>
        <v>Clip invernaderos</v>
      </c>
      <c r="F3298" s="18" t="s">
        <v>7443</v>
      </c>
      <c r="G3298" s="68" t="str">
        <f t="shared" si="204"/>
        <v>Activo</v>
      </c>
      <c r="L3298" s="16" t="s">
        <v>6964</v>
      </c>
      <c r="S3298" s="12"/>
    </row>
    <row r="3299" spans="1:19" x14ac:dyDescent="0.2">
      <c r="A3299" s="16">
        <v>90054</v>
      </c>
      <c r="B3299" s="16" t="s">
        <v>7857</v>
      </c>
      <c r="C3299" s="16" t="s">
        <v>7189</v>
      </c>
      <c r="D3299" s="70" t="s">
        <v>9</v>
      </c>
      <c r="E3299" s="70" t="s">
        <v>7507</v>
      </c>
      <c r="F3299" s="18" t="s">
        <v>9</v>
      </c>
      <c r="G3299" s="68" t="str">
        <f t="shared" si="204"/>
        <v>Activo</v>
      </c>
      <c r="L3299" s="16" t="s">
        <v>6964</v>
      </c>
      <c r="S3299" s="12"/>
    </row>
    <row r="3300" spans="1:19" x14ac:dyDescent="0.2">
      <c r="A3300" s="16">
        <v>967</v>
      </c>
      <c r="B3300" s="16" t="s">
        <v>2152</v>
      </c>
      <c r="C3300" s="16" t="s">
        <v>7121</v>
      </c>
      <c r="D3300" s="70" t="str">
        <f>IF(C3300="","",LOOKUP(C3300,Bases!A:A,Bases!B:B))</f>
        <v>Invernaderos</v>
      </c>
      <c r="E3300" s="70" t="str">
        <f>IF(C3300="","",LOOKUP(C3300,Bases!A:A,Bases!C:C))</f>
        <v>Extra/entrenamiento</v>
      </c>
      <c r="F3300" s="18" t="s">
        <v>7209</v>
      </c>
      <c r="G3300" s="68" t="str">
        <f t="shared" si="204"/>
        <v>Activo</v>
      </c>
      <c r="H3300" s="16" t="s">
        <v>7882</v>
      </c>
      <c r="I3300" s="16" t="s">
        <v>2277</v>
      </c>
      <c r="J3300" s="16" t="s">
        <v>2272</v>
      </c>
      <c r="K3300" s="16">
        <v>98707</v>
      </c>
      <c r="L3300" s="16" t="s">
        <v>2266</v>
      </c>
      <c r="M3300" s="17">
        <v>44228</v>
      </c>
      <c r="N3300" s="15">
        <v>34109009752</v>
      </c>
      <c r="O3300" s="16" t="s">
        <v>7883</v>
      </c>
      <c r="P3300" s="16">
        <v>0</v>
      </c>
      <c r="Q3300" s="16" t="str">
        <f t="shared" ref="Q3300:Q3309" si="205">CONCATENATE(MID(O3300,9,2),"/",MID(O3300,7,2),"/",MID(O3300,5,2))</f>
        <v>01/05/90</v>
      </c>
      <c r="R3300" s="16" t="s">
        <v>3904</v>
      </c>
      <c r="S3300" s="12" t="s">
        <v>2336</v>
      </c>
    </row>
    <row r="3301" spans="1:19" x14ac:dyDescent="0.2">
      <c r="A3301" s="35">
        <v>1904</v>
      </c>
      <c r="B3301" s="16" t="s">
        <v>6237</v>
      </c>
      <c r="C3301" s="16" t="s">
        <v>6919</v>
      </c>
      <c r="D3301" s="70" t="str">
        <f>IF(C3301="","",LOOKUP(C3301,Bases!A:A,Bases!B:B))</f>
        <v>Invernaderos</v>
      </c>
      <c r="E3301" s="70" t="str">
        <f>IF(C3301="","",LOOKUP(C3301,Bases!A:A,Bases!C:C))</f>
        <v>Clip invernaderos</v>
      </c>
      <c r="F3301" s="18" t="s">
        <v>6222</v>
      </c>
      <c r="G3301" s="68" t="str">
        <f t="shared" si="204"/>
        <v>Activo</v>
      </c>
      <c r="H3301" s="16" t="s">
        <v>4610</v>
      </c>
      <c r="I3301" s="16" t="s">
        <v>2572</v>
      </c>
      <c r="J3301" s="16" t="s">
        <v>2272</v>
      </c>
      <c r="K3301" s="16">
        <v>98700</v>
      </c>
      <c r="L3301" s="16" t="s">
        <v>144</v>
      </c>
      <c r="M3301" s="17">
        <v>42933</v>
      </c>
      <c r="N3301" s="15">
        <v>18159374646</v>
      </c>
      <c r="O3301" s="16" t="s">
        <v>4409</v>
      </c>
      <c r="P3301" s="16" t="s">
        <v>6484</v>
      </c>
      <c r="Q3301" s="16" t="str">
        <f t="shared" si="205"/>
        <v>01/09/93</v>
      </c>
      <c r="R3301" s="27" t="s">
        <v>3910</v>
      </c>
      <c r="S3301" s="12" t="s">
        <v>3593</v>
      </c>
    </row>
    <row r="3302" spans="1:19" x14ac:dyDescent="0.2">
      <c r="A3302" s="16">
        <v>8395</v>
      </c>
      <c r="B3302" s="16" t="s">
        <v>7547</v>
      </c>
      <c r="C3302" s="19" t="s">
        <v>7546</v>
      </c>
      <c r="D3302" s="70" t="str">
        <f>IF(C3302="","",LOOKUP(C3302,Bases!A:A,Bases!B:B))</f>
        <v>Periféricos</v>
      </c>
      <c r="E3302" s="70" t="str">
        <f>IF(C3302="","",LOOKUP(C3302,Bases!A:A,Bases!C:C))</f>
        <v>Técnico nocturno</v>
      </c>
      <c r="F3302" s="18" t="s">
        <v>11</v>
      </c>
      <c r="G3302" s="68" t="str">
        <f t="shared" si="204"/>
        <v>Activo</v>
      </c>
      <c r="H3302" s="51" t="s">
        <v>7550</v>
      </c>
      <c r="I3302" s="16" t="s">
        <v>2472</v>
      </c>
      <c r="J3302" s="16" t="s">
        <v>2283</v>
      </c>
      <c r="K3302" s="16">
        <v>98640</v>
      </c>
      <c r="L3302" s="16" t="s">
        <v>144</v>
      </c>
      <c r="M3302" s="17">
        <v>44145</v>
      </c>
      <c r="O3302" s="51" t="s">
        <v>7548</v>
      </c>
      <c r="P3302" s="51" t="s">
        <v>7549</v>
      </c>
      <c r="Q3302" s="16" t="str">
        <f t="shared" si="205"/>
        <v>12/07/85</v>
      </c>
      <c r="R3302" s="27" t="s">
        <v>3904</v>
      </c>
      <c r="S3302" s="12" t="s">
        <v>3951</v>
      </c>
    </row>
    <row r="3303" spans="1:19" x14ac:dyDescent="0.2">
      <c r="A3303" s="16">
        <v>2843</v>
      </c>
      <c r="B3303" s="16" t="s">
        <v>6140</v>
      </c>
      <c r="C3303" s="16" t="s">
        <v>6841</v>
      </c>
      <c r="D3303" s="70" t="str">
        <f>IF(C3303="","",LOOKUP(C3303,Bases!A:A,Bases!B:B))</f>
        <v>Invernaderos</v>
      </c>
      <c r="E3303" s="70" t="str">
        <f>IF(C3303="","",LOOKUP(C3303,Bases!A:A,Bases!C:C))</f>
        <v>Soporte de racimo (Escalera Manual)</v>
      </c>
      <c r="F3303" s="18" t="s">
        <v>3660</v>
      </c>
      <c r="G3303" s="68" t="str">
        <f t="shared" si="204"/>
        <v>Activo</v>
      </c>
      <c r="H3303" s="16" t="s">
        <v>6141</v>
      </c>
      <c r="I3303" s="16" t="s">
        <v>3593</v>
      </c>
      <c r="J3303" s="16" t="s">
        <v>2272</v>
      </c>
      <c r="K3303" s="16">
        <v>98700</v>
      </c>
      <c r="L3303" s="16" t="s">
        <v>2266</v>
      </c>
      <c r="M3303" s="17">
        <v>44214</v>
      </c>
      <c r="N3303" s="15">
        <v>31160238825</v>
      </c>
      <c r="O3303" s="16" t="s">
        <v>6142</v>
      </c>
      <c r="P3303" s="16" t="s">
        <v>6486</v>
      </c>
      <c r="Q3303" s="16" t="str">
        <f t="shared" si="205"/>
        <v>16/03/02</v>
      </c>
      <c r="R3303" s="27" t="s">
        <v>3904</v>
      </c>
      <c r="S3303" s="12" t="s">
        <v>3593</v>
      </c>
    </row>
    <row r="3304" spans="1:19" x14ac:dyDescent="0.2">
      <c r="A3304" s="23">
        <v>8188</v>
      </c>
      <c r="B3304" s="16" t="s">
        <v>2234</v>
      </c>
      <c r="C3304" s="16" t="s">
        <v>6892</v>
      </c>
      <c r="D3304" s="70" t="str">
        <f>IF(C3304="","",LOOKUP(C3304,Bases!A:A,Bases!B:B))</f>
        <v>Invernaderos</v>
      </c>
      <c r="E3304" s="70" t="str">
        <f>IF(C3304="","",LOOKUP(C3304,Bases!A:A,Bases!C:C))</f>
        <v>Acarreador</v>
      </c>
      <c r="F3304" s="18" t="s">
        <v>3778</v>
      </c>
      <c r="G3304" s="68" t="str">
        <f t="shared" si="204"/>
        <v>Activo</v>
      </c>
      <c r="H3304" s="35" t="s">
        <v>3612</v>
      </c>
      <c r="I3304" s="35" t="s">
        <v>3185</v>
      </c>
      <c r="J3304" s="35" t="s">
        <v>2285</v>
      </c>
      <c r="K3304" s="16">
        <v>98730</v>
      </c>
      <c r="L3304" s="16" t="s">
        <v>2266</v>
      </c>
      <c r="M3304" s="17">
        <v>43171</v>
      </c>
      <c r="N3304" s="15">
        <v>51846304544</v>
      </c>
      <c r="O3304" s="35" t="s">
        <v>4412</v>
      </c>
      <c r="P3304" s="16" t="s">
        <v>6488</v>
      </c>
      <c r="Q3304" s="16" t="str">
        <f t="shared" si="205"/>
        <v>16/06/63</v>
      </c>
      <c r="R3304" s="27" t="s">
        <v>3904</v>
      </c>
      <c r="S3304" s="12" t="s">
        <v>3185</v>
      </c>
    </row>
    <row r="3305" spans="1:19" x14ac:dyDescent="0.2">
      <c r="A3305" s="23">
        <v>2545</v>
      </c>
      <c r="B3305" s="16" t="s">
        <v>6520</v>
      </c>
      <c r="C3305" s="16" t="s">
        <v>6826</v>
      </c>
      <c r="D3305" s="70" t="str">
        <f>IF(C3305="","",LOOKUP(C3305,Bases!A:A,Bases!B:B))</f>
        <v>Invernaderos</v>
      </c>
      <c r="E3305" s="70" t="str">
        <f>IF(C3305="","",LOOKUP(C3305,Bases!A:A,Bases!C:C))</f>
        <v>Operativo Arriba</v>
      </c>
      <c r="F3305" s="18" t="s">
        <v>3659</v>
      </c>
      <c r="G3305" s="68" t="str">
        <f t="shared" si="204"/>
        <v>Activo</v>
      </c>
      <c r="H3305" s="35" t="s">
        <v>6519</v>
      </c>
      <c r="I3305" s="35" t="s">
        <v>2283</v>
      </c>
      <c r="J3305" s="16" t="s">
        <v>2283</v>
      </c>
      <c r="K3305" s="16">
        <v>98640</v>
      </c>
      <c r="L3305" s="16" t="s">
        <v>2266</v>
      </c>
      <c r="M3305" s="17">
        <v>44018</v>
      </c>
      <c r="N3305" s="15">
        <v>34150020492</v>
      </c>
      <c r="O3305" s="35" t="s">
        <v>6521</v>
      </c>
      <c r="Q3305" s="16" t="str">
        <f t="shared" si="205"/>
        <v>28/08/00</v>
      </c>
      <c r="R3305" s="16" t="s">
        <v>3904</v>
      </c>
      <c r="S3305" s="12" t="s">
        <v>2283</v>
      </c>
    </row>
    <row r="3306" spans="1:19" x14ac:dyDescent="0.2">
      <c r="A3306" s="16">
        <v>1742</v>
      </c>
      <c r="B3306" s="31" t="s">
        <v>6239</v>
      </c>
      <c r="C3306" s="16" t="s">
        <v>6926</v>
      </c>
      <c r="D3306" s="70" t="str">
        <f>IF(C3306="","",LOOKUP(C3306,Bases!A:A,Bases!B:B))</f>
        <v>Invernaderos</v>
      </c>
      <c r="E3306" s="70" t="str">
        <f>IF(C3306="","",LOOKUP(C3306,Bases!A:A,Bases!C:C))</f>
        <v>Operativo Arriba</v>
      </c>
      <c r="F3306" s="18" t="s">
        <v>3661</v>
      </c>
      <c r="G3306" s="68" t="str">
        <f t="shared" si="204"/>
        <v>Activo</v>
      </c>
      <c r="H3306" s="35" t="s">
        <v>4611</v>
      </c>
      <c r="I3306" s="35" t="s">
        <v>2283</v>
      </c>
      <c r="J3306" s="16" t="s">
        <v>2283</v>
      </c>
      <c r="K3306" s="16">
        <v>98640</v>
      </c>
      <c r="L3306" s="16" t="s">
        <v>2266</v>
      </c>
      <c r="M3306" s="17">
        <v>43290</v>
      </c>
      <c r="N3306" s="15">
        <v>16078918220</v>
      </c>
      <c r="O3306" s="35" t="s">
        <v>4411</v>
      </c>
      <c r="P3306" s="16" t="s">
        <v>6490</v>
      </c>
      <c r="Q3306" s="16" t="str">
        <f t="shared" si="205"/>
        <v>11/04/89</v>
      </c>
      <c r="R3306" s="27" t="s">
        <v>3904</v>
      </c>
      <c r="S3306" s="12" t="s">
        <v>2283</v>
      </c>
    </row>
    <row r="3307" spans="1:19" x14ac:dyDescent="0.2">
      <c r="A3307" s="31">
        <v>2550</v>
      </c>
      <c r="B3307" s="16" t="s">
        <v>5142</v>
      </c>
      <c r="C3307" s="19" t="s">
        <v>7185</v>
      </c>
      <c r="D3307" s="70" t="str">
        <f>IF(C3307="","",LOOKUP(C3307,Bases!A:A,Bases!B:B))</f>
        <v>Fitosanidad</v>
      </c>
      <c r="E3307" s="70" t="str">
        <f>IF(C3307="","",LOOKUP(C3307,Bases!A:A,Bases!C:C))</f>
        <v>Saneacion nivel 3A</v>
      </c>
      <c r="F3307" s="12" t="s">
        <v>9</v>
      </c>
      <c r="G3307" s="68" t="str">
        <f t="shared" si="204"/>
        <v>Activo</v>
      </c>
      <c r="H3307" s="16" t="s">
        <v>5143</v>
      </c>
      <c r="I3307" s="16" t="s">
        <v>2283</v>
      </c>
      <c r="J3307" s="16" t="s">
        <v>2283</v>
      </c>
      <c r="K3307" s="16">
        <v>98640</v>
      </c>
      <c r="L3307" s="16" t="s">
        <v>2266</v>
      </c>
      <c r="M3307" s="17">
        <v>44201</v>
      </c>
      <c r="N3307" s="15">
        <v>38149337222</v>
      </c>
      <c r="O3307" s="16" t="s">
        <v>5144</v>
      </c>
      <c r="P3307" s="16" t="s">
        <v>6491</v>
      </c>
      <c r="Q3307" s="16" t="str">
        <f t="shared" si="205"/>
        <v>04/06/93</v>
      </c>
      <c r="R3307" s="27" t="s">
        <v>3910</v>
      </c>
      <c r="S3307" s="12" t="s">
        <v>2283</v>
      </c>
    </row>
    <row r="3308" spans="1:19" x14ac:dyDescent="0.2">
      <c r="A3308" s="16">
        <v>1106</v>
      </c>
      <c r="B3308" s="16" t="s">
        <v>6240</v>
      </c>
      <c r="C3308" s="16" t="s">
        <v>6927</v>
      </c>
      <c r="D3308" s="70" t="str">
        <f>IF(C3308="","",LOOKUP(C3308,Bases!A:A,Bases!B:B))</f>
        <v>Invernaderos</v>
      </c>
      <c r="E3308" s="70" t="str">
        <f>IF(C3308="","",LOOKUP(C3308,Bases!A:A,Bases!C:C))</f>
        <v>Operativo Arriba</v>
      </c>
      <c r="F3308" s="18" t="s">
        <v>3662</v>
      </c>
      <c r="G3308" s="68" t="str">
        <f t="shared" si="204"/>
        <v>Activo</v>
      </c>
      <c r="H3308" s="35" t="s">
        <v>5036</v>
      </c>
      <c r="I3308" s="35" t="s">
        <v>2472</v>
      </c>
      <c r="J3308" s="35" t="s">
        <v>2283</v>
      </c>
      <c r="K3308" s="16">
        <v>98640</v>
      </c>
      <c r="L3308" s="16" t="s">
        <v>2266</v>
      </c>
      <c r="M3308" s="17">
        <v>43606</v>
      </c>
      <c r="N3308" s="15">
        <v>34129400734</v>
      </c>
      <c r="O3308" s="35" t="s">
        <v>5037</v>
      </c>
      <c r="P3308" s="16" t="s">
        <v>6492</v>
      </c>
      <c r="Q3308" s="16" t="str">
        <f t="shared" si="205"/>
        <v>20/08/94</v>
      </c>
      <c r="R3308" s="16" t="s">
        <v>3904</v>
      </c>
      <c r="S3308" s="12" t="s">
        <v>3951</v>
      </c>
    </row>
    <row r="3309" spans="1:19" x14ac:dyDescent="0.2">
      <c r="A3309" s="16">
        <v>657</v>
      </c>
      <c r="B3309" s="16" t="s">
        <v>6130</v>
      </c>
      <c r="C3309" s="19" t="s">
        <v>6928</v>
      </c>
      <c r="D3309" s="70" t="str">
        <f>IF(C3309="","",LOOKUP(C3309,Bases!A:A,Bases!B:B))</f>
        <v>Mantenimiento</v>
      </c>
      <c r="E3309" s="70" t="str">
        <f>IF(C3309="","",LOOKUP(C3309,Bases!A:A,Bases!C:C))</f>
        <v>Apoyo de Mantenimiento</v>
      </c>
      <c r="F3309" s="18" t="s">
        <v>3</v>
      </c>
      <c r="G3309" s="68" t="str">
        <f t="shared" si="204"/>
        <v>Activo</v>
      </c>
      <c r="H3309" s="35" t="s">
        <v>5876</v>
      </c>
      <c r="I3309" s="16" t="s">
        <v>2472</v>
      </c>
      <c r="J3309" s="16" t="s">
        <v>2283</v>
      </c>
      <c r="K3309" s="16">
        <v>98640</v>
      </c>
      <c r="L3309" s="16" t="s">
        <v>2266</v>
      </c>
      <c r="M3309" s="17">
        <v>43920</v>
      </c>
      <c r="N3309" s="15">
        <v>34057800764</v>
      </c>
      <c r="O3309" s="35" t="s">
        <v>6131</v>
      </c>
      <c r="P3309" s="35" t="s">
        <v>6493</v>
      </c>
      <c r="Q3309" s="16" t="str">
        <f t="shared" si="205"/>
        <v>26/06/78</v>
      </c>
      <c r="R3309" s="16" t="s">
        <v>3904</v>
      </c>
      <c r="S3309" s="12" t="s">
        <v>3951</v>
      </c>
    </row>
    <row r="3310" spans="1:19" x14ac:dyDescent="0.2">
      <c r="C3310" s="19"/>
    </row>
  </sheetData>
  <sheetProtection insertRows="0" selectLockedCells="1" sort="0" autoFilter="0" pivotTables="0"/>
  <autoFilter ref="A1:U3309" xr:uid="{00000000-0009-0000-0000-000006000000}">
    <filterColumn colId="11">
      <filters>
        <filter val="A"/>
        <filter val="R"/>
        <filter val="V"/>
      </filters>
    </filterColumn>
    <sortState xmlns:xlrd2="http://schemas.microsoft.com/office/spreadsheetml/2017/richdata2" ref="A6:U3309">
      <sortCondition ref="B1:B3309"/>
    </sortState>
  </autoFilter>
  <conditionalFormatting sqref="A3002:A3045 A3073:A3075 A3077:A3082 A3084:A3088 A3091:A3092 A1:A543 A3151:A3153 A3115 A3137:A3148 A3094:A3113 A3118:A3133 A3156:A3178 A3189:A3190 A3182:A3186 A2319:A3000 A3194 A3203 A3226:A3234 A3200 A3205:A3209 A3217 A3219 A3221:A3224 A3197 A3047:A3071 A3244:A3250 A3236:A3241 A3255:A3257 A545:A2278 A3259:A3268 A2280:A2317 A3272:A3288 A3290:A1048576">
    <cfRule type="cellIs" dxfId="55" priority="99" operator="equal">
      <formula>25202</formula>
    </cfRule>
  </conditionalFormatting>
  <conditionalFormatting sqref="A3001">
    <cfRule type="cellIs" dxfId="54" priority="98" operator="equal">
      <formula>45123.5</formula>
    </cfRule>
  </conditionalFormatting>
  <conditionalFormatting sqref="A3046">
    <cfRule type="cellIs" dxfId="53" priority="97" operator="equal">
      <formula>45123.5</formula>
    </cfRule>
  </conditionalFormatting>
  <conditionalFormatting sqref="A3072">
    <cfRule type="cellIs" dxfId="52" priority="96" operator="equal">
      <formula>25202</formula>
    </cfRule>
  </conditionalFormatting>
  <conditionalFormatting sqref="A3076">
    <cfRule type="cellIs" dxfId="51" priority="95" operator="equal">
      <formula>45123.5</formula>
    </cfRule>
  </conditionalFormatting>
  <conditionalFormatting sqref="A3114">
    <cfRule type="cellIs" dxfId="50" priority="94" operator="equal">
      <formula>45123.5</formula>
    </cfRule>
  </conditionalFormatting>
  <conditionalFormatting sqref="A3083">
    <cfRule type="cellIs" dxfId="49" priority="92" operator="equal">
      <formula>25202</formula>
    </cfRule>
  </conditionalFormatting>
  <conditionalFormatting sqref="A3089:A3090">
    <cfRule type="cellIs" dxfId="48" priority="91" operator="equal">
      <formula>25202</formula>
    </cfRule>
  </conditionalFormatting>
  <conditionalFormatting sqref="A3093">
    <cfRule type="cellIs" dxfId="47" priority="90" operator="equal">
      <formula>25202</formula>
    </cfRule>
  </conditionalFormatting>
  <conditionalFormatting sqref="A3116">
    <cfRule type="cellIs" dxfId="46" priority="85" operator="equal">
      <formula>25202</formula>
    </cfRule>
  </conditionalFormatting>
  <conditionalFormatting sqref="A3117">
    <cfRule type="cellIs" dxfId="45" priority="83" operator="equal">
      <formula>45123.5</formula>
    </cfRule>
  </conditionalFormatting>
  <conditionalFormatting sqref="A544">
    <cfRule type="cellIs" dxfId="44" priority="82" operator="equal">
      <formula>25202</formula>
    </cfRule>
  </conditionalFormatting>
  <conditionalFormatting sqref="A3149">
    <cfRule type="cellIs" dxfId="43" priority="81" operator="equal">
      <formula>45123.5</formula>
    </cfRule>
  </conditionalFormatting>
  <conditionalFormatting sqref="A3150">
    <cfRule type="cellIs" dxfId="42" priority="80" operator="equal">
      <formula>25202</formula>
    </cfRule>
  </conditionalFormatting>
  <conditionalFormatting sqref="A3134">
    <cfRule type="cellIs" dxfId="41" priority="79" operator="equal">
      <formula>25202</formula>
    </cfRule>
  </conditionalFormatting>
  <conditionalFormatting sqref="A3135">
    <cfRule type="cellIs" dxfId="40" priority="78" operator="equal">
      <formula>25202</formula>
    </cfRule>
  </conditionalFormatting>
  <conditionalFormatting sqref="A3136">
    <cfRule type="cellIs" dxfId="39" priority="77" operator="equal">
      <formula>25202</formula>
    </cfRule>
  </conditionalFormatting>
  <conditionalFormatting sqref="A3154">
    <cfRule type="cellIs" dxfId="38" priority="76" operator="equal">
      <formula>45123.5</formula>
    </cfRule>
  </conditionalFormatting>
  <conditionalFormatting sqref="A3155">
    <cfRule type="cellIs" dxfId="37" priority="74" operator="equal">
      <formula>45123.5</formula>
    </cfRule>
  </conditionalFormatting>
  <conditionalFormatting sqref="A3191">
    <cfRule type="cellIs" dxfId="36" priority="72" operator="equal">
      <formula>45123.5</formula>
    </cfRule>
  </conditionalFormatting>
  <conditionalFormatting sqref="A3179">
    <cfRule type="cellIs" dxfId="35" priority="70" operator="equal">
      <formula>25202</formula>
    </cfRule>
  </conditionalFormatting>
  <conditionalFormatting sqref="A3181">
    <cfRule type="cellIs" dxfId="34" priority="69" operator="equal">
      <formula>25202</formula>
    </cfRule>
  </conditionalFormatting>
  <conditionalFormatting sqref="A3180">
    <cfRule type="cellIs" dxfId="33" priority="67" operator="equal">
      <formula>25202</formula>
    </cfRule>
  </conditionalFormatting>
  <conditionalFormatting sqref="A3204">
    <cfRule type="cellIs" dxfId="32" priority="66" operator="equal">
      <formula>25202</formula>
    </cfRule>
  </conditionalFormatting>
  <conditionalFormatting sqref="A3187:A3188">
    <cfRule type="cellIs" dxfId="31" priority="65" operator="equal">
      <formula>25202</formula>
    </cfRule>
  </conditionalFormatting>
  <conditionalFormatting sqref="A2318">
    <cfRule type="cellIs" dxfId="30" priority="64" operator="equal">
      <formula>25202</formula>
    </cfRule>
  </conditionalFormatting>
  <conditionalFormatting sqref="A3192">
    <cfRule type="cellIs" dxfId="29" priority="63" operator="equal">
      <formula>45123.5</formula>
    </cfRule>
  </conditionalFormatting>
  <conditionalFormatting sqref="A3193">
    <cfRule type="cellIs" dxfId="28" priority="62" operator="equal">
      <formula>45123.5</formula>
    </cfRule>
  </conditionalFormatting>
  <conditionalFormatting sqref="A3201">
    <cfRule type="cellIs" dxfId="27" priority="60" operator="equal">
      <formula>25202</formula>
    </cfRule>
  </conditionalFormatting>
  <conditionalFormatting sqref="A3202">
    <cfRule type="cellIs" dxfId="26" priority="58" operator="equal">
      <formula>25202</formula>
    </cfRule>
  </conditionalFormatting>
  <conditionalFormatting sqref="A3213:A3214">
    <cfRule type="cellIs" dxfId="25" priority="57" operator="equal">
      <formula>25202</formula>
    </cfRule>
  </conditionalFormatting>
  <conditionalFormatting sqref="A3225">
    <cfRule type="cellIs" dxfId="24" priority="56" operator="equal">
      <formula>45123.5</formula>
    </cfRule>
  </conditionalFormatting>
  <conditionalFormatting sqref="A3199">
    <cfRule type="cellIs" dxfId="23" priority="54" operator="equal">
      <formula>25202</formula>
    </cfRule>
  </conditionalFormatting>
  <conditionalFormatting sqref="A3198">
    <cfRule type="cellIs" dxfId="22" priority="53" operator="equal">
      <formula>25202</formula>
    </cfRule>
  </conditionalFormatting>
  <conditionalFormatting sqref="A3210">
    <cfRule type="cellIs" dxfId="21" priority="52" operator="equal">
      <formula>25202</formula>
    </cfRule>
  </conditionalFormatting>
  <conditionalFormatting sqref="A3211">
    <cfRule type="cellIs" dxfId="20" priority="51" operator="equal">
      <formula>25202</formula>
    </cfRule>
  </conditionalFormatting>
  <conditionalFormatting sqref="A3212">
    <cfRule type="cellIs" dxfId="19" priority="46" operator="equal">
      <formula>25202</formula>
    </cfRule>
  </conditionalFormatting>
  <conditionalFormatting sqref="A3215">
    <cfRule type="cellIs" dxfId="18" priority="45" operator="equal">
      <formula>25202</formula>
    </cfRule>
  </conditionalFormatting>
  <conditionalFormatting sqref="A3220">
    <cfRule type="cellIs" dxfId="17" priority="42" operator="equal">
      <formula>25202</formula>
    </cfRule>
  </conditionalFormatting>
  <conditionalFormatting sqref="A3216">
    <cfRule type="cellIs" dxfId="16" priority="40" operator="equal">
      <formula>25202</formula>
    </cfRule>
  </conditionalFormatting>
  <conditionalFormatting sqref="A3218">
    <cfRule type="cellIs" dxfId="15" priority="39" operator="equal">
      <formula>25202</formula>
    </cfRule>
  </conditionalFormatting>
  <conditionalFormatting sqref="A3235">
    <cfRule type="cellIs" dxfId="14" priority="38" operator="equal">
      <formula>25202</formula>
    </cfRule>
  </conditionalFormatting>
  <conditionalFormatting sqref="A3195">
    <cfRule type="cellIs" dxfId="13" priority="37" operator="equal">
      <formula>25202</formula>
    </cfRule>
  </conditionalFormatting>
  <conditionalFormatting sqref="A3196">
    <cfRule type="cellIs" dxfId="12" priority="31" operator="equal">
      <formula>25202</formula>
    </cfRule>
  </conditionalFormatting>
  <conditionalFormatting sqref="A3242">
    <cfRule type="cellIs" dxfId="11" priority="25" operator="equal">
      <formula>25202</formula>
    </cfRule>
  </conditionalFormatting>
  <conditionalFormatting sqref="A3243">
    <cfRule type="cellIs" dxfId="10" priority="24" operator="equal">
      <formula>45123.5</formula>
    </cfRule>
  </conditionalFormatting>
  <conditionalFormatting sqref="A3251">
    <cfRule type="cellIs" dxfId="9" priority="23" operator="equal">
      <formula>25202</formula>
    </cfRule>
  </conditionalFormatting>
  <conditionalFormatting sqref="A3254">
    <cfRule type="cellIs" dxfId="8" priority="20" operator="equal">
      <formula>25202</formula>
    </cfRule>
  </conditionalFormatting>
  <conditionalFormatting sqref="A3258">
    <cfRule type="cellIs" dxfId="7" priority="19" operator="equal">
      <formula>25202</formula>
    </cfRule>
  </conditionalFormatting>
  <conditionalFormatting sqref="A3253">
    <cfRule type="cellIs" dxfId="6" priority="18" operator="equal">
      <formula>25202</formula>
    </cfRule>
  </conditionalFormatting>
  <conditionalFormatting sqref="A3252">
    <cfRule type="cellIs" dxfId="5" priority="17" operator="equal">
      <formula>25202</formula>
    </cfRule>
  </conditionalFormatting>
  <conditionalFormatting sqref="A3269">
    <cfRule type="cellIs" dxfId="4" priority="14" operator="equal">
      <formula>25202</formula>
    </cfRule>
  </conditionalFormatting>
  <conditionalFormatting sqref="A3270">
    <cfRule type="cellIs" dxfId="3" priority="12" operator="equal">
      <formula>25202</formula>
    </cfRule>
  </conditionalFormatting>
  <conditionalFormatting sqref="A3271">
    <cfRule type="cellIs" dxfId="2" priority="11" operator="equal">
      <formula>25202</formula>
    </cfRule>
  </conditionalFormatting>
  <conditionalFormatting sqref="A3289">
    <cfRule type="cellIs" dxfId="1" priority="10" operator="equal">
      <formula>45123.5</formula>
    </cfRule>
  </conditionalFormatting>
  <conditionalFormatting sqref="A2279">
    <cfRule type="cellIs" dxfId="0" priority="1" operator="equal">
      <formula>45123.5</formula>
    </cfRule>
  </conditionalFormatting>
  <dataValidations xWindow="1750" yWindow="828" count="2">
    <dataValidation allowBlank="1" showInputMessage="1" showErrorMessage="1" promptTitle="Domicilio Completo" prompt="Campo Obligatorio_x000a_Datos alfanuméricos_x000a_No ingresar domicilios duplicados" sqref="H2760:I2761" xr:uid="{00000000-0002-0000-0600-000000000000}"/>
    <dataValidation type="textLength" operator="equal" allowBlank="1" showInputMessage="1" showErrorMessage="1" errorTitle="Error de Captura" error="Longitud no válida_x000a_Debe contener 18 caracteres " promptTitle="C.U.R.P." prompt="Campo Obligatorio_x000a_Datos alfanuméricos a 18 caracteres._x000a_(4 letras, 6 números, 6 letras y 2 números)_x000a_" sqref="O2821 O2760:O2761" xr:uid="{00000000-0002-0000-0600-000001000000}">
      <formula1>18</formula1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4</vt:i4>
      </vt:variant>
    </vt:vector>
  </HeadingPairs>
  <TitlesOfParts>
    <vt:vector size="11" baseType="lpstr">
      <vt:lpstr>Bases</vt:lpstr>
      <vt:lpstr>Horarios</vt:lpstr>
      <vt:lpstr>Nómina</vt:lpstr>
      <vt:lpstr>Líneas</vt:lpstr>
      <vt:lpstr>Descuentos</vt:lpstr>
      <vt:lpstr>Ingresos</vt:lpstr>
      <vt:lpstr>BD Empleados</vt:lpstr>
      <vt:lpstr>Bases!Área_de_impresión</vt:lpstr>
      <vt:lpstr>'BD Empleados'!Área_de_impresión</vt:lpstr>
      <vt:lpstr>Líneas!Área_de_impresión</vt:lpstr>
      <vt:lpstr>Nómina!Área_de_impresión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Microsoft Office User</cp:lastModifiedBy>
  <cp:lastPrinted>2020-08-05T18:30:00Z</cp:lastPrinted>
  <dcterms:created xsi:type="dcterms:W3CDTF">2018-03-10T16:23:34Z</dcterms:created>
  <dcterms:modified xsi:type="dcterms:W3CDTF">2021-03-11T01:27:04Z</dcterms:modified>
</cp:coreProperties>
</file>