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vpower-master\"/>
    </mc:Choice>
  </mc:AlternateContent>
  <xr:revisionPtr revIDLastSave="0" documentId="13_ncr:1_{E77D0A6E-2BB3-4C6B-B148-C9CA133E2711}" xr6:coauthVersionLast="47" xr6:coauthVersionMax="47" xr10:uidLastSave="{00000000-0000-0000-0000-000000000000}"/>
  <bookViews>
    <workbookView xWindow="4005" yWindow="3810" windowWidth="28800" windowHeight="15345" xr2:uid="{81BED0E9-CC1C-47EC-A280-5843AA702102}"/>
  </bookViews>
  <sheets>
    <sheet name="Elite Power Curve" sheetId="5" r:id="rId1"/>
  </sheets>
  <calcPr calcId="191029" iterate="1"/>
</workbook>
</file>

<file path=xl/calcChain.xml><?xml version="1.0" encoding="utf-8"?>
<calcChain xmlns="http://schemas.openxmlformats.org/spreadsheetml/2006/main">
  <c r="B14" i="5" l="1"/>
  <c r="K4" i="5" s="1"/>
  <c r="L3" i="5"/>
  <c r="M3" i="5"/>
  <c r="N3" i="5"/>
  <c r="O3" i="5"/>
  <c r="P3" i="5"/>
  <c r="Q3" i="5"/>
  <c r="R3" i="5"/>
  <c r="L4" i="5"/>
  <c r="M4" i="5"/>
  <c r="N4" i="5"/>
  <c r="O4" i="5"/>
  <c r="P4" i="5"/>
  <c r="Q4" i="5"/>
  <c r="R4" i="5"/>
  <c r="L5" i="5"/>
  <c r="M5" i="5"/>
  <c r="N5" i="5"/>
  <c r="O5" i="5"/>
  <c r="P5" i="5"/>
  <c r="Q5" i="5"/>
  <c r="R5" i="5"/>
  <c r="L6" i="5"/>
  <c r="M6" i="5"/>
  <c r="N6" i="5"/>
  <c r="O6" i="5"/>
  <c r="P6" i="5"/>
  <c r="Q6" i="5"/>
  <c r="R6" i="5"/>
  <c r="L7" i="5"/>
  <c r="M7" i="5"/>
  <c r="N7" i="5"/>
  <c r="O7" i="5"/>
  <c r="P7" i="5"/>
  <c r="Q7" i="5"/>
  <c r="R7" i="5"/>
  <c r="L8" i="5"/>
  <c r="M8" i="5"/>
  <c r="N8" i="5"/>
  <c r="O8" i="5"/>
  <c r="P8" i="5"/>
  <c r="Q8" i="5"/>
  <c r="R8" i="5"/>
  <c r="L9" i="5"/>
  <c r="M9" i="5"/>
  <c r="N9" i="5"/>
  <c r="O9" i="5"/>
  <c r="P9" i="5"/>
  <c r="Q9" i="5"/>
  <c r="R9" i="5"/>
  <c r="I14" i="5"/>
  <c r="C14" i="5"/>
  <c r="D14" i="5"/>
  <c r="E14" i="5"/>
  <c r="F14" i="5"/>
  <c r="G14" i="5"/>
  <c r="H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B18" i="5"/>
  <c r="B17" i="5"/>
  <c r="B16" i="5"/>
  <c r="B15" i="5"/>
  <c r="K3" i="5" l="1"/>
  <c r="K9" i="5"/>
  <c r="K8" i="5"/>
  <c r="K7" i="5"/>
  <c r="K6" i="5"/>
  <c r="K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D81F6D-3283-42A3-951F-5C71A9BD32EC}" name="Garmin" type="4" refreshedVersion="0" background="1">
    <webPr xml="1" sourceData="1" url="C:\Users\Carlos\Desktop\zwift\Garmin.xml" htmlTables="1" htmlFormat="all"/>
  </connection>
</connections>
</file>

<file path=xl/sharedStrings.xml><?xml version="1.0" encoding="utf-8"?>
<sst xmlns="http://schemas.openxmlformats.org/spreadsheetml/2006/main" count="15" uniqueCount="15">
  <si>
    <t>km/h</t>
  </si>
  <si>
    <t>Power</t>
  </si>
  <si>
    <t>FIT1</t>
  </si>
  <si>
    <t>FIT2</t>
  </si>
  <si>
    <t>FIT3</t>
  </si>
  <si>
    <t>FIT4</t>
  </si>
  <si>
    <t>FIT5</t>
  </si>
  <si>
    <t>FIT6</t>
  </si>
  <si>
    <t>FIT7</t>
  </si>
  <si>
    <t>FIT8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</si>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</sst>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garmin.com/xmlschemas/TrainingCenterDatabase/v2' xmlns:ns2='http://www.garmin.com/xmlschemas/ActivityExtension/v2'">
  <Schema ID="Schema1" Namespace="http://www.garmin.com/xmlschemas/ActivityExtension/v2">
    <xsd:schema xmlns:xsd="http://www.w3.org/2001/XMLSchema" xmlns:ns0="http://www.garmin.com/xmlschemas/ActivityExtension/v2" xmlns="" targetNamespace="http://www.garmin.com/xmlschemas/ActivityExtension/v2">
      <xsd:element nillable="true" name="TPX">
        <xsd:complexType>
          <xsd:sequence minOccurs="0">
            <xsd:element minOccurs="0" nillable="true" type="xsd:double" name="Speed" form="qualified"/>
            <xsd:element minOccurs="0" nillable="true" type="xsd:integer" name="Watts" form="qualified"/>
          </xsd:sequence>
        </xsd:complexType>
      </xsd:element>
      <xsd:element nillable="true" name="LX">
        <xsd:complexType>
          <xsd:sequence minOccurs="0">
            <xsd:element minOccurs="0" nillable="true" type="xsd:double" name="AvgSpeed" form="qualified"/>
            <xsd:element minOccurs="0" nillable="true" type="xsd:integer" name="MaxBikeCadence" form="qualified"/>
            <xsd:element minOccurs="0" nillable="true" type="xsd:integer" name="AvgWatts" form="qualified"/>
            <xsd:element minOccurs="0" nillable="true" type="xsd:integer" name="MaxWatts" form="qualified"/>
          </xsd:sequence>
        </xsd:complexType>
      </xsd:element>
    </xsd:schema>
  </Schema>
  <Schema ID="Schema2" SchemaRef="Schema1" Namespace="http://www.garmin.com/xmlschemas/TrainingCenterDatabase/v2">
    <xsd:schema xmlns:xsd="http://www.w3.org/2001/XMLSchema" xmlns:ns0="http://www.garmin.com/xmlschemas/TrainingCenterDatabase/v2" xmlns:ns1="http://www.garmin.com/xmlschemas/ActivityExtension/v2" xmlns="" targetNamespace="http://www.garmin.com/xmlschemas/TrainingCenterDatabase/v2">
      <xsd:import namespace="http://www.garmin.com/xmlschemas/ActivityExtension/v2"/>
      <xsd:element nillable="true" name="TrainingCenterDatabase">
        <xsd:complexType>
          <xsd:sequence minOccurs="0">
            <xsd:element minOccurs="0" nillable="true" name="Activities" form="qualified">
              <xsd:complexType>
                <xsd:sequence minOccurs="0">
                  <xsd:element minOccurs="0" nillable="true" name="Activity" form="qualified">
                    <xsd:complexType>
                      <xsd:sequence minOccurs="0">
                        <xsd:element minOccurs="0" nillable="true" type="xsd:dateTime" name="Id" form="qualified"/>
                        <xsd:element minOccurs="0" nillable="true" name="Lap" form="qualified">
                          <xsd:complexType>
                            <xsd:sequence minOccurs="0">
                              <xsd:element minOccurs="0" nillable="true" type="xsd:double" name="TotalTimeSeconds" form="qualified"/>
                              <xsd:element minOccurs="0" nillable="true" type="xsd:double" name="DistanceMeters" form="qualified"/>
                              <xsd:element minOccurs="0" nillable="true" type="xsd:double" name="MaximumSpeed" form="qualified"/>
                              <xsd:element minOccurs="0" nillable="true" type="xsd:integer" name="Calories" form="qualified"/>
                              <xsd:element minOccurs="0" nillable="true" type="xsd:string" name="Intensity" form="qualified"/>
                              <xsd:element minOccurs="0" nillable="true" type="xsd:integer" name="Cadence" form="qualified"/>
                              <xsd:element minOccurs="0" nillable="true" type="xsd:string" name="TriggerMethod" form="qualified"/>
                              <xsd:element minOccurs="0" nillable="true" name="Track" form="qualified">
                                <xsd:complexType>
                                  <xsd:sequence minOccurs="0">
                                    <xsd:element minOccurs="0" maxOccurs="unbounded" nillable="true" name="Trackpoint" form="qualified">
                                      <xsd:complexType>
                                        <xsd:sequence minOccurs="0">
                                          <xsd:element minOccurs="0" nillable="true" type="xsd:dateTime" name="Time" form="qualified"/>
                                          <xsd:element minOccurs="0" nillable="true" name="Position" form="qualified">
                                            <xsd:complexType>
                                              <xsd:sequence minOccurs="0">
                                                <xsd:element minOccurs="0" nillable="true" type="xsd:double" name="LatitudeDegrees" form="qualified"/>
                                                <xsd:element minOccurs="0" nillable="true" type="xsd:double" name="LongitudeDegrees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double" name="AltitudeMeters" form="qualified"/>
                                          <xsd:element minOccurs="0" nillable="true" type="xsd:double" name="DistanceMeters" form="qualified"/>
                                          <xsd:element minOccurs="0" nillable="true" type="xsd:integer" name="Cadence" form="qualified"/>
                                          <xsd:element minOccurs="0" nillable="true" name="Extensions" form="qualified">
                                            <xsd:complexType>
                                              <xsd:sequence minOccurs="0">
                                                <xsd:element minOccurs="0" ref="ns1:TPX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Extensions" form="qualified">
                                <xsd:complexType>
                                  <xsd:sequence minOccurs="0">
                                    <xsd:element minOccurs="0" ref="ns1:LX"/>
                                  </xsd:sequence>
                                </xsd:complexType>
                              </xsd:element>
                            </xsd:sequence>
                            <xsd:attribute name="StartTime" form="unqualified" type="xsd:dateTime"/>
                          </xsd:complexType>
                        </xsd:element>
                      </xsd:sequence>
                      <xsd:attribute name="Sport" form="unqualified" type="xsd:string"/>
                    </xsd:complexType>
                  </xsd:element>
                </xsd:sequence>
              </xsd:complexType>
            </xsd:element>
            <xsd:element minOccurs="0" nillable="true" name="Author" form="qualified">
              <xsd:complexType>
                <xsd:sequence minOccurs="0">
                  <xsd:element minOccurs="0" nillable="true" type="xsd:string" name="Name" form="qualified"/>
                  <xsd:element minOccurs="0" nillable="true" name="Build" form="qualified">
                    <xsd:complexType>
                      <xsd:sequence minOccurs="0">
                        <xsd:element minOccurs="0" nillable="true" name="Version" form="qualified">
                          <xsd:complexType>
                            <xsd:sequence minOccurs="0">
                              <xsd:element minOccurs="0" nillable="true" type="xsd:integer" name="VersionMajor" form="qualified"/>
                              <xsd:element minOccurs="0" nillable="true" type="xsd:integer" name="VersionMinor" form="qualified"/>
                              <xsd:element minOccurs="0" nillable="true" type="xsd:integer" name="BuildMajor" form="qualified"/>
                              <xsd:element minOccurs="0" nillable="true" type="xsd:integer" name="BuildMinor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LangID" form="qualified"/>
                  <xsd:element minOccurs="0" nillable="true" type="xsd:string" name="PartNumber" form="qualified"/>
                </xsd:sequence>
              </xsd:complexType>
            </xsd:element>
          </xsd:sequence>
        </xsd:complexType>
      </xsd:element>
    </xsd:schema>
  </Schema>
  <Map ID="1" Name="TrainingCenterDatabase_Map" RootElement="TrainingCenterDatabase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'Elite Power Curve'!$B$2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Curve'!$B$3:$B$9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61</c:v>
                </c:pt>
                <c:pt idx="3">
                  <c:v>110</c:v>
                </c:pt>
                <c:pt idx="4">
                  <c:v>164</c:v>
                </c:pt>
                <c:pt idx="5">
                  <c:v>231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4E81-8883-7D3F0C987381}"/>
            </c:ext>
          </c:extLst>
        </c:ser>
        <c:ser>
          <c:idx val="1"/>
          <c:order val="1"/>
          <c:tx>
            <c:strRef>
              <c:f>'Elite Power Curve'!$C$2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Curve'!$C$3:$C$9</c:f>
              <c:numCache>
                <c:formatCode>General</c:formatCode>
                <c:ptCount val="7"/>
                <c:pt idx="0">
                  <c:v>0</c:v>
                </c:pt>
                <c:pt idx="1">
                  <c:v>33</c:v>
                </c:pt>
                <c:pt idx="2">
                  <c:v>84</c:v>
                </c:pt>
                <c:pt idx="3">
                  <c:v>145</c:v>
                </c:pt>
                <c:pt idx="4">
                  <c:v>206</c:v>
                </c:pt>
                <c:pt idx="5">
                  <c:v>290</c:v>
                </c:pt>
                <c:pt idx="6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B-4E81-8883-7D3F0C987381}"/>
            </c:ext>
          </c:extLst>
        </c:ser>
        <c:ser>
          <c:idx val="2"/>
          <c:order val="2"/>
          <c:tx>
            <c:strRef>
              <c:f>'Elite Power Curve'!$D$2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Curve'!$D$3:$D$9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108</c:v>
                </c:pt>
                <c:pt idx="3">
                  <c:v>184</c:v>
                </c:pt>
                <c:pt idx="4">
                  <c:v>267</c:v>
                </c:pt>
                <c:pt idx="5">
                  <c:v>356</c:v>
                </c:pt>
                <c:pt idx="6">
                  <c:v>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B-4E81-8883-7D3F0C987381}"/>
            </c:ext>
          </c:extLst>
        </c:ser>
        <c:ser>
          <c:idx val="3"/>
          <c:order val="3"/>
          <c:tx>
            <c:strRef>
              <c:f>'Elite Power Curve'!$E$2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Curve'!$E$3:$E$9</c:f>
              <c:numCache>
                <c:formatCode>General</c:formatCode>
                <c:ptCount val="7"/>
                <c:pt idx="0">
                  <c:v>0</c:v>
                </c:pt>
                <c:pt idx="1">
                  <c:v>55</c:v>
                </c:pt>
                <c:pt idx="2">
                  <c:v>142</c:v>
                </c:pt>
                <c:pt idx="3">
                  <c:v>240</c:v>
                </c:pt>
                <c:pt idx="4">
                  <c:v>342</c:v>
                </c:pt>
                <c:pt idx="5">
                  <c:v>449</c:v>
                </c:pt>
                <c:pt idx="6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2B-4E81-8883-7D3F0C987381}"/>
            </c:ext>
          </c:extLst>
        </c:ser>
        <c:ser>
          <c:idx val="4"/>
          <c:order val="4"/>
          <c:tx>
            <c:strRef>
              <c:f>'Elite Power Curve'!$F$2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Curve'!$F$3:$F$9</c:f>
              <c:numCache>
                <c:formatCode>General</c:formatCode>
                <c:ptCount val="7"/>
                <c:pt idx="0">
                  <c:v>0</c:v>
                </c:pt>
                <c:pt idx="1">
                  <c:v>66</c:v>
                </c:pt>
                <c:pt idx="2">
                  <c:v>176</c:v>
                </c:pt>
                <c:pt idx="3">
                  <c:v>300</c:v>
                </c:pt>
                <c:pt idx="4">
                  <c:v>417</c:v>
                </c:pt>
                <c:pt idx="5">
                  <c:v>536</c:v>
                </c:pt>
                <c:pt idx="6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2B-4E81-8883-7D3F0C987381}"/>
            </c:ext>
          </c:extLst>
        </c:ser>
        <c:ser>
          <c:idx val="5"/>
          <c:order val="5"/>
          <c:tx>
            <c:strRef>
              <c:f>'Elite Power Curve'!$G$2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Curve'!$G$3:$G$9</c:f>
              <c:numCache>
                <c:formatCode>General</c:formatCode>
                <c:ptCount val="7"/>
                <c:pt idx="0">
                  <c:v>0</c:v>
                </c:pt>
                <c:pt idx="1">
                  <c:v>83</c:v>
                </c:pt>
                <c:pt idx="2">
                  <c:v>210</c:v>
                </c:pt>
                <c:pt idx="3">
                  <c:v>360</c:v>
                </c:pt>
                <c:pt idx="4">
                  <c:v>511</c:v>
                </c:pt>
                <c:pt idx="5">
                  <c:v>647</c:v>
                </c:pt>
                <c:pt idx="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A-4B04-A564-9321D8661A20}"/>
            </c:ext>
          </c:extLst>
        </c:ser>
        <c:ser>
          <c:idx val="6"/>
          <c:order val="6"/>
          <c:tx>
            <c:strRef>
              <c:f>'Elite Power Curve'!$H$2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Curve'!$H$3:$H$9</c:f>
              <c:numCache>
                <c:formatCode>General</c:formatCode>
                <c:ptCount val="7"/>
                <c:pt idx="0">
                  <c:v>0</c:v>
                </c:pt>
                <c:pt idx="1">
                  <c:v>95</c:v>
                </c:pt>
                <c:pt idx="2">
                  <c:v>267</c:v>
                </c:pt>
                <c:pt idx="3">
                  <c:v>435</c:v>
                </c:pt>
                <c:pt idx="4">
                  <c:v>605</c:v>
                </c:pt>
                <c:pt idx="5">
                  <c:v>776</c:v>
                </c:pt>
                <c:pt idx="6">
                  <c:v>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A-4B04-A564-9321D8661A20}"/>
            </c:ext>
          </c:extLst>
        </c:ser>
        <c:ser>
          <c:idx val="7"/>
          <c:order val="7"/>
          <c:tx>
            <c:strRef>
              <c:f>'Elite Power Curve'!$I$2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Curve'!$I$3:$I$9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300</c:v>
                </c:pt>
                <c:pt idx="3">
                  <c:v>499</c:v>
                </c:pt>
                <c:pt idx="4">
                  <c:v>690</c:v>
                </c:pt>
                <c:pt idx="5">
                  <c:v>890</c:v>
                </c:pt>
                <c:pt idx="6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A-4B04-A564-9321D8661A20}"/>
            </c:ext>
          </c:extLst>
        </c:ser>
        <c:ser>
          <c:idx val="8"/>
          <c:order val="8"/>
          <c:tx>
            <c:strRef>
              <c:f>'Elite Power Curve'!$K$2</c:f>
              <c:strCache>
                <c:ptCount val="1"/>
                <c:pt idx="0">
                  <c:v>FIT1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Curve'!$K$3:$K$9</c:f>
              <c:numCache>
                <c:formatCode>0</c:formatCode>
                <c:ptCount val="7"/>
                <c:pt idx="0">
                  <c:v>-4.1125541125555998E-2</c:v>
                </c:pt>
                <c:pt idx="1">
                  <c:v>25.032467532467518</c:v>
                </c:pt>
                <c:pt idx="2">
                  <c:v>61.454545454545467</c:v>
                </c:pt>
                <c:pt idx="3">
                  <c:v>108.67965367965368</c:v>
                </c:pt>
                <c:pt idx="4">
                  <c:v>165.52597402597402</c:v>
                </c:pt>
                <c:pt idx="5">
                  <c:v>230.17532467532465</c:v>
                </c:pt>
                <c:pt idx="6">
                  <c:v>300.17316017316017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9F4-41F9-B582-0125F70CEF32}"/>
            </c:ext>
          </c:extLst>
        </c:ser>
        <c:ser>
          <c:idx val="9"/>
          <c:order val="9"/>
          <c:tx>
            <c:strRef>
              <c:f>'Elite Power Curve'!$L$2</c:f>
              <c:strCache>
                <c:ptCount val="1"/>
                <c:pt idx="0">
                  <c:v>FIT2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Curve'!$L$3:$L$9</c:f>
              <c:numCache>
                <c:formatCode>0</c:formatCode>
                <c:ptCount val="7"/>
                <c:pt idx="0">
                  <c:v>-0.46536796536799407</c:v>
                </c:pt>
                <c:pt idx="1">
                  <c:v>34.601731601731608</c:v>
                </c:pt>
                <c:pt idx="2">
                  <c:v>82.971861471861502</c:v>
                </c:pt>
                <c:pt idx="3">
                  <c:v>142.40259740259745</c:v>
                </c:pt>
                <c:pt idx="4">
                  <c:v>210.92424242424244</c:v>
                </c:pt>
                <c:pt idx="5">
                  <c:v>286.8398268398268</c:v>
                </c:pt>
                <c:pt idx="6">
                  <c:v>368.72510822510822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9F4-41F9-B582-0125F70CEF32}"/>
            </c:ext>
          </c:extLst>
        </c:ser>
        <c:ser>
          <c:idx val="10"/>
          <c:order val="10"/>
          <c:tx>
            <c:strRef>
              <c:f>'Elite Power Curve'!$M$2</c:f>
              <c:strCache>
                <c:ptCount val="1"/>
                <c:pt idx="0">
                  <c:v>FIT3</c:v>
                </c:pt>
              </c:strCache>
            </c:strRef>
          </c:tx>
          <c:spPr>
            <a:ln w="95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Curve'!$M$3:$M$9</c:f>
              <c:numCache>
                <c:formatCode>0</c:formatCode>
                <c:ptCount val="7"/>
                <c:pt idx="0">
                  <c:v>-0.181818181818171</c:v>
                </c:pt>
                <c:pt idx="1">
                  <c:v>43.709956709956757</c:v>
                </c:pt>
                <c:pt idx="2">
                  <c:v>107.17748917748925</c:v>
                </c:pt>
                <c:pt idx="3">
                  <c:v>183.82683982683986</c:v>
                </c:pt>
                <c:pt idx="4">
                  <c:v>268.0822510822511</c:v>
                </c:pt>
                <c:pt idx="5">
                  <c:v>355.18614718614714</c:v>
                </c:pt>
                <c:pt idx="6">
                  <c:v>441.19913419913411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9F4-41F9-B582-0125F70CEF32}"/>
            </c:ext>
          </c:extLst>
        </c:ser>
        <c:ser>
          <c:idx val="11"/>
          <c:order val="11"/>
          <c:tx>
            <c:strRef>
              <c:f>'Elite Power Curve'!$N$2</c:f>
              <c:strCache>
                <c:ptCount val="1"/>
                <c:pt idx="0">
                  <c:v>FIT4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Curve'!$N$3:$N$9</c:f>
              <c:numCache>
                <c:formatCode>0</c:formatCode>
                <c:ptCount val="7"/>
                <c:pt idx="0">
                  <c:v>-0.31601731601740113</c:v>
                </c:pt>
                <c:pt idx="1">
                  <c:v>56.229437229437352</c:v>
                </c:pt>
                <c:pt idx="2">
                  <c:v>140.59307359307371</c:v>
                </c:pt>
                <c:pt idx="3">
                  <c:v>239.65367965367972</c:v>
                </c:pt>
                <c:pt idx="4">
                  <c:v>343.92640692640697</c:v>
                </c:pt>
                <c:pt idx="5">
                  <c:v>447.5627705627706</c:v>
                </c:pt>
                <c:pt idx="6">
                  <c:v>548.35064935064918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9F4-41F9-B582-0125F70CEF32}"/>
            </c:ext>
          </c:extLst>
        </c:ser>
        <c:ser>
          <c:idx val="12"/>
          <c:order val="12"/>
          <c:tx>
            <c:strRef>
              <c:f>'Elite Power Curve'!$O$2</c:f>
              <c:strCache>
                <c:ptCount val="1"/>
                <c:pt idx="0">
                  <c:v>FIT5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Curve'!$O$3:$O$9</c:f>
              <c:numCache>
                <c:formatCode>0</c:formatCode>
                <c:ptCount val="7"/>
                <c:pt idx="0">
                  <c:v>-9.5238095237817788E-2</c:v>
                </c:pt>
                <c:pt idx="1">
                  <c:v>66.261904761905242</c:v>
                </c:pt>
                <c:pt idx="2">
                  <c:v>176.11904761904799</c:v>
                </c:pt>
                <c:pt idx="3">
                  <c:v>298.80952380952397</c:v>
                </c:pt>
                <c:pt idx="4">
                  <c:v>418.66666666666674</c:v>
                </c:pt>
                <c:pt idx="5">
                  <c:v>535.02380952380952</c:v>
                </c:pt>
                <c:pt idx="6">
                  <c:v>662.21428571428532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9F4-41F9-B582-0125F70CEF32}"/>
            </c:ext>
          </c:extLst>
        </c:ser>
        <c:ser>
          <c:idx val="13"/>
          <c:order val="13"/>
          <c:tx>
            <c:strRef>
              <c:f>'Elite Power Curve'!$P$2</c:f>
              <c:strCache>
                <c:ptCount val="1"/>
                <c:pt idx="0">
                  <c:v>FIT6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Curve'!$P$3:$P$9</c:f>
              <c:numCache>
                <c:formatCode>0</c:formatCode>
                <c:ptCount val="7"/>
                <c:pt idx="0">
                  <c:v>0.53463203463198283</c:v>
                </c:pt>
                <c:pt idx="1">
                  <c:v>80.935064935065157</c:v>
                </c:pt>
                <c:pt idx="2">
                  <c:v>212.30519480519493</c:v>
                </c:pt>
                <c:pt idx="3">
                  <c:v>360.73593073593076</c:v>
                </c:pt>
                <c:pt idx="4">
                  <c:v>507.59090909090889</c:v>
                </c:pt>
                <c:pt idx="5">
                  <c:v>649.50649350649326</c:v>
                </c:pt>
                <c:pt idx="6">
                  <c:v>798.39177489177462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9F4-41F9-B582-0125F70CEF32}"/>
            </c:ext>
          </c:extLst>
        </c:ser>
        <c:ser>
          <c:idx val="14"/>
          <c:order val="14"/>
          <c:tx>
            <c:strRef>
              <c:f>'Elite Power Curve'!$Q$2</c:f>
              <c:strCache>
                <c:ptCount val="1"/>
                <c:pt idx="0">
                  <c:v>FIT7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Curve'!$Q$3:$Q$9</c:f>
              <c:numCache>
                <c:formatCode>0</c:formatCode>
                <c:ptCount val="7"/>
                <c:pt idx="0">
                  <c:v>-1.0259740259738237</c:v>
                </c:pt>
                <c:pt idx="1">
                  <c:v>99.346320346320823</c:v>
                </c:pt>
                <c:pt idx="2">
                  <c:v>260.65800865800895</c:v>
                </c:pt>
                <c:pt idx="3">
                  <c:v>437.42424242424238</c:v>
                </c:pt>
                <c:pt idx="4">
                  <c:v>607.70562770562753</c:v>
                </c:pt>
                <c:pt idx="5">
                  <c:v>773.10822510822447</c:v>
                </c:pt>
                <c:pt idx="6">
                  <c:v>958.78354978354866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9F4-41F9-B582-0125F70CEF32}"/>
            </c:ext>
          </c:extLst>
        </c:ser>
        <c:ser>
          <c:idx val="15"/>
          <c:order val="15"/>
          <c:tx>
            <c:strRef>
              <c:f>'Elite Power Curve'!$R$2</c:f>
              <c:strCache>
                <c:ptCount val="1"/>
                <c:pt idx="0">
                  <c:v>FIT8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Curve'!$R$3:$R$9</c:f>
              <c:numCache>
                <c:formatCode>0</c:formatCode>
                <c:ptCount val="7"/>
                <c:pt idx="0">
                  <c:v>-1.0173160173155793</c:v>
                </c:pt>
                <c:pt idx="1">
                  <c:v>113.96103896103938</c:v>
                </c:pt>
                <c:pt idx="2">
                  <c:v>295.45454545454578</c:v>
                </c:pt>
                <c:pt idx="3">
                  <c:v>497.91774891774924</c:v>
                </c:pt>
                <c:pt idx="4">
                  <c:v>696.16883116883116</c:v>
                </c:pt>
                <c:pt idx="5">
                  <c:v>885.38961038960997</c:v>
                </c:pt>
                <c:pt idx="6">
                  <c:v>1081.1255411255406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9F4-41F9-B582-0125F70C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11344"/>
        <c:axId val="1926289296"/>
      </c:scatterChart>
      <c:valAx>
        <c:axId val="19263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9296"/>
        <c:crosses val="autoZero"/>
        <c:crossBetween val="midCat"/>
      </c:valAx>
      <c:valAx>
        <c:axId val="192628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1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12</xdr:row>
      <xdr:rowOff>52387</xdr:rowOff>
    </xdr:from>
    <xdr:to>
      <xdr:col>28</xdr:col>
      <xdr:colOff>295274</xdr:colOff>
      <xdr:row>44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FF45C-D159-2C5F-1D9C-16C26AF9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40BF-C640-4341-8182-9BC93C13F65B}">
  <dimension ref="A1:R18"/>
  <sheetViews>
    <sheetView tabSelected="1" workbookViewId="0">
      <selection activeCell="I27" sqref="I27"/>
    </sheetView>
  </sheetViews>
  <sheetFormatPr defaultRowHeight="15" x14ac:dyDescent="0.25"/>
  <cols>
    <col min="2" max="2" width="12.7109375" bestFit="1" customWidth="1"/>
    <col min="3" max="3" width="12" bestFit="1" customWidth="1"/>
    <col min="9" max="9" width="12" bestFit="1" customWidth="1"/>
    <col min="11" max="17" width="9.28515625" bestFit="1" customWidth="1"/>
    <col min="18" max="18" width="9.5703125" bestFit="1" customWidth="1"/>
  </cols>
  <sheetData>
    <row r="1" spans="1:18" x14ac:dyDescent="0.25">
      <c r="B1" s="2" t="s">
        <v>1</v>
      </c>
      <c r="C1" s="2"/>
      <c r="D1" s="2"/>
      <c r="E1" s="2"/>
      <c r="F1" s="2"/>
      <c r="G1" s="2"/>
      <c r="H1" s="2"/>
      <c r="I1" s="2"/>
    </row>
    <row r="2" spans="1:18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s="1">
        <f>B$14*$A3^4+B$15*$A3^3+B$16*$A3^2+B$17*$A3+B$18</f>
        <v>-4.1125541125555998E-2</v>
      </c>
      <c r="L3" s="1">
        <f t="shared" ref="L3:R9" si="0">C$14*$A3^4+C$15*$A3^3+C$16*$A3^2+C$17*$A3+C$18</f>
        <v>-0.46536796536799407</v>
      </c>
      <c r="M3" s="1">
        <f t="shared" si="0"/>
        <v>-0.181818181818171</v>
      </c>
      <c r="N3" s="1">
        <f t="shared" si="0"/>
        <v>-0.31601731601740113</v>
      </c>
      <c r="O3" s="1">
        <f t="shared" si="0"/>
        <v>-9.5238095237817788E-2</v>
      </c>
      <c r="P3" s="1">
        <f t="shared" si="0"/>
        <v>0.53463203463198283</v>
      </c>
      <c r="Q3" s="1">
        <f t="shared" si="0"/>
        <v>-1.0259740259738237</v>
      </c>
      <c r="R3" s="1">
        <f t="shared" si="0"/>
        <v>-1.0173160173155793</v>
      </c>
    </row>
    <row r="4" spans="1:18" x14ac:dyDescent="0.25">
      <c r="A4">
        <v>10</v>
      </c>
      <c r="B4">
        <v>25</v>
      </c>
      <c r="C4">
        <v>33</v>
      </c>
      <c r="D4">
        <v>43</v>
      </c>
      <c r="E4">
        <v>55</v>
      </c>
      <c r="F4">
        <v>66</v>
      </c>
      <c r="G4">
        <v>83</v>
      </c>
      <c r="H4">
        <v>95</v>
      </c>
      <c r="I4">
        <v>110</v>
      </c>
      <c r="K4" s="1">
        <f t="shared" ref="K4:K9" si="1">B$14*$A4^4+B$15*$A4^3+B$16*$A4^2+B$17*$A4+B$18</f>
        <v>25.032467532467518</v>
      </c>
      <c r="L4" s="1">
        <f t="shared" si="0"/>
        <v>34.601731601731608</v>
      </c>
      <c r="M4" s="1">
        <f t="shared" si="0"/>
        <v>43.709956709956757</v>
      </c>
      <c r="N4" s="1">
        <f t="shared" si="0"/>
        <v>56.229437229437352</v>
      </c>
      <c r="O4" s="1">
        <f t="shared" si="0"/>
        <v>66.261904761905242</v>
      </c>
      <c r="P4" s="1">
        <f t="shared" si="0"/>
        <v>80.935064935065157</v>
      </c>
      <c r="Q4" s="1">
        <f t="shared" si="0"/>
        <v>99.346320346320823</v>
      </c>
      <c r="R4" s="1">
        <f t="shared" si="0"/>
        <v>113.96103896103938</v>
      </c>
    </row>
    <row r="5" spans="1:18" x14ac:dyDescent="0.25">
      <c r="A5">
        <v>20</v>
      </c>
      <c r="B5">
        <v>61</v>
      </c>
      <c r="C5">
        <v>84</v>
      </c>
      <c r="D5">
        <v>108</v>
      </c>
      <c r="E5">
        <v>142</v>
      </c>
      <c r="F5">
        <v>176</v>
      </c>
      <c r="G5">
        <v>210</v>
      </c>
      <c r="H5">
        <v>267</v>
      </c>
      <c r="I5">
        <v>300</v>
      </c>
      <c r="K5" s="1">
        <f t="shared" si="1"/>
        <v>61.454545454545467</v>
      </c>
      <c r="L5" s="1">
        <f t="shared" si="0"/>
        <v>82.971861471861502</v>
      </c>
      <c r="M5" s="1">
        <f t="shared" si="0"/>
        <v>107.17748917748925</v>
      </c>
      <c r="N5" s="1">
        <f t="shared" si="0"/>
        <v>140.59307359307371</v>
      </c>
      <c r="O5" s="1">
        <f t="shared" si="0"/>
        <v>176.11904761904799</v>
      </c>
      <c r="P5" s="1">
        <f t="shared" si="0"/>
        <v>212.30519480519493</v>
      </c>
      <c r="Q5" s="1">
        <f t="shared" si="0"/>
        <v>260.65800865800895</v>
      </c>
      <c r="R5" s="1">
        <f t="shared" si="0"/>
        <v>295.45454545454578</v>
      </c>
    </row>
    <row r="6" spans="1:18" x14ac:dyDescent="0.25">
      <c r="A6">
        <v>30</v>
      </c>
      <c r="B6">
        <v>110</v>
      </c>
      <c r="C6">
        <v>145</v>
      </c>
      <c r="D6">
        <v>184</v>
      </c>
      <c r="E6">
        <v>240</v>
      </c>
      <c r="F6">
        <v>300</v>
      </c>
      <c r="G6">
        <v>360</v>
      </c>
      <c r="H6">
        <v>435</v>
      </c>
      <c r="I6">
        <v>499</v>
      </c>
      <c r="K6" s="1">
        <f t="shared" si="1"/>
        <v>108.67965367965368</v>
      </c>
      <c r="L6" s="1">
        <f t="shared" si="0"/>
        <v>142.40259740259745</v>
      </c>
      <c r="M6" s="1">
        <f t="shared" si="0"/>
        <v>183.82683982683986</v>
      </c>
      <c r="N6" s="1">
        <f t="shared" si="0"/>
        <v>239.65367965367972</v>
      </c>
      <c r="O6" s="1">
        <f t="shared" si="0"/>
        <v>298.80952380952397</v>
      </c>
      <c r="P6" s="1">
        <f t="shared" si="0"/>
        <v>360.73593073593076</v>
      </c>
      <c r="Q6" s="1">
        <f t="shared" si="0"/>
        <v>437.42424242424238</v>
      </c>
      <c r="R6" s="1">
        <f t="shared" si="0"/>
        <v>497.91774891774924</v>
      </c>
    </row>
    <row r="7" spans="1:18" x14ac:dyDescent="0.25">
      <c r="A7">
        <v>40</v>
      </c>
      <c r="B7">
        <v>164</v>
      </c>
      <c r="C7">
        <v>206</v>
      </c>
      <c r="D7">
        <v>267</v>
      </c>
      <c r="E7">
        <v>342</v>
      </c>
      <c r="F7">
        <v>417</v>
      </c>
      <c r="G7">
        <v>511</v>
      </c>
      <c r="H7">
        <v>605</v>
      </c>
      <c r="I7">
        <v>690</v>
      </c>
      <c r="K7" s="1">
        <f t="shared" si="1"/>
        <v>165.52597402597402</v>
      </c>
      <c r="L7" s="1">
        <f t="shared" si="0"/>
        <v>210.92424242424244</v>
      </c>
      <c r="M7" s="1">
        <f t="shared" si="0"/>
        <v>268.0822510822511</v>
      </c>
      <c r="N7" s="1">
        <f t="shared" si="0"/>
        <v>343.92640692640697</v>
      </c>
      <c r="O7" s="1">
        <f t="shared" si="0"/>
        <v>418.66666666666674</v>
      </c>
      <c r="P7" s="1">
        <f t="shared" si="0"/>
        <v>507.59090909090889</v>
      </c>
      <c r="Q7" s="1">
        <f t="shared" si="0"/>
        <v>607.70562770562753</v>
      </c>
      <c r="R7" s="1">
        <f t="shared" si="0"/>
        <v>696.16883116883116</v>
      </c>
    </row>
    <row r="8" spans="1:18" x14ac:dyDescent="0.25">
      <c r="A8">
        <v>50</v>
      </c>
      <c r="B8">
        <v>231</v>
      </c>
      <c r="C8">
        <v>290</v>
      </c>
      <c r="D8">
        <v>356</v>
      </c>
      <c r="E8">
        <v>449</v>
      </c>
      <c r="F8">
        <v>536</v>
      </c>
      <c r="G8">
        <v>647</v>
      </c>
      <c r="H8">
        <v>776</v>
      </c>
      <c r="I8">
        <v>890</v>
      </c>
      <c r="K8" s="1">
        <f t="shared" si="1"/>
        <v>230.17532467532465</v>
      </c>
      <c r="L8" s="1">
        <f t="shared" si="0"/>
        <v>286.8398268398268</v>
      </c>
      <c r="M8" s="1">
        <f t="shared" si="0"/>
        <v>355.18614718614714</v>
      </c>
      <c r="N8" s="1">
        <f t="shared" si="0"/>
        <v>447.5627705627706</v>
      </c>
      <c r="O8" s="1">
        <f t="shared" si="0"/>
        <v>535.02380952380952</v>
      </c>
      <c r="P8" s="1">
        <f t="shared" si="0"/>
        <v>649.50649350649326</v>
      </c>
      <c r="Q8" s="1">
        <f t="shared" si="0"/>
        <v>773.10822510822447</v>
      </c>
      <c r="R8" s="1">
        <f t="shared" si="0"/>
        <v>885.38961038960997</v>
      </c>
    </row>
    <row r="9" spans="1:18" x14ac:dyDescent="0.25">
      <c r="A9">
        <v>60</v>
      </c>
      <c r="B9">
        <v>300</v>
      </c>
      <c r="C9">
        <v>368</v>
      </c>
      <c r="D9">
        <v>441</v>
      </c>
      <c r="E9">
        <v>548</v>
      </c>
      <c r="F9">
        <v>662</v>
      </c>
      <c r="G9">
        <v>799</v>
      </c>
      <c r="H9">
        <v>958</v>
      </c>
      <c r="I9">
        <v>1080</v>
      </c>
      <c r="K9" s="1">
        <f t="shared" si="1"/>
        <v>300.17316017316017</v>
      </c>
      <c r="L9" s="1">
        <f t="shared" si="0"/>
        <v>368.72510822510822</v>
      </c>
      <c r="M9" s="1">
        <f t="shared" si="0"/>
        <v>441.19913419913411</v>
      </c>
      <c r="N9" s="1">
        <f t="shared" si="0"/>
        <v>548.35064935064918</v>
      </c>
      <c r="O9" s="1">
        <f t="shared" si="0"/>
        <v>662.21428571428532</v>
      </c>
      <c r="P9" s="1">
        <f t="shared" si="0"/>
        <v>798.39177489177462</v>
      </c>
      <c r="Q9" s="1">
        <f t="shared" si="0"/>
        <v>958.78354978354866</v>
      </c>
      <c r="R9" s="1">
        <f t="shared" si="0"/>
        <v>1081.1255411255406</v>
      </c>
    </row>
    <row r="14" spans="1:18" x14ac:dyDescent="0.25">
      <c r="A14" t="s">
        <v>10</v>
      </c>
      <c r="B14">
        <f>INDEX(LINEST(B3:B9,$A$3:$A$9^{1,2,3,4}),1)</f>
        <v>-2.6515151515150163E-6</v>
      </c>
      <c r="C14">
        <f>INDEX(LINEST(C3:C9,$A$3:$A$9^{1,2,3,4}),1)</f>
        <v>1.1363636363636616E-6</v>
      </c>
      <c r="D14">
        <f>INDEX(LINEST(D3:D9,$A$3:$A$9^{1,2,3,4}),1)</f>
        <v>3.4090909090909608E-6</v>
      </c>
      <c r="E14">
        <f>INDEX(LINEST(E3:E9,$A$3:$A$9^{1,2,3,4}),1)</f>
        <v>1.5151515151514894E-5</v>
      </c>
      <c r="F14">
        <f>INDEX(LINEST(F3:F9,$A$3:$A$9^{1,2,3,4}),1)</f>
        <v>6.2499999999999446E-5</v>
      </c>
      <c r="G14">
        <f>INDEX(LINEST(G3:G9,$A$3:$A$9^{1,2,3,4}),1)</f>
        <v>6.3636363636362895E-5</v>
      </c>
      <c r="H14">
        <f>INDEX(LINEST(H3:H9,$A$3:$A$9^{1,2,3,4}),1)</f>
        <v>9.8106060606059815E-5</v>
      </c>
      <c r="I14">
        <f>INDEX(LINEST(I3:I9,$A$3:$A$9^{1,2,3,4}),1)</f>
        <v>8.4848484848484628E-5</v>
      </c>
    </row>
    <row r="15" spans="1:18" x14ac:dyDescent="0.25">
      <c r="A15" t="s">
        <v>11</v>
      </c>
      <c r="B15">
        <f>INDEX(LINEST(B3:B9,$A$3:$A$9^{1,2,3,4}),2)</f>
        <v>6.8181818181803507E-5</v>
      </c>
      <c r="C15">
        <f>INDEX(LINEST(C3:C9,$A$3:$A$9^{1,2,3,4}),2)</f>
        <v>-4.4191919191919373E-4</v>
      </c>
      <c r="D15">
        <f>INDEX(LINEST(D3:D9,$A$3:$A$9^{1,2,3,4}),2)</f>
        <v>-1.2702020202020237E-3</v>
      </c>
      <c r="E15">
        <f>INDEX(LINEST(E3:E9,$A$3:$A$9^{1,2,3,4}),2)</f>
        <v>-3.0959595959595579E-3</v>
      </c>
      <c r="F15">
        <f>INDEX(LINEST(F3:F9,$A$3:$A$9^{1,2,3,4}),2)</f>
        <v>-8.8611111111110384E-3</v>
      </c>
      <c r="G15">
        <f>INDEX(LINEST(G3:G9,$A$3:$A$9^{1,2,3,4}),2)</f>
        <v>-9.4696969696968746E-3</v>
      </c>
      <c r="H15">
        <f>INDEX(LINEST(H3:H9,$A$3:$A$9^{1,2,3,4}),2)</f>
        <v>-1.3467171717171614E-2</v>
      </c>
      <c r="I15">
        <f>INDEX(LINEST(I3:I9,$A$3:$A$9^{1,2,3,4}),2)</f>
        <v>-1.2681818181818162E-2</v>
      </c>
    </row>
    <row r="16" spans="1:18" x14ac:dyDescent="0.25">
      <c r="A16" t="s">
        <v>12</v>
      </c>
      <c r="B16">
        <f>INDEX(LINEST(B3:B9,$A$3:$A$9^{1,2,3,4}),3)</f>
        <v>5.6553030303030757E-2</v>
      </c>
      <c r="C16">
        <f>INDEX(LINEST(C3:C9,$A$3:$A$9^{1,2,3,4}),3)</f>
        <v>7.8977272727272674E-2</v>
      </c>
      <c r="D16">
        <f>INDEX(LINEST(D3:D9,$A$3:$A$9^{1,2,3,4}),3)</f>
        <v>0.13359848484848477</v>
      </c>
      <c r="E16">
        <f>INDEX(LINEST(E3:E9,$A$3:$A$9^{1,2,3,4}),3)</f>
        <v>0.22136363636363438</v>
      </c>
      <c r="F16">
        <f>INDEX(LINEST(F3:F9,$A$3:$A$9^{1,2,3,4}),3)</f>
        <v>0.43958333333333</v>
      </c>
      <c r="G16">
        <f>INDEX(LINEST(G3:G9,$A$3:$A$9^{1,2,3,4}),3)</f>
        <v>0.49439393939393528</v>
      </c>
      <c r="H16">
        <f>INDEX(LINEST(H3:H9,$A$3:$A$9^{1,2,3,4}),3)</f>
        <v>0.64003787878787399</v>
      </c>
      <c r="I16">
        <f>INDEX(LINEST(I3:I9,$A$3:$A$9^{1,2,3,4}),3)</f>
        <v>0.65363636363636279</v>
      </c>
    </row>
    <row r="17" spans="1:9" x14ac:dyDescent="0.25">
      <c r="A17" t="s">
        <v>13</v>
      </c>
      <c r="B17">
        <f>INDEX(LINEST(B3:B9,$A$3:$A$9^{1,2,3,4}),4)</f>
        <v>1.9376623376623345</v>
      </c>
      <c r="C17">
        <f>INDEX(LINEST(C3:C9,$A$3:$A$9^{1,2,3,4}),4)</f>
        <v>2.7599927849927894</v>
      </c>
      <c r="D17">
        <f>INDEX(LINEST(D3:D9,$A$3:$A$9^{1,2,3,4}),4)</f>
        <v>3.1768037518037571</v>
      </c>
      <c r="E17">
        <f>INDEX(LINEST(E3:E9,$A$3:$A$9^{1,2,3,4}),4)</f>
        <v>3.7353535353535725</v>
      </c>
      <c r="F17">
        <f>INDEX(LINEST(F3:F9,$A$3:$A$9^{1,2,3,4}),4)</f>
        <v>3.0634920634921099</v>
      </c>
      <c r="G17">
        <f>INDEX(LINEST(G3:G9,$A$3:$A$9^{1,2,3,4}),4)</f>
        <v>3.9794372294372886</v>
      </c>
      <c r="H17">
        <f>INDEX(LINEST(H3:H9,$A$3:$A$9^{1,2,3,4}),4)</f>
        <v>4.8854617604618271</v>
      </c>
      <c r="I17">
        <f>INDEX(LINEST(I3:I9,$A$3:$A$9^{1,2,3,4}),4)</f>
        <v>6.1448051948052003</v>
      </c>
    </row>
    <row r="18" spans="1:9" x14ac:dyDescent="0.25">
      <c r="A18" t="s">
        <v>14</v>
      </c>
      <c r="B18">
        <f>INDEX(LINEST(B3:B9,$A$3:$A$9^{1,2,3,4}),5)</f>
        <v>-4.1125541125555998E-2</v>
      </c>
      <c r="C18">
        <f>INDEX(LINEST(C3:C9,$A$3:$A$9^{1,2,3,4}),5)</f>
        <v>-0.46536796536799407</v>
      </c>
      <c r="D18">
        <f>INDEX(LINEST(D3:D9,$A$3:$A$9^{1,2,3,4}),5)</f>
        <v>-0.181818181818171</v>
      </c>
      <c r="E18">
        <f>INDEX(LINEST(E3:E9,$A$3:$A$9^{1,2,3,4}),5)</f>
        <v>-0.31601731601740113</v>
      </c>
      <c r="F18">
        <f>INDEX(LINEST(F3:F9,$A$3:$A$9^{1,2,3,4}),5)</f>
        <v>-9.5238095237817788E-2</v>
      </c>
      <c r="G18">
        <f>INDEX(LINEST(G3:G9,$A$3:$A$9^{1,2,3,4}),5)</f>
        <v>0.53463203463198283</v>
      </c>
      <c r="H18">
        <f>INDEX(LINEST(H3:H9,$A$3:$A$9^{1,2,3,4}),5)</f>
        <v>-1.0259740259738237</v>
      </c>
      <c r="I18">
        <f>INDEX(LINEST(I3:I9,$A$3:$A$9^{1,2,3,4}),5)</f>
        <v>-1.0173160173155793</v>
      </c>
    </row>
  </sheetData>
  <mergeCells count="1">
    <mergeCell ref="B1:I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Elite Power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2023-01-16T22:14:27Z</dcterms:created>
  <dcterms:modified xsi:type="dcterms:W3CDTF">2023-01-30T14:51:40Z</dcterms:modified>
</cp:coreProperties>
</file>