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rieta Quiroga" sheetId="1" r:id="rId4"/>
    <sheet state="visible" name="Hoja 1" sheetId="2" r:id="rId5"/>
  </sheets>
  <definedNames/>
  <calcPr/>
</workbook>
</file>

<file path=xl/sharedStrings.xml><?xml version="1.0" encoding="utf-8"?>
<sst xmlns="http://schemas.openxmlformats.org/spreadsheetml/2006/main" count="41" uniqueCount="36">
  <si>
    <t>Glorieta Quiroga Hacia Monumento</t>
  </si>
  <si>
    <t>Hora</t>
  </si>
  <si>
    <t>Motocicleta</t>
  </si>
  <si>
    <t>Ap</t>
  </si>
  <si>
    <t>Ac</t>
  </si>
  <si>
    <t>B2</t>
  </si>
  <si>
    <t>B3</t>
  </si>
  <si>
    <t>C2</t>
  </si>
  <si>
    <t>C3</t>
  </si>
  <si>
    <t>T2-S1</t>
  </si>
  <si>
    <t>T3-S2</t>
  </si>
  <si>
    <t>T3-S3</t>
  </si>
  <si>
    <t>T2-S1-R2</t>
  </si>
  <si>
    <t>SUMA</t>
  </si>
  <si>
    <t>TOTAL HORA</t>
  </si>
  <si>
    <t>PEATONES</t>
  </si>
  <si>
    <t>NBS</t>
  </si>
  <si>
    <t>NBR</t>
  </si>
  <si>
    <t>EBS</t>
  </si>
  <si>
    <t>Suma</t>
  </si>
  <si>
    <t>Porcentaje</t>
  </si>
  <si>
    <t>Tránsito por hora</t>
  </si>
  <si>
    <t>Tránsito por dia</t>
  </si>
  <si>
    <t>vehiculos</t>
  </si>
  <si>
    <t>peatones</t>
  </si>
  <si>
    <t>Para los movimientos vehiculares (Toda la interseccion)</t>
  </si>
  <si>
    <t>Volumen Horario de Máxima Demanda (VHMD)</t>
  </si>
  <si>
    <t>1844 veh/h</t>
  </si>
  <si>
    <t>Factor Horario de Máxima Demanda (FHMD) para un periodo de 15 minutos</t>
  </si>
  <si>
    <t xml:space="preserve">0.8283 adicional </t>
  </si>
  <si>
    <t>Tasa de Flujo Máxima para un periodo de 15 minutos</t>
  </si>
  <si>
    <t>2226 veh/h</t>
  </si>
  <si>
    <t>PARA LOS MOVIMIENTOS PEATONALES (TODA LA INTERSECCIÓN)</t>
  </si>
  <si>
    <t>110 peatones/h</t>
  </si>
  <si>
    <t>0.7432 adicional</t>
  </si>
  <si>
    <t>148 peatones/ 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</si>
</sst>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400]h:mm:ss\ AM/PM"/>
    <numFmt numFmtId="165" formatCode="0.00000%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  <font>
      <sz val="11.0"/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C9DAF8"/>
        <bgColor rgb="FFC9DAF8"/>
      </patternFill>
    </fill>
  </fills>
  <borders count="2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Font="1" applyNumberFormat="1"/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vertical="center"/>
    </xf>
    <xf borderId="7" fillId="0" fontId="1" numFmtId="21" xfId="0" applyAlignment="1" applyBorder="1" applyFont="1" applyNumberFormat="1">
      <alignment horizontal="center"/>
    </xf>
    <xf borderId="8" fillId="0" fontId="1" numFmtId="21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readingOrder="0"/>
    </xf>
    <xf borderId="12" fillId="0" fontId="3" numFmtId="0" xfId="0" applyBorder="1" applyFont="1"/>
    <xf borderId="13" fillId="0" fontId="1" numFmtId="21" xfId="0" applyAlignment="1" applyBorder="1" applyFont="1" applyNumberFormat="1">
      <alignment horizontal="center"/>
    </xf>
    <xf borderId="14" fillId="0" fontId="1" numFmtId="21" xfId="0" applyAlignment="1" applyBorder="1" applyFont="1" applyNumberFormat="1">
      <alignment horizontal="center"/>
    </xf>
    <xf borderId="15" fillId="0" fontId="1" numFmtId="0" xfId="0" applyAlignment="1" applyBorder="1" applyFont="1">
      <alignment horizontal="center" readingOrder="0" vertical="center"/>
    </xf>
    <xf borderId="16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readingOrder="0"/>
    </xf>
    <xf borderId="17" fillId="0" fontId="3" numFmtId="0" xfId="0" applyBorder="1" applyFont="1"/>
    <xf borderId="12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/>
    </xf>
    <xf borderId="19" fillId="0" fontId="1" numFmtId="1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1" xfId="0" applyAlignment="1" applyBorder="1" applyFont="1" applyNumberFormat="1">
      <alignment horizontal="center" vertical="center"/>
    </xf>
    <xf borderId="22" fillId="0" fontId="1" numFmtId="1" xfId="0" applyAlignment="1" applyBorder="1" applyFont="1" applyNumberFormat="1">
      <alignment horizontal="center" vertical="center"/>
    </xf>
    <xf borderId="5" fillId="0" fontId="1" numFmtId="1" xfId="0" applyAlignment="1" applyBorder="1" applyFont="1" applyNumberFormat="1">
      <alignment horizontal="center" vertical="center"/>
    </xf>
    <xf borderId="23" fillId="0" fontId="1" numFmtId="9" xfId="0" applyAlignment="1" applyBorder="1" applyFont="1" applyNumberFormat="1">
      <alignment horizontal="center" vertical="center"/>
    </xf>
    <xf borderId="23" fillId="0" fontId="1" numFmtId="165" xfId="0" applyAlignment="1" applyBorder="1" applyFont="1" applyNumberFormat="1">
      <alignment horizontal="center" vertical="center"/>
    </xf>
    <xf borderId="24" fillId="0" fontId="1" numFmtId="9" xfId="0" applyAlignment="1" applyBorder="1" applyFont="1" applyNumberFormat="1">
      <alignment horizontal="center" vertical="center"/>
    </xf>
    <xf borderId="5" fillId="0" fontId="1" numFmtId="9" xfId="0" applyAlignment="1" applyBorder="1" applyFont="1" applyNumberFormat="1">
      <alignment horizontal="center" vertical="center"/>
    </xf>
    <xf borderId="15" fillId="0" fontId="1" numFmtId="0" xfId="0" applyBorder="1" applyFont="1"/>
    <xf borderId="1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15" fillId="0" fontId="4" numFmtId="0" xfId="0" applyAlignment="1" applyBorder="1" applyFont="1">
      <alignment readingOrder="0"/>
    </xf>
    <xf borderId="10" fillId="0" fontId="1" numFmtId="21" xfId="0" applyAlignment="1" applyBorder="1" applyFont="1" applyNumberFormat="1">
      <alignment horizontal="center"/>
    </xf>
    <xf borderId="15" fillId="3" fontId="4" numFmtId="0" xfId="0" applyBorder="1" applyFill="1" applyFont="1"/>
    <xf borderId="15" fillId="4" fontId="4" numFmtId="0" xfId="0" applyBorder="1" applyFill="1" applyFont="1"/>
    <xf borderId="18" fillId="0" fontId="1" numFmtId="21" xfId="0" applyAlignment="1" applyBorder="1" applyFont="1" applyNumberFormat="1">
      <alignment horizontal="center"/>
    </xf>
    <xf borderId="15" fillId="5" fontId="4" numFmtId="0" xfId="0" applyAlignment="1" applyBorder="1" applyFill="1" applyFont="1">
      <alignment readingOrder="0"/>
    </xf>
    <xf borderId="15" fillId="0" fontId="5" numFmtId="0" xfId="0" applyAlignment="1" applyBorder="1" applyFont="1">
      <alignment readingOrder="0"/>
    </xf>
    <xf borderId="15" fillId="0" fontId="4" numFmtId="0" xfId="0" applyBorder="1" applyFont="1"/>
    <xf borderId="0" fillId="5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161925</xdr:colOff>
      <xdr:row>9</xdr:row>
      <xdr:rowOff>9525</xdr:rowOff>
    </xdr:from>
    <xdr:ext cx="1857375" cy="1466850"/>
    <xdr:grpSp>
      <xdr:nvGrpSpPr>
        <xdr:cNvPr id="2" name="Shape 2"/>
        <xdr:cNvGrpSpPr/>
      </xdr:nvGrpSpPr>
      <xdr:grpSpPr>
        <a:xfrm>
          <a:off x="4445888" y="3075150"/>
          <a:ext cx="1800225" cy="1409700"/>
          <a:chOff x="4445888" y="3075150"/>
          <a:chExt cx="1800225" cy="1409700"/>
        </a:xfrm>
      </xdr:grpSpPr>
      <xdr:cxnSp>
        <xdr:nvCxnSpPr>
          <xdr:cNvPr id="3" name="Shape 3"/>
          <xdr:cNvCxnSpPr/>
        </xdr:nvCxnSpPr>
        <xdr:spPr>
          <a:xfrm flipH="1" rot="10800000">
            <a:off x="4445888" y="3075150"/>
            <a:ext cx="1800225" cy="1409700"/>
          </a:xfrm>
          <a:prstGeom prst="straightConnector1">
            <a:avLst/>
          </a:prstGeom>
          <a:noFill/>
          <a:ln cap="flat" cmpd="sng" w="57150">
            <a:solidFill>
              <a:schemeClr val="l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561975</xdr:colOff>
      <xdr:row>13</xdr:row>
      <xdr:rowOff>133350</xdr:rowOff>
    </xdr:from>
    <xdr:ext cx="1781175" cy="1466850"/>
    <xdr:grpSp>
      <xdr:nvGrpSpPr>
        <xdr:cNvPr id="2" name="Shape 2"/>
        <xdr:cNvGrpSpPr/>
      </xdr:nvGrpSpPr>
      <xdr:grpSpPr>
        <a:xfrm>
          <a:off x="4483988" y="3075150"/>
          <a:ext cx="1724025" cy="1409700"/>
          <a:chOff x="4483988" y="3075150"/>
          <a:chExt cx="1724025" cy="1409700"/>
        </a:xfrm>
      </xdr:grpSpPr>
      <xdr:cxnSp>
        <xdr:nvCxnSpPr>
          <xdr:cNvPr id="4" name="Shape 4"/>
          <xdr:cNvCxnSpPr/>
        </xdr:nvCxnSpPr>
        <xdr:spPr>
          <a:xfrm flipH="1" rot="10800000">
            <a:off x="4483988" y="3075150"/>
            <a:ext cx="1724025" cy="1409700"/>
          </a:xfrm>
          <a:prstGeom prst="straightConnector1">
            <a:avLst/>
          </a:prstGeom>
          <a:noFill/>
          <a:ln cap="flat" cmpd="sng" w="57150">
            <a:solidFill>
              <a:schemeClr val="l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476250</xdr:colOff>
      <xdr:row>5</xdr:row>
      <xdr:rowOff>-19050</xdr:rowOff>
    </xdr:from>
    <xdr:ext cx="2971800" cy="171450"/>
    <xdr:grpSp>
      <xdr:nvGrpSpPr>
        <xdr:cNvPr id="2" name="Shape 2"/>
        <xdr:cNvGrpSpPr/>
      </xdr:nvGrpSpPr>
      <xdr:grpSpPr>
        <a:xfrm>
          <a:off x="3888675" y="3722850"/>
          <a:ext cx="2914650" cy="114300"/>
          <a:chOff x="3888675" y="3722850"/>
          <a:chExt cx="2914650" cy="114300"/>
        </a:xfrm>
      </xdr:grpSpPr>
      <xdr:cxnSp>
        <xdr:nvCxnSpPr>
          <xdr:cNvPr id="5" name="Shape 5"/>
          <xdr:cNvCxnSpPr/>
        </xdr:nvCxnSpPr>
        <xdr:spPr>
          <a:xfrm flipH="1" rot="10800000">
            <a:off x="3888675" y="3722850"/>
            <a:ext cx="2914650" cy="114300"/>
          </a:xfrm>
          <a:prstGeom prst="straightConnector1">
            <a:avLst/>
          </a:prstGeom>
          <a:noFill/>
          <a:ln cap="flat" cmpd="sng" w="57150">
            <a:solidFill>
              <a:schemeClr val="l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352425</xdr:colOff>
      <xdr:row>1</xdr:row>
      <xdr:rowOff>123825</xdr:rowOff>
    </xdr:from>
    <xdr:ext cx="1114425" cy="466725"/>
    <xdr:grpSp>
      <xdr:nvGrpSpPr>
        <xdr:cNvPr id="2" name="Shape 2"/>
        <xdr:cNvGrpSpPr/>
      </xdr:nvGrpSpPr>
      <xdr:grpSpPr>
        <a:xfrm>
          <a:off x="4788788" y="3546638"/>
          <a:ext cx="1114425" cy="466725"/>
          <a:chOff x="4788788" y="3546638"/>
          <a:chExt cx="1114425" cy="466725"/>
        </a:xfrm>
      </xdr:grpSpPr>
      <xdr:grpSp>
        <xdr:nvGrpSpPr>
          <xdr:cNvPr id="6" name="Shape 6"/>
          <xdr:cNvGrpSpPr/>
        </xdr:nvGrpSpPr>
        <xdr:grpSpPr>
          <a:xfrm>
            <a:off x="4788788" y="3546638"/>
            <a:ext cx="1114425" cy="466725"/>
            <a:chOff x="6143625" y="409575"/>
            <a:chExt cx="1266825" cy="466725"/>
          </a:xfrm>
        </xdr:grpSpPr>
        <xdr:sp>
          <xdr:nvSpPr>
            <xdr:cNvPr id="7" name="Shape 7"/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8" name="Shape 8"/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cap="flat" cmpd="sng" w="57150">
              <a:solidFill>
                <a:schemeClr val="l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9" name="Shape 9"/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cap="flat" cmpd="sng" w="76200">
              <a:solidFill>
                <a:schemeClr val="lt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4</xdr:col>
      <xdr:colOff>247650</xdr:colOff>
      <xdr:row>17</xdr:row>
      <xdr:rowOff>19050</xdr:rowOff>
    </xdr:from>
    <xdr:ext cx="1495425" cy="600075"/>
    <xdr:sp>
      <xdr:nvSpPr>
        <xdr:cNvPr id="10" name="Shape 10"/>
        <xdr:cNvSpPr/>
      </xdr:nvSpPr>
      <xdr:spPr>
        <a:xfrm>
          <a:off x="4600034" y="3483348"/>
          <a:ext cx="1491932" cy="593304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3200" cap="none">
              <a:solidFill>
                <a:schemeClr val="lt1"/>
              </a:solidFill>
            </a:rPr>
            <a:t>NBS</a:t>
          </a:r>
          <a:endParaRPr b="0" sz="540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6</xdr:col>
      <xdr:colOff>133350</xdr:colOff>
      <xdr:row>21</xdr:row>
      <xdr:rowOff>19050</xdr:rowOff>
    </xdr:from>
    <xdr:ext cx="1495425" cy="600075"/>
    <xdr:sp>
      <xdr:nvSpPr>
        <xdr:cNvPr id="11" name="Shape 11"/>
        <xdr:cNvSpPr/>
      </xdr:nvSpPr>
      <xdr:spPr>
        <a:xfrm>
          <a:off x="4600034" y="3483348"/>
          <a:ext cx="1491932" cy="593304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3200" cap="none">
              <a:solidFill>
                <a:schemeClr val="lt1"/>
              </a:solidFill>
            </a:rPr>
            <a:t>NBR</a:t>
          </a:r>
          <a:endParaRPr b="0" sz="540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6</xdr:col>
      <xdr:colOff>9525</xdr:colOff>
      <xdr:row>5</xdr:row>
      <xdr:rowOff>0</xdr:rowOff>
    </xdr:from>
    <xdr:ext cx="1495425" cy="600075"/>
    <xdr:sp>
      <xdr:nvSpPr>
        <xdr:cNvPr id="12" name="Shape 12"/>
        <xdr:cNvSpPr/>
      </xdr:nvSpPr>
      <xdr:spPr>
        <a:xfrm>
          <a:off x="4600034" y="3483348"/>
          <a:ext cx="1491932" cy="593304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3200" cap="none">
              <a:solidFill>
                <a:schemeClr val="lt1"/>
              </a:solidFill>
            </a:rPr>
            <a:t>EBS</a:t>
          </a:r>
          <a:endParaRPr b="0" sz="540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7</xdr:col>
      <xdr:colOff>304800</xdr:colOff>
      <xdr:row>1</xdr:row>
      <xdr:rowOff>38100</xdr:rowOff>
    </xdr:from>
    <xdr:ext cx="1495425" cy="600075"/>
    <xdr:sp>
      <xdr:nvSpPr>
        <xdr:cNvPr id="13" name="Shape 13"/>
        <xdr:cNvSpPr/>
      </xdr:nvSpPr>
      <xdr:spPr>
        <a:xfrm>
          <a:off x="4600034" y="3483348"/>
          <a:ext cx="1491932" cy="593304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3200" cap="none">
              <a:solidFill>
                <a:schemeClr val="lt1"/>
              </a:solidFill>
            </a:rPr>
            <a:t>EBL</a:t>
          </a:r>
          <a:endParaRPr b="0" sz="540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142875</xdr:colOff>
      <xdr:row>65</xdr:row>
      <xdr:rowOff>104775</xdr:rowOff>
    </xdr:from>
    <xdr:ext cx="714375" cy="1276350"/>
    <xdr:grpSp>
      <xdr:nvGrpSpPr>
        <xdr:cNvPr id="2" name="Shape 2"/>
        <xdr:cNvGrpSpPr/>
      </xdr:nvGrpSpPr>
      <xdr:grpSpPr>
        <a:xfrm>
          <a:off x="5012625" y="3165638"/>
          <a:ext cx="666750" cy="1228725"/>
          <a:chOff x="5012625" y="3165638"/>
          <a:chExt cx="666750" cy="1228725"/>
        </a:xfrm>
      </xdr:grpSpPr>
      <xdr:cxnSp>
        <xdr:nvCxnSpPr>
          <xdr:cNvPr id="14" name="Shape 14"/>
          <xdr:cNvCxnSpPr/>
        </xdr:nvCxnSpPr>
        <xdr:spPr>
          <a:xfrm rot="10800000">
            <a:off x="5012625" y="3165638"/>
            <a:ext cx="666750" cy="1228725"/>
          </a:xfrm>
          <a:prstGeom prst="straightConnector1">
            <a:avLst/>
          </a:prstGeom>
          <a:noFill/>
          <a:ln cap="flat" cmpd="sng" w="57150">
            <a:solidFill>
              <a:schemeClr val="l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438150</xdr:colOff>
      <xdr:row>72</xdr:row>
      <xdr:rowOff>38100</xdr:rowOff>
    </xdr:from>
    <xdr:ext cx="1495425" cy="600075"/>
    <xdr:sp>
      <xdr:nvSpPr>
        <xdr:cNvPr id="15" name="Shape 15"/>
        <xdr:cNvSpPr/>
      </xdr:nvSpPr>
      <xdr:spPr>
        <a:xfrm>
          <a:off x="4600034" y="3483348"/>
          <a:ext cx="1491932" cy="593304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3200" cap="none">
              <a:solidFill>
                <a:schemeClr val="lt1"/>
              </a:solidFill>
            </a:rPr>
            <a:t>NBS</a:t>
          </a:r>
          <a:endParaRPr b="0" sz="540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619125</xdr:colOff>
      <xdr:row>60</xdr:row>
      <xdr:rowOff>-104775</xdr:rowOff>
    </xdr:from>
    <xdr:ext cx="1219200" cy="1104900"/>
    <xdr:grpSp>
      <xdr:nvGrpSpPr>
        <xdr:cNvPr id="2" name="Shape 2"/>
        <xdr:cNvGrpSpPr/>
      </xdr:nvGrpSpPr>
      <xdr:grpSpPr>
        <a:xfrm>
          <a:off x="4788788" y="3508538"/>
          <a:ext cx="1114425" cy="542925"/>
          <a:chOff x="4788788" y="3508538"/>
          <a:chExt cx="1114425" cy="542925"/>
        </a:xfrm>
      </xdr:grpSpPr>
      <xdr:grpSp>
        <xdr:nvGrpSpPr>
          <xdr:cNvPr id="16" name="Shape 16"/>
          <xdr:cNvGrpSpPr/>
        </xdr:nvGrpSpPr>
        <xdr:grpSpPr>
          <a:xfrm flipH="1" rot="2262363">
            <a:off x="4788788" y="3508538"/>
            <a:ext cx="1114425" cy="542925"/>
            <a:chOff x="6143625" y="409575"/>
            <a:chExt cx="1266825" cy="466725"/>
          </a:xfrm>
        </xdr:grpSpPr>
        <xdr:sp>
          <xdr:nvSpPr>
            <xdr:cNvPr id="7" name="Shape 7"/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7" name="Shape 17"/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cap="flat" cmpd="sng" w="57150">
              <a:solidFill>
                <a:schemeClr val="l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18" name="Shape 18"/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cap="flat" cmpd="sng" w="76200">
              <a:solidFill>
                <a:schemeClr val="lt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9</xdr:col>
      <xdr:colOff>695325</xdr:colOff>
      <xdr:row>64</xdr:row>
      <xdr:rowOff>104775</xdr:rowOff>
    </xdr:from>
    <xdr:ext cx="1495425" cy="600075"/>
    <xdr:sp>
      <xdr:nvSpPr>
        <xdr:cNvPr id="19" name="Shape 19"/>
        <xdr:cNvSpPr/>
      </xdr:nvSpPr>
      <xdr:spPr>
        <a:xfrm>
          <a:off x="4600034" y="3483348"/>
          <a:ext cx="1491932" cy="593304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3200" cap="none">
              <a:solidFill>
                <a:schemeClr val="lt1"/>
              </a:solidFill>
            </a:rPr>
            <a:t>NBR</a:t>
          </a:r>
          <a:endParaRPr b="0" sz="540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5</xdr:col>
      <xdr:colOff>219075</xdr:colOff>
      <xdr:row>58</xdr:row>
      <xdr:rowOff>123825</xdr:rowOff>
    </xdr:from>
    <xdr:ext cx="1266825" cy="361950"/>
    <xdr:grpSp>
      <xdr:nvGrpSpPr>
        <xdr:cNvPr id="2" name="Shape 2"/>
        <xdr:cNvGrpSpPr/>
      </xdr:nvGrpSpPr>
      <xdr:grpSpPr>
        <a:xfrm>
          <a:off x="4741163" y="3622838"/>
          <a:ext cx="1209675" cy="314325"/>
          <a:chOff x="4741163" y="3622838"/>
          <a:chExt cx="1209675" cy="314325"/>
        </a:xfrm>
      </xdr:grpSpPr>
      <xdr:cxnSp>
        <xdr:nvCxnSpPr>
          <xdr:cNvPr id="20" name="Shape 20"/>
          <xdr:cNvCxnSpPr/>
        </xdr:nvCxnSpPr>
        <xdr:spPr>
          <a:xfrm flipH="1" rot="10800000">
            <a:off x="4741163" y="3622838"/>
            <a:ext cx="1209675" cy="314325"/>
          </a:xfrm>
          <a:prstGeom prst="straightConnector1">
            <a:avLst/>
          </a:prstGeom>
          <a:noFill/>
          <a:ln cap="flat" cmpd="sng" w="57150">
            <a:solidFill>
              <a:schemeClr val="l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390525</xdr:colOff>
      <xdr:row>60</xdr:row>
      <xdr:rowOff>47625</xdr:rowOff>
    </xdr:from>
    <xdr:ext cx="1495425" cy="600075"/>
    <xdr:sp>
      <xdr:nvSpPr>
        <xdr:cNvPr id="21" name="Shape 21"/>
        <xdr:cNvSpPr/>
      </xdr:nvSpPr>
      <xdr:spPr>
        <a:xfrm>
          <a:off x="4600034" y="3483348"/>
          <a:ext cx="1491932" cy="593304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3200" cap="none">
              <a:solidFill>
                <a:schemeClr val="lt1"/>
              </a:solidFill>
            </a:rPr>
            <a:t>EBS</a:t>
          </a:r>
          <a:endParaRPr b="0" sz="540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3</xdr:col>
      <xdr:colOff>695325</xdr:colOff>
      <xdr:row>51</xdr:row>
      <xdr:rowOff>190500</xdr:rowOff>
    </xdr:from>
    <xdr:ext cx="7534275" cy="476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2.43"/>
    <col customWidth="1" min="6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4.25" customHeigh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ht="14.25" customHeight="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ht="14.25" customHeight="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ht="14.25" customHeight="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ht="14.25" customHeight="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ht="14.25" customHeight="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ht="14.25" customHeight="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ht="14.25" customHeigh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ht="14.25" customHeight="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ht="14.25" customHeight="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ht="14.25" customHeight="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ht="14.25" customHeight="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ht="14.25" customHeight="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ht="14.25" customHeigh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ht="14.25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ht="14.25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ht="14.25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ht="14.25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ht="14.25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ht="14.25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ht="14.2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ht="14.25" customHeight="1">
      <c r="C51" s="3"/>
      <c r="D51" s="3"/>
      <c r="N51" s="4"/>
      <c r="O51" s="4"/>
      <c r="P51" s="4"/>
      <c r="Q51" s="4"/>
    </row>
    <row r="52" ht="14.25" customHeight="1">
      <c r="C52" s="3"/>
      <c r="D52" s="3"/>
      <c r="N52" s="4"/>
      <c r="O52" s="4"/>
      <c r="P52" s="4"/>
      <c r="Q52" s="4"/>
    </row>
    <row r="53" ht="14.25" customHeight="1">
      <c r="C53" s="3"/>
      <c r="D53" s="3"/>
      <c r="N53" s="4"/>
      <c r="O53" s="4"/>
      <c r="P53" s="4"/>
      <c r="Q53" s="4"/>
    </row>
    <row r="54" ht="14.25" customHeight="1">
      <c r="C54" s="3"/>
      <c r="D54" s="3"/>
      <c r="N54" s="4"/>
      <c r="O54" s="4"/>
      <c r="P54" s="4"/>
      <c r="Q54" s="4"/>
    </row>
    <row r="55" ht="14.25" customHeight="1">
      <c r="C55" s="3"/>
      <c r="D55" s="3"/>
      <c r="N55" s="4"/>
      <c r="O55" s="4"/>
      <c r="P55" s="4"/>
      <c r="Q55" s="4"/>
    </row>
    <row r="56" ht="14.25" customHeight="1">
      <c r="C56" s="3"/>
      <c r="D56" s="3"/>
      <c r="N56" s="4"/>
      <c r="O56" s="4"/>
      <c r="P56" s="4"/>
      <c r="Q56" s="4"/>
    </row>
    <row r="57" ht="14.25" customHeight="1">
      <c r="C57" s="3"/>
      <c r="D57" s="3"/>
      <c r="N57" s="4"/>
      <c r="O57" s="4"/>
      <c r="P57" s="4"/>
      <c r="Q57" s="4"/>
    </row>
    <row r="58" ht="14.25" customHeight="1">
      <c r="C58" s="3"/>
      <c r="D58" s="3"/>
      <c r="N58" s="4"/>
      <c r="O58" s="4"/>
      <c r="P58" s="4"/>
      <c r="Q58" s="4"/>
    </row>
    <row r="59" ht="14.25" customHeight="1">
      <c r="C59" s="3"/>
      <c r="D59" s="3"/>
      <c r="N59" s="4"/>
      <c r="O59" s="4"/>
      <c r="P59" s="4"/>
      <c r="Q59" s="4"/>
    </row>
    <row r="60" ht="14.25" customHeight="1">
      <c r="C60" s="3"/>
      <c r="D60" s="3"/>
      <c r="N60" s="4"/>
      <c r="O60" s="4"/>
      <c r="P60" s="4"/>
      <c r="Q60" s="4"/>
    </row>
    <row r="61" ht="14.25" customHeight="1">
      <c r="C61" s="3"/>
      <c r="D61" s="3"/>
      <c r="N61" s="4"/>
      <c r="O61" s="4"/>
      <c r="P61" s="4"/>
      <c r="Q61" s="4"/>
    </row>
    <row r="62" ht="14.25" customHeight="1">
      <c r="C62" s="3"/>
      <c r="D62" s="3"/>
      <c r="N62" s="4"/>
      <c r="O62" s="4"/>
      <c r="P62" s="4"/>
      <c r="Q62" s="4"/>
    </row>
    <row r="63" ht="14.25" customHeight="1">
      <c r="C63" s="3"/>
      <c r="D63" s="3"/>
      <c r="N63" s="4"/>
      <c r="O63" s="4"/>
      <c r="P63" s="4"/>
      <c r="Q63" s="4"/>
    </row>
    <row r="64" ht="14.25" customHeight="1">
      <c r="C64" s="3"/>
      <c r="D64" s="3"/>
      <c r="N64" s="4"/>
      <c r="O64" s="4"/>
      <c r="P64" s="4"/>
      <c r="Q64" s="4"/>
    </row>
    <row r="65" ht="14.25" customHeight="1">
      <c r="C65" s="3"/>
      <c r="D65" s="3"/>
      <c r="N65" s="4"/>
      <c r="O65" s="4"/>
      <c r="P65" s="4"/>
      <c r="Q65" s="4"/>
    </row>
    <row r="66" ht="14.25" customHeight="1">
      <c r="C66" s="3"/>
      <c r="D66" s="3"/>
      <c r="N66" s="4"/>
      <c r="O66" s="4"/>
      <c r="P66" s="4"/>
      <c r="Q66" s="4"/>
    </row>
    <row r="67" ht="14.25" customHeight="1">
      <c r="C67" s="3"/>
      <c r="D67" s="3"/>
      <c r="N67" s="4"/>
      <c r="O67" s="4"/>
      <c r="P67" s="4"/>
      <c r="Q67" s="4"/>
    </row>
    <row r="68" ht="14.25" customHeight="1">
      <c r="C68" s="3"/>
      <c r="D68" s="3"/>
      <c r="N68" s="4"/>
      <c r="O68" s="4"/>
      <c r="P68" s="4"/>
      <c r="Q68" s="4"/>
    </row>
    <row r="69" ht="14.25" customHeight="1">
      <c r="C69" s="3"/>
      <c r="D69" s="3"/>
      <c r="N69" s="4"/>
      <c r="O69" s="4"/>
      <c r="P69" s="4"/>
      <c r="Q69" s="4"/>
    </row>
    <row r="70" ht="14.25" customHeight="1">
      <c r="C70" s="3"/>
      <c r="D70" s="3"/>
      <c r="N70" s="4"/>
      <c r="O70" s="4"/>
      <c r="P70" s="4"/>
      <c r="Q70" s="4"/>
    </row>
    <row r="71" ht="14.25" customHeight="1">
      <c r="C71" s="3"/>
      <c r="D71" s="3"/>
      <c r="N71" s="4"/>
      <c r="O71" s="4"/>
      <c r="P71" s="4"/>
      <c r="Q71" s="4"/>
    </row>
    <row r="72" ht="14.25" customHeight="1">
      <c r="C72" s="3"/>
      <c r="D72" s="3"/>
      <c r="N72" s="4"/>
      <c r="O72" s="4"/>
      <c r="P72" s="4"/>
      <c r="Q72" s="4"/>
    </row>
    <row r="73" ht="14.25" customHeight="1">
      <c r="C73" s="3"/>
      <c r="D73" s="3"/>
      <c r="N73" s="4"/>
      <c r="O73" s="4"/>
      <c r="P73" s="4"/>
      <c r="Q73" s="4"/>
    </row>
    <row r="74" ht="14.25" customHeight="1">
      <c r="C74" s="3"/>
      <c r="D74" s="3"/>
      <c r="N74" s="4"/>
      <c r="O74" s="4"/>
      <c r="P74" s="4"/>
      <c r="Q74" s="4"/>
    </row>
    <row r="75" ht="14.25" customHeight="1">
      <c r="C75" s="3"/>
      <c r="D75" s="3"/>
      <c r="N75" s="4"/>
      <c r="O75" s="4"/>
      <c r="P75" s="4"/>
      <c r="Q75" s="4"/>
    </row>
    <row r="76" ht="14.25" customHeight="1">
      <c r="C76" s="3"/>
      <c r="D76" s="3"/>
      <c r="N76" s="4"/>
      <c r="O76" s="4"/>
      <c r="P76" s="4"/>
      <c r="Q76" s="4"/>
    </row>
    <row r="77" ht="14.25" customHeight="1">
      <c r="C77" s="3"/>
      <c r="D77" s="3"/>
      <c r="N77" s="4"/>
      <c r="O77" s="4"/>
      <c r="P77" s="4"/>
      <c r="Q77" s="4"/>
    </row>
    <row r="78" ht="14.25" customHeight="1">
      <c r="C78" s="3"/>
      <c r="D78" s="3"/>
      <c r="N78" s="4"/>
      <c r="O78" s="4"/>
      <c r="P78" s="4"/>
      <c r="Q78" s="4"/>
    </row>
    <row r="79" ht="14.25" customHeight="1">
      <c r="C79" s="3"/>
      <c r="D79" s="3"/>
      <c r="N79" s="4"/>
      <c r="O79" s="4"/>
      <c r="P79" s="4"/>
      <c r="Q79" s="4"/>
    </row>
    <row r="80" ht="14.25" customHeight="1">
      <c r="C80" s="3"/>
      <c r="D80" s="3"/>
      <c r="N80" s="4"/>
      <c r="O80" s="4"/>
      <c r="P80" s="4"/>
      <c r="Q80" s="4"/>
    </row>
    <row r="81" ht="14.25" customHeight="1">
      <c r="C81" s="5" t="s">
        <v>0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7"/>
    </row>
    <row r="82" ht="14.25" customHeight="1">
      <c r="C82" s="8" t="s">
        <v>1</v>
      </c>
      <c r="D82" s="9"/>
      <c r="E82" s="10" t="s">
        <v>2</v>
      </c>
      <c r="F82" s="10" t="s">
        <v>3</v>
      </c>
      <c r="G82" s="10" t="s">
        <v>4</v>
      </c>
      <c r="H82" s="10" t="s">
        <v>5</v>
      </c>
      <c r="I82" s="10" t="s">
        <v>6</v>
      </c>
      <c r="J82" s="10" t="s">
        <v>7</v>
      </c>
      <c r="K82" s="10" t="s">
        <v>8</v>
      </c>
      <c r="L82" s="10" t="s">
        <v>9</v>
      </c>
      <c r="M82" s="10" t="s">
        <v>10</v>
      </c>
      <c r="N82" s="10" t="s">
        <v>11</v>
      </c>
      <c r="O82" s="10" t="s">
        <v>12</v>
      </c>
      <c r="P82" s="10" t="s">
        <v>13</v>
      </c>
      <c r="Q82" s="10" t="s">
        <v>14</v>
      </c>
      <c r="R82" s="10" t="s">
        <v>15</v>
      </c>
    </row>
    <row r="83" ht="14.25" customHeight="1">
      <c r="B83" s="11" t="s">
        <v>16</v>
      </c>
      <c r="C83" s="12">
        <v>0.75</v>
      </c>
      <c r="D83" s="13">
        <v>0.7604166666666666</v>
      </c>
      <c r="E83" s="14">
        <v>25.0</v>
      </c>
      <c r="F83" s="14">
        <v>142.0</v>
      </c>
      <c r="G83" s="14">
        <v>58.0</v>
      </c>
      <c r="H83" s="14">
        <v>28.0</v>
      </c>
      <c r="I83" s="14">
        <v>1.0</v>
      </c>
      <c r="J83" s="14">
        <v>15.0</v>
      </c>
      <c r="K83" s="14">
        <v>4.0</v>
      </c>
      <c r="L83" s="14">
        <v>0.0</v>
      </c>
      <c r="M83" s="14">
        <v>0.0</v>
      </c>
      <c r="N83" s="14">
        <v>1.0</v>
      </c>
      <c r="O83" s="15">
        <v>0.0</v>
      </c>
      <c r="P83" s="16">
        <f t="shared" ref="P83:P96" si="1">SUM(E83:O83)</f>
        <v>274</v>
      </c>
      <c r="Q83" s="11">
        <f>SUM(P83:P86)</f>
        <v>1041</v>
      </c>
      <c r="R83" s="17">
        <v>8.0</v>
      </c>
    </row>
    <row r="84" ht="14.25" customHeight="1">
      <c r="B84" s="18"/>
      <c r="C84" s="19">
        <v>0.7604166666666666</v>
      </c>
      <c r="D84" s="20">
        <v>0.7708333333333334</v>
      </c>
      <c r="E84" s="21">
        <v>43.0</v>
      </c>
      <c r="F84" s="21">
        <v>152.0</v>
      </c>
      <c r="G84" s="21">
        <v>99.0</v>
      </c>
      <c r="H84" s="21">
        <v>25.0</v>
      </c>
      <c r="I84" s="21">
        <v>0.0</v>
      </c>
      <c r="J84" s="21">
        <v>12.0</v>
      </c>
      <c r="K84" s="21">
        <v>6.0</v>
      </c>
      <c r="L84" s="21">
        <v>1.0</v>
      </c>
      <c r="M84" s="21">
        <v>1.0</v>
      </c>
      <c r="N84" s="21">
        <v>0.0</v>
      </c>
      <c r="O84" s="21">
        <v>0.0</v>
      </c>
      <c r="P84" s="22">
        <f t="shared" si="1"/>
        <v>339</v>
      </c>
      <c r="Q84" s="18"/>
      <c r="R84" s="23">
        <v>14.0</v>
      </c>
    </row>
    <row r="85" ht="14.25" customHeight="1">
      <c r="B85" s="18"/>
      <c r="C85" s="12">
        <v>0.770833333333333</v>
      </c>
      <c r="D85" s="13">
        <v>0.78125</v>
      </c>
      <c r="E85" s="21">
        <v>26.0</v>
      </c>
      <c r="F85" s="21">
        <v>153.0</v>
      </c>
      <c r="G85" s="21">
        <v>48.0</v>
      </c>
      <c r="H85" s="21">
        <v>21.0</v>
      </c>
      <c r="I85" s="21">
        <v>0.0</v>
      </c>
      <c r="J85" s="21">
        <v>6.0</v>
      </c>
      <c r="K85" s="21">
        <v>5.0</v>
      </c>
      <c r="L85" s="21">
        <v>0.0</v>
      </c>
      <c r="M85" s="21">
        <v>0.0</v>
      </c>
      <c r="N85" s="21">
        <v>0.0</v>
      </c>
      <c r="O85" s="21">
        <v>0.0</v>
      </c>
      <c r="P85" s="22">
        <f t="shared" si="1"/>
        <v>259</v>
      </c>
      <c r="Q85" s="18"/>
      <c r="R85" s="23">
        <v>7.0</v>
      </c>
    </row>
    <row r="86" ht="14.25" customHeight="1">
      <c r="B86" s="24"/>
      <c r="C86" s="19">
        <v>0.78125</v>
      </c>
      <c r="D86" s="20">
        <v>0.791666666666667</v>
      </c>
      <c r="E86" s="21">
        <v>5.0</v>
      </c>
      <c r="F86" s="21">
        <v>102.0</v>
      </c>
      <c r="G86" s="21">
        <v>40.0</v>
      </c>
      <c r="H86" s="21">
        <v>12.0</v>
      </c>
      <c r="I86" s="21">
        <v>0.0</v>
      </c>
      <c r="J86" s="21">
        <v>9.0</v>
      </c>
      <c r="K86" s="21">
        <v>1.0</v>
      </c>
      <c r="L86" s="21">
        <v>0.0</v>
      </c>
      <c r="M86" s="21">
        <v>0.0</v>
      </c>
      <c r="N86" s="21">
        <v>0.0</v>
      </c>
      <c r="O86" s="21">
        <v>0.0</v>
      </c>
      <c r="P86" s="22">
        <f t="shared" si="1"/>
        <v>169</v>
      </c>
      <c r="Q86" s="24"/>
      <c r="R86" s="23">
        <v>4.0</v>
      </c>
    </row>
    <row r="87" ht="14.25" customHeight="1">
      <c r="B87" s="25" t="s">
        <v>17</v>
      </c>
      <c r="C87" s="12">
        <v>0.75</v>
      </c>
      <c r="D87" s="13">
        <v>0.7604166666666666</v>
      </c>
      <c r="E87" s="21">
        <v>8.0</v>
      </c>
      <c r="F87" s="21">
        <v>53.0</v>
      </c>
      <c r="G87" s="21">
        <v>32.0</v>
      </c>
      <c r="H87" s="21">
        <v>1.0</v>
      </c>
      <c r="I87" s="21">
        <v>0.0</v>
      </c>
      <c r="J87" s="21">
        <v>3.0</v>
      </c>
      <c r="K87" s="21">
        <v>1.0</v>
      </c>
      <c r="L87" s="21">
        <v>4.0</v>
      </c>
      <c r="M87" s="21">
        <v>0.0</v>
      </c>
      <c r="N87" s="21">
        <v>0.0</v>
      </c>
      <c r="O87" s="26">
        <v>1.0</v>
      </c>
      <c r="P87" s="22">
        <f t="shared" si="1"/>
        <v>103</v>
      </c>
      <c r="Q87" s="11">
        <f>SUM(P87:P90)</f>
        <v>357</v>
      </c>
      <c r="R87" s="23">
        <v>2.0</v>
      </c>
    </row>
    <row r="88" ht="14.25" customHeight="1">
      <c r="B88" s="18"/>
      <c r="C88" s="19">
        <v>0.7604166666666666</v>
      </c>
      <c r="D88" s="20">
        <v>0.7708333333333334</v>
      </c>
      <c r="E88" s="21">
        <v>8.0</v>
      </c>
      <c r="F88" s="21">
        <v>59.0</v>
      </c>
      <c r="G88" s="21">
        <v>37.0</v>
      </c>
      <c r="H88" s="21">
        <v>0.0</v>
      </c>
      <c r="I88" s="21">
        <v>0.0</v>
      </c>
      <c r="J88" s="21">
        <v>2.0</v>
      </c>
      <c r="K88" s="21">
        <v>0.0</v>
      </c>
      <c r="L88" s="21">
        <v>0.0</v>
      </c>
      <c r="M88" s="21">
        <v>0.0</v>
      </c>
      <c r="N88" s="21">
        <v>0.0</v>
      </c>
      <c r="O88" s="21">
        <v>1.0</v>
      </c>
      <c r="P88" s="22">
        <f t="shared" si="1"/>
        <v>107</v>
      </c>
      <c r="Q88" s="18"/>
      <c r="R88" s="23">
        <v>9.0</v>
      </c>
    </row>
    <row r="89" ht="14.25" customHeight="1">
      <c r="B89" s="18"/>
      <c r="C89" s="12">
        <v>0.770833333333333</v>
      </c>
      <c r="D89" s="13">
        <v>0.78125</v>
      </c>
      <c r="E89" s="21">
        <v>9.0</v>
      </c>
      <c r="F89" s="21">
        <v>68.0</v>
      </c>
      <c r="G89" s="21">
        <v>17.0</v>
      </c>
      <c r="H89" s="21">
        <v>1.0</v>
      </c>
      <c r="I89" s="21">
        <v>0.0</v>
      </c>
      <c r="J89" s="21">
        <v>3.0</v>
      </c>
      <c r="K89" s="21">
        <v>0.0</v>
      </c>
      <c r="L89" s="21">
        <v>0.0</v>
      </c>
      <c r="M89" s="21">
        <v>0.0</v>
      </c>
      <c r="N89" s="21">
        <v>0.0</v>
      </c>
      <c r="O89" s="21">
        <v>0.0</v>
      </c>
      <c r="P89" s="22">
        <f t="shared" si="1"/>
        <v>98</v>
      </c>
      <c r="Q89" s="18"/>
      <c r="R89" s="23">
        <v>12.0</v>
      </c>
    </row>
    <row r="90" ht="14.25" customHeight="1">
      <c r="B90" s="18"/>
      <c r="C90" s="19">
        <v>0.78125</v>
      </c>
      <c r="D90" s="20">
        <v>0.791666666666667</v>
      </c>
      <c r="E90" s="21">
        <v>2.0</v>
      </c>
      <c r="F90" s="21">
        <v>34.0</v>
      </c>
      <c r="G90" s="21">
        <v>9.0</v>
      </c>
      <c r="H90" s="21">
        <v>0.0</v>
      </c>
      <c r="I90" s="21">
        <v>0.0</v>
      </c>
      <c r="J90" s="21">
        <v>4.0</v>
      </c>
      <c r="K90" s="21">
        <v>0.0</v>
      </c>
      <c r="L90" s="21">
        <v>0.0</v>
      </c>
      <c r="M90" s="21">
        <v>0.0</v>
      </c>
      <c r="N90" s="21">
        <v>0.0</v>
      </c>
      <c r="O90" s="21">
        <v>0.0</v>
      </c>
      <c r="P90" s="22">
        <f t="shared" si="1"/>
        <v>49</v>
      </c>
      <c r="Q90" s="24"/>
      <c r="R90" s="23">
        <v>1.0</v>
      </c>
    </row>
    <row r="91" ht="14.25" customHeight="1">
      <c r="B91" s="11" t="s">
        <v>18</v>
      </c>
      <c r="C91" s="12">
        <v>0.75</v>
      </c>
      <c r="D91" s="13">
        <v>0.7604166666666666</v>
      </c>
      <c r="E91" s="21">
        <v>6.0</v>
      </c>
      <c r="F91" s="21">
        <v>88.0</v>
      </c>
      <c r="G91" s="21">
        <v>13.0</v>
      </c>
      <c r="H91" s="21">
        <v>2.0</v>
      </c>
      <c r="I91" s="21">
        <v>0.0</v>
      </c>
      <c r="J91" s="21">
        <v>2.0</v>
      </c>
      <c r="K91" s="21">
        <v>1.0</v>
      </c>
      <c r="L91" s="21">
        <v>0.0</v>
      </c>
      <c r="M91" s="21">
        <v>0.0</v>
      </c>
      <c r="N91" s="21">
        <v>0.0</v>
      </c>
      <c r="O91" s="21">
        <v>0.0</v>
      </c>
      <c r="P91" s="21">
        <f t="shared" si="1"/>
        <v>112</v>
      </c>
      <c r="Q91" s="11">
        <f>SUM(P91:P94)</f>
        <v>446</v>
      </c>
      <c r="R91" s="23">
        <v>7.0</v>
      </c>
    </row>
    <row r="92" ht="14.25" customHeight="1">
      <c r="B92" s="18"/>
      <c r="C92" s="19">
        <v>0.7604166666666666</v>
      </c>
      <c r="D92" s="20">
        <v>0.7708333333333334</v>
      </c>
      <c r="E92" s="21">
        <v>12.0</v>
      </c>
      <c r="F92" s="21">
        <v>82.0</v>
      </c>
      <c r="G92" s="21">
        <v>18.0</v>
      </c>
      <c r="H92" s="21">
        <v>0.0</v>
      </c>
      <c r="I92" s="21">
        <v>0.0</v>
      </c>
      <c r="J92" s="21">
        <v>1.0</v>
      </c>
      <c r="K92" s="21">
        <v>0.0</v>
      </c>
      <c r="L92" s="21">
        <v>0.0</v>
      </c>
      <c r="M92" s="21">
        <v>1.0</v>
      </c>
      <c r="N92" s="21">
        <v>0.0</v>
      </c>
      <c r="O92" s="21">
        <v>0.0</v>
      </c>
      <c r="P92" s="21">
        <f t="shared" si="1"/>
        <v>114</v>
      </c>
      <c r="Q92" s="18"/>
      <c r="R92" s="23">
        <v>14.0</v>
      </c>
    </row>
    <row r="93" ht="14.25" customHeight="1">
      <c r="B93" s="18"/>
      <c r="C93" s="12">
        <v>0.770833333333333</v>
      </c>
      <c r="D93" s="13">
        <v>0.78125</v>
      </c>
      <c r="E93" s="21">
        <v>14.0</v>
      </c>
      <c r="F93" s="21">
        <v>93.0</v>
      </c>
      <c r="G93" s="21">
        <v>11.0</v>
      </c>
      <c r="H93" s="21">
        <v>4.0</v>
      </c>
      <c r="I93" s="21">
        <v>0.0</v>
      </c>
      <c r="J93" s="21">
        <v>3.0</v>
      </c>
      <c r="K93" s="21">
        <v>0.0</v>
      </c>
      <c r="L93" s="21">
        <v>1.0</v>
      </c>
      <c r="M93" s="21">
        <v>0.0</v>
      </c>
      <c r="N93" s="21">
        <v>0.0</v>
      </c>
      <c r="O93" s="21">
        <v>0.0</v>
      </c>
      <c r="P93" s="21">
        <f t="shared" si="1"/>
        <v>126</v>
      </c>
      <c r="Q93" s="18"/>
      <c r="R93" s="23">
        <v>15.0</v>
      </c>
    </row>
    <row r="94" ht="14.25" customHeight="1">
      <c r="B94" s="24"/>
      <c r="C94" s="19">
        <v>0.78125</v>
      </c>
      <c r="D94" s="20">
        <v>0.791666666666667</v>
      </c>
      <c r="E94" s="21">
        <v>17.0</v>
      </c>
      <c r="F94" s="21">
        <v>5.0</v>
      </c>
      <c r="G94" s="21">
        <v>64.0</v>
      </c>
      <c r="H94" s="21">
        <v>7.0</v>
      </c>
      <c r="I94" s="21">
        <v>0.0</v>
      </c>
      <c r="J94" s="21">
        <v>0.0</v>
      </c>
      <c r="K94" s="21">
        <v>0.0</v>
      </c>
      <c r="L94" s="21">
        <v>0.0</v>
      </c>
      <c r="M94" s="21">
        <v>1.0</v>
      </c>
      <c r="N94" s="21">
        <v>0.0</v>
      </c>
      <c r="O94" s="21">
        <v>0.0</v>
      </c>
      <c r="P94" s="21">
        <f t="shared" si="1"/>
        <v>94</v>
      </c>
      <c r="Q94" s="24"/>
      <c r="R94" s="23">
        <v>17.0</v>
      </c>
    </row>
    <row r="95" ht="14.25" customHeight="1">
      <c r="C95" s="27" t="s">
        <v>19</v>
      </c>
      <c r="D95" s="7"/>
      <c r="E95" s="28">
        <f t="shared" ref="E95:O95" si="2">SUM(E83:E94)</f>
        <v>175</v>
      </c>
      <c r="F95" s="29">
        <f t="shared" si="2"/>
        <v>1031</v>
      </c>
      <c r="G95" s="29">
        <f t="shared" si="2"/>
        <v>446</v>
      </c>
      <c r="H95" s="29">
        <f t="shared" si="2"/>
        <v>101</v>
      </c>
      <c r="I95" s="29">
        <f t="shared" si="2"/>
        <v>1</v>
      </c>
      <c r="J95" s="29">
        <f t="shared" si="2"/>
        <v>60</v>
      </c>
      <c r="K95" s="29">
        <f t="shared" si="2"/>
        <v>18</v>
      </c>
      <c r="L95" s="29">
        <f t="shared" si="2"/>
        <v>6</v>
      </c>
      <c r="M95" s="29">
        <f t="shared" si="2"/>
        <v>3</v>
      </c>
      <c r="N95" s="29">
        <f t="shared" si="2"/>
        <v>1</v>
      </c>
      <c r="O95" s="30">
        <f t="shared" si="2"/>
        <v>2</v>
      </c>
      <c r="P95" s="31">
        <f t="shared" si="1"/>
        <v>1844</v>
      </c>
      <c r="Q95" s="32">
        <f t="shared" ref="Q95:R95" si="3">SUM(Q83:Q94)</f>
        <v>1844</v>
      </c>
      <c r="R95" s="32">
        <f t="shared" si="3"/>
        <v>110</v>
      </c>
    </row>
    <row r="96" ht="14.25" customHeight="1">
      <c r="C96" s="27" t="s">
        <v>20</v>
      </c>
      <c r="D96" s="7"/>
      <c r="E96" s="33">
        <f t="shared" ref="E96:O96" si="4">E95/$Q$95</f>
        <v>0.09490238612</v>
      </c>
      <c r="F96" s="33">
        <f t="shared" si="4"/>
        <v>0.5591106291</v>
      </c>
      <c r="G96" s="33">
        <f t="shared" si="4"/>
        <v>0.2418655098</v>
      </c>
      <c r="H96" s="33">
        <f t="shared" si="4"/>
        <v>0.05477223427</v>
      </c>
      <c r="I96" s="34">
        <f t="shared" si="4"/>
        <v>0.0005422993492</v>
      </c>
      <c r="J96" s="33">
        <f t="shared" si="4"/>
        <v>0.03253796095</v>
      </c>
      <c r="K96" s="33">
        <f t="shared" si="4"/>
        <v>0.009761388286</v>
      </c>
      <c r="L96" s="34">
        <f t="shared" si="4"/>
        <v>0.003253796095</v>
      </c>
      <c r="M96" s="34">
        <f t="shared" si="4"/>
        <v>0.001626898048</v>
      </c>
      <c r="N96" s="34">
        <f t="shared" si="4"/>
        <v>0.0005422993492</v>
      </c>
      <c r="O96" s="34">
        <f t="shared" si="4"/>
        <v>0.001084598698</v>
      </c>
      <c r="P96" s="35">
        <f t="shared" si="1"/>
        <v>1</v>
      </c>
      <c r="Q96" s="36">
        <f>Q95/$Q$95</f>
        <v>1</v>
      </c>
      <c r="R96" s="37"/>
    </row>
    <row r="97" ht="14.25" customHeight="1">
      <c r="C97" s="3"/>
      <c r="D97" s="3"/>
      <c r="N97" s="38" t="s">
        <v>21</v>
      </c>
      <c r="O97" s="6"/>
      <c r="P97" s="7"/>
      <c r="Q97" s="32">
        <f>AVERAGE(Q83:Q94)</f>
        <v>614.6666667</v>
      </c>
    </row>
    <row r="98" ht="14.25" customHeight="1">
      <c r="C98" s="3"/>
      <c r="D98" s="3"/>
      <c r="N98" s="38" t="s">
        <v>22</v>
      </c>
      <c r="O98" s="6"/>
      <c r="P98" s="7"/>
      <c r="Q98" s="39">
        <f>Q97*12</f>
        <v>7376</v>
      </c>
    </row>
    <row r="99" ht="14.25" customHeight="1"/>
    <row r="100" ht="14.25" customHeight="1"/>
    <row r="101" ht="14.25" customHeight="1">
      <c r="C101" s="8" t="s">
        <v>1</v>
      </c>
      <c r="D101" s="9"/>
      <c r="E101" s="40" t="s">
        <v>23</v>
      </c>
      <c r="G101" s="8" t="s">
        <v>1</v>
      </c>
      <c r="H101" s="9"/>
      <c r="I101" s="40" t="s">
        <v>24</v>
      </c>
    </row>
    <row r="102" ht="14.25" customHeight="1">
      <c r="C102" s="12">
        <v>0.75</v>
      </c>
      <c r="D102" s="41">
        <v>0.7604166666666666</v>
      </c>
      <c r="E102" s="42">
        <f t="shared" ref="E102:E105" si="5">P83+P87+P91</f>
        <v>489</v>
      </c>
      <c r="G102" s="12">
        <v>0.75</v>
      </c>
      <c r="H102" s="41">
        <v>0.7604166666666666</v>
      </c>
      <c r="I102" s="43">
        <f t="shared" ref="I102:I105" si="6">R83+R87+R91</f>
        <v>17</v>
      </c>
    </row>
    <row r="103" ht="14.25" customHeight="1">
      <c r="C103" s="19">
        <v>0.7604166666666666</v>
      </c>
      <c r="D103" s="44">
        <v>0.7708333333333334</v>
      </c>
      <c r="E103" s="42">
        <f t="shared" si="5"/>
        <v>560</v>
      </c>
      <c r="G103" s="19">
        <v>0.7604166666666666</v>
      </c>
      <c r="H103" s="44">
        <v>0.7708333333333334</v>
      </c>
      <c r="I103" s="43">
        <f t="shared" si="6"/>
        <v>37</v>
      </c>
    </row>
    <row r="104" ht="14.25" customHeight="1">
      <c r="C104" s="12">
        <v>0.770833333333333</v>
      </c>
      <c r="D104" s="41">
        <v>0.78125</v>
      </c>
      <c r="E104" s="42">
        <f t="shared" si="5"/>
        <v>483</v>
      </c>
      <c r="G104" s="12">
        <v>0.770833333333333</v>
      </c>
      <c r="H104" s="41">
        <v>0.78125</v>
      </c>
      <c r="I104" s="43">
        <f t="shared" si="6"/>
        <v>34</v>
      </c>
    </row>
    <row r="105" ht="14.25" customHeight="1">
      <c r="C105" s="19">
        <v>0.78125</v>
      </c>
      <c r="D105" s="44">
        <v>0.791666666666667</v>
      </c>
      <c r="E105" s="42">
        <f t="shared" si="5"/>
        <v>312</v>
      </c>
      <c r="G105" s="19">
        <v>0.78125</v>
      </c>
      <c r="H105" s="44">
        <v>0.791666666666667</v>
      </c>
      <c r="I105" s="43">
        <f t="shared" si="6"/>
        <v>22</v>
      </c>
    </row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B91:B94"/>
    <mergeCell ref="C95:D95"/>
    <mergeCell ref="C96:D96"/>
    <mergeCell ref="C101:D101"/>
    <mergeCell ref="N97:P97"/>
    <mergeCell ref="N98:P98"/>
    <mergeCell ref="G101:H101"/>
    <mergeCell ref="C81:R81"/>
    <mergeCell ref="C82:D82"/>
    <mergeCell ref="B83:B86"/>
    <mergeCell ref="Q83:Q86"/>
    <mergeCell ref="B87:B90"/>
    <mergeCell ref="Q87:Q90"/>
    <mergeCell ref="Q91:Q9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71.57"/>
    <col customWidth="1" min="3" max="3" width="17.0"/>
  </cols>
  <sheetData>
    <row r="2">
      <c r="B2" s="45" t="s">
        <v>25</v>
      </c>
    </row>
    <row r="3">
      <c r="B3" s="46" t="s">
        <v>26</v>
      </c>
      <c r="C3" s="40" t="s">
        <v>27</v>
      </c>
    </row>
    <row r="4">
      <c r="B4" s="46" t="s">
        <v>28</v>
      </c>
      <c r="C4" s="40" t="s">
        <v>29</v>
      </c>
    </row>
    <row r="5">
      <c r="B5" s="46" t="s">
        <v>30</v>
      </c>
      <c r="C5" s="40" t="s">
        <v>31</v>
      </c>
    </row>
    <row r="6">
      <c r="B6" s="47"/>
    </row>
    <row r="7">
      <c r="B7" s="48" t="s">
        <v>32</v>
      </c>
    </row>
    <row r="8">
      <c r="B8" s="46" t="s">
        <v>26</v>
      </c>
      <c r="C8" s="40" t="s">
        <v>33</v>
      </c>
    </row>
    <row r="9">
      <c r="B9" s="46" t="s">
        <v>28</v>
      </c>
      <c r="C9" s="40" t="s">
        <v>34</v>
      </c>
    </row>
    <row r="10">
      <c r="B10" s="46" t="s">
        <v>30</v>
      </c>
      <c r="C10" s="40" t="s">
        <v>35</v>
      </c>
    </row>
  </sheetData>
  <drawing r:id="rId1"/>
</worksheet>
</file>