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de5363436d1d564b/Documentos/Produtos Digitais/Rumo Certo Uber/"/>
    </mc:Choice>
  </mc:AlternateContent>
  <xr:revisionPtr revIDLastSave="0" documentId="8_{10882661-4602-42AF-9506-C2BD3DF9B10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Planilha1" sheetId="1" r:id="rId1"/>
    <sheet name="DESPESAS FIXAS MENSAIS" sheetId="2" r:id="rId2"/>
    <sheet name="TOTAL ANO" sheetId="4" r:id="rId3"/>
    <sheet name="REGISTROS DIÁRIO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3" l="1"/>
  <c r="E70" i="3"/>
  <c r="F70" i="3"/>
  <c r="G70" i="3"/>
  <c r="H70" i="3"/>
  <c r="I70" i="3"/>
  <c r="J70" i="3"/>
  <c r="C70" i="3"/>
  <c r="S2" i="3"/>
  <c r="O2" i="3"/>
  <c r="K2" i="3"/>
  <c r="E1" i="3"/>
  <c r="E10" i="2"/>
  <c r="F10" i="2" s="1"/>
  <c r="C1" i="3" s="1"/>
  <c r="I1" i="3" l="1"/>
  <c r="F1" i="3"/>
  <c r="Q2" i="3"/>
  <c r="M2" i="3" s="1"/>
</calcChain>
</file>

<file path=xl/sharedStrings.xml><?xml version="1.0" encoding="utf-8"?>
<sst xmlns="http://schemas.openxmlformats.org/spreadsheetml/2006/main" count="139" uniqueCount="111">
  <si>
    <t>CATEGORIA DESPESAS</t>
  </si>
  <si>
    <t>CARTÕES</t>
  </si>
  <si>
    <t>PARCELAS</t>
  </si>
  <si>
    <t>META DIÁRIA</t>
  </si>
  <si>
    <t>GRÁFICOS</t>
  </si>
  <si>
    <t>EDUCAÇÃO</t>
  </si>
  <si>
    <t>VISA</t>
  </si>
  <si>
    <t>MENSAIS ENTRADA/SAÍDA</t>
  </si>
  <si>
    <t>MORADIA</t>
  </si>
  <si>
    <t>MASTER</t>
  </si>
  <si>
    <t>PLANILHAS POR MÊS</t>
  </si>
  <si>
    <t>ALIMENTAÇÃO</t>
  </si>
  <si>
    <t>ELO</t>
  </si>
  <si>
    <t>SAÚDE</t>
  </si>
  <si>
    <t>TRANSPORTE</t>
  </si>
  <si>
    <t>IMPOSTOS</t>
  </si>
  <si>
    <t>DOAÇÕES</t>
  </si>
  <si>
    <t>PG DÍVIDA</t>
  </si>
  <si>
    <t>TRABALHO</t>
  </si>
  <si>
    <t>COMBUSTÍVEL</t>
  </si>
  <si>
    <t>ENTENDA SUA SITUAÇÃO</t>
  </si>
  <si>
    <t>MELHOR AMIGO DO AGIOTA</t>
  </si>
  <si>
    <t>ROLETA DOS CARTÕES</t>
  </si>
  <si>
    <t>MEUS BOLETOS MINHA VIDA</t>
  </si>
  <si>
    <t>PEGUEI O ESQUEMA</t>
  </si>
  <si>
    <t>DINHEIRO MEU AMIGO</t>
  </si>
  <si>
    <t>MEU DINHEIRO TRABALHA PRA MIM</t>
  </si>
  <si>
    <t>ENTENDENDO SEU CUSTO FIXO</t>
  </si>
  <si>
    <t>VALORES</t>
  </si>
  <si>
    <t>SOMA CUSTO FIXO</t>
  </si>
  <si>
    <t>META</t>
  </si>
  <si>
    <t>MORADIA:</t>
  </si>
  <si>
    <t>ALUGUEL/PRESTAÇÃO</t>
  </si>
  <si>
    <t>CONTA DE ENERGIA</t>
  </si>
  <si>
    <t>CONTA DE ÁGUA</t>
  </si>
  <si>
    <t>CONDOMÍNIO</t>
  </si>
  <si>
    <t>EDUCAÇÃO:</t>
  </si>
  <si>
    <t>ESCOLA DOS FILHOS</t>
  </si>
  <si>
    <t>FACULDADE</t>
  </si>
  <si>
    <t>MATERIAL ESCOLAR</t>
  </si>
  <si>
    <t>SAÚDE:</t>
  </si>
  <si>
    <t>PLANO DE SAÚDE</t>
  </si>
  <si>
    <t>FARMÁCIA</t>
  </si>
  <si>
    <t>IMPOSTOS:</t>
  </si>
  <si>
    <t>IPVA</t>
  </si>
  <si>
    <t>MULTAS DE TRÂNSITO</t>
  </si>
  <si>
    <t>-</t>
  </si>
  <si>
    <t>IPTU</t>
  </si>
  <si>
    <t>IMPOSTO DE RENDA</t>
  </si>
  <si>
    <t>ALIMENTAÇÃO:</t>
  </si>
  <si>
    <t>MERCADO</t>
  </si>
  <si>
    <t>HORTIFRUTI</t>
  </si>
  <si>
    <t>AÇOUGUE</t>
  </si>
  <si>
    <t>PAGAMENTO DE DÍVIDA:</t>
  </si>
  <si>
    <t>BANCO</t>
  </si>
  <si>
    <t>CARTÃO DE CRÉDITO</t>
  </si>
  <si>
    <t>PRESTAÇÃO CARRO</t>
  </si>
  <si>
    <t>LAZER:</t>
  </si>
  <si>
    <t>CINEMA</t>
  </si>
  <si>
    <t>PARQUE</t>
  </si>
  <si>
    <t>CHURRASCO</t>
  </si>
  <si>
    <t>VIAGEM</t>
  </si>
  <si>
    <t>PROJETOS:</t>
  </si>
  <si>
    <t>FÉRIAS</t>
  </si>
  <si>
    <t>AQUISIÇÃO LONGO PRAZO</t>
  </si>
  <si>
    <t>CUSTOS COM VEÍCULO:</t>
  </si>
  <si>
    <t>ÓLEO</t>
  </si>
  <si>
    <t>META:</t>
  </si>
  <si>
    <t>REALIZADO:</t>
  </si>
  <si>
    <t>META DIÁRIA:</t>
  </si>
  <si>
    <t>RECEITAS</t>
  </si>
  <si>
    <t>DESPESAS</t>
  </si>
  <si>
    <t>GERAIS</t>
  </si>
  <si>
    <t>CARTÃO</t>
  </si>
  <si>
    <t>DESPESAS TRABALHO</t>
  </si>
  <si>
    <t>DIA</t>
  </si>
  <si>
    <t>UBER</t>
  </si>
  <si>
    <t>99 APP</t>
  </si>
  <si>
    <t>IN DRIVE</t>
  </si>
  <si>
    <t>PARTICULAR</t>
  </si>
  <si>
    <t>ALUGUEL CARRO</t>
  </si>
  <si>
    <t>DESPESAS - COMPRAS À VISTA</t>
  </si>
  <si>
    <t>COMPRAS CARTÃO DE CRÉDITO</t>
  </si>
  <si>
    <t>DESPESA</t>
  </si>
  <si>
    <t>CATEGORIA</t>
  </si>
  <si>
    <t>VALOR</t>
  </si>
  <si>
    <t>VALOR POR PARCELA</t>
  </si>
  <si>
    <t>Óleo</t>
  </si>
  <si>
    <t>Revisão do Carro</t>
  </si>
  <si>
    <t>MÊS</t>
  </si>
  <si>
    <t>ENTRADAS</t>
  </si>
  <si>
    <t>TOTAL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</si>
  <si>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</si>
  <si>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</si>
  <si>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</si>
  <si>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</si>
  <si>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</si>
  <si>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</si>
  <si>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</si>
  <si>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</si>
  <si>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</si>
  <si>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</si>
  <si>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</si>
  <si>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</si>
  <si>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/>
  </si>
  <si>
    <t>Pegou dinheiro emprestado pra pagar conta</t>
  </si>
  <si>
    <t xml:space="preserve">Usa um cartão pra pagar o outro. </t>
  </si>
  <si>
    <t>Não tem nada guardado. Paga tudo em dia, mas nunca sobra.</t>
  </si>
  <si>
    <t>Começou a guardar! Tem uma reserva de 1 mês.</t>
  </si>
  <si>
    <t>Tem 3 meses de reserva, e guarda mais de 20% por mês.</t>
  </si>
  <si>
    <t>Tem 6 meses de custo de vida guardado e pensa em como multiplicar seus ganhos.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</si>
</sst>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980000"/>
      <name val="Calibri"/>
      <family val="2"/>
    </font>
    <font>
      <sz val="11"/>
      <color rgb="FF000000"/>
      <name val="Segoe UI"/>
      <family val="2"/>
    </font>
    <font>
      <b/>
      <sz val="11"/>
      <color rgb="FF000000"/>
      <name val="Aptos Narrow"/>
      <family val="2"/>
      <scheme val="minor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C00000"/>
        <bgColor theme="0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theme="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theme="4"/>
      </right>
      <top style="thin">
        <color rgb="FF000000"/>
      </top>
      <bottom/>
      <diagonal/>
    </border>
    <border>
      <left style="thin">
        <color rgb="FF000000"/>
      </left>
      <right style="thin">
        <color theme="5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/>
    <xf numFmtId="9" fontId="1" fillId="0" borderId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3" fillId="0" borderId="5" xfId="0" applyFont="1" applyBorder="1"/>
    <xf numFmtId="0" fontId="6" fillId="0" borderId="5" xfId="0" applyFont="1" applyBorder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7" fillId="5" borderId="0" xfId="0" applyFont="1" applyFill="1"/>
    <xf numFmtId="0" fontId="0" fillId="7" borderId="0" xfId="0" applyFill="1"/>
    <xf numFmtId="0" fontId="2" fillId="7" borderId="0" xfId="0" applyFont="1" applyFill="1"/>
    <xf numFmtId="0" fontId="0" fillId="6" borderId="0" xfId="0" applyFill="1"/>
    <xf numFmtId="10" fontId="4" fillId="0" borderId="0" xfId="2" applyNumberFormat="1" applyFont="1"/>
    <xf numFmtId="44" fontId="4" fillId="0" borderId="0" xfId="1" applyFont="1"/>
    <xf numFmtId="44" fontId="4" fillId="0" borderId="0" xfId="0" applyNumberFormat="1" applyFont="1"/>
    <xf numFmtId="44" fontId="0" fillId="0" borderId="0" xfId="1" applyFont="1"/>
    <xf numFmtId="44" fontId="0" fillId="6" borderId="0" xfId="1" applyFont="1" applyFill="1"/>
    <xf numFmtId="0" fontId="4" fillId="0" borderId="1" xfId="0" applyFont="1" applyBorder="1"/>
    <xf numFmtId="0" fontId="4" fillId="0" borderId="2" xfId="0" applyFont="1" applyBorder="1"/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/>
    <xf numFmtId="44" fontId="4" fillId="0" borderId="0" xfId="1" applyFont="1" applyFill="1"/>
    <xf numFmtId="0" fontId="2" fillId="0" borderId="0" xfId="0" applyFont="1" applyFill="1"/>
    <xf numFmtId="44" fontId="2" fillId="0" borderId="0" xfId="1" applyFont="1" applyFill="1"/>
    <xf numFmtId="0" fontId="2" fillId="5" borderId="0" xfId="0" applyFont="1" applyFill="1"/>
    <xf numFmtId="44" fontId="2" fillId="5" borderId="0" xfId="1" applyFont="1" applyFill="1"/>
    <xf numFmtId="44" fontId="2" fillId="2" borderId="0" xfId="1" applyFont="1" applyFill="1"/>
    <xf numFmtId="44" fontId="1" fillId="0" borderId="0" xfId="1"/>
    <xf numFmtId="0" fontId="8" fillId="0" borderId="0" xfId="0" applyFont="1" applyFill="1" applyBorder="1" applyAlignment="1">
      <alignment horizontal="left" vertical="center"/>
    </xf>
    <xf numFmtId="0" fontId="2" fillId="0" borderId="0" xfId="0" quotePrefix="1" applyFont="1"/>
    <xf numFmtId="9" fontId="2" fillId="8" borderId="0" xfId="2" applyFont="1" applyFill="1" applyAlignment="1">
      <alignment horizontal="center"/>
    </xf>
    <xf numFmtId="0" fontId="2" fillId="8" borderId="0" xfId="0" applyFont="1" applyFill="1"/>
    <xf numFmtId="0" fontId="2" fillId="8" borderId="0" xfId="0" applyFont="1" applyFill="1"/>
    <xf numFmtId="0" fontId="2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8" fillId="10" borderId="3" xfId="0" applyFont="1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8" fillId="11" borderId="3" xfId="0" applyFont="1" applyFill="1" applyBorder="1" applyAlignment="1">
      <alignment horizontal="left" vertical="center"/>
    </xf>
    <xf numFmtId="0" fontId="8" fillId="11" borderId="0" xfId="0" applyFont="1" applyFill="1" applyAlignment="1">
      <alignment horizontal="left" vertical="center"/>
    </xf>
    <xf numFmtId="44" fontId="2" fillId="8" borderId="0" xfId="1" applyFont="1" applyFill="1"/>
    <xf numFmtId="0" fontId="2" fillId="12" borderId="0" xfId="0" applyFont="1" applyFill="1"/>
    <xf numFmtId="44" fontId="2" fillId="12" borderId="0" xfId="1" applyFont="1" applyFill="1"/>
    <xf numFmtId="0" fontId="2" fillId="0" borderId="0" xfId="0" applyFont="1" applyFill="1" applyAlignment="1"/>
    <xf numFmtId="0" fontId="4" fillId="0" borderId="0" xfId="0" applyFont="1" applyFill="1" applyBorder="1" applyAlignment="1">
      <alignment horizontal="left" vertical="center"/>
    </xf>
  </cellXfs>
  <cellStyles count="3">
    <cellStyle name="Moeda" xfId="1" builtinId="4"/>
    <cellStyle name="Normal" xfId="0" builtinId="0"/>
    <cellStyle name="Porcentagem" xfId="2" builtinId="5"/>
  </cellStyles>
  <dxfs count="35"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theme="0"/>
          <bgColor rgb="FFC00000"/>
        </patternFill>
      </fill>
      <alignment horizontal="left" vertical="center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theme="0"/>
          <bgColor theme="2" tint="-0.249977111117893"/>
        </patternFill>
      </fill>
      <alignment horizontal="left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B050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Aptos Narrow"/>
        <family val="2"/>
        <scheme val="minor"/>
      </font>
    </dxf>
    <dxf>
      <font>
        <b/>
        <strike val="0"/>
        <condense val="0"/>
        <extend val="0"/>
        <outline val="0"/>
        <shadow val="0"/>
        <vertAlign val="baseline"/>
        <sz val="11"/>
        <color rgb="FF980000"/>
        <name val="Calibri"/>
        <family val="2"/>
      </font>
      <fill>
        <patternFill patternType="solid">
          <fgColor theme="0"/>
          <bgColor theme="0"/>
        </patternFill>
      </fill>
      <alignment horizontal="left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rgb="FF980000"/>
        <name val="Calibri"/>
        <family val="2"/>
      </font>
      <fill>
        <patternFill patternType="solid">
          <fgColor theme="0"/>
          <bgColor theme="0"/>
        </patternFill>
      </fill>
      <alignment horizontal="left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rgb="FF980000"/>
        <name val="Calibri"/>
        <family val="2"/>
      </font>
      <fill>
        <patternFill patternType="solid">
          <fgColor theme="0"/>
          <bgColor theme="0"/>
        </patternFill>
      </fill>
      <alignment horizontal="left" vertical="center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980000"/>
        <name val="Calibri"/>
        <family val="2"/>
      </font>
      <fill>
        <patternFill patternType="solid">
          <fgColor theme="0"/>
          <bgColor theme="0"/>
        </patternFill>
      </fill>
      <alignment horizontal="left" vertical="center"/>
    </dxf>
  </dxfs>
  <tableStyles count="0" defaultTableStyle="TableStyleMedium2" defaultPivotStyle="PivotStyleLight16"/>
  <colors>
    <mruColors>
      <color rgb="FFFF7C80"/>
      <color rgb="FFFF9966"/>
      <color rgb="FFFF0066"/>
      <color rgb="FF660033"/>
      <color rgb="FFFF6600"/>
      <color rgb="FFCC3300"/>
      <color rgb="FFFF3300"/>
      <color rgb="FFD60093"/>
      <color rgb="FFFF505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Receita</a:t>
            </a:r>
            <a:r>
              <a:rPr lang="pt-BR" baseline="0"/>
              <a:t> x Despesa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E87-4944-8DF8-FFC8D43D8BF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E87-4944-8DF8-FFC8D43D8BF3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'REGISTROS DIÁRIOS'!$K$1:$M$1</c:f>
              <c:strCache>
                <c:ptCount val="3"/>
                <c:pt idx="0">
                  <c:v>RECEITAS</c:v>
                </c:pt>
                <c:pt idx="2">
                  <c:v>DESPESAS</c:v>
                </c:pt>
              </c:strCache>
            </c:strRef>
          </c:cat>
          <c:val>
            <c:numRef>
              <c:f>'REGISTROS DIÁRIOS'!$K$2:$M$2</c:f>
              <c:numCache>
                <c:formatCode>_("R$"* #,##0.00_);_("R$"* \(#,##0.00\);_("R$"* "-"??_);_(@_)</c:formatCode>
                <c:ptCount val="3"/>
                <c:pt idx="0">
                  <c:v>16380</c:v>
                </c:pt>
                <c:pt idx="2">
                  <c:v>14774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87-4944-8DF8-FFC8D43D8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270239"/>
        <c:axId val="1318268799"/>
      </c:barChart>
      <c:catAx>
        <c:axId val="131827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8268799"/>
        <c:crosses val="autoZero"/>
        <c:auto val="1"/>
        <c:lblAlgn val="ctr"/>
        <c:lblOffset val="100"/>
        <c:noMultiLvlLbl val="0"/>
      </c:catAx>
      <c:valAx>
        <c:axId val="131826879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827023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Gastos</a:t>
            </a:r>
            <a:r>
              <a:rPr lang="pt-BR" baseline="0"/>
              <a:t> Por Categoria à Vista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doughnut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rgbClr val="D6009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C68-4E7C-98CE-0CE245934E7B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C68-4E7C-98CE-0CE245934E7B}"/>
              </c:ext>
            </c:extLst>
          </c:dPt>
          <c:dPt>
            <c:idx val="2"/>
            <c:bubble3D val="0"/>
            <c:spPr>
              <a:solidFill>
                <a:srgbClr val="FF5050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C68-4E7C-98CE-0CE245934E7B}"/>
              </c:ext>
            </c:extLst>
          </c:dPt>
          <c:dPt>
            <c:idx val="3"/>
            <c:bubble3D val="0"/>
            <c:spPr>
              <a:solidFill>
                <a:srgbClr val="FF996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C68-4E7C-98CE-0CE245934E7B}"/>
              </c:ext>
            </c:extLst>
          </c:dPt>
          <c:dPt>
            <c:idx val="4"/>
            <c:bubble3D val="0"/>
            <c:spPr>
              <a:solidFill>
                <a:srgbClr val="FF7C80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C68-4E7C-98CE-0CE245934E7B}"/>
              </c:ext>
            </c:extLst>
          </c:dPt>
          <c:dPt>
            <c:idx val="5"/>
            <c:bubble3D val="0"/>
            <c:spPr>
              <a:solidFill>
                <a:srgbClr val="FF006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C68-4E7C-98CE-0CE245934E7B}"/>
              </c:ext>
            </c:extLst>
          </c:dPt>
          <c:dPt>
            <c:idx val="6"/>
            <c:bubble3D val="0"/>
            <c:spPr>
              <a:solidFill>
                <a:srgbClr val="FF6600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C68-4E7C-98CE-0CE245934E7B}"/>
              </c:ext>
            </c:extLst>
          </c:dPt>
          <c:dPt>
            <c:idx val="7"/>
            <c:bubble3D val="0"/>
            <c:spPr>
              <a:solidFill>
                <a:srgbClr val="FF3300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2C68-4E7C-98CE-0CE245934E7B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'REGISTROS DIÁRIOS'!$C$69:$J$69</c:f>
              <c:strCache>
                <c:ptCount val="8"/>
                <c:pt idx="0">
                  <c:v>EDUCAÇÃO</c:v>
                </c:pt>
                <c:pt idx="1">
                  <c:v>MORADIA</c:v>
                </c:pt>
                <c:pt idx="2">
                  <c:v>ALIMENTAÇÃO</c:v>
                </c:pt>
                <c:pt idx="3">
                  <c:v>SAÚDE</c:v>
                </c:pt>
                <c:pt idx="4">
                  <c:v>TRANSPORTE</c:v>
                </c:pt>
                <c:pt idx="5">
                  <c:v>IMPOSTOS</c:v>
                </c:pt>
                <c:pt idx="6">
                  <c:v>DOAÇÕES</c:v>
                </c:pt>
                <c:pt idx="7">
                  <c:v>PG DÍVIDA</c:v>
                </c:pt>
              </c:strCache>
            </c:strRef>
          </c:cat>
          <c:val>
            <c:numRef>
              <c:f>'REGISTROS DIÁRIOS'!$C$70:$J$70</c:f>
              <c:numCache>
                <c:formatCode>_("R$"* #,##0.00_);_("R$"* \(#,##0.00\);_("R$"* "-"??_);_(@_)</c:formatCode>
                <c:ptCount val="8"/>
                <c:pt idx="0">
                  <c:v>1066</c:v>
                </c:pt>
                <c:pt idx="1">
                  <c:v>1398</c:v>
                </c:pt>
                <c:pt idx="2">
                  <c:v>800</c:v>
                </c:pt>
                <c:pt idx="3">
                  <c:v>1100</c:v>
                </c:pt>
                <c:pt idx="4">
                  <c:v>1500</c:v>
                </c:pt>
                <c:pt idx="5">
                  <c:v>1000</c:v>
                </c:pt>
                <c:pt idx="6">
                  <c:v>800</c:v>
                </c:pt>
                <c:pt idx="7">
                  <c:v>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C68-4E7C-98CE-0CE245934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Compras</a:t>
            </a:r>
            <a:r>
              <a:rPr lang="pt-BR" baseline="0"/>
              <a:t> À Vista x Crédito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B5C-471A-A518-962D2161BE02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B5C-471A-A518-962D2161BE02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'REGISTROS DIÁRIOS'!$Q$1:$S$1</c:f>
              <c:strCache>
                <c:ptCount val="3"/>
                <c:pt idx="0">
                  <c:v>GERAIS</c:v>
                </c:pt>
                <c:pt idx="2">
                  <c:v>CARTÃO</c:v>
                </c:pt>
              </c:strCache>
            </c:strRef>
          </c:cat>
          <c:val>
            <c:numRef>
              <c:f>'REGISTROS DIÁRIOS'!$Q$2:$S$2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9924</c:v>
                </c:pt>
                <c:pt idx="2" formatCode="_(&quot;R$&quot;* #,##0.00_);_(&quot;R$&quot;* \(#,##0.00\);_(&quot;R$&quot;* &quot;-&quot;??_);_(@_)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5C-471A-A518-962D2161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277231"/>
        <c:axId val="1341278671"/>
      </c:barChart>
      <c:catAx>
        <c:axId val="134127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278671"/>
        <c:crosses val="autoZero"/>
        <c:auto val="1"/>
        <c:lblAlgn val="ctr"/>
        <c:lblOffset val="100"/>
        <c:noMultiLvlLbl val="0"/>
      </c:catAx>
      <c:valAx>
        <c:axId val="134127867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2772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>
                <a:latin typeface="+mn-lt"/>
              </a:rPr>
              <a:t>Despesas Trabalho x Gerais</a:t>
            </a:r>
          </a:p>
        </c:rich>
      </c:tx>
      <c:layout>
        <c:manualLayout>
          <c:xMode val="edge"/>
          <c:yMode val="edge"/>
          <c:x val="0.19973600174978129"/>
          <c:y val="2.7777777777777776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252-4C33-A730-06B6E3EA8AC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252-4C33-A730-06B6E3EA8ACB}"/>
              </c:ext>
            </c:extLst>
          </c:dPt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'REGISTROS DIÁRIOS'!$O$1:$Q$1</c:f>
              <c:strCache>
                <c:ptCount val="3"/>
                <c:pt idx="0">
                  <c:v>TRABALHO</c:v>
                </c:pt>
                <c:pt idx="2">
                  <c:v>GERAIS</c:v>
                </c:pt>
              </c:strCache>
            </c:strRef>
          </c:cat>
          <c:val>
            <c:numRef>
              <c:f>'REGISTROS DIÁRIOS'!$O$2:$Q$2</c:f>
              <c:numCache>
                <c:formatCode>_("R$"* #,##0.00_);_("R$"* \(#,##0.00\);_("R$"* "-"??_);_(@_)</c:formatCode>
                <c:ptCount val="3"/>
                <c:pt idx="0">
                  <c:v>4650</c:v>
                </c:pt>
                <c:pt idx="2">
                  <c:v>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52-4C33-A730-06B6E3EA8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342031"/>
        <c:axId val="1341342991"/>
      </c:barChart>
      <c:catAx>
        <c:axId val="134134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342991"/>
        <c:crosses val="autoZero"/>
        <c:auto val="1"/>
        <c:lblAlgn val="ctr"/>
        <c:lblOffset val="100"/>
        <c:noMultiLvlLbl val="0"/>
      </c:catAx>
      <c:valAx>
        <c:axId val="1341342991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13420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62443</xdr:colOff>
      <xdr:row>17</xdr:row>
      <xdr:rowOff>88370</xdr:rowOff>
    </xdr:from>
    <xdr:to>
      <xdr:col>16</xdr:col>
      <xdr:colOff>904875</xdr:colOff>
      <xdr:row>31</xdr:row>
      <xdr:rowOff>164570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63501</xdr:colOff>
      <xdr:row>2</xdr:row>
      <xdr:rowOff>147107</xdr:rowOff>
    </xdr:from>
    <xdr:to>
      <xdr:col>16</xdr:col>
      <xdr:colOff>904876</xdr:colOff>
      <xdr:row>17</xdr:row>
      <xdr:rowOff>32807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2</xdr:row>
      <xdr:rowOff>142876</xdr:rowOff>
    </xdr:from>
    <xdr:to>
      <xdr:col>22</xdr:col>
      <xdr:colOff>438150</xdr:colOff>
      <xdr:row>17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</xdr:colOff>
      <xdr:row>17</xdr:row>
      <xdr:rowOff>90487</xdr:rowOff>
    </xdr:from>
    <xdr:to>
      <xdr:col>22</xdr:col>
      <xdr:colOff>438150</xdr:colOff>
      <xdr:row>31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6" displayName="Tabela6" ref="A1:C19" totalsRowShown="0" dataDxfId="34" tableBorderDxfId="33">
  <autoFilter ref="A1:C19" xr:uid="{00000000-0009-0000-0100-000001000000}"/>
  <tableColumns count="3">
    <tableColumn id="1" xr3:uid="{00000000-0010-0000-0000-000001000000}" name="CATEGORIA DESPESAS" dataDxfId="32"/>
    <tableColumn id="2" xr3:uid="{00000000-0010-0000-0000-000002000000}" name="CARTÕES" dataDxfId="31"/>
    <tableColumn id="3" xr3:uid="{00000000-0010-0000-0000-000003000000}" name="PARCELAS" dataDxfId="3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B3:F34" totalsRowShown="0" headerRowDxfId="3" dataDxfId="29">
  <autoFilter ref="B3:F34" xr:uid="{00000000-0009-0000-0100-000002000000}"/>
  <tableColumns count="5">
    <tableColumn id="1" xr3:uid="{00000000-0010-0000-0100-000001000000}" name="DIA" dataDxfId="28"/>
    <tableColumn id="2" xr3:uid="{00000000-0010-0000-0100-000002000000}" name="UBER" dataDxfId="27"/>
    <tableColumn id="3" xr3:uid="{00000000-0010-0000-0100-000003000000}" name="99 APP" dataDxfId="26"/>
    <tableColumn id="4" xr3:uid="{00000000-0010-0000-0100-000004000000}" name="IN DRIVE" dataDxfId="25"/>
    <tableColumn id="5" xr3:uid="{00000000-0010-0000-0100-000005000000}" name="PARTICULAR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5" displayName="Tabela5" ref="H3:J34" totalsRowShown="0" headerRowDxfId="2" dataDxfId="23">
  <autoFilter ref="H3:J34" xr:uid="{00000000-0009-0000-0100-000003000000}"/>
  <tableColumns count="3">
    <tableColumn id="1" xr3:uid="{00000000-0010-0000-0200-000001000000}" name="COMBUSTÍVEL" dataDxfId="22"/>
    <tableColumn id="2" xr3:uid="{00000000-0010-0000-0200-000002000000}" name="ALIMENTAÇÃO" dataDxfId="21"/>
    <tableColumn id="3" xr3:uid="{00000000-0010-0000-0200-000003000000}" name="ALUGUEL CARRO" dataDxfId="2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8" displayName="Tabela8" ref="C37:J70" totalsRowShown="0" headerRowDxfId="1" dataDxfId="19">
  <autoFilter ref="C37:J70" xr:uid="{00000000-0009-0000-0100-000004000000}"/>
  <tableColumns count="8">
    <tableColumn id="1" xr3:uid="{00000000-0010-0000-0300-000001000000}" name="EDUCAÇÃO" dataDxfId="18"/>
    <tableColumn id="2" xr3:uid="{00000000-0010-0000-0300-000002000000}" name="MORADIA" dataDxfId="17"/>
    <tableColumn id="3" xr3:uid="{00000000-0010-0000-0300-000003000000}" name="ALIMENTAÇÃO" dataDxfId="16"/>
    <tableColumn id="4" xr3:uid="{00000000-0010-0000-0300-000004000000}" name="SAÚDE" dataDxfId="15"/>
    <tableColumn id="5" xr3:uid="{00000000-0010-0000-0300-000005000000}" name="TRANSPORTE" dataDxfId="14"/>
    <tableColumn id="6" xr3:uid="{00000000-0010-0000-0300-000006000000}" name="IMPOSTOS" dataDxfId="13"/>
    <tableColumn id="7" xr3:uid="{00000000-0010-0000-0300-000007000000}" name="DOAÇÕES" dataDxfId="12"/>
    <tableColumn id="8" xr3:uid="{00000000-0010-0000-0300-000008000000}" name="PG DÍVIDA" dataDxfId="1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911" displayName="Tabela911" ref="C73:H104" totalsRowShown="0" headerRowDxfId="0" dataDxfId="10">
  <autoFilter ref="C73:H104" xr:uid="{00000000-0009-0000-0100-000005000000}"/>
  <tableColumns count="6">
    <tableColumn id="1" xr3:uid="{00000000-0010-0000-0400-000001000000}" name="DESPESA" dataDxfId="9"/>
    <tableColumn id="2" xr3:uid="{00000000-0010-0000-0400-000002000000}" name="CARTÃO" dataDxfId="8"/>
    <tableColumn id="3" xr3:uid="{00000000-0010-0000-0400-000003000000}" name="CATEGORIA" dataDxfId="7"/>
    <tableColumn id="4" xr3:uid="{00000000-0010-0000-0400-000004000000}" name="VALOR" dataDxfId="6"/>
    <tableColumn id="9" xr3:uid="{00000000-0010-0000-0400-000009000000}" name="PARCELAS" dataDxfId="5"/>
    <tableColumn id="11" xr3:uid="{00000000-0010-0000-0400-00000B000000}" name="VALOR POR PARCELA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A11" sqref="A11"/>
    </sheetView>
  </sheetViews>
  <sheetFormatPr defaultRowHeight="15" x14ac:dyDescent="0.25"/>
  <cols>
    <col min="1" max="1" width="14.42578125" customWidth="1"/>
    <col min="2" max="2" width="11.5703125" bestFit="1" customWidth="1"/>
    <col min="3" max="3" width="12.140625" customWidth="1"/>
    <col min="4" max="4" width="15.5703125" bestFit="1" customWidth="1"/>
    <col min="5" max="5" width="2.7109375" customWidth="1"/>
    <col min="6" max="6" width="15.28515625" bestFit="1" customWidth="1"/>
    <col min="7" max="7" width="2.7109375" customWidth="1"/>
    <col min="8" max="8" width="21.42578125" bestFit="1" customWidth="1"/>
    <col min="9" max="9" width="2.7109375" customWidth="1"/>
    <col min="10" max="10" width="12" bestFit="1" customWidth="1"/>
    <col min="11" max="11" width="2.7109375" customWidth="1"/>
  </cols>
  <sheetData>
    <row r="1" spans="1:12" x14ac:dyDescent="0.25">
      <c r="A1" t="s">
        <v>0</v>
      </c>
      <c r="B1" t="s">
        <v>1</v>
      </c>
      <c r="C1" t="s">
        <v>2</v>
      </c>
      <c r="J1" t="s">
        <v>3</v>
      </c>
      <c r="L1" t="s">
        <v>4</v>
      </c>
    </row>
    <row r="2" spans="1:12" x14ac:dyDescent="0.25">
      <c r="A2" s="4" t="s">
        <v>5</v>
      </c>
      <c r="B2" s="24" t="s">
        <v>6</v>
      </c>
      <c r="C2" s="24">
        <v>1</v>
      </c>
      <c r="L2" t="s">
        <v>7</v>
      </c>
    </row>
    <row r="3" spans="1:12" x14ac:dyDescent="0.25">
      <c r="A3" s="4" t="s">
        <v>8</v>
      </c>
      <c r="B3" s="5" t="s">
        <v>9</v>
      </c>
      <c r="C3" s="5">
        <v>2</v>
      </c>
      <c r="L3" t="s">
        <v>10</v>
      </c>
    </row>
    <row r="4" spans="1:12" x14ac:dyDescent="0.25">
      <c r="A4" s="4" t="s">
        <v>11</v>
      </c>
      <c r="B4" s="5" t="s">
        <v>12</v>
      </c>
      <c r="C4" s="5">
        <v>3</v>
      </c>
    </row>
    <row r="5" spans="1:12" x14ac:dyDescent="0.25">
      <c r="A5" s="4" t="s">
        <v>13</v>
      </c>
      <c r="B5" s="5"/>
      <c r="C5" s="24">
        <v>4</v>
      </c>
    </row>
    <row r="6" spans="1:12" x14ac:dyDescent="0.25">
      <c r="A6" s="4" t="s">
        <v>14</v>
      </c>
      <c r="B6" s="5"/>
      <c r="C6" s="5">
        <v>5</v>
      </c>
    </row>
    <row r="7" spans="1:12" x14ac:dyDescent="0.25">
      <c r="A7" s="5" t="s">
        <v>15</v>
      </c>
      <c r="B7" s="5"/>
      <c r="C7" s="5">
        <v>6</v>
      </c>
    </row>
    <row r="8" spans="1:12" x14ac:dyDescent="0.25">
      <c r="A8" s="6" t="s">
        <v>16</v>
      </c>
      <c r="B8" s="5"/>
      <c r="C8" s="24">
        <v>7</v>
      </c>
    </row>
    <row r="9" spans="1:12" x14ac:dyDescent="0.25">
      <c r="A9" s="7" t="s">
        <v>17</v>
      </c>
      <c r="B9" s="25"/>
      <c r="C9" s="5">
        <v>8</v>
      </c>
    </row>
    <row r="10" spans="1:12" x14ac:dyDescent="0.25">
      <c r="A10" s="5" t="s">
        <v>18</v>
      </c>
      <c r="B10" s="5"/>
      <c r="C10" s="5">
        <v>9</v>
      </c>
    </row>
    <row r="11" spans="1:12" x14ac:dyDescent="0.25">
      <c r="A11" s="5" t="s">
        <v>19</v>
      </c>
      <c r="B11" s="5"/>
      <c r="C11" s="24">
        <v>10</v>
      </c>
    </row>
    <row r="12" spans="1:12" x14ac:dyDescent="0.25">
      <c r="A12" s="5"/>
      <c r="B12" s="5"/>
      <c r="C12" s="5">
        <v>11</v>
      </c>
    </row>
    <row r="13" spans="1:12" x14ac:dyDescent="0.25">
      <c r="A13" s="5"/>
      <c r="B13" s="5"/>
      <c r="C13" s="5">
        <v>12</v>
      </c>
    </row>
    <row r="14" spans="1:12" x14ac:dyDescent="0.25">
      <c r="A14" s="5"/>
      <c r="B14" s="5"/>
      <c r="C14" s="24">
        <v>13</v>
      </c>
    </row>
    <row r="15" spans="1:12" x14ac:dyDescent="0.25">
      <c r="A15" s="5"/>
      <c r="B15" s="5"/>
      <c r="C15" s="5">
        <v>14</v>
      </c>
    </row>
    <row r="16" spans="1:12" x14ac:dyDescent="0.25">
      <c r="A16" s="5"/>
      <c r="B16" s="5"/>
      <c r="C16" s="5">
        <v>15</v>
      </c>
    </row>
    <row r="17" spans="1:3" x14ac:dyDescent="0.25">
      <c r="A17" s="5"/>
      <c r="B17" s="5"/>
      <c r="C17" s="24">
        <v>16</v>
      </c>
    </row>
    <row r="18" spans="1:3" x14ac:dyDescent="0.25">
      <c r="A18" s="5"/>
      <c r="B18" s="5"/>
      <c r="C18" s="5">
        <v>17</v>
      </c>
    </row>
    <row r="19" spans="1:3" x14ac:dyDescent="0.25">
      <c r="A19" s="5"/>
      <c r="B19" s="5"/>
      <c r="C19" s="5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5"/>
  <sheetViews>
    <sheetView zoomScale="112" zoomScaleNormal="112" workbookViewId="0">
      <selection activeCell="B1" sqref="B1:D1"/>
    </sheetView>
  </sheetViews>
  <sheetFormatPr defaultRowHeight="15" x14ac:dyDescent="0.25"/>
  <cols>
    <col min="1" max="1" width="2.7109375" customWidth="1"/>
    <col min="2" max="2" width="33.28515625" bestFit="1" customWidth="1"/>
    <col min="3" max="3" width="81.7109375" bestFit="1" customWidth="1"/>
    <col min="4" max="4" width="3.28515625" customWidth="1"/>
    <col min="5" max="5" width="17.42578125" bestFit="1" customWidth="1"/>
    <col min="6" max="6" width="13.28515625" bestFit="1" customWidth="1"/>
  </cols>
  <sheetData>
    <row r="1" spans="2:6" x14ac:dyDescent="0.25">
      <c r="B1" s="26" t="s">
        <v>20</v>
      </c>
      <c r="C1" s="27"/>
    </row>
    <row r="2" spans="2:6" ht="16.5" customHeight="1" x14ac:dyDescent="0.3">
      <c r="B2" s="8" t="s">
        <v>21</v>
      </c>
      <c r="C2" s="9" t="s">
        <v>105</v>
      </c>
    </row>
    <row r="3" spans="2:6" ht="16.5" customHeight="1" x14ac:dyDescent="0.3">
      <c r="B3" s="8" t="s">
        <v>22</v>
      </c>
      <c r="C3" s="9" t="s">
        <v>106</v>
      </c>
    </row>
    <row r="4" spans="2:6" ht="16.5" customHeight="1" x14ac:dyDescent="0.3">
      <c r="B4" s="8" t="s">
        <v>23</v>
      </c>
      <c r="C4" s="9" t="s">
        <v>107</v>
      </c>
    </row>
    <row r="5" spans="2:6" ht="16.5" customHeight="1" x14ac:dyDescent="0.3">
      <c r="B5" s="8" t="s">
        <v>24</v>
      </c>
      <c r="C5" s="9" t="s">
        <v>108</v>
      </c>
    </row>
    <row r="6" spans="2:6" ht="16.5" customHeight="1" x14ac:dyDescent="0.3">
      <c r="B6" s="8" t="s">
        <v>25</v>
      </c>
      <c r="C6" s="9" t="s">
        <v>109</v>
      </c>
    </row>
    <row r="7" spans="2:6" ht="16.5" customHeight="1" x14ac:dyDescent="0.3">
      <c r="B7" s="8" t="s">
        <v>26</v>
      </c>
      <c r="C7" s="9" t="s">
        <v>110</v>
      </c>
    </row>
    <row r="9" spans="2:6" x14ac:dyDescent="0.25">
      <c r="B9" s="11" t="s">
        <v>27</v>
      </c>
      <c r="C9" s="13" t="s">
        <v>28</v>
      </c>
      <c r="E9" s="14" t="s">
        <v>29</v>
      </c>
      <c r="F9" s="14" t="s">
        <v>30</v>
      </c>
    </row>
    <row r="10" spans="2:6" x14ac:dyDescent="0.25">
      <c r="B10" s="12" t="s">
        <v>31</v>
      </c>
      <c r="C10" s="16"/>
      <c r="E10" s="20">
        <f>SUM(C:C)</f>
        <v>9238.9</v>
      </c>
      <c r="F10" s="20">
        <f>E10*1.2</f>
        <v>11086.679999999998</v>
      </c>
    </row>
    <row r="11" spans="2:6" x14ac:dyDescent="0.25">
      <c r="B11" s="10" t="s">
        <v>32</v>
      </c>
      <c r="C11" s="20">
        <v>1118</v>
      </c>
    </row>
    <row r="12" spans="2:6" x14ac:dyDescent="0.25">
      <c r="B12" s="10" t="s">
        <v>33</v>
      </c>
      <c r="C12" s="20">
        <v>220</v>
      </c>
    </row>
    <row r="13" spans="2:6" x14ac:dyDescent="0.25">
      <c r="B13" s="10" t="s">
        <v>34</v>
      </c>
      <c r="C13" s="20">
        <v>80</v>
      </c>
    </row>
    <row r="14" spans="2:6" x14ac:dyDescent="0.25">
      <c r="B14" s="10" t="s">
        <v>35</v>
      </c>
      <c r="C14" s="20">
        <v>100</v>
      </c>
    </row>
    <row r="15" spans="2:6" x14ac:dyDescent="0.25">
      <c r="B15" s="12" t="s">
        <v>36</v>
      </c>
      <c r="C15" s="21"/>
    </row>
    <row r="16" spans="2:6" x14ac:dyDescent="0.25">
      <c r="B16" s="10" t="s">
        <v>37</v>
      </c>
      <c r="C16" s="20">
        <v>1066</v>
      </c>
    </row>
    <row r="17" spans="2:3" x14ac:dyDescent="0.25">
      <c r="B17" s="10" t="s">
        <v>38</v>
      </c>
      <c r="C17" s="20">
        <v>169.9</v>
      </c>
    </row>
    <row r="18" spans="2:3" x14ac:dyDescent="0.25">
      <c r="B18" s="10" t="s">
        <v>39</v>
      </c>
      <c r="C18" s="20">
        <v>250</v>
      </c>
    </row>
    <row r="19" spans="2:3" x14ac:dyDescent="0.25">
      <c r="B19" s="12" t="s">
        <v>40</v>
      </c>
      <c r="C19" s="21"/>
    </row>
    <row r="20" spans="2:3" x14ac:dyDescent="0.25">
      <c r="B20" s="10" t="s">
        <v>41</v>
      </c>
      <c r="C20" s="20">
        <v>800</v>
      </c>
    </row>
    <row r="21" spans="2:3" x14ac:dyDescent="0.25">
      <c r="B21" s="10" t="s">
        <v>42</v>
      </c>
      <c r="C21" s="20">
        <v>60</v>
      </c>
    </row>
    <row r="22" spans="2:3" x14ac:dyDescent="0.25">
      <c r="B22" s="12" t="s">
        <v>43</v>
      </c>
      <c r="C22" s="21"/>
    </row>
    <row r="23" spans="2:3" x14ac:dyDescent="0.25">
      <c r="B23" s="10" t="s">
        <v>44</v>
      </c>
      <c r="C23" s="20">
        <v>180</v>
      </c>
    </row>
    <row r="24" spans="2:3" x14ac:dyDescent="0.25">
      <c r="B24" s="10" t="s">
        <v>45</v>
      </c>
      <c r="C24" s="20" t="s">
        <v>46</v>
      </c>
    </row>
    <row r="25" spans="2:3" x14ac:dyDescent="0.25">
      <c r="B25" s="10" t="s">
        <v>47</v>
      </c>
      <c r="C25" s="20">
        <v>80</v>
      </c>
    </row>
    <row r="26" spans="2:3" x14ac:dyDescent="0.25">
      <c r="B26" s="10" t="s">
        <v>48</v>
      </c>
      <c r="C26" s="20">
        <v>165</v>
      </c>
    </row>
    <row r="27" spans="2:3" x14ac:dyDescent="0.25">
      <c r="B27" s="12" t="s">
        <v>49</v>
      </c>
      <c r="C27" s="21"/>
    </row>
    <row r="28" spans="2:3" x14ac:dyDescent="0.25">
      <c r="B28" s="10" t="s">
        <v>50</v>
      </c>
      <c r="C28" s="20">
        <v>1500</v>
      </c>
    </row>
    <row r="29" spans="2:3" x14ac:dyDescent="0.25">
      <c r="B29" s="10" t="s">
        <v>51</v>
      </c>
      <c r="C29" s="20">
        <v>300</v>
      </c>
    </row>
    <row r="30" spans="2:3" x14ac:dyDescent="0.25">
      <c r="B30" s="10" t="s">
        <v>52</v>
      </c>
      <c r="C30" s="20">
        <v>600</v>
      </c>
    </row>
    <row r="31" spans="2:3" x14ac:dyDescent="0.25">
      <c r="B31" s="12" t="s">
        <v>53</v>
      </c>
      <c r="C31" s="21"/>
    </row>
    <row r="32" spans="2:3" x14ac:dyDescent="0.25">
      <c r="B32" s="10" t="s">
        <v>54</v>
      </c>
      <c r="C32" s="20"/>
    </row>
    <row r="33" spans="2:3" x14ac:dyDescent="0.25">
      <c r="B33" s="10" t="s">
        <v>55</v>
      </c>
      <c r="C33" s="20"/>
    </row>
    <row r="34" spans="2:3" x14ac:dyDescent="0.25">
      <c r="B34" s="10" t="s">
        <v>56</v>
      </c>
      <c r="C34" s="20">
        <v>2300</v>
      </c>
    </row>
    <row r="35" spans="2:3" x14ac:dyDescent="0.25">
      <c r="B35" s="12" t="s">
        <v>57</v>
      </c>
      <c r="C35" s="21"/>
    </row>
    <row r="36" spans="2:3" x14ac:dyDescent="0.25">
      <c r="B36" s="10" t="s">
        <v>58</v>
      </c>
      <c r="C36" s="20">
        <v>250</v>
      </c>
    </row>
    <row r="37" spans="2:3" x14ac:dyDescent="0.25">
      <c r="B37" s="10" t="s">
        <v>59</v>
      </c>
      <c r="C37" s="20"/>
    </row>
    <row r="38" spans="2:3" x14ac:dyDescent="0.25">
      <c r="B38" s="10" t="s">
        <v>60</v>
      </c>
      <c r="C38" s="20"/>
    </row>
    <row r="39" spans="2:3" x14ac:dyDescent="0.25">
      <c r="B39" s="10" t="s">
        <v>61</v>
      </c>
      <c r="C39" s="20"/>
    </row>
    <row r="40" spans="2:3" x14ac:dyDescent="0.25">
      <c r="B40" s="12" t="s">
        <v>62</v>
      </c>
      <c r="C40" s="21"/>
    </row>
    <row r="41" spans="2:3" x14ac:dyDescent="0.25">
      <c r="B41" s="10" t="s">
        <v>63</v>
      </c>
      <c r="C41" s="20"/>
    </row>
    <row r="42" spans="2:3" x14ac:dyDescent="0.25">
      <c r="B42" s="10" t="s">
        <v>64</v>
      </c>
      <c r="C42" s="20"/>
    </row>
    <row r="43" spans="2:3" x14ac:dyDescent="0.25">
      <c r="B43" s="12" t="s">
        <v>65</v>
      </c>
      <c r="C43" s="21"/>
    </row>
    <row r="44" spans="2:3" x14ac:dyDescent="0.25">
      <c r="B44" s="10" t="s">
        <v>19</v>
      </c>
      <c r="C44" s="20"/>
    </row>
    <row r="45" spans="2:3" x14ac:dyDescent="0.25">
      <c r="B45" s="10" t="s">
        <v>66</v>
      </c>
      <c r="C45" s="20"/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5"/>
  <sheetViews>
    <sheetView workbookViewId="0">
      <selection activeCell="B4" sqref="B4:B15"/>
    </sheetView>
  </sheetViews>
  <sheetFormatPr defaultRowHeight="15" x14ac:dyDescent="0.25"/>
  <cols>
    <col min="1" max="1" width="3.7109375" customWidth="1"/>
    <col min="2" max="2" width="10.42578125" bestFit="1" customWidth="1"/>
  </cols>
  <sheetData>
    <row r="1" spans="2:3" x14ac:dyDescent="0.25">
      <c r="B1" t="s">
        <v>89</v>
      </c>
    </row>
    <row r="2" spans="2:3" x14ac:dyDescent="0.25">
      <c r="B2" s="28" t="s">
        <v>90</v>
      </c>
      <c r="C2" s="27"/>
    </row>
    <row r="3" spans="2:3" x14ac:dyDescent="0.25">
      <c r="B3" t="s">
        <v>91</v>
      </c>
    </row>
    <row r="4" spans="2:3" x14ac:dyDescent="0.25">
      <c r="B4" t="s">
        <v>92</v>
      </c>
    </row>
    <row r="5" spans="2:3" x14ac:dyDescent="0.25">
      <c r="B5" t="s">
        <v>93</v>
      </c>
    </row>
    <row r="6" spans="2:3" x14ac:dyDescent="0.25">
      <c r="B6" t="s">
        <v>94</v>
      </c>
    </row>
    <row r="7" spans="2:3" x14ac:dyDescent="0.25">
      <c r="B7" t="s">
        <v>95</v>
      </c>
    </row>
    <row r="8" spans="2:3" x14ac:dyDescent="0.25">
      <c r="B8" t="s">
        <v>96</v>
      </c>
    </row>
    <row r="9" spans="2:3" x14ac:dyDescent="0.25">
      <c r="B9" t="s">
        <v>97</v>
      </c>
    </row>
    <row r="10" spans="2:3" x14ac:dyDescent="0.25">
      <c r="B10" t="s">
        <v>98</v>
      </c>
    </row>
    <row r="11" spans="2:3" x14ac:dyDescent="0.25">
      <c r="B11" t="s">
        <v>99</v>
      </c>
    </row>
    <row r="12" spans="2:3" x14ac:dyDescent="0.25">
      <c r="B12" t="s">
        <v>100</v>
      </c>
    </row>
    <row r="13" spans="2:3" x14ac:dyDescent="0.25">
      <c r="B13" t="s">
        <v>101</v>
      </c>
    </row>
    <row r="14" spans="2:3" x14ac:dyDescent="0.25">
      <c r="B14" t="s">
        <v>102</v>
      </c>
    </row>
    <row r="15" spans="2:3" x14ac:dyDescent="0.25">
      <c r="B15" t="s">
        <v>103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384"/>
  <sheetViews>
    <sheetView tabSelected="1" zoomScaleNormal="100" workbookViewId="0">
      <selection activeCell="G39" sqref="G39"/>
    </sheetView>
  </sheetViews>
  <sheetFormatPr defaultRowHeight="15" x14ac:dyDescent="0.25"/>
  <cols>
    <col min="1" max="1" width="2.7109375" style="1" customWidth="1"/>
    <col min="2" max="2" width="9.140625" style="1" customWidth="1"/>
    <col min="3" max="3" width="13.5703125" style="1" bestFit="1" customWidth="1"/>
    <col min="4" max="4" width="12.140625" style="1" bestFit="1" customWidth="1"/>
    <col min="5" max="5" width="13.7109375" style="1" bestFit="1" customWidth="1"/>
    <col min="6" max="6" width="14.42578125" style="1" customWidth="1"/>
    <col min="7" max="7" width="12.85546875" style="1" bestFit="1" customWidth="1"/>
    <col min="8" max="8" width="22.140625" style="1" bestFit="1" customWidth="1"/>
    <col min="9" max="10" width="16.140625" style="1" customWidth="1"/>
    <col min="11" max="11" width="13.5703125" style="1" bestFit="1" customWidth="1"/>
    <col min="12" max="12" width="2.7109375" style="1" customWidth="1"/>
    <col min="13" max="13" width="13.5703125" style="1" bestFit="1" customWidth="1"/>
    <col min="14" max="14" width="2.7109375" style="1" customWidth="1"/>
    <col min="15" max="15" width="12.5703125" style="1" bestFit="1" customWidth="1"/>
    <col min="16" max="16" width="3.28515625" style="1" customWidth="1"/>
    <col min="17" max="17" width="13.5703125" style="1" bestFit="1" customWidth="1"/>
    <col min="18" max="18" width="2.7109375" style="1" customWidth="1"/>
    <col min="19" max="19" width="14.7109375" style="1" customWidth="1"/>
    <col min="20" max="20" width="22" style="1" bestFit="1" customWidth="1"/>
    <col min="21" max="21" width="12.42578125" style="1" customWidth="1"/>
    <col min="22" max="22" width="2.7109375" style="1" customWidth="1"/>
    <col min="23" max="23" width="13.140625" style="1" customWidth="1"/>
    <col min="24" max="24" width="12" style="1" customWidth="1"/>
    <col min="25" max="25" width="16.28515625" style="1" customWidth="1"/>
    <col min="26" max="26" width="9.140625" style="1" customWidth="1"/>
    <col min="27" max="27" width="14.7109375" style="1" customWidth="1"/>
    <col min="28" max="28" width="12.5703125" style="1" customWidth="1"/>
    <col min="29" max="29" width="11.7109375" style="1" customWidth="1"/>
    <col min="30" max="30" width="12.42578125" style="1" customWidth="1"/>
    <col min="31" max="31" width="9.140625" style="1" customWidth="1"/>
    <col min="32" max="16384" width="9.140625" style="1"/>
  </cols>
  <sheetData>
    <row r="1" spans="2:35" x14ac:dyDescent="0.25">
      <c r="B1" s="15" t="s">
        <v>67</v>
      </c>
      <c r="C1" s="18">
        <f>'DESPESAS FIXAS MENSAIS'!F10</f>
        <v>11086.679999999998</v>
      </c>
      <c r="D1" s="15" t="s">
        <v>68</v>
      </c>
      <c r="E1" s="18">
        <f>SUM(Tabela3[[UBER]:[PARTICULAR]])</f>
        <v>16380</v>
      </c>
      <c r="F1" s="17">
        <f>E1/C1</f>
        <v>1.4774486140124909</v>
      </c>
      <c r="H1" s="2" t="s">
        <v>69</v>
      </c>
      <c r="I1" s="19">
        <f>C1/30</f>
        <v>369.55599999999993</v>
      </c>
      <c r="J1" s="19"/>
      <c r="K1" s="41" t="s">
        <v>70</v>
      </c>
      <c r="L1" s="31"/>
      <c r="M1" s="33" t="s">
        <v>71</v>
      </c>
      <c r="N1" s="29"/>
      <c r="O1" s="3" t="s">
        <v>18</v>
      </c>
      <c r="P1" s="29"/>
      <c r="Q1" s="58" t="s">
        <v>72</v>
      </c>
      <c r="S1" s="33" t="s">
        <v>73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2:35" x14ac:dyDescent="0.25">
      <c r="B2" s="39" t="s">
        <v>70</v>
      </c>
      <c r="C2" s="40"/>
      <c r="D2" s="40"/>
      <c r="E2" s="40"/>
      <c r="F2" s="40"/>
      <c r="H2" s="42" t="s">
        <v>74</v>
      </c>
      <c r="I2" s="42"/>
      <c r="J2" s="42"/>
      <c r="K2" s="57">
        <f>SUM(Tabela3[[UBER]:[PARTICULAR]])</f>
        <v>16380</v>
      </c>
      <c r="L2" s="32"/>
      <c r="M2" s="34">
        <f>SUM(O2:S2)</f>
        <v>14774</v>
      </c>
      <c r="N2" s="30"/>
      <c r="O2" s="35">
        <f>SUM(Tabela5[])</f>
        <v>4650</v>
      </c>
      <c r="P2" s="30"/>
      <c r="Q2" s="59">
        <f>SUM(C70:J70)</f>
        <v>9924</v>
      </c>
      <c r="S2" s="34">
        <f>SUM(Tabela911[VALOR POR PARCELA])</f>
        <v>200</v>
      </c>
      <c r="T2" s="2"/>
      <c r="U2" s="2"/>
      <c r="V2" s="2"/>
      <c r="W2" s="2"/>
    </row>
    <row r="3" spans="2:35" x14ac:dyDescent="0.25">
      <c r="B3" s="41" t="s">
        <v>75</v>
      </c>
      <c r="C3" s="41" t="s">
        <v>76</v>
      </c>
      <c r="D3" s="41" t="s">
        <v>77</v>
      </c>
      <c r="E3" s="41" t="s">
        <v>78</v>
      </c>
      <c r="F3" s="41" t="s">
        <v>79</v>
      </c>
      <c r="H3" s="33" t="s">
        <v>19</v>
      </c>
      <c r="I3" s="33" t="s">
        <v>11</v>
      </c>
      <c r="J3" s="33" t="s">
        <v>80</v>
      </c>
    </row>
    <row r="4" spans="2:35" x14ac:dyDescent="0.25">
      <c r="B4" s="2">
        <v>1</v>
      </c>
      <c r="C4" s="2">
        <v>480</v>
      </c>
      <c r="D4" s="2"/>
      <c r="E4" s="2"/>
      <c r="F4" s="2">
        <v>100</v>
      </c>
      <c r="H4" s="2">
        <v>120</v>
      </c>
      <c r="I4" s="2">
        <v>30</v>
      </c>
      <c r="J4" s="2"/>
    </row>
    <row r="5" spans="2:35" x14ac:dyDescent="0.25">
      <c r="B5" s="2">
        <v>2</v>
      </c>
      <c r="C5" s="2">
        <v>480</v>
      </c>
      <c r="D5" s="2"/>
      <c r="E5" s="2"/>
      <c r="F5" s="2">
        <v>100</v>
      </c>
      <c r="H5" s="2">
        <v>120</v>
      </c>
      <c r="I5" s="2">
        <v>30</v>
      </c>
      <c r="J5" s="2"/>
      <c r="O5" s="2"/>
    </row>
    <row r="6" spans="2:35" x14ac:dyDescent="0.25">
      <c r="B6" s="2">
        <v>3</v>
      </c>
      <c r="C6" s="2">
        <v>480</v>
      </c>
      <c r="D6" s="2"/>
      <c r="E6" s="2"/>
      <c r="F6" s="2">
        <v>100</v>
      </c>
      <c r="H6" s="2">
        <v>120</v>
      </c>
      <c r="I6" s="2">
        <v>30</v>
      </c>
      <c r="J6" s="2"/>
      <c r="O6" s="2"/>
    </row>
    <row r="7" spans="2:35" x14ac:dyDescent="0.25">
      <c r="B7" s="2">
        <v>4</v>
      </c>
      <c r="C7" s="2">
        <v>480</v>
      </c>
      <c r="D7" s="2"/>
      <c r="E7" s="2"/>
      <c r="F7" s="2">
        <v>100</v>
      </c>
      <c r="H7" s="2">
        <v>120</v>
      </c>
      <c r="I7" s="2">
        <v>30</v>
      </c>
      <c r="J7" s="2"/>
      <c r="O7" s="2"/>
    </row>
    <row r="8" spans="2:35" x14ac:dyDescent="0.25">
      <c r="B8" s="2">
        <v>5</v>
      </c>
      <c r="C8" s="2">
        <v>480</v>
      </c>
      <c r="D8" s="2"/>
      <c r="E8" s="2"/>
      <c r="F8" s="2">
        <v>100</v>
      </c>
      <c r="H8" s="2">
        <v>120</v>
      </c>
      <c r="I8" s="2">
        <v>30</v>
      </c>
      <c r="J8" s="2"/>
      <c r="O8" s="2"/>
    </row>
    <row r="9" spans="2:35" x14ac:dyDescent="0.25">
      <c r="B9" s="2">
        <v>6</v>
      </c>
      <c r="C9" s="2">
        <v>480</v>
      </c>
      <c r="D9" s="2"/>
      <c r="E9" s="2"/>
      <c r="F9" s="2"/>
      <c r="H9" s="2">
        <v>120</v>
      </c>
      <c r="I9" s="2">
        <v>30</v>
      </c>
      <c r="J9" s="2"/>
      <c r="O9" s="2"/>
    </row>
    <row r="10" spans="2:35" x14ac:dyDescent="0.25">
      <c r="B10" s="2">
        <v>7</v>
      </c>
      <c r="C10" s="2">
        <v>480</v>
      </c>
      <c r="D10" s="2"/>
      <c r="E10" s="2"/>
      <c r="F10" s="2"/>
      <c r="H10" s="2">
        <v>120</v>
      </c>
      <c r="I10" s="2">
        <v>30</v>
      </c>
      <c r="J10" s="2"/>
      <c r="O10" s="2"/>
    </row>
    <row r="11" spans="2:35" x14ac:dyDescent="0.25">
      <c r="B11" s="2">
        <v>8</v>
      </c>
      <c r="C11" s="2">
        <v>480</v>
      </c>
      <c r="D11" s="2"/>
      <c r="E11" s="2"/>
      <c r="F11" s="2"/>
      <c r="H11" s="2">
        <v>120</v>
      </c>
      <c r="I11" s="2">
        <v>30</v>
      </c>
      <c r="J11" s="2"/>
      <c r="O11" s="2"/>
    </row>
    <row r="12" spans="2:35" x14ac:dyDescent="0.25">
      <c r="B12" s="2">
        <v>9</v>
      </c>
      <c r="C12" s="2">
        <v>480</v>
      </c>
      <c r="D12" s="2"/>
      <c r="E12" s="2"/>
      <c r="F12" s="2"/>
      <c r="H12" s="2">
        <v>120</v>
      </c>
      <c r="I12" s="2">
        <v>30</v>
      </c>
      <c r="J12" s="2"/>
      <c r="O12" s="2"/>
    </row>
    <row r="13" spans="2:35" x14ac:dyDescent="0.25">
      <c r="B13" s="2">
        <v>10</v>
      </c>
      <c r="C13" s="2">
        <v>480</v>
      </c>
      <c r="D13" s="2"/>
      <c r="E13" s="2"/>
      <c r="F13" s="2">
        <v>100</v>
      </c>
      <c r="H13" s="2">
        <v>120</v>
      </c>
      <c r="I13" s="2">
        <v>30</v>
      </c>
      <c r="J13" s="2"/>
      <c r="O13" s="2"/>
    </row>
    <row r="14" spans="2:35" x14ac:dyDescent="0.25">
      <c r="B14" s="2">
        <v>11</v>
      </c>
      <c r="C14" s="2">
        <v>480</v>
      </c>
      <c r="D14" s="2"/>
      <c r="E14" s="2"/>
      <c r="F14" s="2">
        <v>100</v>
      </c>
      <c r="H14" s="2">
        <v>120</v>
      </c>
      <c r="I14" s="2">
        <v>30</v>
      </c>
      <c r="J14" s="2"/>
      <c r="O14" s="2"/>
    </row>
    <row r="15" spans="2:35" x14ac:dyDescent="0.25">
      <c r="B15" s="2">
        <v>12</v>
      </c>
      <c r="C15" s="2">
        <v>480</v>
      </c>
      <c r="D15" s="2"/>
      <c r="E15" s="2"/>
      <c r="F15" s="2">
        <v>100</v>
      </c>
      <c r="H15" s="2">
        <v>120</v>
      </c>
      <c r="I15" s="2">
        <v>30</v>
      </c>
      <c r="J15" s="2"/>
      <c r="O15" s="2"/>
    </row>
    <row r="16" spans="2:35" x14ac:dyDescent="0.25">
      <c r="B16" s="2">
        <v>13</v>
      </c>
      <c r="C16" s="2">
        <v>480</v>
      </c>
      <c r="D16" s="2"/>
      <c r="E16" s="2"/>
      <c r="F16" s="2">
        <v>100</v>
      </c>
      <c r="H16" s="2">
        <v>120</v>
      </c>
      <c r="I16" s="2">
        <v>30</v>
      </c>
      <c r="J16" s="2"/>
      <c r="O16" s="2"/>
    </row>
    <row r="17" spans="2:15" x14ac:dyDescent="0.25">
      <c r="B17" s="2">
        <v>14</v>
      </c>
      <c r="C17" s="2">
        <v>480</v>
      </c>
      <c r="D17" s="2"/>
      <c r="E17" s="2"/>
      <c r="F17" s="2">
        <v>100</v>
      </c>
      <c r="H17" s="2">
        <v>120</v>
      </c>
      <c r="I17" s="2">
        <v>30</v>
      </c>
      <c r="J17" s="2"/>
      <c r="O17" s="2"/>
    </row>
    <row r="18" spans="2:15" x14ac:dyDescent="0.25">
      <c r="B18" s="2">
        <v>15</v>
      </c>
      <c r="C18" s="2">
        <v>480</v>
      </c>
      <c r="D18" s="2"/>
      <c r="E18" s="2"/>
      <c r="F18" s="2"/>
      <c r="H18" s="2">
        <v>120</v>
      </c>
      <c r="I18" s="2">
        <v>30</v>
      </c>
      <c r="J18" s="2"/>
      <c r="O18" s="2"/>
    </row>
    <row r="19" spans="2:15" x14ac:dyDescent="0.25">
      <c r="B19" s="2">
        <v>16</v>
      </c>
      <c r="C19" s="2">
        <v>480</v>
      </c>
      <c r="D19" s="2"/>
      <c r="E19" s="2"/>
      <c r="F19" s="2"/>
      <c r="H19" s="2">
        <v>120</v>
      </c>
      <c r="I19" s="2">
        <v>30</v>
      </c>
      <c r="J19" s="2"/>
      <c r="O19" s="2"/>
    </row>
    <row r="20" spans="2:15" x14ac:dyDescent="0.25">
      <c r="B20" s="2">
        <v>17</v>
      </c>
      <c r="C20" s="2">
        <v>480</v>
      </c>
      <c r="D20" s="2"/>
      <c r="E20" s="2"/>
      <c r="F20" s="2"/>
      <c r="H20" s="2">
        <v>120</v>
      </c>
      <c r="I20" s="2">
        <v>30</v>
      </c>
      <c r="J20" s="2"/>
      <c r="O20" s="2"/>
    </row>
    <row r="21" spans="2:15" x14ac:dyDescent="0.25">
      <c r="B21" s="2">
        <v>18</v>
      </c>
      <c r="C21" s="2">
        <v>480</v>
      </c>
      <c r="D21" s="2"/>
      <c r="E21" s="2"/>
      <c r="F21" s="2"/>
      <c r="H21" s="2">
        <v>120</v>
      </c>
      <c r="I21" s="2">
        <v>30</v>
      </c>
      <c r="J21" s="2"/>
      <c r="O21" s="2"/>
    </row>
    <row r="22" spans="2:15" x14ac:dyDescent="0.25">
      <c r="B22" s="2">
        <v>19</v>
      </c>
      <c r="C22" s="2">
        <v>480</v>
      </c>
      <c r="D22" s="2"/>
      <c r="E22" s="2"/>
      <c r="F22" s="2"/>
      <c r="H22" s="2">
        <v>120</v>
      </c>
      <c r="I22" s="2">
        <v>30</v>
      </c>
      <c r="J22" s="2"/>
      <c r="O22" s="2"/>
    </row>
    <row r="23" spans="2:15" x14ac:dyDescent="0.25">
      <c r="B23" s="2">
        <v>20</v>
      </c>
      <c r="C23" s="2">
        <v>480</v>
      </c>
      <c r="D23" s="2"/>
      <c r="E23" s="2"/>
      <c r="F23" s="2"/>
      <c r="H23" s="2">
        <v>120</v>
      </c>
      <c r="I23" s="2">
        <v>30</v>
      </c>
      <c r="J23" s="2"/>
      <c r="O23" s="2"/>
    </row>
    <row r="24" spans="2:15" x14ac:dyDescent="0.25">
      <c r="B24" s="2">
        <v>21</v>
      </c>
      <c r="C24" s="2">
        <v>480</v>
      </c>
      <c r="D24" s="2"/>
      <c r="E24" s="2"/>
      <c r="F24" s="2"/>
      <c r="H24" s="2">
        <v>120</v>
      </c>
      <c r="I24" s="2">
        <v>30</v>
      </c>
      <c r="J24" s="2"/>
      <c r="O24" s="2"/>
    </row>
    <row r="25" spans="2:15" x14ac:dyDescent="0.25">
      <c r="B25" s="2">
        <v>22</v>
      </c>
      <c r="C25" s="2">
        <v>480</v>
      </c>
      <c r="D25" s="2"/>
      <c r="E25" s="2"/>
      <c r="F25" s="2"/>
      <c r="H25" s="2">
        <v>120</v>
      </c>
      <c r="I25" s="2">
        <v>30</v>
      </c>
      <c r="J25" s="2"/>
      <c r="O25" s="2"/>
    </row>
    <row r="26" spans="2:15" x14ac:dyDescent="0.25">
      <c r="B26" s="2">
        <v>23</v>
      </c>
      <c r="C26" s="2">
        <v>480</v>
      </c>
      <c r="D26" s="2"/>
      <c r="E26" s="2"/>
      <c r="F26" s="2"/>
      <c r="H26" s="2">
        <v>120</v>
      </c>
      <c r="I26" s="2">
        <v>30</v>
      </c>
      <c r="J26" s="2"/>
      <c r="O26" s="2"/>
    </row>
    <row r="27" spans="2:15" x14ac:dyDescent="0.25">
      <c r="B27" s="2">
        <v>24</v>
      </c>
      <c r="C27" s="2">
        <v>480</v>
      </c>
      <c r="D27" s="2"/>
      <c r="E27" s="2"/>
      <c r="F27" s="2"/>
      <c r="H27" s="2">
        <v>120</v>
      </c>
      <c r="I27" s="2">
        <v>30</v>
      </c>
      <c r="J27" s="2"/>
      <c r="O27" s="2"/>
    </row>
    <row r="28" spans="2:15" x14ac:dyDescent="0.25">
      <c r="B28" s="2">
        <v>25</v>
      </c>
      <c r="C28" s="2">
        <v>480</v>
      </c>
      <c r="D28" s="2"/>
      <c r="E28" s="2"/>
      <c r="F28" s="2"/>
      <c r="H28" s="2">
        <v>120</v>
      </c>
      <c r="I28" s="2">
        <v>30</v>
      </c>
      <c r="J28" s="2"/>
      <c r="O28" s="2"/>
    </row>
    <row r="29" spans="2:15" x14ac:dyDescent="0.25">
      <c r="B29" s="2">
        <v>26</v>
      </c>
      <c r="C29" s="2">
        <v>480</v>
      </c>
      <c r="D29" s="2"/>
      <c r="E29" s="2"/>
      <c r="F29" s="2"/>
      <c r="H29" s="2">
        <v>120</v>
      </c>
      <c r="I29" s="2">
        <v>30</v>
      </c>
      <c r="J29" s="2"/>
      <c r="O29" s="2"/>
    </row>
    <row r="30" spans="2:15" x14ac:dyDescent="0.25">
      <c r="B30" s="2">
        <v>27</v>
      </c>
      <c r="C30" s="2">
        <v>480</v>
      </c>
      <c r="D30" s="2"/>
      <c r="E30" s="2"/>
      <c r="F30" s="2">
        <v>100</v>
      </c>
      <c r="H30" s="2">
        <v>120</v>
      </c>
      <c r="I30" s="2">
        <v>30</v>
      </c>
      <c r="J30" s="2"/>
      <c r="O30" s="2"/>
    </row>
    <row r="31" spans="2:15" x14ac:dyDescent="0.25">
      <c r="B31" s="2">
        <v>28</v>
      </c>
      <c r="C31" s="2">
        <v>480</v>
      </c>
      <c r="D31" s="2"/>
      <c r="E31" s="2"/>
      <c r="F31" s="2">
        <v>100</v>
      </c>
      <c r="H31" s="2">
        <v>120</v>
      </c>
      <c r="I31" s="2">
        <v>30</v>
      </c>
      <c r="J31" s="2"/>
      <c r="O31" s="2"/>
    </row>
    <row r="32" spans="2:15" x14ac:dyDescent="0.25">
      <c r="B32" s="2">
        <v>29</v>
      </c>
      <c r="C32" s="2">
        <v>480</v>
      </c>
      <c r="D32" s="2"/>
      <c r="E32" s="2"/>
      <c r="F32" s="2">
        <v>100</v>
      </c>
      <c r="H32" s="2">
        <v>120</v>
      </c>
      <c r="I32" s="2">
        <v>30</v>
      </c>
      <c r="J32" s="2"/>
      <c r="O32" s="2"/>
    </row>
    <row r="33" spans="2:31" x14ac:dyDescent="0.25">
      <c r="B33" s="2">
        <v>30</v>
      </c>
      <c r="C33" s="2">
        <v>480</v>
      </c>
      <c r="D33" s="2"/>
      <c r="E33" s="2"/>
      <c r="F33" s="2">
        <v>100</v>
      </c>
      <c r="H33" s="2">
        <v>120</v>
      </c>
      <c r="I33" s="2">
        <v>30</v>
      </c>
      <c r="J33" s="2"/>
      <c r="O33" s="2"/>
    </row>
    <row r="34" spans="2:31" x14ac:dyDescent="0.25">
      <c r="B34" s="2">
        <v>31</v>
      </c>
      <c r="C34" s="2">
        <v>480</v>
      </c>
      <c r="D34" s="2"/>
      <c r="E34" s="2"/>
      <c r="F34" s="2">
        <v>100</v>
      </c>
      <c r="H34" s="2">
        <v>120</v>
      </c>
      <c r="I34" s="2">
        <v>30</v>
      </c>
      <c r="J34" s="2"/>
      <c r="O34" s="2"/>
      <c r="P34" s="2"/>
      <c r="Q34" s="2"/>
      <c r="R34" s="2"/>
      <c r="S34" s="2"/>
    </row>
    <row r="35" spans="2:31" x14ac:dyDescent="0.25">
      <c r="B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31" x14ac:dyDescent="0.25">
      <c r="B36" s="43" t="s">
        <v>81</v>
      </c>
      <c r="C36" s="43"/>
      <c r="D36" s="43"/>
      <c r="E36" s="43"/>
      <c r="F36" s="43"/>
      <c r="G36" s="43"/>
      <c r="H36" s="43"/>
      <c r="I36" s="43"/>
      <c r="J36" s="43"/>
      <c r="K36" s="60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x14ac:dyDescent="0.25">
      <c r="B37" s="44" t="s">
        <v>75</v>
      </c>
      <c r="C37" s="45" t="s">
        <v>5</v>
      </c>
      <c r="D37" s="45" t="s">
        <v>8</v>
      </c>
      <c r="E37" s="45" t="s">
        <v>11</v>
      </c>
      <c r="F37" s="45" t="s">
        <v>13</v>
      </c>
      <c r="G37" s="45" t="s">
        <v>14</v>
      </c>
      <c r="H37" s="46" t="s">
        <v>15</v>
      </c>
      <c r="I37" s="47" t="s">
        <v>16</v>
      </c>
      <c r="J37" s="48" t="s">
        <v>17</v>
      </c>
      <c r="K37" s="37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31" x14ac:dyDescent="0.25">
      <c r="B38" s="22">
        <v>1</v>
      </c>
      <c r="C38" s="2">
        <v>1066</v>
      </c>
      <c r="D38" s="2"/>
      <c r="E38" s="2">
        <v>800</v>
      </c>
      <c r="F38" s="2">
        <v>100</v>
      </c>
      <c r="G38" s="2"/>
      <c r="H38" s="2"/>
      <c r="I38" s="2"/>
      <c r="J38" s="2"/>
      <c r="K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31" x14ac:dyDescent="0.25">
      <c r="B39" s="22">
        <v>2</v>
      </c>
      <c r="C39" s="2"/>
      <c r="D39" s="2"/>
      <c r="E39" s="2"/>
      <c r="F39" s="2"/>
      <c r="G39" s="2"/>
      <c r="H39" s="2"/>
      <c r="I39" s="2"/>
      <c r="J39" s="2"/>
      <c r="K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31" x14ac:dyDescent="0.25">
      <c r="B40" s="22">
        <v>3</v>
      </c>
      <c r="C40" s="2"/>
      <c r="D40" s="2"/>
      <c r="E40" s="2"/>
      <c r="F40" s="2"/>
      <c r="G40" s="2"/>
      <c r="H40" s="2"/>
      <c r="I40" s="2"/>
      <c r="J40" s="2"/>
      <c r="K40" s="2"/>
      <c r="L40" s="38" t="s">
        <v>104</v>
      </c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31" x14ac:dyDescent="0.25">
      <c r="B41" s="22">
        <v>4</v>
      </c>
      <c r="C41" s="2"/>
      <c r="D41" s="2"/>
      <c r="E41" s="2"/>
      <c r="F41" s="2"/>
      <c r="G41" s="2"/>
      <c r="H41" s="2"/>
      <c r="I41" s="2"/>
      <c r="J41" s="2"/>
      <c r="K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31" x14ac:dyDescent="0.25">
      <c r="B42" s="22">
        <v>5</v>
      </c>
      <c r="C42" s="2"/>
      <c r="D42" s="2">
        <v>1118</v>
      </c>
      <c r="E42" s="2"/>
      <c r="F42" s="2">
        <v>1000</v>
      </c>
      <c r="G42" s="2"/>
      <c r="H42" s="2"/>
      <c r="I42" s="2"/>
      <c r="J42" s="2"/>
      <c r="K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31" x14ac:dyDescent="0.25">
      <c r="B43" s="22">
        <v>6</v>
      </c>
      <c r="C43" s="2"/>
      <c r="D43" s="2"/>
      <c r="E43" s="2"/>
      <c r="F43" s="2"/>
      <c r="G43" s="2"/>
      <c r="H43" s="2"/>
      <c r="I43" s="2"/>
      <c r="J43" s="2"/>
      <c r="K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31" x14ac:dyDescent="0.25">
      <c r="B44" s="22">
        <v>7</v>
      </c>
      <c r="C44" s="2"/>
      <c r="D44" s="2"/>
      <c r="E44" s="2"/>
      <c r="F44" s="2"/>
      <c r="G44" s="2"/>
      <c r="H44" s="2"/>
      <c r="I44" s="2"/>
      <c r="J44" s="2"/>
      <c r="K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31" x14ac:dyDescent="0.25">
      <c r="B45" s="22">
        <v>8</v>
      </c>
      <c r="C45" s="2"/>
      <c r="D45" s="2">
        <v>280</v>
      </c>
      <c r="E45" s="2"/>
      <c r="F45" s="2"/>
      <c r="G45" s="2"/>
      <c r="H45" s="2"/>
      <c r="I45" s="2"/>
      <c r="J45" s="2"/>
      <c r="K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31" x14ac:dyDescent="0.25">
      <c r="B46" s="22">
        <v>9</v>
      </c>
      <c r="C46" s="2"/>
      <c r="D46" s="2"/>
      <c r="E46" s="2"/>
      <c r="F46" s="2"/>
      <c r="G46" s="2">
        <v>1500</v>
      </c>
      <c r="H46" s="2">
        <v>1000</v>
      </c>
      <c r="I46" s="2">
        <v>800</v>
      </c>
      <c r="J46" s="2"/>
      <c r="K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31" x14ac:dyDescent="0.25">
      <c r="B47" s="22">
        <v>10</v>
      </c>
      <c r="C47" s="2"/>
      <c r="D47" s="2"/>
      <c r="E47" s="2"/>
      <c r="F47" s="2"/>
      <c r="G47" s="2"/>
      <c r="H47" s="2"/>
      <c r="I47" s="2"/>
      <c r="J47" s="2">
        <v>2260</v>
      </c>
      <c r="K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31" x14ac:dyDescent="0.25">
      <c r="B48" s="22">
        <v>11</v>
      </c>
      <c r="C48" s="2"/>
      <c r="D48" s="2"/>
      <c r="E48" s="2"/>
      <c r="F48" s="2"/>
      <c r="G48" s="2"/>
      <c r="H48" s="2"/>
      <c r="I48" s="2"/>
      <c r="J48" s="2"/>
      <c r="K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x14ac:dyDescent="0.25">
      <c r="B49" s="22">
        <v>12</v>
      </c>
      <c r="C49" s="2"/>
      <c r="D49" s="2"/>
      <c r="E49" s="2"/>
      <c r="F49" s="2"/>
      <c r="G49" s="2"/>
      <c r="H49" s="2"/>
      <c r="I49" s="2"/>
      <c r="J49" s="2"/>
      <c r="K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x14ac:dyDescent="0.25">
      <c r="B50" s="22">
        <v>13</v>
      </c>
      <c r="C50" s="2"/>
      <c r="D50" s="2"/>
      <c r="E50" s="2"/>
      <c r="F50" s="2"/>
      <c r="G50" s="2"/>
      <c r="H50" s="2"/>
      <c r="I50" s="2"/>
      <c r="J50" s="2"/>
      <c r="K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x14ac:dyDescent="0.25">
      <c r="B51" s="22">
        <v>14</v>
      </c>
      <c r="C51" s="2"/>
      <c r="D51" s="2"/>
      <c r="E51" s="2"/>
      <c r="F51" s="2"/>
      <c r="G51" s="2"/>
      <c r="H51" s="2"/>
      <c r="I51" s="2"/>
      <c r="J51" s="2"/>
      <c r="K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x14ac:dyDescent="0.25">
      <c r="B52" s="22">
        <v>15</v>
      </c>
      <c r="C52" s="2"/>
      <c r="D52" s="2"/>
      <c r="E52" s="2"/>
      <c r="F52" s="2"/>
      <c r="G52" s="2"/>
      <c r="H52" s="2"/>
      <c r="I52" s="2"/>
      <c r="J52" s="2"/>
      <c r="K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x14ac:dyDescent="0.25">
      <c r="B53" s="22">
        <v>16</v>
      </c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x14ac:dyDescent="0.25">
      <c r="B54" s="22">
        <v>17</v>
      </c>
      <c r="C54" s="2"/>
      <c r="D54" s="2"/>
      <c r="E54" s="2"/>
      <c r="F54" s="2"/>
      <c r="G54" s="2"/>
      <c r="H54" s="2"/>
      <c r="I54" s="2"/>
      <c r="J54" s="2"/>
      <c r="K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x14ac:dyDescent="0.25">
      <c r="B55" s="22">
        <v>18</v>
      </c>
      <c r="C55" s="2"/>
      <c r="D55" s="2"/>
      <c r="E55" s="2"/>
      <c r="F55" s="2"/>
      <c r="G55" s="2"/>
      <c r="H55" s="2"/>
      <c r="I55" s="2"/>
      <c r="J55" s="2"/>
      <c r="K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x14ac:dyDescent="0.25">
      <c r="B56" s="22">
        <v>19</v>
      </c>
      <c r="C56" s="2"/>
      <c r="D56" s="2"/>
      <c r="E56" s="2"/>
      <c r="F56" s="2"/>
      <c r="G56" s="2"/>
      <c r="H56" s="2"/>
      <c r="I56" s="2"/>
      <c r="J56" s="2"/>
      <c r="K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x14ac:dyDescent="0.25">
      <c r="B57" s="22">
        <v>20</v>
      </c>
      <c r="C57" s="2"/>
      <c r="D57" s="2"/>
      <c r="E57" s="2"/>
      <c r="F57" s="2"/>
      <c r="G57" s="2"/>
      <c r="H57" s="2"/>
      <c r="I57" s="2"/>
      <c r="J57" s="2"/>
      <c r="K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x14ac:dyDescent="0.25">
      <c r="B58" s="22">
        <v>21</v>
      </c>
      <c r="C58" s="2"/>
      <c r="D58" s="2"/>
      <c r="E58" s="2"/>
      <c r="F58" s="2"/>
      <c r="G58" s="2"/>
      <c r="H58" s="2"/>
      <c r="I58" s="2"/>
      <c r="J58" s="2"/>
      <c r="K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x14ac:dyDescent="0.25">
      <c r="B59" s="22">
        <v>22</v>
      </c>
      <c r="C59" s="2"/>
      <c r="D59" s="2"/>
      <c r="E59" s="2"/>
      <c r="F59" s="2"/>
      <c r="G59" s="2"/>
      <c r="H59" s="2"/>
      <c r="I59" s="2"/>
      <c r="J59" s="2"/>
      <c r="K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 x14ac:dyDescent="0.25">
      <c r="B60" s="22">
        <v>23</v>
      </c>
      <c r="C60" s="2"/>
      <c r="D60" s="2"/>
      <c r="E60" s="2"/>
      <c r="F60" s="2"/>
      <c r="G60" s="2"/>
      <c r="H60" s="2"/>
      <c r="I60" s="2"/>
      <c r="J60" s="2"/>
      <c r="K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 x14ac:dyDescent="0.25">
      <c r="B61" s="22">
        <v>24</v>
      </c>
      <c r="C61" s="2"/>
      <c r="D61" s="2"/>
      <c r="E61" s="2"/>
      <c r="F61" s="2"/>
      <c r="G61" s="2"/>
      <c r="H61" s="2"/>
      <c r="I61" s="2"/>
      <c r="J61" s="2"/>
      <c r="K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 x14ac:dyDescent="0.25">
      <c r="B62" s="22">
        <v>25</v>
      </c>
      <c r="C62" s="2"/>
      <c r="D62" s="2"/>
      <c r="E62" s="2"/>
      <c r="F62" s="2"/>
      <c r="G62" s="2"/>
      <c r="H62" s="2"/>
      <c r="I62" s="2"/>
      <c r="J62" s="2"/>
      <c r="K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2:29" x14ac:dyDescent="0.25">
      <c r="B63" s="22">
        <v>26</v>
      </c>
      <c r="C63" s="2"/>
      <c r="D63" s="2"/>
      <c r="E63" s="2"/>
      <c r="F63" s="2"/>
      <c r="G63" s="2"/>
      <c r="H63" s="2"/>
      <c r="I63" s="2"/>
      <c r="J63" s="2"/>
      <c r="K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x14ac:dyDescent="0.25">
      <c r="B64" s="22">
        <v>27</v>
      </c>
      <c r="C64" s="2"/>
      <c r="D64" s="2"/>
      <c r="E64" s="2"/>
      <c r="F64" s="2"/>
      <c r="G64" s="2"/>
      <c r="H64" s="2"/>
      <c r="I64" s="2"/>
      <c r="J64" s="2"/>
      <c r="K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2:34" x14ac:dyDescent="0.25">
      <c r="B65" s="22">
        <v>28</v>
      </c>
      <c r="C65" s="2"/>
      <c r="D65" s="2"/>
      <c r="E65" s="2"/>
      <c r="F65" s="2"/>
      <c r="G65" s="2"/>
      <c r="H65" s="2"/>
      <c r="I65" s="2"/>
      <c r="J65" s="2"/>
      <c r="K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2:34" x14ac:dyDescent="0.25">
      <c r="B66" s="22">
        <v>29</v>
      </c>
      <c r="C66" s="2"/>
      <c r="D66" s="2"/>
      <c r="E66" s="2"/>
      <c r="F66" s="2"/>
      <c r="G66" s="2"/>
      <c r="H66" s="2"/>
      <c r="I66" s="2"/>
      <c r="J66" s="2"/>
      <c r="K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34" x14ac:dyDescent="0.25">
      <c r="B67" s="22">
        <v>30</v>
      </c>
      <c r="C67" s="2"/>
      <c r="D67" s="2"/>
      <c r="E67" s="2"/>
      <c r="F67" s="2"/>
      <c r="G67" s="2"/>
      <c r="H67" s="2"/>
      <c r="I67" s="2"/>
      <c r="J67" s="2"/>
      <c r="K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34" x14ac:dyDescent="0.25">
      <c r="B68" s="23">
        <v>31</v>
      </c>
      <c r="C68" s="2"/>
      <c r="D68" s="2"/>
      <c r="E68" s="2"/>
      <c r="F68" s="2"/>
      <c r="G68" s="2"/>
      <c r="H68" s="2"/>
      <c r="I68" s="2"/>
      <c r="J68" s="2"/>
      <c r="K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2:34" x14ac:dyDescent="0.25">
      <c r="C69" s="49" t="s">
        <v>5</v>
      </c>
      <c r="D69" s="49" t="s">
        <v>8</v>
      </c>
      <c r="E69" s="49" t="s">
        <v>11</v>
      </c>
      <c r="F69" s="49" t="s">
        <v>13</v>
      </c>
      <c r="G69" s="49" t="s">
        <v>14</v>
      </c>
      <c r="H69" s="50" t="s">
        <v>15</v>
      </c>
      <c r="I69" s="51" t="s">
        <v>16</v>
      </c>
      <c r="J69" s="52" t="s">
        <v>17</v>
      </c>
      <c r="K69" s="6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4" x14ac:dyDescent="0.25">
      <c r="C70" s="36">
        <f>SUM(C38:C68)</f>
        <v>1066</v>
      </c>
      <c r="D70" s="36">
        <f t="shared" ref="D70:J70" si="0">SUM(D38:D68)</f>
        <v>1398</v>
      </c>
      <c r="E70" s="36">
        <f t="shared" si="0"/>
        <v>800</v>
      </c>
      <c r="F70" s="36">
        <f t="shared" si="0"/>
        <v>1100</v>
      </c>
      <c r="G70" s="36">
        <f t="shared" si="0"/>
        <v>1500</v>
      </c>
      <c r="H70" s="36">
        <f t="shared" si="0"/>
        <v>1000</v>
      </c>
      <c r="I70" s="36">
        <f t="shared" si="0"/>
        <v>800</v>
      </c>
      <c r="J70" s="36">
        <f t="shared" si="0"/>
        <v>2260</v>
      </c>
      <c r="K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2:34" x14ac:dyDescent="0.25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2:34" x14ac:dyDescent="0.25">
      <c r="C72" s="53" t="s">
        <v>82</v>
      </c>
      <c r="D72" s="54"/>
      <c r="E72" s="54"/>
      <c r="F72" s="54"/>
      <c r="G72" s="54"/>
      <c r="H72" s="54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2:34" x14ac:dyDescent="0.25">
      <c r="C73" s="55" t="s">
        <v>83</v>
      </c>
      <c r="D73" s="55" t="s">
        <v>73</v>
      </c>
      <c r="E73" s="55" t="s">
        <v>84</v>
      </c>
      <c r="F73" s="55" t="s">
        <v>85</v>
      </c>
      <c r="G73" s="56" t="s">
        <v>2</v>
      </c>
      <c r="H73" s="56" t="s">
        <v>86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2:34" x14ac:dyDescent="0.25">
      <c r="C74" s="2" t="s">
        <v>87</v>
      </c>
      <c r="D74" s="2" t="s">
        <v>6</v>
      </c>
      <c r="E74" s="2" t="s">
        <v>18</v>
      </c>
      <c r="F74" s="2">
        <v>200</v>
      </c>
      <c r="G74" s="2">
        <v>2</v>
      </c>
      <c r="H74" s="2">
        <v>100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2:34" x14ac:dyDescent="0.25">
      <c r="C75" s="2" t="s">
        <v>88</v>
      </c>
      <c r="D75" s="2" t="s">
        <v>6</v>
      </c>
      <c r="E75" s="2" t="s">
        <v>18</v>
      </c>
      <c r="F75" s="2">
        <v>500</v>
      </c>
      <c r="G75" s="2">
        <v>5</v>
      </c>
      <c r="H75" s="2">
        <v>100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2:34" x14ac:dyDescent="0.25">
      <c r="C76" s="2"/>
      <c r="D76" s="2"/>
      <c r="E76" s="2"/>
      <c r="F76" s="2"/>
      <c r="G76" s="2"/>
      <c r="H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2:34" x14ac:dyDescent="0.25">
      <c r="C77" s="2"/>
      <c r="D77" s="2"/>
      <c r="E77" s="2"/>
      <c r="F77" s="2"/>
      <c r="G77" s="2"/>
      <c r="H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2:34" x14ac:dyDescent="0.25">
      <c r="C78" s="2"/>
      <c r="D78" s="2"/>
      <c r="E78" s="2"/>
      <c r="F78" s="2"/>
      <c r="G78" s="2"/>
      <c r="H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2:34" x14ac:dyDescent="0.25">
      <c r="C79" s="2"/>
      <c r="D79" s="2"/>
      <c r="E79" s="2"/>
      <c r="F79" s="2"/>
      <c r="G79" s="2"/>
      <c r="H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2:34" x14ac:dyDescent="0.25">
      <c r="C80" s="2"/>
      <c r="D80" s="2"/>
      <c r="E80" s="2"/>
      <c r="F80" s="2"/>
      <c r="G80" s="2"/>
      <c r="H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3:34" x14ac:dyDescent="0.25">
      <c r="C81" s="2"/>
      <c r="D81" s="2"/>
      <c r="E81" s="2"/>
      <c r="F81" s="2"/>
      <c r="G81" s="2"/>
      <c r="H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3:34" x14ac:dyDescent="0.25">
      <c r="C82" s="2"/>
      <c r="D82" s="2"/>
      <c r="E82" s="2"/>
      <c r="F82" s="2"/>
      <c r="G82" s="2"/>
      <c r="H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3:34" x14ac:dyDescent="0.25">
      <c r="C83" s="2"/>
      <c r="D83" s="2"/>
      <c r="E83" s="2"/>
      <c r="F83" s="2"/>
      <c r="G83" s="2"/>
      <c r="H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3:34" x14ac:dyDescent="0.25">
      <c r="C84" s="2"/>
      <c r="D84" s="2"/>
      <c r="E84" s="2"/>
      <c r="F84" s="2"/>
      <c r="G84" s="2"/>
      <c r="H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3:34" x14ac:dyDescent="0.25">
      <c r="C85" s="2"/>
      <c r="D85" s="2"/>
      <c r="E85" s="2"/>
      <c r="F85" s="2"/>
      <c r="G85" s="2"/>
      <c r="H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3:34" x14ac:dyDescent="0.25">
      <c r="C86" s="2"/>
      <c r="D86" s="2"/>
      <c r="E86" s="2"/>
      <c r="F86" s="2"/>
      <c r="G86" s="2"/>
      <c r="H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3:34" x14ac:dyDescent="0.25">
      <c r="C87" s="2"/>
      <c r="D87" s="2"/>
      <c r="E87" s="2"/>
      <c r="F87" s="2"/>
      <c r="G87" s="2"/>
      <c r="H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3:34" x14ac:dyDescent="0.25">
      <c r="C88" s="2"/>
      <c r="D88" s="2"/>
      <c r="E88" s="2"/>
      <c r="F88" s="2"/>
      <c r="G88" s="2"/>
      <c r="H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3:34" x14ac:dyDescent="0.25">
      <c r="C89" s="2"/>
      <c r="D89" s="2"/>
      <c r="E89" s="2"/>
      <c r="F89" s="2"/>
      <c r="G89" s="2"/>
      <c r="H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3:34" x14ac:dyDescent="0.25">
      <c r="C90" s="2"/>
      <c r="D90" s="2"/>
      <c r="E90" s="2"/>
      <c r="F90" s="2"/>
      <c r="G90" s="2"/>
      <c r="H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3:34" x14ac:dyDescent="0.25">
      <c r="C91" s="2"/>
      <c r="D91" s="2"/>
      <c r="E91" s="2"/>
      <c r="F91" s="2"/>
      <c r="G91" s="2"/>
      <c r="H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3:34" x14ac:dyDescent="0.25">
      <c r="C92" s="2"/>
      <c r="D92" s="2"/>
      <c r="E92" s="2"/>
      <c r="F92" s="2"/>
      <c r="G92" s="2"/>
      <c r="H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3:34" x14ac:dyDescent="0.25">
      <c r="C93" s="2"/>
      <c r="D93" s="2"/>
      <c r="E93" s="2"/>
      <c r="F93" s="2"/>
      <c r="G93" s="2"/>
      <c r="H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3:34" x14ac:dyDescent="0.25">
      <c r="C94" s="2"/>
      <c r="D94" s="2"/>
      <c r="E94" s="2"/>
      <c r="F94" s="2"/>
      <c r="G94" s="2"/>
      <c r="H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3:34" x14ac:dyDescent="0.25">
      <c r="C95" s="2"/>
      <c r="D95" s="2"/>
      <c r="E95" s="2"/>
      <c r="F95" s="2"/>
      <c r="G95" s="2"/>
      <c r="H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3:34" x14ac:dyDescent="0.25">
      <c r="C96" s="2"/>
      <c r="D96" s="2"/>
      <c r="E96" s="2"/>
      <c r="F96" s="2"/>
      <c r="G96" s="2"/>
      <c r="H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3:34" x14ac:dyDescent="0.25">
      <c r="C97" s="2"/>
      <c r="D97" s="2"/>
      <c r="E97" s="2"/>
      <c r="F97" s="2"/>
      <c r="G97" s="2"/>
      <c r="H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3:34" x14ac:dyDescent="0.25">
      <c r="C98" s="2"/>
      <c r="D98" s="2"/>
      <c r="E98" s="2"/>
      <c r="F98" s="2"/>
      <c r="G98" s="2"/>
      <c r="H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3:34" x14ac:dyDescent="0.25">
      <c r="C99" s="2"/>
      <c r="D99" s="2"/>
      <c r="E99" s="2"/>
      <c r="F99" s="2"/>
      <c r="G99" s="2"/>
      <c r="H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3:34" x14ac:dyDescent="0.25">
      <c r="C100" s="2"/>
      <c r="D100" s="2"/>
      <c r="E100" s="2"/>
      <c r="F100" s="2"/>
      <c r="G100" s="2"/>
      <c r="H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3:34" x14ac:dyDescent="0.25">
      <c r="C101" s="2"/>
      <c r="D101" s="2"/>
      <c r="E101" s="2"/>
      <c r="F101" s="2"/>
      <c r="G101" s="2"/>
      <c r="H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3:34" x14ac:dyDescent="0.25">
      <c r="C102" s="2"/>
      <c r="D102" s="2"/>
      <c r="E102" s="2"/>
      <c r="F102" s="2"/>
      <c r="G102" s="2"/>
      <c r="H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3:34" x14ac:dyDescent="0.25">
      <c r="C103" s="2"/>
      <c r="D103" s="2"/>
      <c r="E103" s="2"/>
      <c r="F103" s="2"/>
      <c r="G103" s="2"/>
      <c r="H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3:34" x14ac:dyDescent="0.25">
      <c r="C104" s="2"/>
      <c r="D104" s="2"/>
      <c r="E104" s="2"/>
      <c r="F104" s="2"/>
      <c r="G104" s="2"/>
      <c r="H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3:34" x14ac:dyDescent="0.2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3:34" x14ac:dyDescent="0.25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3:34" x14ac:dyDescent="0.25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3:34" x14ac:dyDescent="0.25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3:34" x14ac:dyDescent="0.25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3:34" x14ac:dyDescent="0.25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3:34" x14ac:dyDescent="0.25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3:34" x14ac:dyDescent="0.25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5:34" x14ac:dyDescent="0.25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5:34" x14ac:dyDescent="0.25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5:34" x14ac:dyDescent="0.2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5:34" x14ac:dyDescent="0.25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5:34" x14ac:dyDescent="0.25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5:34" x14ac:dyDescent="0.25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5:34" x14ac:dyDescent="0.25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5:34" x14ac:dyDescent="0.25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5:34" x14ac:dyDescent="0.25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5:34" x14ac:dyDescent="0.25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5:34" x14ac:dyDescent="0.25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5:34" x14ac:dyDescent="0.25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5:34" x14ac:dyDescent="0.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5:34" x14ac:dyDescent="0.25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5:34" x14ac:dyDescent="0.25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5:34" x14ac:dyDescent="0.25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5:34" x14ac:dyDescent="0.25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5:34" x14ac:dyDescent="0.25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5:34" x14ac:dyDescent="0.25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5:34" x14ac:dyDescent="0.25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5:34" x14ac:dyDescent="0.25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5:34" x14ac:dyDescent="0.25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5:34" x14ac:dyDescent="0.2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5:34" x14ac:dyDescent="0.25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5:34" x14ac:dyDescent="0.25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5:34" x14ac:dyDescent="0.25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5:34" x14ac:dyDescent="0.25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5:34" x14ac:dyDescent="0.25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5:34" x14ac:dyDescent="0.25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5:34" x14ac:dyDescent="0.25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5:34" x14ac:dyDescent="0.25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5:34" x14ac:dyDescent="0.25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5:34" x14ac:dyDescent="0.2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5:34" x14ac:dyDescent="0.25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5:34" x14ac:dyDescent="0.25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5:34" x14ac:dyDescent="0.25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5:34" x14ac:dyDescent="0.25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5:34" x14ac:dyDescent="0.25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5:34" x14ac:dyDescent="0.25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5:34" x14ac:dyDescent="0.25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5:34" x14ac:dyDescent="0.25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5:34" x14ac:dyDescent="0.25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5:34" x14ac:dyDescent="0.2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5:34" x14ac:dyDescent="0.25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5:34" x14ac:dyDescent="0.25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5:34" x14ac:dyDescent="0.25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5:34" x14ac:dyDescent="0.25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5:34" x14ac:dyDescent="0.25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5:34" x14ac:dyDescent="0.25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5:34" x14ac:dyDescent="0.25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5:34" x14ac:dyDescent="0.25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5:34" x14ac:dyDescent="0.25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5:34" x14ac:dyDescent="0.2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5:34" x14ac:dyDescent="0.25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5:34" x14ac:dyDescent="0.25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5:34" x14ac:dyDescent="0.25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5:34" x14ac:dyDescent="0.25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5:34" x14ac:dyDescent="0.25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5:34" x14ac:dyDescent="0.25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5:34" x14ac:dyDescent="0.25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5:34" x14ac:dyDescent="0.25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5:34" x14ac:dyDescent="0.25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5:34" x14ac:dyDescent="0.2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5:34" x14ac:dyDescent="0.25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5:34" x14ac:dyDescent="0.25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5:34" x14ac:dyDescent="0.25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5:34" x14ac:dyDescent="0.25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5:34" x14ac:dyDescent="0.25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5:34" x14ac:dyDescent="0.25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5:34" x14ac:dyDescent="0.25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5:34" x14ac:dyDescent="0.25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5:34" x14ac:dyDescent="0.25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5:34" x14ac:dyDescent="0.2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5:34" x14ac:dyDescent="0.25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5:34" x14ac:dyDescent="0.25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5:34" x14ac:dyDescent="0.25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5:34" x14ac:dyDescent="0.25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5:34" x14ac:dyDescent="0.25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5:34" x14ac:dyDescent="0.25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5:34" x14ac:dyDescent="0.25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5:34" x14ac:dyDescent="0.25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5:34" x14ac:dyDescent="0.25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5:34" x14ac:dyDescent="0.2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5:34" x14ac:dyDescent="0.25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5:34" x14ac:dyDescent="0.25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5:34" x14ac:dyDescent="0.25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5:34" x14ac:dyDescent="0.25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5:34" x14ac:dyDescent="0.25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5:34" x14ac:dyDescent="0.25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5:34" x14ac:dyDescent="0.25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5:34" x14ac:dyDescent="0.25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5:34" x14ac:dyDescent="0.25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5:34" x14ac:dyDescent="0.2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5:34" x14ac:dyDescent="0.25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5:34" x14ac:dyDescent="0.25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5:34" x14ac:dyDescent="0.25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5:34" x14ac:dyDescent="0.25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5:34" x14ac:dyDescent="0.25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5:34" x14ac:dyDescent="0.25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5:34" x14ac:dyDescent="0.25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5:34" x14ac:dyDescent="0.25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5:34" x14ac:dyDescent="0.25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5:34" x14ac:dyDescent="0.2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5:34" x14ac:dyDescent="0.25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5:34" x14ac:dyDescent="0.25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5:34" x14ac:dyDescent="0.25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5:34" x14ac:dyDescent="0.25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5:34" x14ac:dyDescent="0.25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5:34" x14ac:dyDescent="0.25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5:34" x14ac:dyDescent="0.25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5:34" x14ac:dyDescent="0.25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5:34" x14ac:dyDescent="0.25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5:34" x14ac:dyDescent="0.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5:34" x14ac:dyDescent="0.25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5:34" x14ac:dyDescent="0.25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5:34" x14ac:dyDescent="0.25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5:34" x14ac:dyDescent="0.25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5:34" x14ac:dyDescent="0.25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5:34" x14ac:dyDescent="0.25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5:34" x14ac:dyDescent="0.25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5:34" x14ac:dyDescent="0.25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5:34" x14ac:dyDescent="0.25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5:34" x14ac:dyDescent="0.2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5:34" x14ac:dyDescent="0.25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5:34" x14ac:dyDescent="0.25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5:34" x14ac:dyDescent="0.25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5:34" x14ac:dyDescent="0.25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5:34" x14ac:dyDescent="0.25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5:34" x14ac:dyDescent="0.25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5:34" x14ac:dyDescent="0.25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5:34" x14ac:dyDescent="0.25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5:34" x14ac:dyDescent="0.25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5:34" x14ac:dyDescent="0.2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5:34" x14ac:dyDescent="0.25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5:34" x14ac:dyDescent="0.25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5:34" x14ac:dyDescent="0.25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5:34" x14ac:dyDescent="0.25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5:34" x14ac:dyDescent="0.25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5:34" x14ac:dyDescent="0.25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5:34" x14ac:dyDescent="0.25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5:34" x14ac:dyDescent="0.25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5:34" x14ac:dyDescent="0.25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5:34" x14ac:dyDescent="0.2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5:34" x14ac:dyDescent="0.25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5:34" x14ac:dyDescent="0.25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5:34" x14ac:dyDescent="0.25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5:34" x14ac:dyDescent="0.25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5:34" x14ac:dyDescent="0.25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5:34" x14ac:dyDescent="0.25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5:34" x14ac:dyDescent="0.25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5:34" x14ac:dyDescent="0.25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5:34" x14ac:dyDescent="0.25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5:34" x14ac:dyDescent="0.2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5:34" x14ac:dyDescent="0.25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5:34" x14ac:dyDescent="0.25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5:34" x14ac:dyDescent="0.25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5:34" x14ac:dyDescent="0.25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5:34" x14ac:dyDescent="0.25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5:34" x14ac:dyDescent="0.25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5:34" x14ac:dyDescent="0.25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5:34" x14ac:dyDescent="0.25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5:34" x14ac:dyDescent="0.25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5:34" x14ac:dyDescent="0.2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5:34" x14ac:dyDescent="0.25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5:34" x14ac:dyDescent="0.25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5:34" x14ac:dyDescent="0.25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5:34" x14ac:dyDescent="0.25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5:34" x14ac:dyDescent="0.25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5:34" x14ac:dyDescent="0.25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5:34" x14ac:dyDescent="0.25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5:34" x14ac:dyDescent="0.25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5:34" x14ac:dyDescent="0.25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5:34" x14ac:dyDescent="0.2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5:34" x14ac:dyDescent="0.25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5:34" x14ac:dyDescent="0.25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5:34" x14ac:dyDescent="0.25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5:34" x14ac:dyDescent="0.25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5:34" x14ac:dyDescent="0.25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5:34" x14ac:dyDescent="0.25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5:34" x14ac:dyDescent="0.25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5:34" x14ac:dyDescent="0.25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5:34" x14ac:dyDescent="0.25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5:34" x14ac:dyDescent="0.2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5:34" x14ac:dyDescent="0.25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5:34" x14ac:dyDescent="0.25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5:34" x14ac:dyDescent="0.25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5:34" x14ac:dyDescent="0.25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5:34" x14ac:dyDescent="0.25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5:34" x14ac:dyDescent="0.25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5:34" x14ac:dyDescent="0.25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5:34" x14ac:dyDescent="0.25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5:34" x14ac:dyDescent="0.25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5:34" x14ac:dyDescent="0.2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5:34" x14ac:dyDescent="0.25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5:34" x14ac:dyDescent="0.25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5:34" x14ac:dyDescent="0.25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5:34" x14ac:dyDescent="0.25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5:34" x14ac:dyDescent="0.25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5:34" x14ac:dyDescent="0.25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5:34" x14ac:dyDescent="0.25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5:34" x14ac:dyDescent="0.25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5:34" x14ac:dyDescent="0.25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5:34" x14ac:dyDescent="0.2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5:34" x14ac:dyDescent="0.25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5:34" x14ac:dyDescent="0.25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5:34" x14ac:dyDescent="0.25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5:34" x14ac:dyDescent="0.25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5:34" x14ac:dyDescent="0.25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5:34" x14ac:dyDescent="0.25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5:34" x14ac:dyDescent="0.25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5:34" x14ac:dyDescent="0.25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5:34" x14ac:dyDescent="0.25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5:34" x14ac:dyDescent="0.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5:34" x14ac:dyDescent="0.25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5:34" x14ac:dyDescent="0.25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5:34" x14ac:dyDescent="0.25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5:34" x14ac:dyDescent="0.25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5:34" x14ac:dyDescent="0.25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5:34" x14ac:dyDescent="0.25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5:34" x14ac:dyDescent="0.25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5:34" x14ac:dyDescent="0.25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5:34" x14ac:dyDescent="0.25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5:34" x14ac:dyDescent="0.2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5:34" x14ac:dyDescent="0.25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5:34" x14ac:dyDescent="0.25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5:34" x14ac:dyDescent="0.25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5:34" x14ac:dyDescent="0.25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5:34" x14ac:dyDescent="0.25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5:34" x14ac:dyDescent="0.25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5:34" x14ac:dyDescent="0.25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5:34" x14ac:dyDescent="0.25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5:34" x14ac:dyDescent="0.25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5:34" x14ac:dyDescent="0.2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5:34" x14ac:dyDescent="0.25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5:34" x14ac:dyDescent="0.25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5:34" x14ac:dyDescent="0.25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5:34" x14ac:dyDescent="0.25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5:34" x14ac:dyDescent="0.25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5:34" x14ac:dyDescent="0.25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5:34" x14ac:dyDescent="0.25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5:34" x14ac:dyDescent="0.25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5:34" x14ac:dyDescent="0.25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5:34" x14ac:dyDescent="0.2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5:34" x14ac:dyDescent="0.25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5:34" x14ac:dyDescent="0.25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5:34" x14ac:dyDescent="0.25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5:34" x14ac:dyDescent="0.25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5:34" x14ac:dyDescent="0.25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5:34" x14ac:dyDescent="0.25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5:34" x14ac:dyDescent="0.25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5:34" x14ac:dyDescent="0.25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5:34" x14ac:dyDescent="0.25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5:34" x14ac:dyDescent="0.2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5:34" x14ac:dyDescent="0.25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5:34" x14ac:dyDescent="0.25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5:34" x14ac:dyDescent="0.25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5:34" x14ac:dyDescent="0.25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5:34" x14ac:dyDescent="0.25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5:34" x14ac:dyDescent="0.25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5:34" x14ac:dyDescent="0.25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5:34" x14ac:dyDescent="0.25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5:34" x14ac:dyDescent="0.25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5:34" x14ac:dyDescent="0.2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5:34" x14ac:dyDescent="0.25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5:34" x14ac:dyDescent="0.25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5:34" x14ac:dyDescent="0.25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5:34" x14ac:dyDescent="0.25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5:34" x14ac:dyDescent="0.25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5:34" x14ac:dyDescent="0.25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5:34" x14ac:dyDescent="0.25"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5:34" x14ac:dyDescent="0.25"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5:34" x14ac:dyDescent="0.25"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</sheetData>
  <mergeCells count="4">
    <mergeCell ref="C72:H72"/>
    <mergeCell ref="B2:F2"/>
    <mergeCell ref="H2:J2"/>
    <mergeCell ref="B36:J36"/>
  </mergeCells>
  <pageMargins left="0.511811024" right="0.511811024" top="0.78740157499999996" bottom="0.78740157499999996" header="0.31496062000000002" footer="0.31496062000000002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DESPESAS FIXAS MENSAIS</vt:lpstr>
      <vt:lpstr>TOTAL ANO</vt:lpstr>
      <vt:lpstr>REGISTROS DIÁRIOS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</dc:creator>
  <cp:lastModifiedBy>Carlos Dias</cp:lastModifiedBy>
  <dcterms:created xsi:type="dcterms:W3CDTF">2025-07-16T01:34:41Z</dcterms:created>
  <dcterms:modified xsi:type="dcterms:W3CDTF">2025-07-16T16:57:21Z</dcterms:modified>
</cp:coreProperties>
</file>