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yanez/GitHub Projects/Trello_Dashboard/shiny/demo_files/"/>
    </mc:Choice>
  </mc:AlternateContent>
  <xr:revisionPtr revIDLastSave="0" documentId="13_ncr:1_{DAE42E87-0294-C544-B6B4-A4302D2F14F4}" xr6:coauthVersionLast="45" xr6:coauthVersionMax="45" xr10:uidLastSave="{00000000-0000-0000-0000-000000000000}"/>
  <bookViews>
    <workbookView xWindow="380" yWindow="460" windowWidth="17260" windowHeight="16040" xr2:uid="{00000000-000D-0000-FFFF-FFFF00000000}"/>
  </bookViews>
  <sheets>
    <sheet name="Projects" sheetId="2" r:id="rId1"/>
    <sheet name="Updates" sheetId="3" r:id="rId2"/>
    <sheet name="Actions" sheetId="5" r:id="rId3"/>
    <sheet name="Aux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5" l="1"/>
  <c r="C2" i="5"/>
  <c r="C3" i="5"/>
  <c r="C16" i="3" l="1"/>
  <c r="C14" i="3"/>
  <c r="C13" i="3"/>
  <c r="C10" i="3"/>
  <c r="C2" i="3"/>
  <c r="C3" i="3"/>
  <c r="C4" i="3"/>
  <c r="C5" i="3"/>
  <c r="C6" i="3"/>
  <c r="C7" i="3"/>
  <c r="C8" i="3"/>
  <c r="C9" i="3"/>
  <c r="C11" i="3"/>
  <c r="C12" i="3"/>
  <c r="C15" i="3"/>
  <c r="C17" i="3"/>
</calcChain>
</file>

<file path=xl/sharedStrings.xml><?xml version="1.0" encoding="utf-8"?>
<sst xmlns="http://schemas.openxmlformats.org/spreadsheetml/2006/main" count="163" uniqueCount="108">
  <si>
    <t>State</t>
  </si>
  <si>
    <t>Scope</t>
  </si>
  <si>
    <t>Objectives</t>
  </si>
  <si>
    <t>Backlog</t>
  </si>
  <si>
    <t>Planning</t>
  </si>
  <si>
    <t>In Progress</t>
  </si>
  <si>
    <t>Complete</t>
  </si>
  <si>
    <t>Project</t>
  </si>
  <si>
    <t>Project Name</t>
  </si>
  <si>
    <t>No</t>
  </si>
  <si>
    <t>Start</t>
  </si>
  <si>
    <t>End</t>
  </si>
  <si>
    <t>Project Lead</t>
  </si>
  <si>
    <t>PM</t>
  </si>
  <si>
    <t>Date</t>
  </si>
  <si>
    <t>From the Earth to the Moon</t>
  </si>
  <si>
    <t>Jules</t>
  </si>
  <si>
    <t>So Long, and Thanks for All the Fish</t>
  </si>
  <si>
    <t>Link</t>
  </si>
  <si>
    <t>Douglas</t>
  </si>
  <si>
    <t>Do Androids Dream of Electric Sheep?</t>
  </si>
  <si>
    <t>Phillip</t>
  </si>
  <si>
    <t>Nineteen Eighty-Four</t>
  </si>
  <si>
    <t>George</t>
  </si>
  <si>
    <t>The Lighthouse at the End of the World</t>
  </si>
  <si>
    <t>Michel</t>
  </si>
  <si>
    <t>War and Peace</t>
  </si>
  <si>
    <t>The Ingenious Gentleman Don Quixote of La Mancha</t>
  </si>
  <si>
    <t>Mansfield Park</t>
  </si>
  <si>
    <t>Jane</t>
  </si>
  <si>
    <t>The Secret River</t>
  </si>
  <si>
    <t>Kate</t>
  </si>
  <si>
    <t>Miguel</t>
  </si>
  <si>
    <t>Ray</t>
  </si>
  <si>
    <t>Fyodor</t>
  </si>
  <si>
    <t>Eileen</t>
  </si>
  <si>
    <t>Honorine</t>
  </si>
  <si>
    <t>Marguerite</t>
  </si>
  <si>
    <t>Mostly Harmless</t>
  </si>
  <si>
    <t>And Another Thing…</t>
  </si>
  <si>
    <t>The Restaurant at the End of the Universe</t>
  </si>
  <si>
    <t>Michael Strogoff</t>
  </si>
  <si>
    <t>Dick Sand, A Captain at Fifteen</t>
  </si>
  <si>
    <t>Twenty Thousand Leagues Under the Sea</t>
  </si>
  <si>
    <t>Paris in the Twentieth Century</t>
  </si>
  <si>
    <t>The House of the Spirits</t>
  </si>
  <si>
    <t>Isabel</t>
  </si>
  <si>
    <t>Baldomero</t>
  </si>
  <si>
    <t>Marta</t>
  </si>
  <si>
    <t>Catalina</t>
  </si>
  <si>
    <t>Maria</t>
  </si>
  <si>
    <t>Christopher</t>
  </si>
  <si>
    <t>Adventures in the Nautilus</t>
  </si>
  <si>
    <t>First Space travel</t>
  </si>
  <si>
    <t>Napoleonic invasion of Russia</t>
  </si>
  <si>
    <t>Dystopian Future</t>
  </si>
  <si>
    <t>Adventures in the Southern Seas</t>
  </si>
  <si>
    <t>A personal story of a country's history</t>
  </si>
  <si>
    <t>A teenager's needs to assume control of a ship after the dead of its captain.</t>
  </si>
  <si>
    <t>Around the World in Eighty Days</t>
  </si>
  <si>
    <t>Race around the globe</t>
  </si>
  <si>
    <t xml:space="preserve">A satire about knights </t>
  </si>
  <si>
    <t>Space travel and dolphins gratitude</t>
  </si>
  <si>
    <t>A dystopian view of the future</t>
  </si>
  <si>
    <t>Another set dystopic tales</t>
  </si>
  <si>
    <t>Continuation of project 11</t>
  </si>
  <si>
    <t>Added to backlog</t>
  </si>
  <si>
    <t>Moved to Planning stage</t>
  </si>
  <si>
    <t>No Changes</t>
  </si>
  <si>
    <t>Changed location to Southern Seas</t>
  </si>
  <si>
    <t>Planning complete, set to start on March</t>
  </si>
  <si>
    <t>Prioritised, moved to planning</t>
  </si>
  <si>
    <t>Planning complete, set to start on November</t>
  </si>
  <si>
    <t>Start moved to January</t>
  </si>
  <si>
    <t>Prioritised, planning in progress</t>
  </si>
  <si>
    <t>Planning delayed due emergency</t>
  </si>
  <si>
    <t>Suggested by team</t>
  </si>
  <si>
    <t>Update/Comments</t>
  </si>
  <si>
    <t>Action</t>
  </si>
  <si>
    <t>Due</t>
  </si>
  <si>
    <t>Responsible</t>
  </si>
  <si>
    <t>Closed</t>
  </si>
  <si>
    <t>Open</t>
  </si>
  <si>
    <t>Investigate if dolphins are from outer space</t>
  </si>
  <si>
    <t>Conduct Reseach on Submarine Technology</t>
  </si>
  <si>
    <t>Update dates</t>
  </si>
  <si>
    <t>The Martian Chronicles</t>
  </si>
  <si>
    <t>Sub terra</t>
  </si>
  <si>
    <t>https://en.wikipedia.org/wiki/From_the_Earth_to_the_Moon</t>
  </si>
  <si>
    <t>https://en.wikipedia.org/wiki/War_and_Peace</t>
  </si>
  <si>
    <t>https://en.wikipedia.org/wiki/Do_Androids_Dream_of_Electric_Sheep%3F</t>
  </si>
  <si>
    <t>https://en.wikipedia.org/wiki/Dick_Sand,_A_Captain_at_Fifteen</t>
  </si>
  <si>
    <t>https://en.wikipedia.org/wiki/The_House_of_the_Spirits</t>
  </si>
  <si>
    <t>https://en.wikipedia.org/wiki/The_Secret_River</t>
  </si>
  <si>
    <t>https://en.wikipedia.org/wiki/The_Lighthouse_at_the_End_of_the_World</t>
  </si>
  <si>
    <t>https://en.wikipedia.org/wiki/Twenty_Thousand_Leagues_Under_the_Sea</t>
  </si>
  <si>
    <t>https://en.wikipedia.org/wiki/Around_the_World_in_Eighty_Days</t>
  </si>
  <si>
    <t>https://en.wikipedia.org/wiki/Don_Quixote</t>
  </si>
  <si>
    <t>https://en.wikipedia.org/wiki/So_Long,_and_Thanks_for_All_the_Fish</t>
  </si>
  <si>
    <t>https://en.wikipedia.org/wiki/Nineteen_Eighty-Four</t>
  </si>
  <si>
    <t>https://en.wikipedia.org/wiki/The_Martian_Chronicles</t>
  </si>
  <si>
    <t>https://en.wikipedia.org/wiki/Mansfield_Park</t>
  </si>
  <si>
    <t>https://en.wikipedia.org/wiki/Mostly_Harmless</t>
  </si>
  <si>
    <t>https://en.wikipedia.org/wiki/And_Another_Thing..._(novel)</t>
  </si>
  <si>
    <t>https://en.wikipedia.org/wiki/The_Restaurant_at_the_End_of_the_Universe</t>
  </si>
  <si>
    <t>https://en.wikipedia.org/wiki/Michael_Strogoff</t>
  </si>
  <si>
    <t>https://en.wikipedia.org/wiki/Paris_in_the_Twentieth_Century</t>
  </si>
  <si>
    <t>https://es.wikipedia.org/wiki/Sub_terra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</si>
</sst>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33" borderId="10" xfId="0" applyFont="1" applyFill="1" applyBorder="1"/>
    <xf numFmtId="0" fontId="18" fillId="33" borderId="11" xfId="0" applyFont="1" applyFill="1" applyBorder="1"/>
    <xf numFmtId="0" fontId="18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NumberFormat="1"/>
    <xf numFmtId="49" fontId="18" fillId="33" borderId="11" xfId="0" applyNumberFormat="1" applyFont="1" applyFill="1" applyBorder="1" applyAlignment="1">
      <alignment wrapText="1"/>
    </xf>
    <xf numFmtId="49" fontId="0" fillId="0" borderId="0" xfId="0" applyNumberFormat="1" applyAlignment="1">
      <alignment wrapText="1"/>
    </xf>
    <xf numFmtId="16" fontId="0" fillId="0" borderId="0" xfId="0" applyNumberFormat="1"/>
    <xf numFmtId="0" fontId="18" fillId="33" borderId="12" xfId="0" applyFont="1" applyFill="1" applyBorder="1"/>
    <xf numFmtId="0" fontId="18" fillId="33" borderId="13" xfId="0" applyFont="1" applyFill="1" applyBorder="1"/>
    <xf numFmtId="49" fontId="18" fillId="33" borderId="14" xfId="0" applyNumberFormat="1" applyFont="1" applyFill="1" applyBorder="1" applyAlignment="1">
      <alignment wrapText="1"/>
    </xf>
    <xf numFmtId="0" fontId="0" fillId="34" borderId="13" xfId="0" applyFont="1" applyFill="1" applyBorder="1" applyAlignment="1">
      <alignment vertical="center"/>
    </xf>
    <xf numFmtId="49" fontId="0" fillId="34" borderId="14" xfId="0" applyNumberFormat="1" applyFont="1" applyFill="1" applyBorder="1" applyAlignment="1">
      <alignment vertical="center" wrapText="1"/>
    </xf>
    <xf numFmtId="16" fontId="0" fillId="35" borderId="12" xfId="0" applyNumberFormat="1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49" fontId="0" fillId="0" borderId="14" xfId="0" applyNumberFormat="1" applyFont="1" applyFill="1" applyBorder="1" applyAlignment="1">
      <alignment vertical="center" wrapText="1"/>
    </xf>
    <xf numFmtId="16" fontId="0" fillId="0" borderId="12" xfId="0" applyNumberFormat="1" applyFont="1" applyFill="1" applyBorder="1" applyAlignment="1">
      <alignment vertical="center"/>
    </xf>
    <xf numFmtId="14" fontId="0" fillId="0" borderId="0" xfId="0" applyNumberFormat="1" applyAlignmen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30" formatCode="@"/>
      <alignment horizontal="general" vertical="bottom" textRotation="0" wrapText="1" indent="0" justifyLastLine="0" shrinkToFit="0" readingOrder="0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</dxf>
    <dxf>
      <alignment horizontal="center" vertical="center" textRotation="0" wrapText="0" indent="0" justifyLastLine="0" shrinkToFit="0" readingOrder="0"/>
    </dxf>
    <dxf>
      <numFmt numFmtId="19" formatCode="d/m/yy"/>
      <alignment horizontal="general" vertical="bottom" textRotation="0" wrapText="0" indent="0" justifyLastLine="0" shrinkToFit="0" readingOrder="0"/>
    </dxf>
    <dxf>
      <numFmt numFmtId="19" formatCode="d/m/yy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List" displayName="ProjectList" ref="A1:J30" totalsRowShown="0" headerRowDxfId="8">
  <autoFilter ref="A1:J30" xr:uid="{00000000-0009-0000-0100-000001000000}"/>
  <sortState xmlns:xlrd2="http://schemas.microsoft.com/office/spreadsheetml/2017/richdata2" ref="A2:J21">
    <sortCondition ref="A1:A30"/>
  </sortState>
  <tableColumns count="10">
    <tableColumn id="1" xr3:uid="{00000000-0010-0000-0000-000001000000}" name="No"/>
    <tableColumn id="2" xr3:uid="{00000000-0010-0000-0000-000002000000}" name="Project Name"/>
    <tableColumn id="3" xr3:uid="{00000000-0010-0000-0000-000003000000}" name="State"/>
    <tableColumn id="4" xr3:uid="{00000000-0010-0000-0000-000004000000}" name="Scope"/>
    <tableColumn id="5" xr3:uid="{00000000-0010-0000-0000-000005000000}" name="Objectives"/>
    <tableColumn id="6" xr3:uid="{00000000-0010-0000-0000-000006000000}" name="Start" dataDxfId="7"/>
    <tableColumn id="7" xr3:uid="{00000000-0010-0000-0000-000007000000}" name="End" dataDxfId="6"/>
    <tableColumn id="8" xr3:uid="{00000000-0010-0000-0000-000008000000}" name="Project Lead" dataDxfId="5"/>
    <tableColumn id="9" xr3:uid="{00000000-0010-0000-0000-000009000000}" name="PM"/>
    <tableColumn id="10" xr3:uid="{00000000-0010-0000-0000-00000A000000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ectUpdates" displayName="ProjectUpdates" ref="A1:D24" totalsRowShown="0" headerRowDxfId="4" headerRowBorderDxfId="3" tableBorderDxfId="2">
  <autoFilter ref="A1:D24" xr:uid="{00000000-0009-0000-0100-000002000000}"/>
  <tableColumns count="4">
    <tableColumn id="1" xr3:uid="{00000000-0010-0000-0100-000001000000}" name="Date"/>
    <tableColumn id="2" xr3:uid="{00000000-0010-0000-0100-000002000000}" name="No"/>
    <tableColumn id="3" xr3:uid="{00000000-0010-0000-0100-000003000000}" name="Project" dataDxfId="1">
      <calculatedColumnFormula>_xlfn.IFNA(VLOOKUP(ProjectUpdates[[#This Row],[No]],ProjectList[[#All],[No]:[Project Name]],2,0),"")</calculatedColumnFormula>
    </tableColumn>
    <tableColumn id="4" xr3:uid="{00000000-0010-0000-0100-000004000000}" name="Update/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en.m.wikipedia.org/wiki/Paris_in_the_Twentieth_Centu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showGridLines="0" tabSelected="1" topLeftCell="F7" zoomScale="90" zoomScaleNormal="90" workbookViewId="0">
      <selection sqref="A1:J1"/>
    </sheetView>
  </sheetViews>
  <sheetFormatPr baseColWidth="10" defaultRowHeight="16" x14ac:dyDescent="0.2"/>
  <cols>
    <col min="2" max="2" width="47.1640625" customWidth="1"/>
    <col min="3" max="3" width="16.1640625" customWidth="1"/>
    <col min="4" max="4" width="30.83203125" customWidth="1"/>
    <col min="5" max="5" width="18.33203125" hidden="1" customWidth="1"/>
    <col min="6" max="6" width="18.83203125" customWidth="1"/>
    <col min="7" max="7" width="14" customWidth="1"/>
    <col min="8" max="8" width="28" style="7" customWidth="1"/>
    <col min="9" max="9" width="20" customWidth="1"/>
    <col min="10" max="10" width="67.33203125" bestFit="1" customWidth="1"/>
  </cols>
  <sheetData>
    <row r="1" spans="1:10" ht="21" x14ac:dyDescent="0.25">
      <c r="A1" s="5" t="s">
        <v>9</v>
      </c>
      <c r="B1" s="5" t="s">
        <v>8</v>
      </c>
      <c r="C1" s="5" t="s">
        <v>0</v>
      </c>
      <c r="D1" s="5" t="s">
        <v>1</v>
      </c>
      <c r="E1" s="5" t="s">
        <v>2</v>
      </c>
      <c r="F1" s="5" t="s">
        <v>10</v>
      </c>
      <c r="G1" s="5" t="s">
        <v>11</v>
      </c>
      <c r="H1" s="6" t="s">
        <v>12</v>
      </c>
      <c r="I1" s="5" t="s">
        <v>13</v>
      </c>
      <c r="J1" s="5" t="s">
        <v>18</v>
      </c>
    </row>
    <row r="2" spans="1:10" x14ac:dyDescent="0.2">
      <c r="A2">
        <v>1</v>
      </c>
      <c r="B2" t="s">
        <v>15</v>
      </c>
      <c r="C2" t="s">
        <v>6</v>
      </c>
      <c r="D2" t="s">
        <v>53</v>
      </c>
      <c r="F2" s="22">
        <v>43101</v>
      </c>
      <c r="G2" s="22">
        <v>43374</v>
      </c>
      <c r="H2" s="7" t="s">
        <v>16</v>
      </c>
      <c r="I2" t="s">
        <v>36</v>
      </c>
      <c r="J2" t="s">
        <v>88</v>
      </c>
    </row>
    <row r="3" spans="1:10" x14ac:dyDescent="0.2">
      <c r="A3">
        <v>2</v>
      </c>
      <c r="B3" t="s">
        <v>26</v>
      </c>
      <c r="C3" t="s">
        <v>6</v>
      </c>
      <c r="D3" t="s">
        <v>54</v>
      </c>
      <c r="F3" s="22">
        <v>42370</v>
      </c>
      <c r="G3" s="22">
        <v>43653</v>
      </c>
      <c r="H3" s="7" t="s">
        <v>34</v>
      </c>
      <c r="I3" t="s">
        <v>50</v>
      </c>
      <c r="J3" t="s">
        <v>89</v>
      </c>
    </row>
    <row r="4" spans="1:10" x14ac:dyDescent="0.2">
      <c r="A4">
        <v>3</v>
      </c>
      <c r="B4" t="s">
        <v>20</v>
      </c>
      <c r="C4" t="s">
        <v>6</v>
      </c>
      <c r="D4" t="s">
        <v>55</v>
      </c>
      <c r="F4" s="22">
        <v>43802</v>
      </c>
      <c r="G4" s="22">
        <v>43834</v>
      </c>
      <c r="H4" s="7" t="s">
        <v>21</v>
      </c>
      <c r="I4" t="s">
        <v>51</v>
      </c>
      <c r="J4" t="s">
        <v>90</v>
      </c>
    </row>
    <row r="5" spans="1:10" x14ac:dyDescent="0.2">
      <c r="A5">
        <v>4</v>
      </c>
      <c r="B5" t="s">
        <v>42</v>
      </c>
      <c r="C5" t="s">
        <v>4</v>
      </c>
      <c r="D5" t="s">
        <v>58</v>
      </c>
      <c r="F5" s="22"/>
      <c r="G5" s="22">
        <v>43802</v>
      </c>
      <c r="H5" s="7" t="s">
        <v>16</v>
      </c>
      <c r="I5" t="s">
        <v>36</v>
      </c>
      <c r="J5" t="s">
        <v>91</v>
      </c>
    </row>
    <row r="6" spans="1:10" x14ac:dyDescent="0.2">
      <c r="A6">
        <v>5</v>
      </c>
      <c r="B6" t="s">
        <v>45</v>
      </c>
      <c r="C6" t="s">
        <v>3</v>
      </c>
      <c r="D6" t="s">
        <v>57</v>
      </c>
      <c r="F6" s="22"/>
      <c r="G6" s="22">
        <v>44105</v>
      </c>
      <c r="H6" s="7" t="s">
        <v>46</v>
      </c>
      <c r="I6" t="s">
        <v>46</v>
      </c>
      <c r="J6" t="s">
        <v>92</v>
      </c>
    </row>
    <row r="7" spans="1:10" x14ac:dyDescent="0.2">
      <c r="A7">
        <v>6</v>
      </c>
      <c r="B7" t="s">
        <v>30</v>
      </c>
      <c r="C7" t="s">
        <v>3</v>
      </c>
      <c r="D7" t="s">
        <v>57</v>
      </c>
      <c r="F7" s="22"/>
      <c r="G7" s="22">
        <v>44075</v>
      </c>
      <c r="H7" s="7" t="s">
        <v>31</v>
      </c>
      <c r="I7" t="s">
        <v>31</v>
      </c>
      <c r="J7" t="s">
        <v>93</v>
      </c>
    </row>
    <row r="8" spans="1:10" x14ac:dyDescent="0.2">
      <c r="A8">
        <v>7</v>
      </c>
      <c r="B8" s="8" t="s">
        <v>24</v>
      </c>
      <c r="C8" t="s">
        <v>3</v>
      </c>
      <c r="D8" t="s">
        <v>56</v>
      </c>
      <c r="F8" s="22"/>
      <c r="G8" s="22">
        <v>44166</v>
      </c>
      <c r="H8" s="7" t="s">
        <v>16</v>
      </c>
      <c r="I8" t="s">
        <v>25</v>
      </c>
      <c r="J8" t="s">
        <v>94</v>
      </c>
    </row>
    <row r="9" spans="1:10" x14ac:dyDescent="0.2">
      <c r="A9">
        <v>8</v>
      </c>
      <c r="B9" t="s">
        <v>43</v>
      </c>
      <c r="C9" t="s">
        <v>5</v>
      </c>
      <c r="D9" t="s">
        <v>52</v>
      </c>
      <c r="F9" s="22">
        <v>43894</v>
      </c>
      <c r="G9" s="22">
        <v>43986</v>
      </c>
      <c r="H9" s="7" t="s">
        <v>16</v>
      </c>
      <c r="I9" t="s">
        <v>36</v>
      </c>
      <c r="J9" t="s">
        <v>95</v>
      </c>
    </row>
    <row r="10" spans="1:10" x14ac:dyDescent="0.2">
      <c r="A10">
        <v>9</v>
      </c>
      <c r="B10" s="8" t="s">
        <v>59</v>
      </c>
      <c r="C10" t="s">
        <v>5</v>
      </c>
      <c r="D10" t="s">
        <v>60</v>
      </c>
      <c r="F10" s="22">
        <v>43864</v>
      </c>
      <c r="G10" s="22">
        <v>43949</v>
      </c>
      <c r="H10" s="7" t="s">
        <v>16</v>
      </c>
      <c r="I10" t="s">
        <v>36</v>
      </c>
      <c r="J10" t="s">
        <v>96</v>
      </c>
    </row>
    <row r="11" spans="1:10" x14ac:dyDescent="0.2">
      <c r="A11">
        <v>10</v>
      </c>
      <c r="B11" s="8" t="s">
        <v>27</v>
      </c>
      <c r="C11" t="s">
        <v>5</v>
      </c>
      <c r="D11" t="s">
        <v>61</v>
      </c>
      <c r="F11" s="22">
        <v>43831</v>
      </c>
      <c r="G11" s="22">
        <v>44013</v>
      </c>
      <c r="H11" s="7" t="s">
        <v>32</v>
      </c>
      <c r="I11" t="s">
        <v>49</v>
      </c>
      <c r="J11" t="s">
        <v>97</v>
      </c>
    </row>
    <row r="12" spans="1:10" ht="17" x14ac:dyDescent="0.2">
      <c r="A12">
        <v>11</v>
      </c>
      <c r="B12" s="2" t="s">
        <v>17</v>
      </c>
      <c r="C12" t="s">
        <v>4</v>
      </c>
      <c r="D12" t="s">
        <v>62</v>
      </c>
      <c r="F12" s="22">
        <v>43922</v>
      </c>
      <c r="G12" s="22">
        <v>44013</v>
      </c>
      <c r="H12" s="7" t="s">
        <v>19</v>
      </c>
      <c r="I12" t="s">
        <v>29</v>
      </c>
      <c r="J12" t="s">
        <v>98</v>
      </c>
    </row>
    <row r="13" spans="1:10" x14ac:dyDescent="0.2">
      <c r="A13">
        <v>12</v>
      </c>
      <c r="B13" t="s">
        <v>22</v>
      </c>
      <c r="C13" t="s">
        <v>3</v>
      </c>
      <c r="D13" t="s">
        <v>63</v>
      </c>
      <c r="F13" s="22"/>
      <c r="G13" s="22">
        <v>43957</v>
      </c>
      <c r="H13" s="7" t="s">
        <v>23</v>
      </c>
      <c r="I13" t="s">
        <v>35</v>
      </c>
      <c r="J13" t="s">
        <v>99</v>
      </c>
    </row>
    <row r="14" spans="1:10" x14ac:dyDescent="0.2">
      <c r="A14">
        <v>13</v>
      </c>
      <c r="B14" s="8" t="s">
        <v>86</v>
      </c>
      <c r="C14" t="s">
        <v>4</v>
      </c>
      <c r="D14" t="s">
        <v>64</v>
      </c>
      <c r="F14" s="22">
        <v>44044</v>
      </c>
      <c r="G14" s="22">
        <v>44105</v>
      </c>
      <c r="H14" s="7" t="s">
        <v>33</v>
      </c>
      <c r="I14" t="s">
        <v>37</v>
      </c>
      <c r="J14" t="s">
        <v>100</v>
      </c>
    </row>
    <row r="15" spans="1:10" x14ac:dyDescent="0.2">
      <c r="A15">
        <v>14</v>
      </c>
      <c r="B15" t="s">
        <v>28</v>
      </c>
      <c r="C15" t="s">
        <v>3</v>
      </c>
      <c r="F15" s="22"/>
      <c r="G15" s="22">
        <v>44105</v>
      </c>
      <c r="H15" s="7" t="s">
        <v>29</v>
      </c>
      <c r="I15" t="s">
        <v>29</v>
      </c>
      <c r="J15" t="s">
        <v>101</v>
      </c>
    </row>
    <row r="16" spans="1:10" x14ac:dyDescent="0.2">
      <c r="A16">
        <v>15</v>
      </c>
      <c r="B16" t="s">
        <v>38</v>
      </c>
      <c r="C16" t="s">
        <v>3</v>
      </c>
      <c r="D16" t="s">
        <v>65</v>
      </c>
      <c r="F16" s="22"/>
      <c r="G16" s="22">
        <v>44119</v>
      </c>
      <c r="H16" s="7" t="s">
        <v>19</v>
      </c>
      <c r="I16" t="s">
        <v>29</v>
      </c>
      <c r="J16" t="s">
        <v>102</v>
      </c>
    </row>
    <row r="17" spans="1:10" x14ac:dyDescent="0.2">
      <c r="A17">
        <v>16</v>
      </c>
      <c r="B17" t="s">
        <v>39</v>
      </c>
      <c r="C17" t="s">
        <v>3</v>
      </c>
      <c r="F17" s="22"/>
      <c r="G17" s="22">
        <v>44135</v>
      </c>
      <c r="H17" s="7" t="s">
        <v>19</v>
      </c>
      <c r="I17" t="s">
        <v>29</v>
      </c>
      <c r="J17" t="s">
        <v>103</v>
      </c>
    </row>
    <row r="18" spans="1:10" x14ac:dyDescent="0.2">
      <c r="A18">
        <v>17</v>
      </c>
      <c r="B18" t="s">
        <v>40</v>
      </c>
      <c r="C18" t="s">
        <v>3</v>
      </c>
      <c r="F18" s="22"/>
      <c r="G18" s="22">
        <v>44139</v>
      </c>
      <c r="H18" s="7" t="s">
        <v>19</v>
      </c>
      <c r="I18" t="s">
        <v>29</v>
      </c>
      <c r="J18" t="s">
        <v>104</v>
      </c>
    </row>
    <row r="19" spans="1:10" x14ac:dyDescent="0.2">
      <c r="A19">
        <v>18</v>
      </c>
      <c r="B19" t="s">
        <v>41</v>
      </c>
      <c r="C19" t="s">
        <v>3</v>
      </c>
      <c r="F19" s="22"/>
      <c r="G19" s="22">
        <v>44017</v>
      </c>
      <c r="H19" s="7" t="s">
        <v>16</v>
      </c>
      <c r="I19" t="s">
        <v>36</v>
      </c>
      <c r="J19" t="s">
        <v>105</v>
      </c>
    </row>
    <row r="20" spans="1:10" x14ac:dyDescent="0.2">
      <c r="A20">
        <v>19</v>
      </c>
      <c r="B20" t="s">
        <v>44</v>
      </c>
      <c r="C20" t="s">
        <v>3</v>
      </c>
      <c r="F20" s="22"/>
      <c r="G20" s="22"/>
      <c r="H20" s="7" t="s">
        <v>16</v>
      </c>
      <c r="I20" t="s">
        <v>36</v>
      </c>
      <c r="J20" s="23" t="s">
        <v>106</v>
      </c>
    </row>
    <row r="21" spans="1:10" x14ac:dyDescent="0.2">
      <c r="A21">
        <v>20</v>
      </c>
      <c r="B21" t="s">
        <v>87</v>
      </c>
      <c r="C21" t="s">
        <v>3</v>
      </c>
      <c r="F21" s="22"/>
      <c r="G21" s="22">
        <v>44092</v>
      </c>
      <c r="H21" s="7" t="s">
        <v>47</v>
      </c>
      <c r="I21" t="s">
        <v>48</v>
      </c>
      <c r="J21" t="s">
        <v>107</v>
      </c>
    </row>
    <row r="22" spans="1:10" x14ac:dyDescent="0.2">
      <c r="F22" s="22"/>
      <c r="G22" s="22"/>
    </row>
    <row r="23" spans="1:10" x14ac:dyDescent="0.2">
      <c r="F23" s="22"/>
      <c r="G23" s="22"/>
    </row>
    <row r="24" spans="1:10" x14ac:dyDescent="0.2">
      <c r="F24" s="22"/>
      <c r="G24" s="22"/>
    </row>
    <row r="25" spans="1:10" x14ac:dyDescent="0.2">
      <c r="F25" s="22"/>
      <c r="G25" s="22"/>
    </row>
    <row r="26" spans="1:10" x14ac:dyDescent="0.2">
      <c r="F26" s="22"/>
      <c r="G26" s="22"/>
    </row>
    <row r="27" spans="1:10" x14ac:dyDescent="0.2">
      <c r="F27" s="22"/>
      <c r="G27" s="22"/>
    </row>
    <row r="28" spans="1:10" x14ac:dyDescent="0.2">
      <c r="F28" s="22"/>
      <c r="G28" s="22"/>
    </row>
    <row r="29" spans="1:10" x14ac:dyDescent="0.2">
      <c r="F29" s="22"/>
      <c r="G29" s="22"/>
    </row>
    <row r="30" spans="1:10" x14ac:dyDescent="0.2">
      <c r="F30" s="22"/>
      <c r="G30" s="22"/>
    </row>
  </sheetData>
  <hyperlinks>
    <hyperlink ref="J20" r:id="rId1" display="https://en.m.wikipedia.org/wiki/Paris_in_the_Twentieth_Century" xr:uid="{5EDB207A-BF52-6B4B-999D-7BDAAF8B6BE9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Aux!$A$1:$A$4</xm:f>
          </x14:formula1>
          <xm:sqref>C9:C30 C2:C7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showGridLines="0" workbookViewId="0">
      <selection activeCell="A5" sqref="A5"/>
    </sheetView>
  </sheetViews>
  <sheetFormatPr baseColWidth="10" defaultRowHeight="16" x14ac:dyDescent="0.2"/>
  <cols>
    <col min="1" max="1" width="17.5" customWidth="1"/>
    <col min="2" max="2" width="7.33203125" customWidth="1"/>
    <col min="3" max="3" width="45.1640625" bestFit="1" customWidth="1"/>
    <col min="4" max="4" width="49" customWidth="1"/>
  </cols>
  <sheetData>
    <row r="1" spans="1:4" ht="22" x14ac:dyDescent="0.25">
      <c r="A1" s="3" t="s">
        <v>14</v>
      </c>
      <c r="B1" s="4" t="s">
        <v>9</v>
      </c>
      <c r="C1" s="3" t="s">
        <v>7</v>
      </c>
      <c r="D1" s="10" t="s">
        <v>77</v>
      </c>
    </row>
    <row r="2" spans="1:4" ht="17" x14ac:dyDescent="0.2">
      <c r="A2" s="1">
        <v>43374</v>
      </c>
      <c r="B2">
        <v>1</v>
      </c>
      <c r="C2" t="str">
        <f>_xlfn.IFNA(VLOOKUP(ProjectUpdates[[#This Row],[No]],ProjectList[[#All],[No]:[Project Name]],2,0),"")</f>
        <v>From the Earth to the Moon</v>
      </c>
      <c r="D2" s="11" t="s">
        <v>6</v>
      </c>
    </row>
    <row r="3" spans="1:4" ht="17" x14ac:dyDescent="0.2">
      <c r="A3" s="1">
        <v>43653</v>
      </c>
      <c r="B3">
        <v>2</v>
      </c>
      <c r="C3" t="str">
        <f>_xlfn.IFNA(VLOOKUP(ProjectUpdates[[#This Row],[No]],ProjectList[[#All],[No]:[Project Name]],2,0),"")</f>
        <v>War and Peace</v>
      </c>
      <c r="D3" s="11" t="s">
        <v>6</v>
      </c>
    </row>
    <row r="4" spans="1:4" ht="17" x14ac:dyDescent="0.2">
      <c r="A4" s="1">
        <v>43834</v>
      </c>
      <c r="B4">
        <v>3</v>
      </c>
      <c r="C4" t="str">
        <f>_xlfn.IFNA(VLOOKUP(ProjectUpdates[[#This Row],[No]],ProjectList[[#All],[No]:[Project Name]],2,0),"")</f>
        <v>Do Androids Dream of Electric Sheep?</v>
      </c>
      <c r="D4" s="11" t="s">
        <v>6</v>
      </c>
    </row>
    <row r="5" spans="1:4" ht="17" x14ac:dyDescent="0.2">
      <c r="A5" s="12">
        <v>43770</v>
      </c>
      <c r="B5">
        <v>4</v>
      </c>
      <c r="C5" t="str">
        <f>_xlfn.IFNA(VLOOKUP(ProjectUpdates[[#This Row],[No]],ProjectList[[#All],[No]:[Project Name]],2,0),"")</f>
        <v>Dick Sand, A Captain at Fifteen</v>
      </c>
      <c r="D5" s="11" t="s">
        <v>67</v>
      </c>
    </row>
    <row r="6" spans="1:4" ht="17" x14ac:dyDescent="0.2">
      <c r="A6" s="12">
        <v>43770</v>
      </c>
      <c r="B6">
        <v>5</v>
      </c>
      <c r="C6" t="str">
        <f>_xlfn.IFNA(VLOOKUP(ProjectUpdates[[#This Row],[No]],ProjectList[[#All],[No]:[Project Name]],2,0),"")</f>
        <v>The House of the Spirits</v>
      </c>
      <c r="D6" s="11" t="s">
        <v>66</v>
      </c>
    </row>
    <row r="7" spans="1:4" ht="17" x14ac:dyDescent="0.2">
      <c r="A7" s="12">
        <v>43800</v>
      </c>
      <c r="B7">
        <v>5</v>
      </c>
      <c r="C7" t="str">
        <f>_xlfn.IFNA(VLOOKUP(ProjectUpdates[[#This Row],[No]],ProjectList[[#All],[No]:[Project Name]],2,0),"")</f>
        <v>The House of the Spirits</v>
      </c>
      <c r="D7" s="11" t="s">
        <v>68</v>
      </c>
    </row>
    <row r="8" spans="1:4" ht="17" x14ac:dyDescent="0.2">
      <c r="A8" s="12">
        <v>43891</v>
      </c>
      <c r="B8">
        <v>7</v>
      </c>
      <c r="C8" t="str">
        <f>_xlfn.IFNA(VLOOKUP(ProjectUpdates[[#This Row],[No]],ProjectList[[#All],[No]:[Project Name]],2,0),"")</f>
        <v>The Lighthouse at the End of the World</v>
      </c>
      <c r="D8" s="11" t="s">
        <v>69</v>
      </c>
    </row>
    <row r="9" spans="1:4" ht="17" x14ac:dyDescent="0.2">
      <c r="A9" s="12">
        <v>43770</v>
      </c>
      <c r="B9">
        <v>8</v>
      </c>
      <c r="C9" t="str">
        <f>_xlfn.IFNA(VLOOKUP(ProjectUpdates[[#This Row],[No]],ProjectList[[#All],[No]:[Project Name]],2,0),"")</f>
        <v>Twenty Thousand Leagues Under the Sea</v>
      </c>
      <c r="D9" s="11" t="s">
        <v>67</v>
      </c>
    </row>
    <row r="10" spans="1:4" ht="17" x14ac:dyDescent="0.2">
      <c r="A10" s="12">
        <v>43862</v>
      </c>
      <c r="B10">
        <v>8</v>
      </c>
      <c r="C10" s="9" t="str">
        <f>_xlfn.IFNA(VLOOKUP(ProjectUpdates[[#This Row],[No]],ProjectList[[#All],[No]:[Project Name]],2,0),"")</f>
        <v>Twenty Thousand Leagues Under the Sea</v>
      </c>
      <c r="D10" s="11" t="s">
        <v>70</v>
      </c>
    </row>
    <row r="11" spans="1:4" ht="17" x14ac:dyDescent="0.2">
      <c r="A11" s="12">
        <v>43831</v>
      </c>
      <c r="B11">
        <v>9</v>
      </c>
      <c r="C11" t="str">
        <f>_xlfn.IFNA(VLOOKUP(ProjectUpdates[[#This Row],[No]],ProjectList[[#All],[No]:[Project Name]],2,0),"")</f>
        <v>Around the World in Eighty Days</v>
      </c>
      <c r="D11" s="11" t="s">
        <v>71</v>
      </c>
    </row>
    <row r="12" spans="1:4" ht="17" x14ac:dyDescent="0.2">
      <c r="A12" s="12">
        <v>43739</v>
      </c>
      <c r="B12">
        <v>10</v>
      </c>
      <c r="C12" t="str">
        <f>_xlfn.IFNA(VLOOKUP(ProjectUpdates[[#This Row],[No]],ProjectList[[#All],[No]:[Project Name]],2,0),"")</f>
        <v>The Ingenious Gentleman Don Quixote of La Mancha</v>
      </c>
      <c r="D12" s="11" t="s">
        <v>71</v>
      </c>
    </row>
    <row r="13" spans="1:4" ht="17" x14ac:dyDescent="0.2">
      <c r="A13" s="12">
        <v>43750</v>
      </c>
      <c r="B13">
        <v>10</v>
      </c>
      <c r="C13" s="9" t="str">
        <f>_xlfn.IFNA(VLOOKUP(ProjectUpdates[[#This Row],[No]],ProjectList[[#All],[No]:[Project Name]],2,0),"")</f>
        <v>The Ingenious Gentleman Don Quixote of La Mancha</v>
      </c>
      <c r="D13" s="11" t="s">
        <v>72</v>
      </c>
    </row>
    <row r="14" spans="1:4" ht="17" x14ac:dyDescent="0.2">
      <c r="A14" s="12">
        <v>43762</v>
      </c>
      <c r="B14">
        <v>10</v>
      </c>
      <c r="C14" s="9" t="str">
        <f>_xlfn.IFNA(VLOOKUP(ProjectUpdates[[#This Row],[No]],ProjectList[[#All],[No]:[Project Name]],2,0),"")</f>
        <v>The Ingenious Gentleman Don Quixote of La Mancha</v>
      </c>
      <c r="D14" s="11" t="s">
        <v>73</v>
      </c>
    </row>
    <row r="15" spans="1:4" ht="17" x14ac:dyDescent="0.2">
      <c r="A15" s="12">
        <v>43862</v>
      </c>
      <c r="B15">
        <v>11</v>
      </c>
      <c r="C15" t="str">
        <f>_xlfn.IFNA(VLOOKUP(ProjectUpdates[[#This Row],[No]],ProjectList[[#All],[No]:[Project Name]],2,0),"")</f>
        <v>So Long, and Thanks for All the Fish</v>
      </c>
      <c r="D15" s="11" t="s">
        <v>74</v>
      </c>
    </row>
    <row r="16" spans="1:4" ht="17" x14ac:dyDescent="0.2">
      <c r="A16" s="12">
        <v>43891</v>
      </c>
      <c r="B16">
        <v>11</v>
      </c>
      <c r="C16" s="9" t="str">
        <f>_xlfn.IFNA(VLOOKUP(ProjectUpdates[[#This Row],[No]],ProjectList[[#All],[No]:[Project Name]],2,0),"")</f>
        <v>So Long, and Thanks for All the Fish</v>
      </c>
      <c r="D16" s="11" t="s">
        <v>75</v>
      </c>
    </row>
    <row r="17" spans="1:4" ht="17" x14ac:dyDescent="0.2">
      <c r="A17" s="12">
        <v>43922</v>
      </c>
      <c r="B17">
        <v>12</v>
      </c>
      <c r="C17" t="str">
        <f>_xlfn.IFNA(VLOOKUP(ProjectUpdates[[#This Row],[No]],ProjectList[[#All],[No]:[Project Name]],2,0),"")</f>
        <v>Nineteen Eighty-Four</v>
      </c>
      <c r="D17" s="11" t="s">
        <v>76</v>
      </c>
    </row>
    <row r="18" spans="1:4" x14ac:dyDescent="0.2">
      <c r="C18" s="9"/>
      <c r="D18" s="11"/>
    </row>
    <row r="19" spans="1:4" x14ac:dyDescent="0.2">
      <c r="C19" s="9"/>
      <c r="D19" s="11"/>
    </row>
    <row r="20" spans="1:4" x14ac:dyDescent="0.2">
      <c r="C20" s="9"/>
      <c r="D20" s="11"/>
    </row>
    <row r="21" spans="1:4" x14ac:dyDescent="0.2">
      <c r="C21" s="9"/>
      <c r="D21" s="11"/>
    </row>
    <row r="22" spans="1:4" x14ac:dyDescent="0.2">
      <c r="C22" s="9"/>
      <c r="D22" s="11"/>
    </row>
    <row r="23" spans="1:4" x14ac:dyDescent="0.2">
      <c r="C23" s="9"/>
      <c r="D23" s="11"/>
    </row>
    <row r="24" spans="1:4" x14ac:dyDescent="0.2">
      <c r="C24" s="9"/>
      <c r="D24" s="11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Projects!$A$2:$A$295</xm:f>
          </x14:formula1>
          <xm:sqref>B2:B24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4D86-4356-864D-B5EB-918B0016EA65}">
  <dimension ref="A1:F4"/>
  <sheetViews>
    <sheetView showGridLines="0" workbookViewId="0">
      <selection activeCell="C14" sqref="C14"/>
    </sheetView>
  </sheetViews>
  <sheetFormatPr baseColWidth="10" defaultRowHeight="16" x14ac:dyDescent="0.2"/>
  <cols>
    <col min="1" max="1" width="14" customWidth="1"/>
    <col min="3" max="3" width="39.1640625" customWidth="1"/>
    <col min="4" max="4" width="37.1640625" customWidth="1"/>
    <col min="5" max="5" width="19.1640625" customWidth="1"/>
    <col min="6" max="6" width="27" customWidth="1"/>
  </cols>
  <sheetData>
    <row r="1" spans="1:6" ht="44" x14ac:dyDescent="0.25">
      <c r="A1" s="14" t="s">
        <v>0</v>
      </c>
      <c r="B1" s="14" t="s">
        <v>9</v>
      </c>
      <c r="C1" s="13" t="s">
        <v>7</v>
      </c>
      <c r="D1" s="15" t="s">
        <v>78</v>
      </c>
      <c r="E1" s="15" t="s">
        <v>79</v>
      </c>
      <c r="F1" s="15" t="s">
        <v>80</v>
      </c>
    </row>
    <row r="2" spans="1:6" ht="34" x14ac:dyDescent="0.2">
      <c r="A2" s="16" t="s">
        <v>81</v>
      </c>
      <c r="B2" s="16">
        <v>8</v>
      </c>
      <c r="C2" s="16" t="str">
        <f>_xlfn.IFNA(VLOOKUP(B2,ProjectList[[#All],[No]:[Project Name]],2,0),"")</f>
        <v>Twenty Thousand Leagues Under the Sea</v>
      </c>
      <c r="D2" s="17" t="s">
        <v>84</v>
      </c>
      <c r="E2" s="18">
        <v>43739</v>
      </c>
      <c r="F2" s="17" t="s">
        <v>16</v>
      </c>
    </row>
    <row r="3" spans="1:6" ht="34" x14ac:dyDescent="0.2">
      <c r="A3" s="19" t="s">
        <v>82</v>
      </c>
      <c r="B3" s="19">
        <v>11</v>
      </c>
      <c r="C3" s="19" t="str">
        <f>_xlfn.IFNA(VLOOKUP(B3,ProjectList[[#All],[No]:[Project Name]],2,0),"")</f>
        <v>So Long, and Thanks for All the Fish</v>
      </c>
      <c r="D3" s="20" t="s">
        <v>83</v>
      </c>
      <c r="E3" s="21">
        <v>43987</v>
      </c>
      <c r="F3" s="20" t="s">
        <v>19</v>
      </c>
    </row>
    <row r="4" spans="1:6" ht="17" x14ac:dyDescent="0.2">
      <c r="A4" s="16" t="s">
        <v>82</v>
      </c>
      <c r="B4" s="16">
        <v>13</v>
      </c>
      <c r="C4" s="16" t="str">
        <f>_xlfn.IFNA(VLOOKUP(B4,ProjectList[[#All],[No]:[Project Name]],2,0),"")</f>
        <v>The Martian Chronicles</v>
      </c>
      <c r="D4" s="17" t="s">
        <v>85</v>
      </c>
      <c r="E4" s="18">
        <v>43957</v>
      </c>
      <c r="F4" s="17" t="s">
        <v>33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A6CFA5-4F09-2545-890A-284D283B9B7C}">
          <x14:formula1>
            <xm:f>Projects!$A$2:$A$295</xm:f>
          </x14:formula1>
          <xm:sqref>B2 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3</v>
      </c>
    </row>
    <row r="2" spans="1:1" x14ac:dyDescent="0.2">
      <c r="A2" t="s">
        <v>4</v>
      </c>
    </row>
    <row r="3" spans="1:1" x14ac:dyDescent="0.2">
      <c r="A3" t="s">
        <v>5</v>
      </c>
    </row>
    <row r="4" spans="1:1" x14ac:dyDescent="0.2">
      <c r="A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Projects</vt:lpstr>
      <vt:lpstr>Updates</vt:lpstr>
      <vt:lpstr>Actions</vt:lpstr>
      <vt:lpstr>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created xsi:type="dcterms:W3CDTF">2020-06-08T11:22:40Z</dcterms:created>
  <dcterms:modified xsi:type="dcterms:W3CDTF">2020-06-10T07:51:10Z</dcterms:modified>
</cp:coreProperties>
</file>