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8F9730B5-F5E9-4CA7-BCC7-B786081FEC6D}" xr6:coauthVersionLast="47" xr6:coauthVersionMax="47" xr10:uidLastSave="{00000000-0000-0000-0000-000000000000}"/>
  <bookViews>
    <workbookView xWindow="-108" yWindow="-108" windowWidth="23256" windowHeight="12456" activeTab="1" xr2:uid="{3E1F9925-1E41-4F22-B78A-590907379961}"/>
  </bookViews>
  <sheets>
    <sheet name="Raw" sheetId="1" r:id="rId1"/>
    <sheet name="Statistics" sheetId="4" r:id="rId2"/>
    <sheet name="Cha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3" i="5"/>
  <c r="G2" i="5"/>
  <c r="F4" i="5"/>
  <c r="E4" i="5"/>
  <c r="D4" i="5"/>
  <c r="C4" i="5"/>
  <c r="B4" i="5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B3" i="4"/>
  <c r="B28" i="4"/>
  <c r="M29" i="4"/>
  <c r="N32" i="4"/>
  <c r="M32" i="4"/>
  <c r="L32" i="4"/>
  <c r="K32" i="4"/>
  <c r="N31" i="4"/>
  <c r="M31" i="4"/>
  <c r="L31" i="4"/>
  <c r="K31" i="4"/>
  <c r="N30" i="4"/>
  <c r="M30" i="4"/>
  <c r="L30" i="4"/>
  <c r="K30" i="4"/>
  <c r="N29" i="4"/>
  <c r="L29" i="4"/>
  <c r="K29" i="4"/>
  <c r="N28" i="4"/>
  <c r="M28" i="4"/>
  <c r="L28" i="4"/>
  <c r="K28" i="4"/>
  <c r="J28" i="4"/>
  <c r="E32" i="4"/>
  <c r="C32" i="4"/>
  <c r="F32" i="4"/>
  <c r="D32" i="4"/>
  <c r="F31" i="4"/>
  <c r="E31" i="4"/>
  <c r="C31" i="4"/>
  <c r="D31" i="4"/>
  <c r="B31" i="4"/>
  <c r="F30" i="4"/>
  <c r="D30" i="4"/>
  <c r="E30" i="4"/>
  <c r="C30" i="4"/>
  <c r="D29" i="4"/>
  <c r="E29" i="4"/>
  <c r="F29" i="4"/>
  <c r="C29" i="4"/>
  <c r="F28" i="4"/>
  <c r="E28" i="4"/>
  <c r="D28" i="4"/>
  <c r="C28" i="4"/>
  <c r="J32" i="4"/>
  <c r="J31" i="4"/>
  <c r="J30" i="4"/>
  <c r="J29" i="4"/>
  <c r="B32" i="4"/>
  <c r="B30" i="4"/>
  <c r="B29" i="4"/>
  <c r="F2" i="5"/>
  <c r="E2" i="5"/>
  <c r="D2" i="5"/>
  <c r="C2" i="5"/>
  <c r="F3" i="5"/>
  <c r="E3" i="5"/>
  <c r="D3" i="5"/>
  <c r="C3" i="5"/>
  <c r="B2" i="5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W27" i="1"/>
  <c r="W26" i="1"/>
  <c r="W25" i="1"/>
  <c r="W24" i="1"/>
  <c r="W23" i="1"/>
  <c r="W22" i="1"/>
  <c r="W21" i="1"/>
  <c r="W20" i="1"/>
  <c r="W19" i="1"/>
  <c r="W18" i="1"/>
  <c r="W17" i="1"/>
  <c r="W16" i="1"/>
  <c r="V27" i="1"/>
  <c r="V26" i="1"/>
  <c r="V25" i="1"/>
  <c r="V24" i="1"/>
  <c r="V23" i="1"/>
  <c r="V22" i="1"/>
  <c r="V21" i="1"/>
  <c r="V20" i="1"/>
  <c r="V19" i="1"/>
  <c r="V18" i="1"/>
  <c r="V17" i="1"/>
  <c r="V16" i="1"/>
  <c r="U27" i="1"/>
  <c r="U26" i="1"/>
  <c r="U25" i="1"/>
  <c r="U24" i="1"/>
  <c r="U23" i="1"/>
  <c r="U22" i="1"/>
  <c r="U21" i="1"/>
  <c r="U20" i="1"/>
  <c r="U19" i="1"/>
  <c r="U18" i="1"/>
  <c r="U17" i="1"/>
  <c r="U16" i="1"/>
  <c r="S27" i="1"/>
  <c r="S26" i="1"/>
  <c r="S25" i="1"/>
  <c r="S24" i="1"/>
  <c r="S23" i="1"/>
  <c r="S22" i="1"/>
  <c r="S21" i="1"/>
  <c r="S20" i="1"/>
  <c r="S19" i="1"/>
  <c r="S18" i="1"/>
  <c r="S17" i="1"/>
  <c r="S16" i="1"/>
  <c r="P27" i="1"/>
  <c r="P26" i="1"/>
  <c r="P25" i="1"/>
  <c r="P24" i="1"/>
  <c r="P23" i="1"/>
  <c r="P22" i="1"/>
  <c r="P21" i="1"/>
  <c r="P20" i="1"/>
  <c r="P19" i="1"/>
  <c r="P18" i="1"/>
  <c r="P17" i="1"/>
  <c r="P16" i="1"/>
  <c r="O27" i="1"/>
  <c r="O26" i="1"/>
  <c r="O25" i="1"/>
  <c r="O24" i="1"/>
  <c r="O23" i="1"/>
  <c r="O22" i="1"/>
  <c r="O21" i="1"/>
  <c r="O20" i="1"/>
  <c r="O19" i="1"/>
  <c r="O18" i="1"/>
  <c r="O17" i="1"/>
  <c r="O16" i="1"/>
  <c r="N27" i="1"/>
  <c r="N26" i="1"/>
  <c r="N25" i="1"/>
  <c r="N24" i="1"/>
  <c r="N23" i="1"/>
  <c r="N22" i="1"/>
  <c r="N21" i="1"/>
  <c r="N20" i="1"/>
  <c r="N19" i="1"/>
  <c r="N18" i="1"/>
  <c r="N17" i="1"/>
  <c r="N16" i="1"/>
  <c r="M27" i="1"/>
  <c r="M26" i="1"/>
  <c r="M25" i="1"/>
  <c r="M24" i="1"/>
  <c r="M23" i="1"/>
  <c r="M22" i="1"/>
  <c r="M21" i="1"/>
  <c r="M20" i="1"/>
  <c r="M19" i="1"/>
  <c r="M18" i="1"/>
  <c r="M17" i="1"/>
  <c r="M16" i="1"/>
  <c r="L27" i="1"/>
  <c r="L26" i="1"/>
  <c r="L25" i="1"/>
  <c r="L24" i="1"/>
  <c r="L23" i="1"/>
  <c r="L22" i="1"/>
  <c r="L21" i="1"/>
  <c r="L20" i="1"/>
  <c r="L19" i="1"/>
  <c r="L18" i="1"/>
  <c r="L17" i="1"/>
  <c r="L16" i="1"/>
  <c r="K27" i="1"/>
  <c r="K26" i="1"/>
  <c r="K25" i="1"/>
  <c r="K24" i="1"/>
  <c r="K23" i="1"/>
  <c r="K22" i="1"/>
  <c r="K21" i="1"/>
  <c r="K20" i="1"/>
  <c r="K19" i="1"/>
  <c r="K18" i="1"/>
  <c r="K17" i="1"/>
  <c r="K16" i="1"/>
  <c r="H27" i="1"/>
  <c r="H26" i="1"/>
  <c r="H25" i="1"/>
  <c r="H24" i="1"/>
  <c r="H23" i="1"/>
  <c r="H22" i="1"/>
  <c r="H21" i="1"/>
  <c r="H20" i="1"/>
  <c r="H19" i="1"/>
  <c r="H18" i="1"/>
  <c r="H17" i="1"/>
  <c r="H16" i="1"/>
  <c r="G27" i="1"/>
  <c r="G26" i="1"/>
  <c r="G25" i="1"/>
  <c r="G24" i="1"/>
  <c r="G23" i="1"/>
  <c r="G22" i="1"/>
  <c r="G21" i="1"/>
  <c r="G20" i="1"/>
  <c r="G19" i="1"/>
  <c r="G18" i="1"/>
  <c r="G17" i="1"/>
  <c r="G16" i="1"/>
  <c r="F27" i="1"/>
  <c r="F26" i="1"/>
  <c r="F25" i="1"/>
  <c r="F24" i="1"/>
  <c r="F23" i="1"/>
  <c r="F22" i="1"/>
  <c r="F21" i="1"/>
  <c r="F20" i="1"/>
  <c r="F19" i="1"/>
  <c r="F18" i="1"/>
  <c r="F17" i="1"/>
  <c r="F16" i="1"/>
  <c r="D27" i="1"/>
  <c r="D26" i="1"/>
  <c r="D25" i="1"/>
  <c r="D24" i="1"/>
  <c r="D23" i="1"/>
  <c r="D22" i="1"/>
  <c r="D21" i="1"/>
  <c r="D20" i="1"/>
  <c r="D19" i="1"/>
  <c r="D18" i="1"/>
  <c r="D17" i="1"/>
  <c r="D16" i="1"/>
  <c r="Y27" i="1"/>
  <c r="Y26" i="1"/>
  <c r="Y25" i="1"/>
  <c r="Y24" i="1"/>
  <c r="Y23" i="1"/>
  <c r="Y22" i="1"/>
  <c r="Y21" i="1"/>
  <c r="Y20" i="1"/>
  <c r="Y19" i="1"/>
  <c r="Y18" i="1"/>
  <c r="Y17" i="1"/>
  <c r="Y16" i="1"/>
  <c r="X27" i="1"/>
  <c r="X26" i="1"/>
  <c r="X25" i="1"/>
  <c r="X24" i="1"/>
  <c r="X23" i="1"/>
  <c r="X22" i="1"/>
  <c r="X21" i="1"/>
  <c r="X20" i="1"/>
  <c r="X19" i="1"/>
  <c r="X17" i="1"/>
  <c r="X18" i="1"/>
  <c r="X16" i="1"/>
  <c r="T27" i="1"/>
  <c r="T26" i="1"/>
  <c r="T25" i="1"/>
  <c r="T24" i="1"/>
  <c r="T23" i="1"/>
  <c r="T22" i="1"/>
  <c r="T21" i="1"/>
  <c r="T20" i="1"/>
  <c r="T19" i="1"/>
  <c r="T18" i="1"/>
  <c r="T17" i="1"/>
  <c r="T16" i="1"/>
  <c r="R27" i="1"/>
  <c r="R26" i="1"/>
  <c r="R25" i="1"/>
  <c r="R24" i="1"/>
  <c r="R23" i="1"/>
  <c r="R22" i="1"/>
  <c r="R21" i="1"/>
  <c r="R20" i="1"/>
  <c r="R19" i="1"/>
  <c r="R18" i="1"/>
  <c r="R17" i="1"/>
  <c r="R16" i="1"/>
  <c r="Q27" i="1"/>
  <c r="Q26" i="1"/>
  <c r="Q25" i="1"/>
  <c r="Q24" i="1"/>
  <c r="Q23" i="1"/>
  <c r="Q22" i="1"/>
  <c r="Q21" i="1"/>
  <c r="Q20" i="1"/>
  <c r="Q19" i="1"/>
  <c r="Q18" i="1"/>
  <c r="Q17" i="1"/>
  <c r="Q16" i="1"/>
  <c r="J27" i="1"/>
  <c r="J26" i="1"/>
  <c r="J25" i="1"/>
  <c r="J24" i="1"/>
  <c r="J23" i="1"/>
  <c r="J22" i="1"/>
  <c r="J21" i="1"/>
  <c r="J20" i="1"/>
  <c r="J19" i="1"/>
  <c r="J18" i="1"/>
  <c r="J17" i="1"/>
  <c r="J16" i="1"/>
  <c r="I27" i="1"/>
  <c r="I26" i="1"/>
  <c r="I25" i="1"/>
  <c r="I24" i="1"/>
  <c r="I23" i="1"/>
  <c r="I22" i="1"/>
  <c r="I21" i="1"/>
  <c r="I20" i="1"/>
  <c r="I19" i="1"/>
  <c r="I18" i="1"/>
  <c r="I17" i="1"/>
  <c r="I16" i="1"/>
  <c r="E27" i="1"/>
  <c r="E26" i="1"/>
  <c r="E25" i="1"/>
  <c r="E24" i="1"/>
  <c r="E23" i="1"/>
  <c r="E22" i="1"/>
  <c r="E21" i="1"/>
  <c r="E20" i="1"/>
  <c r="E19" i="1"/>
  <c r="E18" i="1"/>
  <c r="E17" i="1"/>
  <c r="E16" i="1"/>
  <c r="C27" i="1"/>
  <c r="C26" i="1"/>
  <c r="C25" i="1"/>
  <c r="C24" i="1"/>
  <c r="C23" i="1"/>
  <c r="C22" i="1"/>
  <c r="C21" i="1"/>
  <c r="C20" i="1"/>
  <c r="C19" i="1"/>
  <c r="C18" i="1"/>
  <c r="C17" i="1"/>
  <c r="C16" i="1"/>
  <c r="B16" i="1"/>
  <c r="B27" i="1"/>
  <c r="B26" i="1"/>
  <c r="B25" i="1"/>
  <c r="B24" i="1"/>
  <c r="B23" i="1"/>
  <c r="B22" i="1"/>
  <c r="B21" i="1"/>
  <c r="B20" i="1"/>
  <c r="B19" i="1"/>
  <c r="B18" i="1"/>
  <c r="B17" i="1"/>
  <c r="B3" i="5" l="1"/>
</calcChain>
</file>

<file path=xl/sharedStrings.xml><?xml version="1.0" encoding="utf-8"?>
<sst xmlns="http://schemas.openxmlformats.org/spreadsheetml/2006/main" count="454" uniqueCount="62">
  <si>
    <t>U1</t>
  </si>
  <si>
    <t>U2</t>
  </si>
  <si>
    <t>U3</t>
  </si>
  <si>
    <t>U4</t>
  </si>
  <si>
    <t>U5</t>
  </si>
  <si>
    <t>A1</t>
  </si>
  <si>
    <t>A2</t>
  </si>
  <si>
    <t>A3</t>
  </si>
  <si>
    <t>A4</t>
  </si>
  <si>
    <t>E1</t>
  </si>
  <si>
    <t>E2</t>
  </si>
  <si>
    <t>E3</t>
  </si>
  <si>
    <t>E4</t>
  </si>
  <si>
    <t>E5</t>
  </si>
  <si>
    <t>E6</t>
  </si>
  <si>
    <t>E7</t>
  </si>
  <si>
    <t>R1</t>
  </si>
  <si>
    <t>R2</t>
  </si>
  <si>
    <t>R3</t>
  </si>
  <si>
    <t>R4</t>
  </si>
  <si>
    <t>R5</t>
  </si>
  <si>
    <t>L1</t>
  </si>
  <si>
    <t>L2</t>
  </si>
  <si>
    <t>L3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</si>
  <si>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</si>
  <si>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</si>
  <si>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</si>
  <si>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</si>
  <si>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</si>
  <si>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</si>
  <si>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</si>
  <si>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</si>
  <si>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</si>
  <si>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</si>
  <si>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</si>
  <si>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</si>
  <si>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Discordo</t>
  </si>
  <si>
    <t>Neutro</t>
  </si>
  <si>
    <t>Discordo totalmente</t>
  </si>
  <si>
    <t>Concordo</t>
  </si>
  <si>
    <t>Concordo totalmente</t>
  </si>
  <si>
    <t>Positive Aspect</t>
  </si>
  <si>
    <t>Label</t>
  </si>
  <si>
    <t>Value</t>
  </si>
  <si>
    <t>Negative Aspect</t>
  </si>
  <si>
    <t>Mean</t>
  </si>
  <si>
    <t xml:space="preserve">Std. Dev. </t>
  </si>
  <si>
    <t>Median</t>
  </si>
  <si>
    <t>Min</t>
  </si>
  <si>
    <t>Max</t>
  </si>
  <si>
    <t>Bacon.js</t>
  </si>
  <si>
    <t>API</t>
  </si>
  <si>
    <t>Understandability</t>
  </si>
  <si>
    <t>Abstraction</t>
  </si>
  <si>
    <t>Reusability</t>
  </si>
  <si>
    <t>Learnability</t>
  </si>
  <si>
    <t>RxJS</t>
  </si>
  <si>
    <t>Expressiveness</t>
  </si>
  <si>
    <t>Avg.</t>
  </si>
  <si>
    <t>Average</t>
  </si>
  <si>
    <t>Average dimension</t>
  </si>
  <si>
    <t>Partipant /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</si>
</sst>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0" xfId="0" applyFill="1"/>
    <xf numFmtId="0" fontId="4" fillId="0" borderId="0" xfId="1" applyFont="1"/>
    <xf numFmtId="0" fontId="0" fillId="3" borderId="1" xfId="0" applyFill="1" applyBorder="1"/>
    <xf numFmtId="0" fontId="2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3" borderId="1" xfId="0" applyFont="1" applyFill="1" applyBorder="1"/>
    <xf numFmtId="20" fontId="0" fillId="0" borderId="0" xfId="0" applyNumberFormat="1"/>
  </cellXfs>
  <cellStyles count="2">
    <cellStyle name="Normal" xfId="0" builtinId="0"/>
    <cellStyle name="Normal 2" xfId="1" xr:uid="{3A21863B-97AF-4318-B995-CF65DC49CA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Bacon.js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Chart!$B$1:$G$1</c:f>
              <c:strCache>
                <c:ptCount val="6"/>
                <c:pt idx="0">
                  <c:v>Understandability</c:v>
                </c:pt>
                <c:pt idx="1">
                  <c:v>Abstraction</c:v>
                </c:pt>
                <c:pt idx="2">
                  <c:v>Expressiveness</c:v>
                </c:pt>
                <c:pt idx="3">
                  <c:v>Reusability</c:v>
                </c:pt>
                <c:pt idx="4">
                  <c:v>Learnability</c:v>
                </c:pt>
                <c:pt idx="5">
                  <c:v>Average dimension</c:v>
                </c:pt>
              </c:strCache>
            </c:strRef>
          </c:cat>
          <c:val>
            <c:numRef>
              <c:f>Chart!$B$2:$G$2</c:f>
              <c:numCache>
                <c:formatCode>General</c:formatCode>
                <c:ptCount val="6"/>
                <c:pt idx="0">
                  <c:v>3.05</c:v>
                </c:pt>
                <c:pt idx="1">
                  <c:v>3.06</c:v>
                </c:pt>
                <c:pt idx="2">
                  <c:v>2.79</c:v>
                </c:pt>
                <c:pt idx="3">
                  <c:v>3.75</c:v>
                </c:pt>
                <c:pt idx="4">
                  <c:v>3.08</c:v>
                </c:pt>
                <c:pt idx="5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B-4780-B080-AECFF78E6E7B}"/>
            </c:ext>
          </c:extLst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RxJS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Chart!$B$1:$G$1</c:f>
              <c:strCache>
                <c:ptCount val="6"/>
                <c:pt idx="0">
                  <c:v>Understandability</c:v>
                </c:pt>
                <c:pt idx="1">
                  <c:v>Abstraction</c:v>
                </c:pt>
                <c:pt idx="2">
                  <c:v>Expressiveness</c:v>
                </c:pt>
                <c:pt idx="3">
                  <c:v>Reusability</c:v>
                </c:pt>
                <c:pt idx="4">
                  <c:v>Learnability</c:v>
                </c:pt>
                <c:pt idx="5">
                  <c:v>Average dimension</c:v>
                </c:pt>
              </c:strCache>
            </c:strRef>
          </c:cat>
          <c:val>
            <c:numRef>
              <c:f>Chart!$B$3:$G$3</c:f>
              <c:numCache>
                <c:formatCode>General</c:formatCode>
                <c:ptCount val="6"/>
                <c:pt idx="0">
                  <c:v>2.75</c:v>
                </c:pt>
                <c:pt idx="1">
                  <c:v>3.13</c:v>
                </c:pt>
                <c:pt idx="2">
                  <c:v>2.61</c:v>
                </c:pt>
                <c:pt idx="3">
                  <c:v>3.43</c:v>
                </c:pt>
                <c:pt idx="4">
                  <c:v>3.04</c:v>
                </c:pt>
                <c:pt idx="5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B-4780-B080-AECFF78E6E7B}"/>
            </c:ext>
          </c:extLst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pct20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Chart!$B$1:$G$1</c:f>
              <c:strCache>
                <c:ptCount val="6"/>
                <c:pt idx="0">
                  <c:v>Understandability</c:v>
                </c:pt>
                <c:pt idx="1">
                  <c:v>Abstraction</c:v>
                </c:pt>
                <c:pt idx="2">
                  <c:v>Expressiveness</c:v>
                </c:pt>
                <c:pt idx="3">
                  <c:v>Reusability</c:v>
                </c:pt>
                <c:pt idx="4">
                  <c:v>Learnability</c:v>
                </c:pt>
                <c:pt idx="5">
                  <c:v>Average dimension</c:v>
                </c:pt>
              </c:strCache>
            </c:strRef>
          </c:cat>
          <c:val>
            <c:numRef>
              <c:f>Chart!$B$4:$G$4</c:f>
              <c:numCache>
                <c:formatCode>General</c:formatCode>
                <c:ptCount val="6"/>
                <c:pt idx="0">
                  <c:v>2.9</c:v>
                </c:pt>
                <c:pt idx="1">
                  <c:v>3.1</c:v>
                </c:pt>
                <c:pt idx="2">
                  <c:v>2.7</c:v>
                </c:pt>
                <c:pt idx="3">
                  <c:v>3.59</c:v>
                </c:pt>
                <c:pt idx="4">
                  <c:v>3.06</c:v>
                </c:pt>
                <c:pt idx="5">
                  <c:v>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E-4D64-8FEB-058E45E32C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05024"/>
        <c:axId val="1631554240"/>
      </c:barChart>
      <c:catAx>
        <c:axId val="15529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4240"/>
        <c:crosses val="autoZero"/>
        <c:auto val="1"/>
        <c:lblAlgn val="ctr"/>
        <c:lblOffset val="100"/>
        <c:noMultiLvlLbl val="0"/>
      </c:catAx>
      <c:valAx>
        <c:axId val="16315542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29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41910</xdr:rowOff>
    </xdr:from>
    <xdr:to>
      <xdr:col>14</xdr:col>
      <xdr:colOff>22860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97521A-E4FA-E735-71C9-ED542718B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D0A-BDE2-4583-A52A-87CCC99D883A}">
  <dimension ref="A1:Y44"/>
  <sheetViews>
    <sheetView topLeftCell="A16" workbookViewId="0">
      <selection activeCell="A15" sqref="A15"/>
    </sheetView>
  </sheetViews>
  <sheetFormatPr defaultRowHeight="14.4" x14ac:dyDescent="0.3"/>
  <cols>
    <col min="1" max="1" width="21.77734375" customWidth="1"/>
  </cols>
  <sheetData>
    <row r="1" spans="1:25" x14ac:dyDescent="0.3">
      <c r="A1" s="1" t="s">
        <v>61</v>
      </c>
      <c r="B1" s="1" t="s">
        <v>0</v>
      </c>
      <c r="C1" s="6" t="s">
        <v>1</v>
      </c>
      <c r="D1" s="1" t="s">
        <v>2</v>
      </c>
      <c r="E1" s="6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6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6" t="s">
        <v>15</v>
      </c>
      <c r="R1" s="6" t="s">
        <v>16</v>
      </c>
      <c r="S1" s="1" t="s">
        <v>17</v>
      </c>
      <c r="T1" s="6" t="s">
        <v>18</v>
      </c>
      <c r="U1" s="1" t="s">
        <v>19</v>
      </c>
      <c r="V1" s="1" t="s">
        <v>20</v>
      </c>
      <c r="W1" s="1" t="s">
        <v>21</v>
      </c>
      <c r="X1" s="6" t="s">
        <v>22</v>
      </c>
      <c r="Y1" s="6" t="s">
        <v>23</v>
      </c>
    </row>
    <row r="2" spans="1:25" x14ac:dyDescent="0.3">
      <c r="A2" s="7" t="s">
        <v>24</v>
      </c>
      <c r="B2" s="2" t="s">
        <v>36</v>
      </c>
      <c r="C2" s="2" t="s">
        <v>37</v>
      </c>
      <c r="D2" s="2" t="s">
        <v>37</v>
      </c>
      <c r="E2" s="2" t="s">
        <v>38</v>
      </c>
      <c r="F2" s="2" t="s">
        <v>39</v>
      </c>
      <c r="G2" s="2" t="s">
        <v>36</v>
      </c>
      <c r="H2" s="2" t="s">
        <v>36</v>
      </c>
      <c r="I2" s="2" t="s">
        <v>38</v>
      </c>
      <c r="J2" s="2" t="s">
        <v>38</v>
      </c>
      <c r="K2" s="2" t="s">
        <v>39</v>
      </c>
      <c r="L2" s="2" t="s">
        <v>39</v>
      </c>
      <c r="M2" s="2" t="s">
        <v>36</v>
      </c>
      <c r="N2" s="2" t="s">
        <v>36</v>
      </c>
      <c r="O2" s="2" t="s">
        <v>39</v>
      </c>
      <c r="P2" s="2" t="s">
        <v>39</v>
      </c>
      <c r="Q2" s="2" t="s">
        <v>37</v>
      </c>
      <c r="R2" s="2" t="s">
        <v>38</v>
      </c>
      <c r="S2" s="2" t="s">
        <v>39</v>
      </c>
      <c r="T2" s="2" t="s">
        <v>37</v>
      </c>
      <c r="U2" s="2" t="s">
        <v>39</v>
      </c>
      <c r="V2" s="2" t="s">
        <v>39</v>
      </c>
      <c r="W2" s="2" t="s">
        <v>37</v>
      </c>
      <c r="X2" s="2" t="s">
        <v>36</v>
      </c>
      <c r="Y2" s="2" t="s">
        <v>39</v>
      </c>
    </row>
    <row r="3" spans="1:25" x14ac:dyDescent="0.3">
      <c r="A3" s="3" t="s">
        <v>25</v>
      </c>
      <c r="B3" s="2" t="s">
        <v>39</v>
      </c>
      <c r="C3" s="2" t="s">
        <v>39</v>
      </c>
      <c r="D3" s="2" t="s">
        <v>36</v>
      </c>
      <c r="E3" s="2" t="s">
        <v>37</v>
      </c>
      <c r="F3" s="2" t="s">
        <v>36</v>
      </c>
      <c r="G3" s="2" t="s">
        <v>39</v>
      </c>
      <c r="H3" s="2" t="s">
        <v>38</v>
      </c>
      <c r="I3" s="2" t="s">
        <v>39</v>
      </c>
      <c r="J3" s="2" t="s">
        <v>36</v>
      </c>
      <c r="K3" s="2" t="s">
        <v>36</v>
      </c>
      <c r="L3" s="2" t="s">
        <v>39</v>
      </c>
      <c r="M3" s="2" t="s">
        <v>40</v>
      </c>
      <c r="N3" s="2" t="s">
        <v>36</v>
      </c>
      <c r="O3" s="2" t="s">
        <v>39</v>
      </c>
      <c r="P3" s="2" t="s">
        <v>39</v>
      </c>
      <c r="Q3" s="2" t="s">
        <v>40</v>
      </c>
      <c r="R3" s="2" t="s">
        <v>38</v>
      </c>
      <c r="S3" s="2" t="s">
        <v>39</v>
      </c>
      <c r="T3" s="2" t="s">
        <v>39</v>
      </c>
      <c r="U3" s="2" t="s">
        <v>39</v>
      </c>
      <c r="V3" s="2" t="s">
        <v>37</v>
      </c>
      <c r="W3" s="2" t="s">
        <v>39</v>
      </c>
      <c r="X3" s="2" t="s">
        <v>40</v>
      </c>
      <c r="Y3" s="2" t="s">
        <v>36</v>
      </c>
    </row>
    <row r="4" spans="1:25" x14ac:dyDescent="0.3">
      <c r="A4" s="3" t="s">
        <v>26</v>
      </c>
      <c r="B4" s="2" t="s">
        <v>38</v>
      </c>
      <c r="C4" s="2" t="s">
        <v>40</v>
      </c>
      <c r="D4" s="2" t="s">
        <v>36</v>
      </c>
      <c r="E4" s="2" t="s">
        <v>40</v>
      </c>
      <c r="F4" s="2" t="s">
        <v>38</v>
      </c>
      <c r="G4" s="2" t="s">
        <v>38</v>
      </c>
      <c r="H4" s="2" t="s">
        <v>36</v>
      </c>
      <c r="I4" s="2" t="s">
        <v>39</v>
      </c>
      <c r="J4" s="2" t="s">
        <v>36</v>
      </c>
      <c r="K4" s="2" t="s">
        <v>38</v>
      </c>
      <c r="L4" s="2" t="s">
        <v>37</v>
      </c>
      <c r="M4" s="2" t="s">
        <v>38</v>
      </c>
      <c r="N4" s="2" t="s">
        <v>38</v>
      </c>
      <c r="O4" s="2" t="s">
        <v>38</v>
      </c>
      <c r="P4" s="2" t="s">
        <v>38</v>
      </c>
      <c r="Q4" s="2" t="s">
        <v>40</v>
      </c>
      <c r="R4" s="2" t="s">
        <v>36</v>
      </c>
      <c r="S4" s="2" t="s">
        <v>36</v>
      </c>
      <c r="T4" s="2" t="s">
        <v>39</v>
      </c>
      <c r="U4" s="2" t="s">
        <v>39</v>
      </c>
      <c r="V4" s="2" t="s">
        <v>36</v>
      </c>
      <c r="W4" s="2" t="s">
        <v>40</v>
      </c>
      <c r="X4" s="2" t="s">
        <v>40</v>
      </c>
      <c r="Y4" s="2" t="s">
        <v>40</v>
      </c>
    </row>
    <row r="5" spans="1:25" x14ac:dyDescent="0.3">
      <c r="A5" s="7" t="s">
        <v>27</v>
      </c>
      <c r="B5" s="2" t="s">
        <v>36</v>
      </c>
      <c r="C5" s="2" t="s">
        <v>40</v>
      </c>
      <c r="D5" s="2" t="s">
        <v>37</v>
      </c>
      <c r="E5" s="2" t="s">
        <v>40</v>
      </c>
      <c r="F5" s="2" t="s">
        <v>37</v>
      </c>
      <c r="G5" s="2" t="s">
        <v>36</v>
      </c>
      <c r="H5" s="2" t="s">
        <v>38</v>
      </c>
      <c r="I5" s="2" t="s">
        <v>38</v>
      </c>
      <c r="J5" s="2" t="s">
        <v>40</v>
      </c>
      <c r="K5" s="2" t="s">
        <v>38</v>
      </c>
      <c r="L5" s="2" t="s">
        <v>39</v>
      </c>
      <c r="M5" s="2" t="s">
        <v>39</v>
      </c>
      <c r="N5" s="2" t="s">
        <v>36</v>
      </c>
      <c r="O5" s="2" t="s">
        <v>38</v>
      </c>
      <c r="P5" s="2" t="s">
        <v>36</v>
      </c>
      <c r="Q5" s="2" t="s">
        <v>40</v>
      </c>
      <c r="R5" s="2" t="s">
        <v>36</v>
      </c>
      <c r="S5" s="2" t="s">
        <v>39</v>
      </c>
      <c r="T5" s="2" t="s">
        <v>37</v>
      </c>
      <c r="U5" s="2" t="s">
        <v>36</v>
      </c>
      <c r="V5" s="2" t="s">
        <v>39</v>
      </c>
      <c r="W5" s="2" t="s">
        <v>39</v>
      </c>
      <c r="X5" s="2" t="s">
        <v>39</v>
      </c>
      <c r="Y5" s="2" t="s">
        <v>40</v>
      </c>
    </row>
    <row r="6" spans="1:25" x14ac:dyDescent="0.3">
      <c r="A6" s="3" t="s">
        <v>28</v>
      </c>
      <c r="B6" s="2" t="s">
        <v>36</v>
      </c>
      <c r="C6" s="2" t="s">
        <v>39</v>
      </c>
      <c r="D6" s="2" t="s">
        <v>37</v>
      </c>
      <c r="E6" s="2" t="s">
        <v>40</v>
      </c>
      <c r="F6" s="2" t="s">
        <v>36</v>
      </c>
      <c r="G6" s="2" t="s">
        <v>38</v>
      </c>
      <c r="H6" s="2" t="s">
        <v>38</v>
      </c>
      <c r="I6" s="2" t="s">
        <v>36</v>
      </c>
      <c r="J6" s="2" t="s">
        <v>40</v>
      </c>
      <c r="K6" s="2" t="s">
        <v>38</v>
      </c>
      <c r="L6" s="2" t="s">
        <v>37</v>
      </c>
      <c r="M6" s="2" t="s">
        <v>36</v>
      </c>
      <c r="N6" s="2" t="s">
        <v>38</v>
      </c>
      <c r="O6" s="2" t="s">
        <v>36</v>
      </c>
      <c r="P6" s="2" t="s">
        <v>37</v>
      </c>
      <c r="Q6" s="2" t="s">
        <v>40</v>
      </c>
      <c r="R6" s="2" t="s">
        <v>39</v>
      </c>
      <c r="S6" s="2" t="s">
        <v>36</v>
      </c>
      <c r="T6" s="2" t="s">
        <v>39</v>
      </c>
      <c r="U6" s="2" t="s">
        <v>36</v>
      </c>
      <c r="V6" s="2" t="s">
        <v>36</v>
      </c>
      <c r="W6" s="2" t="s">
        <v>39</v>
      </c>
      <c r="X6" s="2" t="s">
        <v>40</v>
      </c>
      <c r="Y6" s="2" t="s">
        <v>40</v>
      </c>
    </row>
    <row r="7" spans="1:25" x14ac:dyDescent="0.3">
      <c r="A7" s="7" t="s">
        <v>29</v>
      </c>
      <c r="B7" s="2" t="s">
        <v>39</v>
      </c>
      <c r="C7" s="2" t="s">
        <v>36</v>
      </c>
      <c r="D7" s="2" t="s">
        <v>40</v>
      </c>
      <c r="E7" s="2" t="s">
        <v>38</v>
      </c>
      <c r="F7" s="2" t="s">
        <v>40</v>
      </c>
      <c r="G7" s="2" t="s">
        <v>40</v>
      </c>
      <c r="H7" s="2" t="s">
        <v>37</v>
      </c>
      <c r="I7" s="2" t="s">
        <v>38</v>
      </c>
      <c r="J7" s="2" t="s">
        <v>38</v>
      </c>
      <c r="K7" s="2" t="s">
        <v>39</v>
      </c>
      <c r="L7" s="2" t="s">
        <v>40</v>
      </c>
      <c r="M7" s="2" t="s">
        <v>39</v>
      </c>
      <c r="N7" s="2" t="s">
        <v>37</v>
      </c>
      <c r="O7" s="2" t="s">
        <v>39</v>
      </c>
      <c r="P7" s="2" t="s">
        <v>36</v>
      </c>
      <c r="Q7" s="2" t="s">
        <v>39</v>
      </c>
      <c r="R7" s="2" t="s">
        <v>38</v>
      </c>
      <c r="S7" s="2" t="s">
        <v>40</v>
      </c>
      <c r="T7" s="2" t="s">
        <v>40</v>
      </c>
      <c r="U7" s="2" t="s">
        <v>40</v>
      </c>
      <c r="V7" s="2" t="s">
        <v>40</v>
      </c>
      <c r="W7" s="2" t="s">
        <v>40</v>
      </c>
      <c r="X7" s="2" t="s">
        <v>38</v>
      </c>
      <c r="Y7" s="2" t="s">
        <v>36</v>
      </c>
    </row>
    <row r="8" spans="1:25" x14ac:dyDescent="0.3">
      <c r="A8" s="3" t="s">
        <v>30</v>
      </c>
      <c r="B8" s="2" t="s">
        <v>37</v>
      </c>
      <c r="C8" s="2" t="s">
        <v>37</v>
      </c>
      <c r="D8" s="2" t="s">
        <v>37</v>
      </c>
      <c r="E8" s="2" t="s">
        <v>37</v>
      </c>
      <c r="F8" s="2" t="s">
        <v>39</v>
      </c>
      <c r="G8" s="2" t="s">
        <v>39</v>
      </c>
      <c r="H8" s="2" t="s">
        <v>39</v>
      </c>
      <c r="I8" s="2" t="s">
        <v>37</v>
      </c>
      <c r="J8" s="2" t="s">
        <v>39</v>
      </c>
      <c r="K8" s="2" t="s">
        <v>37</v>
      </c>
      <c r="L8" s="2" t="s">
        <v>39</v>
      </c>
      <c r="M8" s="2" t="s">
        <v>40</v>
      </c>
      <c r="N8" s="2" t="s">
        <v>39</v>
      </c>
      <c r="O8" s="2" t="s">
        <v>39</v>
      </c>
      <c r="P8" s="2" t="s">
        <v>39</v>
      </c>
      <c r="Q8" s="2" t="s">
        <v>37</v>
      </c>
      <c r="R8" s="2" t="s">
        <v>37</v>
      </c>
      <c r="S8" s="2" t="s">
        <v>39</v>
      </c>
      <c r="T8" s="2" t="s">
        <v>39</v>
      </c>
      <c r="U8" s="2" t="s">
        <v>39</v>
      </c>
      <c r="V8" s="2" t="s">
        <v>39</v>
      </c>
      <c r="W8" s="2" t="s">
        <v>39</v>
      </c>
      <c r="X8" s="2" t="s">
        <v>40</v>
      </c>
      <c r="Y8" s="2" t="s">
        <v>37</v>
      </c>
    </row>
    <row r="9" spans="1:25" x14ac:dyDescent="0.3">
      <c r="A9" s="3" t="s">
        <v>31</v>
      </c>
      <c r="B9" s="2" t="s">
        <v>37</v>
      </c>
      <c r="C9" s="2" t="s">
        <v>39</v>
      </c>
      <c r="D9" s="2" t="s">
        <v>39</v>
      </c>
      <c r="E9" s="2" t="s">
        <v>38</v>
      </c>
      <c r="F9" s="2" t="s">
        <v>40</v>
      </c>
      <c r="G9" s="2" t="s">
        <v>39</v>
      </c>
      <c r="H9" s="2" t="s">
        <v>36</v>
      </c>
      <c r="I9" s="2" t="s">
        <v>38</v>
      </c>
      <c r="J9" s="2" t="s">
        <v>39</v>
      </c>
      <c r="K9" s="2" t="s">
        <v>39</v>
      </c>
      <c r="L9" s="2" t="s">
        <v>40</v>
      </c>
      <c r="M9" s="2" t="s">
        <v>36</v>
      </c>
      <c r="N9" s="2" t="s">
        <v>36</v>
      </c>
      <c r="O9" s="2" t="s">
        <v>39</v>
      </c>
      <c r="P9" s="2" t="s">
        <v>36</v>
      </c>
      <c r="Q9" s="2" t="s">
        <v>40</v>
      </c>
      <c r="R9" s="2" t="s">
        <v>38</v>
      </c>
      <c r="S9" s="2" t="s">
        <v>39</v>
      </c>
      <c r="T9" s="2" t="s">
        <v>39</v>
      </c>
      <c r="U9" s="2" t="s">
        <v>37</v>
      </c>
      <c r="V9" s="2" t="s">
        <v>40</v>
      </c>
      <c r="W9" s="2" t="s">
        <v>40</v>
      </c>
      <c r="X9" s="2" t="s">
        <v>36</v>
      </c>
      <c r="Y9" s="2" t="s">
        <v>38</v>
      </c>
    </row>
    <row r="10" spans="1:25" x14ac:dyDescent="0.3">
      <c r="A10" s="3" t="s">
        <v>32</v>
      </c>
      <c r="B10" s="2" t="s">
        <v>36</v>
      </c>
      <c r="C10" s="2" t="s">
        <v>39</v>
      </c>
      <c r="D10" s="2" t="s">
        <v>37</v>
      </c>
      <c r="E10" s="2" t="s">
        <v>37</v>
      </c>
      <c r="F10" s="2" t="s">
        <v>39</v>
      </c>
      <c r="G10" s="2" t="s">
        <v>39</v>
      </c>
      <c r="H10" s="2" t="s">
        <v>39</v>
      </c>
      <c r="I10" s="2" t="s">
        <v>36</v>
      </c>
      <c r="J10" s="2" t="s">
        <v>38</v>
      </c>
      <c r="K10" s="2" t="s">
        <v>39</v>
      </c>
      <c r="L10" s="2" t="s">
        <v>40</v>
      </c>
      <c r="M10" s="2" t="s">
        <v>38</v>
      </c>
      <c r="N10" s="2" t="s">
        <v>38</v>
      </c>
      <c r="O10" s="2" t="s">
        <v>40</v>
      </c>
      <c r="P10" s="2" t="s">
        <v>38</v>
      </c>
      <c r="Q10" s="2" t="s">
        <v>40</v>
      </c>
      <c r="R10" s="2" t="s">
        <v>38</v>
      </c>
      <c r="S10" s="2" t="s">
        <v>40</v>
      </c>
      <c r="T10" s="2" t="s">
        <v>40</v>
      </c>
      <c r="U10" s="2" t="s">
        <v>39</v>
      </c>
      <c r="V10" s="2" t="s">
        <v>39</v>
      </c>
      <c r="W10" s="2" t="s">
        <v>39</v>
      </c>
      <c r="X10" s="2" t="s">
        <v>36</v>
      </c>
      <c r="Y10" s="2" t="s">
        <v>39</v>
      </c>
    </row>
    <row r="11" spans="1:25" x14ac:dyDescent="0.3">
      <c r="A11" s="7" t="s">
        <v>33</v>
      </c>
      <c r="B11" s="2" t="s">
        <v>36</v>
      </c>
      <c r="C11" s="2" t="s">
        <v>39</v>
      </c>
      <c r="D11" s="2" t="s">
        <v>37</v>
      </c>
      <c r="E11" s="2" t="s">
        <v>39</v>
      </c>
      <c r="F11" s="2" t="s">
        <v>36</v>
      </c>
      <c r="G11" s="2" t="s">
        <v>36</v>
      </c>
      <c r="H11" s="2" t="s">
        <v>36</v>
      </c>
      <c r="I11" s="2" t="s">
        <v>37</v>
      </c>
      <c r="J11" s="2" t="s">
        <v>40</v>
      </c>
      <c r="K11" s="2" t="s">
        <v>38</v>
      </c>
      <c r="L11" s="2" t="s">
        <v>37</v>
      </c>
      <c r="M11" s="2" t="s">
        <v>36</v>
      </c>
      <c r="N11" s="2" t="s">
        <v>36</v>
      </c>
      <c r="O11" s="2" t="s">
        <v>39</v>
      </c>
      <c r="P11" s="2" t="s">
        <v>36</v>
      </c>
      <c r="Q11" s="2" t="s">
        <v>39</v>
      </c>
      <c r="R11" s="2" t="s">
        <v>36</v>
      </c>
      <c r="S11" s="2" t="s">
        <v>39</v>
      </c>
      <c r="T11" s="2" t="s">
        <v>39</v>
      </c>
      <c r="U11" s="2" t="s">
        <v>37</v>
      </c>
      <c r="V11" s="2" t="s">
        <v>39</v>
      </c>
      <c r="W11" s="2" t="s">
        <v>36</v>
      </c>
      <c r="X11" s="2" t="s">
        <v>37</v>
      </c>
      <c r="Y11" s="2" t="s">
        <v>39</v>
      </c>
    </row>
    <row r="12" spans="1:25" x14ac:dyDescent="0.3">
      <c r="A12" s="3" t="s">
        <v>34</v>
      </c>
      <c r="B12" s="2" t="s">
        <v>39</v>
      </c>
      <c r="C12" s="2" t="s">
        <v>39</v>
      </c>
      <c r="D12" s="2" t="s">
        <v>40</v>
      </c>
      <c r="E12" s="2" t="s">
        <v>36</v>
      </c>
      <c r="F12" s="2" t="s">
        <v>40</v>
      </c>
      <c r="G12" s="2" t="s">
        <v>40</v>
      </c>
      <c r="H12" s="2" t="s">
        <v>40</v>
      </c>
      <c r="I12" s="2" t="s">
        <v>38</v>
      </c>
      <c r="J12" s="2" t="s">
        <v>38</v>
      </c>
      <c r="K12" s="2" t="s">
        <v>39</v>
      </c>
      <c r="L12" s="2" t="s">
        <v>39</v>
      </c>
      <c r="M12" s="2" t="s">
        <v>36</v>
      </c>
      <c r="N12" s="2" t="s">
        <v>36</v>
      </c>
      <c r="O12" s="2" t="s">
        <v>39</v>
      </c>
      <c r="P12" s="2" t="s">
        <v>37</v>
      </c>
      <c r="Q12" s="2" t="s">
        <v>39</v>
      </c>
      <c r="R12" s="2" t="s">
        <v>38</v>
      </c>
      <c r="S12" s="2" t="s">
        <v>40</v>
      </c>
      <c r="T12" s="2" t="s">
        <v>40</v>
      </c>
      <c r="U12" s="2" t="s">
        <v>40</v>
      </c>
      <c r="V12" s="2" t="s">
        <v>40</v>
      </c>
      <c r="W12" s="2" t="s">
        <v>40</v>
      </c>
      <c r="X12" s="2" t="s">
        <v>36</v>
      </c>
      <c r="Y12" s="2" t="s">
        <v>39</v>
      </c>
    </row>
    <row r="13" spans="1:25" x14ac:dyDescent="0.3">
      <c r="A13" s="3" t="s">
        <v>35</v>
      </c>
      <c r="B13" s="2" t="s">
        <v>37</v>
      </c>
      <c r="C13" s="2" t="s">
        <v>40</v>
      </c>
      <c r="D13" s="2" t="s">
        <v>37</v>
      </c>
      <c r="E13" s="2" t="s">
        <v>39</v>
      </c>
      <c r="F13" s="2" t="s">
        <v>37</v>
      </c>
      <c r="G13" s="2" t="s">
        <v>39</v>
      </c>
      <c r="H13" s="2" t="s">
        <v>36</v>
      </c>
      <c r="I13" s="2" t="s">
        <v>39</v>
      </c>
      <c r="J13" s="2" t="s">
        <v>39</v>
      </c>
      <c r="K13" s="2" t="s">
        <v>36</v>
      </c>
      <c r="L13" s="2" t="s">
        <v>39</v>
      </c>
      <c r="M13" s="2" t="s">
        <v>37</v>
      </c>
      <c r="N13" s="2" t="s">
        <v>38</v>
      </c>
      <c r="O13" s="2" t="s">
        <v>37</v>
      </c>
      <c r="P13" s="2" t="s">
        <v>36</v>
      </c>
      <c r="Q13" s="2" t="s">
        <v>40</v>
      </c>
      <c r="R13" s="2" t="s">
        <v>36</v>
      </c>
      <c r="S13" s="2" t="s">
        <v>39</v>
      </c>
      <c r="T13" s="2" t="s">
        <v>36</v>
      </c>
      <c r="U13" s="2" t="s">
        <v>37</v>
      </c>
      <c r="V13" s="2" t="s">
        <v>39</v>
      </c>
      <c r="W13" s="2" t="s">
        <v>36</v>
      </c>
      <c r="X13" s="2" t="s">
        <v>36</v>
      </c>
      <c r="Y13" s="2" t="s">
        <v>39</v>
      </c>
    </row>
    <row r="15" spans="1:25" x14ac:dyDescent="0.3">
      <c r="A15" s="1" t="s">
        <v>61</v>
      </c>
      <c r="B15" s="1" t="s">
        <v>0</v>
      </c>
      <c r="C15" s="6" t="s">
        <v>1</v>
      </c>
      <c r="D15" s="1" t="s">
        <v>2</v>
      </c>
      <c r="E15" s="6" t="s">
        <v>3</v>
      </c>
      <c r="F15" s="1" t="s">
        <v>4</v>
      </c>
      <c r="G15" s="1" t="s">
        <v>5</v>
      </c>
      <c r="H15" s="1" t="s">
        <v>6</v>
      </c>
      <c r="I15" s="6" t="s">
        <v>7</v>
      </c>
      <c r="J15" s="6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  <c r="P15" s="1" t="s">
        <v>14</v>
      </c>
      <c r="Q15" s="6" t="s">
        <v>15</v>
      </c>
      <c r="R15" s="6" t="s">
        <v>16</v>
      </c>
      <c r="S15" s="1" t="s">
        <v>17</v>
      </c>
      <c r="T15" s="6" t="s">
        <v>18</v>
      </c>
      <c r="U15" s="1" t="s">
        <v>19</v>
      </c>
      <c r="V15" s="1" t="s">
        <v>20</v>
      </c>
      <c r="W15" s="1" t="s">
        <v>21</v>
      </c>
      <c r="X15" s="6" t="s">
        <v>22</v>
      </c>
      <c r="Y15" s="6" t="s">
        <v>23</v>
      </c>
    </row>
    <row r="16" spans="1:25" x14ac:dyDescent="0.3">
      <c r="A16" s="7" t="s">
        <v>24</v>
      </c>
      <c r="B16" s="2">
        <f>VLOOKUP(B2, A32:B36, 2,0)</f>
        <v>2</v>
      </c>
      <c r="C16" s="2">
        <f>VLOOKUP(C2, A40:B44, 2,0)</f>
        <v>3</v>
      </c>
      <c r="D16" s="2">
        <f>VLOOKUP(D2, A32:B36, 2,0)</f>
        <v>3</v>
      </c>
      <c r="E16" s="2">
        <f>VLOOKUP(E2, A40:B44, 2,0)</f>
        <v>5</v>
      </c>
      <c r="F16" s="2">
        <f>VLOOKUP(F2, A32:B36, 2,0)</f>
        <v>4</v>
      </c>
      <c r="G16" s="2">
        <f>VLOOKUP(G2, A32:B36, 2,0)</f>
        <v>2</v>
      </c>
      <c r="H16" s="2">
        <f>VLOOKUP(H2, A32:B36, 2,0)</f>
        <v>2</v>
      </c>
      <c r="I16" s="2">
        <f>VLOOKUP(I2, A40:B44, 2,0)</f>
        <v>5</v>
      </c>
      <c r="J16" s="2">
        <f>VLOOKUP(J2, A40:B44, 2,0)</f>
        <v>5</v>
      </c>
      <c r="K16" s="2">
        <f>VLOOKUP(K2, A32:B36, 2,0)</f>
        <v>4</v>
      </c>
      <c r="L16" s="2">
        <f>VLOOKUP(L2, A32:B36, 2,0)</f>
        <v>4</v>
      </c>
      <c r="M16" s="2">
        <f>VLOOKUP(M2, A32:B36, 2,0)</f>
        <v>2</v>
      </c>
      <c r="N16" s="2">
        <f>VLOOKUP(N2, A32:B36, 2,0)</f>
        <v>2</v>
      </c>
      <c r="O16" s="2">
        <f>VLOOKUP(O2, A32:B36, 2,0)</f>
        <v>4</v>
      </c>
      <c r="P16" s="2">
        <f>VLOOKUP(P2, A32:B36, 2,0)</f>
        <v>4</v>
      </c>
      <c r="Q16" s="2">
        <f>VLOOKUP(Q2, A40:B44, 2,0)</f>
        <v>3</v>
      </c>
      <c r="R16" s="2">
        <f>VLOOKUP(R2, A40:B44, 2,0)</f>
        <v>5</v>
      </c>
      <c r="S16" s="2">
        <f>VLOOKUP(S2, A32:B36, 2,0)</f>
        <v>4</v>
      </c>
      <c r="T16" s="2">
        <f>VLOOKUP(T2, A40:B44, 2,0)</f>
        <v>3</v>
      </c>
      <c r="U16" s="2">
        <f>VLOOKUP(U2, A32:B36, 2,0)</f>
        <v>4</v>
      </c>
      <c r="V16" s="2">
        <f>VLOOKUP(V2, A32:B36, 2,0)</f>
        <v>4</v>
      </c>
      <c r="W16" s="2">
        <f>VLOOKUP(W2, A32:B36, 2,0)</f>
        <v>3</v>
      </c>
      <c r="X16" s="2">
        <f>VLOOKUP(X2, A40:B44, 2,0)</f>
        <v>4</v>
      </c>
      <c r="Y16" s="2">
        <f>VLOOKUP(Y2, A40:B44, 2,0)</f>
        <v>2</v>
      </c>
    </row>
    <row r="17" spans="1:25" x14ac:dyDescent="0.3">
      <c r="A17" s="3" t="s">
        <v>25</v>
      </c>
      <c r="B17" s="2">
        <f>VLOOKUP(B3, A32:B36, 2,0)</f>
        <v>4</v>
      </c>
      <c r="C17" s="2">
        <f>VLOOKUP(C3, A40:B44, 2,0)</f>
        <v>2</v>
      </c>
      <c r="D17" s="2">
        <f>VLOOKUP(D3, A32:B36, 2,0)</f>
        <v>2</v>
      </c>
      <c r="E17" s="2">
        <f>VLOOKUP(E3, A40:B44, 2,0)</f>
        <v>3</v>
      </c>
      <c r="F17" s="2">
        <f>VLOOKUP(F3, A32:B36, 2,0)</f>
        <v>2</v>
      </c>
      <c r="G17" s="2">
        <f>VLOOKUP(G3, A32:B36, 2,0)</f>
        <v>4</v>
      </c>
      <c r="H17" s="2">
        <f>VLOOKUP(H3, A32:B36, 2,0)</f>
        <v>1</v>
      </c>
      <c r="I17" s="2">
        <f>VLOOKUP(I3, A40:B44, 2,0)</f>
        <v>2</v>
      </c>
      <c r="J17" s="2">
        <f>VLOOKUP(J3, A40:B44, 2,0)</f>
        <v>4</v>
      </c>
      <c r="K17" s="2">
        <f>VLOOKUP(K3, A32:B36, 2,0)</f>
        <v>2</v>
      </c>
      <c r="L17" s="2">
        <f>VLOOKUP(L3, A32:B36, 2,0)</f>
        <v>4</v>
      </c>
      <c r="M17" s="2">
        <f>VLOOKUP(M3, A32:B36, 2,0)</f>
        <v>5</v>
      </c>
      <c r="N17" s="2">
        <f>VLOOKUP(N3, A32:B36, 2,0)</f>
        <v>2</v>
      </c>
      <c r="O17" s="2">
        <f>VLOOKUP(O3, A32:B36, 2,0)</f>
        <v>4</v>
      </c>
      <c r="P17" s="2">
        <f>VLOOKUP(P3, A32:B36, 2,0)</f>
        <v>4</v>
      </c>
      <c r="Q17" s="2">
        <f>VLOOKUP(Q3, A40:B44, 2,0)</f>
        <v>1</v>
      </c>
      <c r="R17" s="2">
        <f>VLOOKUP(R3, A40:B44, 2,0)</f>
        <v>5</v>
      </c>
      <c r="S17" s="2">
        <f>VLOOKUP(S3, A32:B36, 2,0)</f>
        <v>4</v>
      </c>
      <c r="T17" s="2">
        <f>VLOOKUP(T3, A40:B44, 2,0)</f>
        <v>2</v>
      </c>
      <c r="U17" s="2">
        <f>VLOOKUP(U3, A32:B36, 2,0)</f>
        <v>4</v>
      </c>
      <c r="V17" s="2">
        <f>VLOOKUP(V3, A32:B36, 2,0)</f>
        <v>3</v>
      </c>
      <c r="W17" s="2">
        <f>VLOOKUP(W3, A32:B36, 2,0)</f>
        <v>4</v>
      </c>
      <c r="X17" s="2">
        <f>VLOOKUP(X3, A40:B44, 2,0)</f>
        <v>1</v>
      </c>
      <c r="Y17" s="2">
        <f>VLOOKUP(Y3, A40:B44, 2,0)</f>
        <v>4</v>
      </c>
    </row>
    <row r="18" spans="1:25" x14ac:dyDescent="0.3">
      <c r="A18" s="3" t="s">
        <v>26</v>
      </c>
      <c r="B18" s="2">
        <f>VLOOKUP(B4, A32:B36, 2,0)</f>
        <v>1</v>
      </c>
      <c r="C18" s="2">
        <f>VLOOKUP(C4, A40:B44, 2,0)</f>
        <v>1</v>
      </c>
      <c r="D18" s="2">
        <f>VLOOKUP(D4, A32:B36, 2,0)</f>
        <v>2</v>
      </c>
      <c r="E18" s="2">
        <f>VLOOKUP(E4, A40:B44, 2,0)</f>
        <v>1</v>
      </c>
      <c r="F18" s="2">
        <f>VLOOKUP(F4, A32:B36, 2,0)</f>
        <v>1</v>
      </c>
      <c r="G18" s="2">
        <f>VLOOKUP(G4, A32:B36, 2,0)</f>
        <v>1</v>
      </c>
      <c r="H18" s="2">
        <f>VLOOKUP(H4, A32:B36, 2,0)</f>
        <v>2</v>
      </c>
      <c r="I18" s="2">
        <f>VLOOKUP(I4, A40:B44, 2,0)</f>
        <v>2</v>
      </c>
      <c r="J18" s="2">
        <f>VLOOKUP(J4, A40:B44, 2,0)</f>
        <v>4</v>
      </c>
      <c r="K18" s="2">
        <f>VLOOKUP(K4, A32:B36, 2,0)</f>
        <v>1</v>
      </c>
      <c r="L18" s="2">
        <f>VLOOKUP(L4, A32:B36, 2,0)</f>
        <v>3</v>
      </c>
      <c r="M18" s="2">
        <f>VLOOKUP(M4, A32:B36, 2,0)</f>
        <v>1</v>
      </c>
      <c r="N18" s="2">
        <f>VLOOKUP(N4, A32:B36, 2,0)</f>
        <v>1</v>
      </c>
      <c r="O18" s="2">
        <f>VLOOKUP(O4, A32:B36, 2,0)</f>
        <v>1</v>
      </c>
      <c r="P18" s="2">
        <f>VLOOKUP(P4, A32:B36, 2,0)</f>
        <v>1</v>
      </c>
      <c r="Q18" s="2">
        <f>VLOOKUP(Q4, A40:B44, 2,0)</f>
        <v>1</v>
      </c>
      <c r="R18" s="2">
        <f>VLOOKUP(R4, A40:B44, 2,0)</f>
        <v>4</v>
      </c>
      <c r="S18" s="2">
        <f>VLOOKUP(S4, A32:B36, 2,0)</f>
        <v>2</v>
      </c>
      <c r="T18" s="2">
        <f>VLOOKUP(T4, A40:B44, 2,0)</f>
        <v>2</v>
      </c>
      <c r="U18" s="2">
        <f>VLOOKUP(U4, A32:B36, 2,0)</f>
        <v>4</v>
      </c>
      <c r="V18" s="2">
        <f>VLOOKUP(V4, A32:B36, 2,0)</f>
        <v>2</v>
      </c>
      <c r="W18" s="2">
        <f>VLOOKUP(W4, A32:B36, 2,0)</f>
        <v>5</v>
      </c>
      <c r="X18" s="2">
        <f>VLOOKUP(X4, A40:B44, 2,0)</f>
        <v>1</v>
      </c>
      <c r="Y18" s="2">
        <f>VLOOKUP(Y4, A40:B44, 2,0)</f>
        <v>1</v>
      </c>
    </row>
    <row r="19" spans="1:25" x14ac:dyDescent="0.3">
      <c r="A19" s="7" t="s">
        <v>27</v>
      </c>
      <c r="B19" s="2">
        <f>VLOOKUP(B5, A32:B36, 2,0)</f>
        <v>2</v>
      </c>
      <c r="C19" s="2">
        <f>VLOOKUP(C5, A40:B44, 2,0)</f>
        <v>1</v>
      </c>
      <c r="D19" s="2">
        <f>VLOOKUP(D5, A32:B36, 2,0)</f>
        <v>3</v>
      </c>
      <c r="E19" s="2">
        <f>VLOOKUP(E5, A40:B44, 2,0)</f>
        <v>1</v>
      </c>
      <c r="F19" s="2">
        <f>VLOOKUP(F5, A32:B36, 2,0)</f>
        <v>3</v>
      </c>
      <c r="G19" s="2">
        <f>VLOOKUP(G5, A32:B36, 2,0)</f>
        <v>2</v>
      </c>
      <c r="H19" s="2">
        <f>VLOOKUP(H5, A32:B36, 2,0)</f>
        <v>1</v>
      </c>
      <c r="I19" s="2">
        <f>VLOOKUP(I5, A40:B44, 2,0)</f>
        <v>5</v>
      </c>
      <c r="J19" s="2">
        <f>VLOOKUP(J5, A40:B44, 2,0)</f>
        <v>1</v>
      </c>
      <c r="K19" s="2">
        <f>VLOOKUP(K5, A32:B36, 2,0)</f>
        <v>1</v>
      </c>
      <c r="L19" s="2">
        <f>VLOOKUP(L5, A32:B36, 2,0)</f>
        <v>4</v>
      </c>
      <c r="M19" s="2">
        <f>VLOOKUP(M5, A32:B36, 2,0)</f>
        <v>4</v>
      </c>
      <c r="N19" s="2">
        <f>VLOOKUP(N5, A32:B36, 2,0)</f>
        <v>2</v>
      </c>
      <c r="O19" s="2">
        <f>VLOOKUP(O5, A32:B36, 2,0)</f>
        <v>1</v>
      </c>
      <c r="P19" s="2">
        <f>VLOOKUP(P5, A32:B36, 2,0)</f>
        <v>2</v>
      </c>
      <c r="Q19" s="2">
        <f>VLOOKUP(Q5, A40:B44, 2,0)</f>
        <v>1</v>
      </c>
      <c r="R19" s="2">
        <f>VLOOKUP(R5, A40:B44, 2,0)</f>
        <v>4</v>
      </c>
      <c r="S19" s="2">
        <f>VLOOKUP(S5, A32:B36, 2,0)</f>
        <v>4</v>
      </c>
      <c r="T19" s="2">
        <f>VLOOKUP(T5, A40:B44, 2,0)</f>
        <v>3</v>
      </c>
      <c r="U19" s="2">
        <f>VLOOKUP(U5, A32:B36, 2,0)</f>
        <v>2</v>
      </c>
      <c r="V19" s="2">
        <f>VLOOKUP(V5, A32:B36, 2,0)</f>
        <v>4</v>
      </c>
      <c r="W19" s="2">
        <f>VLOOKUP(W5, A32:B36, 2,0)</f>
        <v>4</v>
      </c>
      <c r="X19" s="2">
        <f>VLOOKUP(X5, A40:B44, 2,0)</f>
        <v>2</v>
      </c>
      <c r="Y19" s="2">
        <f>VLOOKUP(Y5, A40:B44, 2,0)</f>
        <v>1</v>
      </c>
    </row>
    <row r="20" spans="1:25" x14ac:dyDescent="0.3">
      <c r="A20" s="3" t="s">
        <v>28</v>
      </c>
      <c r="B20" s="2">
        <f>VLOOKUP(B6, A32:B36, 2,0)</f>
        <v>2</v>
      </c>
      <c r="C20" s="2">
        <f>VLOOKUP(C6, A40:B44, 2,0)</f>
        <v>2</v>
      </c>
      <c r="D20" s="2">
        <f>VLOOKUP(D6, A32:B36, 2,0)</f>
        <v>3</v>
      </c>
      <c r="E20" s="2">
        <f>VLOOKUP(E6, A40:B44, 2,0)</f>
        <v>1</v>
      </c>
      <c r="F20" s="2">
        <f>VLOOKUP(F6, A32:B36, 2,0)</f>
        <v>2</v>
      </c>
      <c r="G20" s="2">
        <f>VLOOKUP(G6, A32:B36, 2,0)</f>
        <v>1</v>
      </c>
      <c r="H20" s="2">
        <f>VLOOKUP(H6, A32:B36, 2,0)</f>
        <v>1</v>
      </c>
      <c r="I20" s="2">
        <f>VLOOKUP(I6, A40:B44, 2,0)</f>
        <v>4</v>
      </c>
      <c r="J20" s="2">
        <f>VLOOKUP(J6, A40:B44, 2,0)</f>
        <v>1</v>
      </c>
      <c r="K20" s="2">
        <f>VLOOKUP(K6, A32:B36, 2,0)</f>
        <v>1</v>
      </c>
      <c r="L20" s="2">
        <f>VLOOKUP(L6, A32:B36, 2,0)</f>
        <v>3</v>
      </c>
      <c r="M20" s="2">
        <f>VLOOKUP(M6, A32:B36, 2,0)</f>
        <v>2</v>
      </c>
      <c r="N20" s="2">
        <f>VLOOKUP(N6, A32:B36, 2,0)</f>
        <v>1</v>
      </c>
      <c r="O20" s="2">
        <f>VLOOKUP(O6, A32:B36, 2,0)</f>
        <v>2</v>
      </c>
      <c r="P20" s="2">
        <f>VLOOKUP(P6, A32:B36, 2,0)</f>
        <v>3</v>
      </c>
      <c r="Q20" s="2">
        <f>VLOOKUP(Q6, A40:B44, 2,0)</f>
        <v>1</v>
      </c>
      <c r="R20" s="2">
        <f>VLOOKUP(R6, A40:B44, 2,0)</f>
        <v>2</v>
      </c>
      <c r="S20" s="2">
        <f>VLOOKUP(S6, A32:B36, 2,0)</f>
        <v>2</v>
      </c>
      <c r="T20" s="2">
        <f>VLOOKUP(T6, A40:B44, 2,0)</f>
        <v>2</v>
      </c>
      <c r="U20" s="2">
        <f>VLOOKUP(U6, A32:B36, 2,0)</f>
        <v>2</v>
      </c>
      <c r="V20" s="2">
        <f>VLOOKUP(V6, A32:B36, 2,0)</f>
        <v>2</v>
      </c>
      <c r="W20" s="2">
        <f>VLOOKUP(W6, A32:B36, 2,0)</f>
        <v>4</v>
      </c>
      <c r="X20" s="2">
        <f>VLOOKUP(X6, A40:B44, 2,0)</f>
        <v>1</v>
      </c>
      <c r="Y20" s="2">
        <f>VLOOKUP(Y6, A40:B44, 2,0)</f>
        <v>1</v>
      </c>
    </row>
    <row r="21" spans="1:25" x14ac:dyDescent="0.3">
      <c r="A21" s="7" t="s">
        <v>29</v>
      </c>
      <c r="B21" s="2">
        <f>VLOOKUP(B7, A32:B36, 2,0)</f>
        <v>4</v>
      </c>
      <c r="C21" s="2">
        <f>VLOOKUP(C7, A40:B44, 2,0)</f>
        <v>4</v>
      </c>
      <c r="D21" s="2">
        <f>VLOOKUP(D7, A32:B36, 2,0)</f>
        <v>5</v>
      </c>
      <c r="E21" s="2">
        <f>VLOOKUP(E7, A40:B44, 2,0)</f>
        <v>5</v>
      </c>
      <c r="F21" s="2">
        <f>VLOOKUP(F7, A32:B36, 2,0)</f>
        <v>5</v>
      </c>
      <c r="G21" s="2">
        <f>VLOOKUP(G7, A32:B36, 2,0)</f>
        <v>5</v>
      </c>
      <c r="H21" s="2">
        <f>VLOOKUP(H7, A32:B36, 2,0)</f>
        <v>3</v>
      </c>
      <c r="I21" s="2">
        <f>VLOOKUP(I7, A40:B44, 2,0)</f>
        <v>5</v>
      </c>
      <c r="J21" s="2">
        <f>VLOOKUP(J7, A40:B44, 2,0)</f>
        <v>5</v>
      </c>
      <c r="K21" s="2">
        <f>VLOOKUP(K7, A32:B36, 2,0)</f>
        <v>4</v>
      </c>
      <c r="L21" s="2">
        <f>VLOOKUP(L7, A32:B36, 2,0)</f>
        <v>5</v>
      </c>
      <c r="M21" s="2">
        <f>VLOOKUP(M7, A32:B36, 2,0)</f>
        <v>4</v>
      </c>
      <c r="N21" s="2">
        <f>VLOOKUP(N7, A32:B36, 2,0)</f>
        <v>3</v>
      </c>
      <c r="O21" s="2">
        <f>VLOOKUP(O7, A32:B36, 2,0)</f>
        <v>4</v>
      </c>
      <c r="P21" s="2">
        <f>VLOOKUP(P7, A32:B36, 2,0)</f>
        <v>2</v>
      </c>
      <c r="Q21" s="2">
        <f>VLOOKUP(Q7, A40:B44, 2,0)</f>
        <v>2</v>
      </c>
      <c r="R21" s="2">
        <f>VLOOKUP(R7, A40:B44, 2,0)</f>
        <v>5</v>
      </c>
      <c r="S21" s="2">
        <f>VLOOKUP(S7, A32:B36, 2,0)</f>
        <v>5</v>
      </c>
      <c r="T21" s="2">
        <f>VLOOKUP(T7, A40:B44, 2,0)</f>
        <v>1</v>
      </c>
      <c r="U21" s="2">
        <f>VLOOKUP(U7, A32:B36, 2,0)</f>
        <v>5</v>
      </c>
      <c r="V21" s="2">
        <f>VLOOKUP(V7, A32:B36, 2,0)</f>
        <v>5</v>
      </c>
      <c r="W21" s="2">
        <f>VLOOKUP(W7, A32:B36, 2,0)</f>
        <v>5</v>
      </c>
      <c r="X21" s="2">
        <f>VLOOKUP(X7, A40:B44, 2,0)</f>
        <v>5</v>
      </c>
      <c r="Y21" s="2">
        <f>VLOOKUP(Y7, A40:B44, 2,0)</f>
        <v>4</v>
      </c>
    </row>
    <row r="22" spans="1:25" x14ac:dyDescent="0.3">
      <c r="A22" s="3" t="s">
        <v>30</v>
      </c>
      <c r="B22" s="2">
        <f>VLOOKUP(B8, A32:B36, 2,0)</f>
        <v>3</v>
      </c>
      <c r="C22" s="2">
        <f>VLOOKUP(C8, A40:B44, 2,0)</f>
        <v>3</v>
      </c>
      <c r="D22" s="2">
        <f>VLOOKUP(D8, A32:B36, 2,0)</f>
        <v>3</v>
      </c>
      <c r="E22" s="2">
        <f>VLOOKUP(E8, A40:B44, 2,0)</f>
        <v>3</v>
      </c>
      <c r="F22" s="2">
        <f>VLOOKUP(F8, A32:B36, 2,0)</f>
        <v>4</v>
      </c>
      <c r="G22" s="2">
        <f>VLOOKUP(G8, A32:B36, 2,0)</f>
        <v>4</v>
      </c>
      <c r="H22" s="2">
        <f>VLOOKUP(H8, A32:B36, 2,0)</f>
        <v>4</v>
      </c>
      <c r="I22" s="2">
        <f>VLOOKUP(I8, A40:B44, 2,0)</f>
        <v>3</v>
      </c>
      <c r="J22" s="2">
        <f>VLOOKUP(J8, A40:B44, 2,0)</f>
        <v>2</v>
      </c>
      <c r="K22" s="2">
        <f>VLOOKUP(K8, A32:B36, 2,0)</f>
        <v>3</v>
      </c>
      <c r="L22" s="2">
        <f>VLOOKUP(L8, A32:B36, 2,0)</f>
        <v>4</v>
      </c>
      <c r="M22" s="2">
        <f>VLOOKUP(M8, A32:B36, 2,0)</f>
        <v>5</v>
      </c>
      <c r="N22" s="2">
        <f>VLOOKUP(N8, A32:B36, 2,0)</f>
        <v>4</v>
      </c>
      <c r="O22" s="2">
        <f>VLOOKUP(O8, A32:B36, 2,0)</f>
        <v>4</v>
      </c>
      <c r="P22" s="2">
        <f>VLOOKUP(P8, A32:B36, 2,0)</f>
        <v>4</v>
      </c>
      <c r="Q22" s="2">
        <f>VLOOKUP(Q8, A40:B44, 2,0)</f>
        <v>3</v>
      </c>
      <c r="R22" s="2">
        <f>VLOOKUP(R8, A40:B44, 2,0)</f>
        <v>3</v>
      </c>
      <c r="S22" s="2">
        <f>VLOOKUP(S8, A32:B36, 2,0)</f>
        <v>4</v>
      </c>
      <c r="T22" s="2">
        <f>VLOOKUP(T8, A40:B44, 2,0)</f>
        <v>2</v>
      </c>
      <c r="U22" s="2">
        <f>VLOOKUP(U8, A32:B36, 2,0)</f>
        <v>4</v>
      </c>
      <c r="V22" s="2">
        <f>VLOOKUP(V8, A32:B36, 2,0)</f>
        <v>4</v>
      </c>
      <c r="W22" s="2">
        <f>VLOOKUP(W8, A32:B36, 2,0)</f>
        <v>4</v>
      </c>
      <c r="X22" s="2">
        <f>VLOOKUP(X8, A40:B44, 2,0)</f>
        <v>1</v>
      </c>
      <c r="Y22" s="2">
        <f>VLOOKUP(Y8,A40:B44, 2,0)</f>
        <v>3</v>
      </c>
    </row>
    <row r="23" spans="1:25" x14ac:dyDescent="0.3">
      <c r="A23" s="3" t="s">
        <v>31</v>
      </c>
      <c r="B23" s="2">
        <f>VLOOKUP(B9, A32:B36, 2,0)</f>
        <v>3</v>
      </c>
      <c r="C23" s="2">
        <f>VLOOKUP(C9, A40:B44, 2,0)</f>
        <v>2</v>
      </c>
      <c r="D23" s="2">
        <f>VLOOKUP(D9, A32:B36, 2,0)</f>
        <v>4</v>
      </c>
      <c r="E23" s="2">
        <f>VLOOKUP(E9, A40:B44, 2,0)</f>
        <v>5</v>
      </c>
      <c r="F23" s="2">
        <f>VLOOKUP(F9, A32:B36, 2,0)</f>
        <v>5</v>
      </c>
      <c r="G23" s="2">
        <f>VLOOKUP(G9, A32:B36, 2,0)</f>
        <v>4</v>
      </c>
      <c r="H23" s="2">
        <f>VLOOKUP(H9, A32:B36, 2,0)</f>
        <v>2</v>
      </c>
      <c r="I23" s="2">
        <f>VLOOKUP(I9, A40:B44, 2,0)</f>
        <v>5</v>
      </c>
      <c r="J23" s="2">
        <f>VLOOKUP(J9, A40:B44, 2,0)</f>
        <v>2</v>
      </c>
      <c r="K23" s="2">
        <f>VLOOKUP(K9, A32:B36, 2,0)</f>
        <v>4</v>
      </c>
      <c r="L23" s="2">
        <f>VLOOKUP(L9, A32:B36, 2,0)</f>
        <v>5</v>
      </c>
      <c r="M23" s="2">
        <f>VLOOKUP(M9, A32:B36, 2,0)</f>
        <v>2</v>
      </c>
      <c r="N23" s="2">
        <f>VLOOKUP(N9, A32:B36, 2,0)</f>
        <v>2</v>
      </c>
      <c r="O23" s="2">
        <f>VLOOKUP(O9, A32:B36, 2,0)</f>
        <v>4</v>
      </c>
      <c r="P23" s="2">
        <f>VLOOKUP(P9, A32:B36, 2,0)</f>
        <v>2</v>
      </c>
      <c r="Q23" s="2">
        <f>VLOOKUP(Q9, A40:B44, 2,0)</f>
        <v>1</v>
      </c>
      <c r="R23" s="2">
        <f>VLOOKUP(R9, A40:B44, 2,0)</f>
        <v>5</v>
      </c>
      <c r="S23" s="2">
        <f>VLOOKUP(S9, A32:B36, 2,0)</f>
        <v>4</v>
      </c>
      <c r="T23" s="2">
        <f>VLOOKUP(T9, A40:B44, 2,0)</f>
        <v>2</v>
      </c>
      <c r="U23" s="2">
        <f>VLOOKUP(U9, A32:B36, 2,0)</f>
        <v>3</v>
      </c>
      <c r="V23" s="2">
        <f>VLOOKUP(V9, A32:B36, 2,0)</f>
        <v>5</v>
      </c>
      <c r="W23" s="2">
        <f>VLOOKUP(W9, A32:B36, 2,0)</f>
        <v>5</v>
      </c>
      <c r="X23" s="2">
        <f>VLOOKUP(X9, A40:B44, 2,0)</f>
        <v>4</v>
      </c>
      <c r="Y23" s="2">
        <f>VLOOKUP(Y9, A40:B44, 2,0)</f>
        <v>5</v>
      </c>
    </row>
    <row r="24" spans="1:25" x14ac:dyDescent="0.3">
      <c r="A24" s="3" t="s">
        <v>32</v>
      </c>
      <c r="B24" s="2">
        <f>VLOOKUP(B10, A32:B36, 2,0)</f>
        <v>2</v>
      </c>
      <c r="C24" s="2">
        <f>VLOOKUP(C10, A40:B44, 2,0)</f>
        <v>2</v>
      </c>
      <c r="D24" s="2">
        <f>VLOOKUP(D10, A32:B36, 2,0)</f>
        <v>3</v>
      </c>
      <c r="E24" s="2">
        <f>VLOOKUP(E10, A40:B44, 2,0)</f>
        <v>3</v>
      </c>
      <c r="F24" s="2">
        <f>VLOOKUP(F10, A32:B36, 2,0)</f>
        <v>4</v>
      </c>
      <c r="G24" s="2">
        <f>VLOOKUP(G10, A32:B36, 2,0)</f>
        <v>4</v>
      </c>
      <c r="H24" s="2">
        <f>VLOOKUP(H10, A32:B36, 2,0)</f>
        <v>4</v>
      </c>
      <c r="I24" s="2">
        <f>VLOOKUP(I10, A40:B44, 2,0)</f>
        <v>4</v>
      </c>
      <c r="J24" s="2">
        <f>VLOOKUP(J10, A40:B44, 2,0)</f>
        <v>5</v>
      </c>
      <c r="K24" s="2">
        <f>VLOOKUP(K10, A32:B36, 2,0)</f>
        <v>4</v>
      </c>
      <c r="L24" s="2">
        <f>VLOOKUP(L10, A32:B36, 2,0)</f>
        <v>5</v>
      </c>
      <c r="M24" s="2">
        <f>VLOOKUP(M10, A32:B36, 2,0)</f>
        <v>1</v>
      </c>
      <c r="N24" s="2">
        <f>VLOOKUP(N10, A32:B36, 2,0)</f>
        <v>1</v>
      </c>
      <c r="O24" s="2">
        <f>VLOOKUP(O10, A32:B36, 2,0)</f>
        <v>5</v>
      </c>
      <c r="P24" s="2">
        <f>VLOOKUP(P10, A32:B36, 2,0)</f>
        <v>1</v>
      </c>
      <c r="Q24" s="2">
        <f>VLOOKUP(Q10, A40:B44, 2,0)</f>
        <v>1</v>
      </c>
      <c r="R24" s="2">
        <f>VLOOKUP(R10, A40:B44, 2,0)</f>
        <v>5</v>
      </c>
      <c r="S24" s="2">
        <f>VLOOKUP(S10, A32:B36, 2,0)</f>
        <v>5</v>
      </c>
      <c r="T24" s="2">
        <f>VLOOKUP(T10, A40:B44, 2,0)</f>
        <v>1</v>
      </c>
      <c r="U24" s="2">
        <f>VLOOKUP(U10, A32:B36, 2,0)</f>
        <v>4</v>
      </c>
      <c r="V24" s="2">
        <f>VLOOKUP(V10, A32:B36, 2,0)</f>
        <v>4</v>
      </c>
      <c r="W24" s="2">
        <f>VLOOKUP(W10, A32:B36, 2,0)</f>
        <v>4</v>
      </c>
      <c r="X24" s="2">
        <f>VLOOKUP(X10, A40:B44, 2,0)</f>
        <v>4</v>
      </c>
      <c r="Y24" s="2">
        <f>VLOOKUP(Y10, A40:B44, 2,0)</f>
        <v>2</v>
      </c>
    </row>
    <row r="25" spans="1:25" x14ac:dyDescent="0.3">
      <c r="A25" s="7" t="s">
        <v>33</v>
      </c>
      <c r="B25" s="2">
        <f>VLOOKUP(B11, A32:B36, 2,0)</f>
        <v>2</v>
      </c>
      <c r="C25" s="2">
        <f>VLOOKUP(C11, A40:B44, 2,0)</f>
        <v>2</v>
      </c>
      <c r="D25" s="2">
        <f>VLOOKUP(D11, A32:B36, 2,0)</f>
        <v>3</v>
      </c>
      <c r="E25" s="2">
        <f>VLOOKUP(E11, A40:B44, 2,0)</f>
        <v>2</v>
      </c>
      <c r="F25" s="2">
        <f>VLOOKUP(F11, A32:B36, 2,0)</f>
        <v>2</v>
      </c>
      <c r="G25" s="2">
        <f>VLOOKUP(G11, A32:B36, 2,0)</f>
        <v>2</v>
      </c>
      <c r="H25" s="2">
        <f>VLOOKUP(H11, A32:B36, 2,0)</f>
        <v>2</v>
      </c>
      <c r="I25" s="2">
        <f>VLOOKUP(I11, A40:B44, 2,0)</f>
        <v>3</v>
      </c>
      <c r="J25" s="2">
        <f>VLOOKUP(J11, A40:B44, 2,0)</f>
        <v>1</v>
      </c>
      <c r="K25" s="2">
        <f>VLOOKUP(K11, A32:B36, 2,0)</f>
        <v>1</v>
      </c>
      <c r="L25" s="2">
        <f>VLOOKUP(L11, A32:B36, 2,0)</f>
        <v>3</v>
      </c>
      <c r="M25" s="2">
        <f>VLOOKUP(M11, A32:B36, 2,0)</f>
        <v>2</v>
      </c>
      <c r="N25" s="2">
        <f>VLOOKUP(N11, A32:B36, 2,0)</f>
        <v>2</v>
      </c>
      <c r="O25" s="2">
        <f>VLOOKUP(O11, A32:B36, 2,0)</f>
        <v>4</v>
      </c>
      <c r="P25" s="2">
        <f>VLOOKUP(P11,A32:B36, 2,0)</f>
        <v>2</v>
      </c>
      <c r="Q25" s="2">
        <f>VLOOKUP(Q11, A40:B44, 2,0)</f>
        <v>2</v>
      </c>
      <c r="R25" s="2">
        <f>VLOOKUP(R11, A40:B44, 2,0)</f>
        <v>4</v>
      </c>
      <c r="S25" s="2">
        <f>VLOOKUP(S11, A32:B36, 2,0)</f>
        <v>4</v>
      </c>
      <c r="T25" s="2">
        <f>VLOOKUP(T11, A40:B44, 2,0)</f>
        <v>2</v>
      </c>
      <c r="U25" s="2">
        <f>VLOOKUP(U11, A32:B36, 2,0)</f>
        <v>3</v>
      </c>
      <c r="V25" s="2">
        <f>VLOOKUP(V11, A32:B36, 2,0)</f>
        <v>4</v>
      </c>
      <c r="W25" s="2">
        <f>VLOOKUP(W11, A32:B36, 2,0)</f>
        <v>2</v>
      </c>
      <c r="X25" s="2">
        <f>VLOOKUP(X11, A40:B44, 2,0)</f>
        <v>3</v>
      </c>
      <c r="Y25" s="2">
        <f>VLOOKUP(Y11, A40:B44, 2,0)</f>
        <v>2</v>
      </c>
    </row>
    <row r="26" spans="1:25" x14ac:dyDescent="0.3">
      <c r="A26" s="3" t="s">
        <v>34</v>
      </c>
      <c r="B26" s="2">
        <f>VLOOKUP(B12, A32:B36, 2,0)</f>
        <v>4</v>
      </c>
      <c r="C26" s="2">
        <f>VLOOKUP(C12, A40:B44, 2,0)</f>
        <v>2</v>
      </c>
      <c r="D26" s="2">
        <f>VLOOKUP(D12, A32:B36, 2,0)</f>
        <v>5</v>
      </c>
      <c r="E26" s="2">
        <f>VLOOKUP(E12, A40:B44, 2,0)</f>
        <v>4</v>
      </c>
      <c r="F26" s="2">
        <f>VLOOKUP(F12, A32:B36, 2,0)</f>
        <v>5</v>
      </c>
      <c r="G26" s="2">
        <f>VLOOKUP(G12, A32:B36, 2,0)</f>
        <v>5</v>
      </c>
      <c r="H26" s="2">
        <f>VLOOKUP(H12, A32:B36, 2,0)</f>
        <v>5</v>
      </c>
      <c r="I26" s="2">
        <f>VLOOKUP(I12, A40:B44, 2,0)</f>
        <v>5</v>
      </c>
      <c r="J26" s="2">
        <f>VLOOKUP(J12, A40:B44, 2,0)</f>
        <v>5</v>
      </c>
      <c r="K26" s="2">
        <f>VLOOKUP(K12,A32:B36, 2,0)</f>
        <v>4</v>
      </c>
      <c r="L26" s="2">
        <f>VLOOKUP(L12, A32:B36, 2,0)</f>
        <v>4</v>
      </c>
      <c r="M26" s="2">
        <f>VLOOKUP(M12,A32:B36, 2,0)</f>
        <v>2</v>
      </c>
      <c r="N26" s="2">
        <f>VLOOKUP(N12, A32:B36, 2,0)</f>
        <v>2</v>
      </c>
      <c r="O26" s="2">
        <f>VLOOKUP(O12, A32:B36, 2,0)</f>
        <v>4</v>
      </c>
      <c r="P26" s="2">
        <f>VLOOKUP(P12, A32:B36, 2,0)</f>
        <v>3</v>
      </c>
      <c r="Q26" s="2">
        <f>VLOOKUP(Q12, A40:B44, 2,0)</f>
        <v>2</v>
      </c>
      <c r="R26" s="2">
        <f>VLOOKUP(R12, A40:B44, 2,0)</f>
        <v>5</v>
      </c>
      <c r="S26" s="2">
        <f>VLOOKUP(S12, A32:B36, 2,0)</f>
        <v>5</v>
      </c>
      <c r="T26" s="2">
        <f>VLOOKUP(T12, A40:B44, 2,0)</f>
        <v>1</v>
      </c>
      <c r="U26" s="2">
        <f>VLOOKUP(U12, A32:B36, 2,0)</f>
        <v>5</v>
      </c>
      <c r="V26" s="2">
        <f>VLOOKUP(V12, A32:B36, 2,0)</f>
        <v>5</v>
      </c>
      <c r="W26" s="2">
        <f>VLOOKUP(W12, A32:B36, 2,0)</f>
        <v>5</v>
      </c>
      <c r="X26" s="2">
        <f>VLOOKUP(X12, A40:B44, 2,0)</f>
        <v>4</v>
      </c>
      <c r="Y26" s="2">
        <f>VLOOKUP(Y12, A40:B44, 2,0)</f>
        <v>2</v>
      </c>
    </row>
    <row r="27" spans="1:25" x14ac:dyDescent="0.3">
      <c r="A27" s="3" t="s">
        <v>35</v>
      </c>
      <c r="B27" s="2">
        <f>VLOOKUP(B13, A32:B36, 2,0)</f>
        <v>3</v>
      </c>
      <c r="C27" s="2">
        <f>VLOOKUP(C13, A40:B44, 2,0)</f>
        <v>1</v>
      </c>
      <c r="D27" s="2">
        <f>VLOOKUP(D13, A32:B36, 2,0)</f>
        <v>3</v>
      </c>
      <c r="E27" s="2">
        <f>VLOOKUP(E13, A40:B44, 2,0)</f>
        <v>2</v>
      </c>
      <c r="F27" s="2">
        <f>VLOOKUP(F13, A32:B36, 2,0)</f>
        <v>3</v>
      </c>
      <c r="G27" s="2">
        <f>VLOOKUP(G13, A32:B36, 2,0)</f>
        <v>4</v>
      </c>
      <c r="H27" s="2">
        <f>VLOOKUP(H13, A32:B36, 2,0)</f>
        <v>2</v>
      </c>
      <c r="I27" s="2">
        <f>VLOOKUP(I13, A40:B44, 2,0)</f>
        <v>2</v>
      </c>
      <c r="J27" s="2">
        <f>VLOOKUP(J13, A40:B44, 2,0)</f>
        <v>2</v>
      </c>
      <c r="K27" s="2">
        <f>VLOOKUP(K13, A32:B36, 2,0)</f>
        <v>2</v>
      </c>
      <c r="L27" s="2">
        <f>VLOOKUP(L13, A32:B36, 2,0)</f>
        <v>4</v>
      </c>
      <c r="M27" s="2">
        <f>VLOOKUP(M13, A32:B36, 2,0)</f>
        <v>3</v>
      </c>
      <c r="N27" s="2">
        <f>VLOOKUP(N13, A32:B36, 2,0)</f>
        <v>1</v>
      </c>
      <c r="O27" s="2">
        <f>VLOOKUP(O13, A32:B36, 2,0)</f>
        <v>3</v>
      </c>
      <c r="P27" s="2">
        <f>VLOOKUP(P13, A32:B36, 2,0)</f>
        <v>2</v>
      </c>
      <c r="Q27" s="2">
        <f>VLOOKUP(Q13, A40:B44, 2,0)</f>
        <v>1</v>
      </c>
      <c r="R27" s="2">
        <f>VLOOKUP(R13, A40:B44, 2,0)</f>
        <v>4</v>
      </c>
      <c r="S27" s="2">
        <f>VLOOKUP(S13, A32:B36, 2,0)</f>
        <v>4</v>
      </c>
      <c r="T27" s="2">
        <f>VLOOKUP(T13, A40:B44, 2,0)</f>
        <v>4</v>
      </c>
      <c r="U27" s="2">
        <f>VLOOKUP(U13, A32:B36, 2,0)</f>
        <v>3</v>
      </c>
      <c r="V27" s="2">
        <f>VLOOKUP(V13, A32:B36, 2,0)</f>
        <v>4</v>
      </c>
      <c r="W27" s="2">
        <f>VLOOKUP(W13, A32:B36, 2,0)</f>
        <v>2</v>
      </c>
      <c r="X27" s="2">
        <f>VLOOKUP(X13, A40:B44, 2,0)</f>
        <v>4</v>
      </c>
      <c r="Y27" s="2">
        <f>VLOOKUP(Y13, A40:B44, 2,0)</f>
        <v>2</v>
      </c>
    </row>
    <row r="30" spans="1:25" x14ac:dyDescent="0.3">
      <c r="A30" s="5" t="s">
        <v>41</v>
      </c>
    </row>
    <row r="31" spans="1:25" x14ac:dyDescent="0.3">
      <c r="A31" s="4" t="s">
        <v>42</v>
      </c>
      <c r="B31" s="4" t="s">
        <v>43</v>
      </c>
    </row>
    <row r="32" spans="1:25" x14ac:dyDescent="0.3">
      <c r="A32" t="s">
        <v>40</v>
      </c>
      <c r="B32">
        <v>5</v>
      </c>
    </row>
    <row r="33" spans="1:2" x14ac:dyDescent="0.3">
      <c r="A33" t="s">
        <v>39</v>
      </c>
      <c r="B33">
        <v>4</v>
      </c>
    </row>
    <row r="34" spans="1:2" x14ac:dyDescent="0.3">
      <c r="A34" t="s">
        <v>37</v>
      </c>
      <c r="B34">
        <v>3</v>
      </c>
    </row>
    <row r="35" spans="1:2" x14ac:dyDescent="0.3">
      <c r="A35" t="s">
        <v>36</v>
      </c>
      <c r="B35">
        <v>2</v>
      </c>
    </row>
    <row r="36" spans="1:2" x14ac:dyDescent="0.3">
      <c r="A36" t="s">
        <v>38</v>
      </c>
      <c r="B36">
        <v>1</v>
      </c>
    </row>
    <row r="38" spans="1:2" x14ac:dyDescent="0.3">
      <c r="A38" s="5" t="s">
        <v>44</v>
      </c>
    </row>
    <row r="39" spans="1:2" x14ac:dyDescent="0.3">
      <c r="A39" s="4" t="s">
        <v>42</v>
      </c>
      <c r="B39" s="4" t="s">
        <v>43</v>
      </c>
    </row>
    <row r="40" spans="1:2" x14ac:dyDescent="0.3">
      <c r="A40" t="s">
        <v>40</v>
      </c>
      <c r="B40">
        <v>1</v>
      </c>
    </row>
    <row r="41" spans="1:2" x14ac:dyDescent="0.3">
      <c r="A41" t="s">
        <v>39</v>
      </c>
      <c r="B41">
        <v>2</v>
      </c>
    </row>
    <row r="42" spans="1:2" x14ac:dyDescent="0.3">
      <c r="A42" t="s">
        <v>37</v>
      </c>
      <c r="B42">
        <v>3</v>
      </c>
    </row>
    <row r="43" spans="1:2" x14ac:dyDescent="0.3">
      <c r="A43" t="s">
        <v>36</v>
      </c>
      <c r="B43">
        <v>4</v>
      </c>
    </row>
    <row r="44" spans="1:2" x14ac:dyDescent="0.3">
      <c r="A44" t="s">
        <v>38</v>
      </c>
      <c r="B44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0A3B-00BF-4923-AD89-E9308291B9C4}">
  <dimension ref="A1:Q32"/>
  <sheetViews>
    <sheetView tabSelected="1" topLeftCell="A13" workbookViewId="0">
      <selection activeCell="Q28" sqref="Q28:Q32"/>
    </sheetView>
  </sheetViews>
  <sheetFormatPr defaultRowHeight="14.4" x14ac:dyDescent="0.3"/>
  <sheetData>
    <row r="1" spans="1:16" x14ac:dyDescent="0.3">
      <c r="A1" t="s">
        <v>56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I1" t="s">
        <v>50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P1" t="s">
        <v>58</v>
      </c>
    </row>
    <row r="2" spans="1:16" x14ac:dyDescent="0.3">
      <c r="A2" t="s">
        <v>0</v>
      </c>
      <c r="B2">
        <f>ROUND(AVERAGE(Raw!B17:B18, Raw!B20, Raw!B22:B24, Raw!B26:B27), 2)</f>
        <v>2.75</v>
      </c>
      <c r="C2">
        <f>ROUND(STDEVA(Raw!B17:B18, Raw!B20, Raw!B22:B24, Raw!B26:B27),2)</f>
        <v>1.04</v>
      </c>
      <c r="D2">
        <f>MEDIAN(Raw!B17:B18, Raw!B20, Raw!B22:B24, Raw!B26:B27)</f>
        <v>3</v>
      </c>
      <c r="E2">
        <f>MIN(Raw!B17:B18, Raw!B20, Raw!B22:B24, Raw!B26:B27)</f>
        <v>1</v>
      </c>
      <c r="F2">
        <f>MAX(Raw!B17:B18, Raw!B20, Raw!B22:B24, Raw!B26:B27)</f>
        <v>4</v>
      </c>
      <c r="I2" t="s">
        <v>0</v>
      </c>
      <c r="J2">
        <f>ROUND(AVERAGE(Raw!B16, Raw!B19, Raw!B21, Raw!B25), 2)</f>
        <v>2.5</v>
      </c>
      <c r="K2">
        <f>ROUND(STDEVA(Raw!B16, Raw!B19, Raw!B21, Raw!B25), 2)</f>
        <v>1</v>
      </c>
      <c r="L2">
        <f>MEDIAN(Raw!B16, Raw!B19, Raw!B21, Raw!B25)</f>
        <v>2</v>
      </c>
      <c r="M2">
        <f>MIN(Raw!B16, Raw!B19, Raw!B21, Raw!B25)</f>
        <v>2</v>
      </c>
      <c r="N2">
        <f>MAX(Raw!B16, Raw!B19, Raw!B21, Raw!B25)</f>
        <v>4</v>
      </c>
      <c r="P2">
        <f t="shared" ref="P2:P25" si="0">ROUND(AVERAGE(B2, J2), 2)</f>
        <v>2.63</v>
      </c>
    </row>
    <row r="3" spans="1:16" x14ac:dyDescent="0.3">
      <c r="A3" t="s">
        <v>1</v>
      </c>
      <c r="B3">
        <f>ROUND(AVERAGE(Raw!C17:C18, Raw!C20, Raw!C22:C24, Raw!C26:C27),2)</f>
        <v>1.88</v>
      </c>
      <c r="C3">
        <f>ROUND(STDEVA(Raw!C17:C18, Raw!C20, Raw!C22:C24, Raw!C26:C27),2)</f>
        <v>0.64</v>
      </c>
      <c r="D3">
        <f>MEDIAN(Raw!C17:C18, Raw!C20, Raw!C22:C24, Raw!C26:C27)</f>
        <v>2</v>
      </c>
      <c r="E3">
        <f>MIN(Raw!C17:C18, Raw!C20, Raw!C22:C24, Raw!C26:C27)</f>
        <v>1</v>
      </c>
      <c r="F3">
        <f>MAX(Raw!C17:C18, Raw!C20, Raw!C22:C24, Raw!C26:C27)</f>
        <v>3</v>
      </c>
      <c r="I3" t="s">
        <v>1</v>
      </c>
      <c r="J3">
        <f>ROUND(AVERAGE(Raw!C16, Raw!C19, Raw!C21, Raw!C25), 2)</f>
        <v>2.5</v>
      </c>
      <c r="K3">
        <f>ROUND(STDEVA(Raw!C16, Raw!C19, Raw!C21, Raw!C25), 2)</f>
        <v>1.29</v>
      </c>
      <c r="L3">
        <f>MEDIAN(Raw!C16, Raw!C19, Raw!C21, Raw!C25)</f>
        <v>2.5</v>
      </c>
      <c r="M3">
        <f>MIN(Raw!C16, Raw!C19, Raw!C21, Raw!C25)</f>
        <v>1</v>
      </c>
      <c r="N3">
        <f>MAX(Raw!C16, Raw!C19, Raw!C21, Raw!C25)</f>
        <v>4</v>
      </c>
      <c r="P3">
        <f t="shared" si="0"/>
        <v>2.19</v>
      </c>
    </row>
    <row r="4" spans="1:16" x14ac:dyDescent="0.3">
      <c r="A4" t="s">
        <v>2</v>
      </c>
      <c r="B4">
        <f>ROUND(AVERAGE(Raw!D17:D18, Raw!D20, Raw!D22:D24, Raw!D26:D27),2)</f>
        <v>3.13</v>
      </c>
      <c r="C4">
        <f>ROUND(STDEVA(Raw!D17:D18, Raw!D20, Raw!D22:D24, Raw!D26:D27),2)</f>
        <v>0.99</v>
      </c>
      <c r="D4">
        <f>MEDIAN(Raw!D17:D18, Raw!D20, Raw!D22:D24, Raw!D26:D27)</f>
        <v>3</v>
      </c>
      <c r="E4">
        <f>MIN(Raw!D17:D18, Raw!D20, Raw!D22:D24, Raw!D26:D27)</f>
        <v>2</v>
      </c>
      <c r="F4">
        <f>MAX(Raw!D17:D18, Raw!D20, Raw!D22:D24, Raw!D26:D27)</f>
        <v>5</v>
      </c>
      <c r="I4" t="s">
        <v>2</v>
      </c>
      <c r="J4">
        <f>ROUND(AVERAGE(Raw!D16, Raw!D19, Raw!D21, Raw!D25), 2)</f>
        <v>3.5</v>
      </c>
      <c r="K4">
        <f>ROUND(STDEVA(Raw!D16, Raw!D19, Raw!D21, Raw!D25), 2)</f>
        <v>1</v>
      </c>
      <c r="L4">
        <f>MEDIAN(Raw!D16, Raw!D19, Raw!D21, Raw!D25)</f>
        <v>3</v>
      </c>
      <c r="M4">
        <f>MIN(Raw!D16, Raw!D19, Raw!D21, Raw!D25)</f>
        <v>3</v>
      </c>
      <c r="N4">
        <f>MAX(Raw!D16, Raw!D19, Raw!D21, Raw!D25)</f>
        <v>5</v>
      </c>
      <c r="P4">
        <f t="shared" si="0"/>
        <v>3.32</v>
      </c>
    </row>
    <row r="5" spans="1:16" x14ac:dyDescent="0.3">
      <c r="A5" t="s">
        <v>3</v>
      </c>
      <c r="B5">
        <f>ROUND(AVERAGE(Raw!E17:E18, Raw!E20, Raw!E22:E24, Raw!E26:E27),2)</f>
        <v>2.75</v>
      </c>
      <c r="C5">
        <f>ROUND(STDEVA(Raw!E17:E18, Raw!E20, Raw!E22:E24, Raw!E26:E27),2)</f>
        <v>1.39</v>
      </c>
      <c r="D5">
        <f>MEDIAN(Raw!E17:E18, Raw!E20, Raw!E22:E24, Raw!E26:E27)</f>
        <v>3</v>
      </c>
      <c r="E5">
        <f>MIN(Raw!E17:E18, Raw!E20, Raw!E22:E24, Raw!E26:E27)</f>
        <v>1</v>
      </c>
      <c r="F5">
        <f>MAX(Raw!E17:E18, Raw!E20, Raw!E22:E24, Raw!E26:E27)</f>
        <v>5</v>
      </c>
      <c r="I5" t="s">
        <v>3</v>
      </c>
      <c r="J5">
        <f>ROUND(AVERAGE(Raw!E16, Raw!E19, Raw!E21, Raw!E25), 2)</f>
        <v>3.25</v>
      </c>
      <c r="K5">
        <f>ROUND(STDEVA(Raw!E16, Raw!E19, Raw!E21, Raw!E25), 2)</f>
        <v>2.06</v>
      </c>
      <c r="L5">
        <f>MEDIAN(Raw!E16, Raw!E19, Raw!E21, Raw!E25)</f>
        <v>3.5</v>
      </c>
      <c r="M5">
        <f>MIN(Raw!E16, Raw!E19, Raw!E21, Raw!E25)</f>
        <v>1</v>
      </c>
      <c r="N5">
        <f>MAX(Raw!E16, Raw!E19, Raw!E21, Raw!E25)</f>
        <v>5</v>
      </c>
      <c r="P5">
        <f t="shared" si="0"/>
        <v>3</v>
      </c>
    </row>
    <row r="6" spans="1:16" x14ac:dyDescent="0.3">
      <c r="A6" t="s">
        <v>4</v>
      </c>
      <c r="B6">
        <f>ROUND(AVERAGE(Raw!F17:F18, Raw!F20, Raw!F22:F24, Raw!F26:F27),2)</f>
        <v>3.25</v>
      </c>
      <c r="C6">
        <f>ROUND(STDEVA(Raw!F17:F18, Raw!F20, Raw!F22:F24, Raw!F26:F27),2)</f>
        <v>1.49</v>
      </c>
      <c r="D6">
        <f>MEDIAN(Raw!F17:F18, Raw!F20, Raw!F22:F24, Raw!F26:F27)</f>
        <v>3.5</v>
      </c>
      <c r="E6">
        <f>MIN(Raw!F17:F18, Raw!F20, Raw!F22:F24, Raw!F26:F27)</f>
        <v>1</v>
      </c>
      <c r="F6">
        <f>MAX(Raw!F17:F18, Raw!F20, Raw!F22:F24, Raw!F26:F27)</f>
        <v>5</v>
      </c>
      <c r="I6" t="s">
        <v>4</v>
      </c>
      <c r="J6">
        <f>ROUND(AVERAGE(Raw!F16, Raw!F19, Raw!F21, Raw!F25), 2)</f>
        <v>3.5</v>
      </c>
      <c r="K6">
        <f>ROUND(STDEVA(Raw!F16, Raw!F19, Raw!F21, Raw!F25), 2)</f>
        <v>1.29</v>
      </c>
      <c r="L6">
        <f>MEDIAN(Raw!F16, Raw!F19, Raw!F21, Raw!F25)</f>
        <v>3.5</v>
      </c>
      <c r="M6">
        <f>MIN(Raw!F16, Raw!F19, Raw!F21, Raw!F25)</f>
        <v>2</v>
      </c>
      <c r="N6">
        <f>MAX(Raw!F16, Raw!F19, Raw!F21, Raw!F25)</f>
        <v>5</v>
      </c>
      <c r="P6">
        <f t="shared" si="0"/>
        <v>3.38</v>
      </c>
    </row>
    <row r="7" spans="1:16" x14ac:dyDescent="0.3">
      <c r="A7" t="s">
        <v>5</v>
      </c>
      <c r="B7">
        <f>ROUND(AVERAGE(Raw!G17:G18, Raw!G20, Raw!G22:G24, Raw!G26:G27),2)</f>
        <v>3.38</v>
      </c>
      <c r="C7">
        <f>ROUND(STDEVA(Raw!G17:G18, Raw!G20, Raw!G22:G24, Raw!G26:G27),2)</f>
        <v>1.51</v>
      </c>
      <c r="D7">
        <f>MEDIAN(Raw!G17:G18, Raw!G20, Raw!G22:G24, Raw!G26:G27)</f>
        <v>4</v>
      </c>
      <c r="E7">
        <f>MIN(Raw!G17:G18, Raw!G20, Raw!G22:G24, Raw!G26:G27)</f>
        <v>1</v>
      </c>
      <c r="F7">
        <f>MAX(Raw!G17:G18, Raw!G20, Raw!G22:G24, Raw!G26:G27)</f>
        <v>5</v>
      </c>
      <c r="I7" t="s">
        <v>5</v>
      </c>
      <c r="J7">
        <f>ROUND(AVERAGE(Raw!G16, Raw!G19, Raw!G21, Raw!G25), 2)</f>
        <v>2.75</v>
      </c>
      <c r="K7">
        <f>ROUND(STDEVA(Raw!G16, Raw!G19, Raw!G21, Raw!G25), 2)</f>
        <v>1.5</v>
      </c>
      <c r="L7">
        <f>MEDIAN(Raw!G16, Raw!G19, Raw!G21, Raw!G25)</f>
        <v>2</v>
      </c>
      <c r="M7">
        <f>MIN(Raw!G16, Raw!G19, Raw!G21, Raw!G25)</f>
        <v>2</v>
      </c>
      <c r="N7">
        <f>MAX(Raw!G16, Raw!G19, Raw!G21, Raw!G25)</f>
        <v>5</v>
      </c>
      <c r="P7">
        <f t="shared" si="0"/>
        <v>3.07</v>
      </c>
    </row>
    <row r="8" spans="1:16" x14ac:dyDescent="0.3">
      <c r="A8" t="s">
        <v>6</v>
      </c>
      <c r="B8">
        <f>ROUND(AVERAGE(Raw!H17:H18, Raw!H20, Raw!H22:H24, Raw!H26:H27),2)</f>
        <v>2.63</v>
      </c>
      <c r="C8">
        <f>ROUND(STDEVA(Raw!H17:H18, Raw!H20, Raw!H22:H24, Raw!H26:H27),2)</f>
        <v>1.51</v>
      </c>
      <c r="D8">
        <f>MEDIAN(Raw!H17:H18, Raw!H20, Raw!H22:H24, Raw!H26:H27)</f>
        <v>2</v>
      </c>
      <c r="E8">
        <f>MIN(Raw!H17:H18, Raw!H20, Raw!H22:H24, Raw!H26:H27)</f>
        <v>1</v>
      </c>
      <c r="F8">
        <f>MAX(Raw!H17:H18, Raw!H20, Raw!H22:H24, Raw!H26:H27)</f>
        <v>5</v>
      </c>
      <c r="I8" t="s">
        <v>6</v>
      </c>
      <c r="J8">
        <f>ROUND(AVERAGE(Raw!H16, Raw!H19, Raw!H21, Raw!H25), 2)</f>
        <v>2</v>
      </c>
      <c r="K8">
        <f>ROUND(STDEVA(Raw!H16, Raw!H19, Raw!H21, Raw!H25), 2)</f>
        <v>0.82</v>
      </c>
      <c r="L8">
        <f>MEDIAN(Raw!H16, Raw!H19, Raw!H21, Raw!H25)</f>
        <v>2</v>
      </c>
      <c r="M8">
        <f>MIN(Raw!H16, Raw!H19, Raw!H21, Raw!H25)</f>
        <v>1</v>
      </c>
      <c r="N8">
        <f>MAX(Raw!H16, Raw!H19, Raw!H21, Raw!H25)</f>
        <v>3</v>
      </c>
      <c r="P8">
        <f t="shared" si="0"/>
        <v>2.3199999999999998</v>
      </c>
    </row>
    <row r="9" spans="1:16" x14ac:dyDescent="0.3">
      <c r="A9" t="s">
        <v>7</v>
      </c>
      <c r="B9">
        <f>ROUND(AVERAGE(Raw!I17:I18, Raw!I20, Raw!I22:I24, Raw!I26:I27),2)</f>
        <v>3.38</v>
      </c>
      <c r="C9">
        <f>ROUND(STDEVA(Raw!I17:I18, Raw!I20, Raw!I22:I24, Raw!I26:I27),2)</f>
        <v>1.3</v>
      </c>
      <c r="D9">
        <f>MEDIAN(Raw!I17:I18, Raw!I20, Raw!I22:I24, Raw!I26:I27)</f>
        <v>3.5</v>
      </c>
      <c r="E9">
        <f>MIN(Raw!I17:I18, Raw!I20, Raw!I22:I24, Raw!I26:I27)</f>
        <v>2</v>
      </c>
      <c r="F9">
        <f>MAX(Raw!I17:I18, Raw!I20, Raw!I22:I24, Raw!I26:I27)</f>
        <v>5</v>
      </c>
      <c r="I9" t="s">
        <v>7</v>
      </c>
      <c r="J9">
        <f>ROUND(AVERAGE(Raw!I16, Raw!I19, Raw!I21, Raw!I25), 2)</f>
        <v>4.5</v>
      </c>
      <c r="K9">
        <f>ROUND(STDEVA(Raw!I16, Raw!I19, Raw!I21, Raw!I25), 2)</f>
        <v>1</v>
      </c>
      <c r="L9">
        <f>MEDIAN(Raw!I16, Raw!I19, Raw!I21, Raw!I25)</f>
        <v>5</v>
      </c>
      <c r="M9">
        <f>MIN(Raw!I16, Raw!I19, Raw!I21, Raw!I25)</f>
        <v>3</v>
      </c>
      <c r="N9">
        <f>MAX(Raw!I16, Raw!I19, Raw!I21, Raw!I25)</f>
        <v>5</v>
      </c>
      <c r="P9">
        <f t="shared" si="0"/>
        <v>3.94</v>
      </c>
    </row>
    <row r="10" spans="1:16" x14ac:dyDescent="0.3">
      <c r="A10" t="s">
        <v>8</v>
      </c>
      <c r="B10">
        <f>ROUND(AVERAGE(Raw!J17:J18, Raw!J20, Raw!J22:J24, Raw!J26:J27),2)</f>
        <v>3.13</v>
      </c>
      <c r="C10">
        <f>ROUND(STDEVA(Raw!J17:J18, Raw!J20, Raw!J22:J24, Raw!J26:J27),2)</f>
        <v>1.55</v>
      </c>
      <c r="D10">
        <f>MEDIAN(Raw!J17:J18, Raw!J20, Raw!J22:J24, Raw!J26:J27)</f>
        <v>3</v>
      </c>
      <c r="E10">
        <f>MIN(Raw!J17:J18, Raw!J20, Raw!J22:J24, Raw!J26:J27)</f>
        <v>1</v>
      </c>
      <c r="F10">
        <f>MAX(Raw!J17:J18, Raw!J20, Raw!J22:J24, Raw!J26:J27)</f>
        <v>5</v>
      </c>
      <c r="I10" t="s">
        <v>8</v>
      </c>
      <c r="J10">
        <f>ROUND(AVERAGE(Raw!J16, Raw!J19, Raw!J21, Raw!J25), 2)</f>
        <v>3</v>
      </c>
      <c r="K10">
        <f>ROUND(STDEVA(Raw!J16, Raw!J19, Raw!J21, Raw!J25), 2)</f>
        <v>2.31</v>
      </c>
      <c r="L10">
        <f>MEDIAN(Raw!J16, Raw!J19, Raw!J21, Raw!J25)</f>
        <v>3</v>
      </c>
      <c r="M10">
        <f>MIN(Raw!J16, Raw!J19, Raw!J21, Raw!J25)</f>
        <v>1</v>
      </c>
      <c r="N10">
        <f>MAX(Raw!J16, Raw!J19, Raw!J21, Raw!J25)</f>
        <v>5</v>
      </c>
      <c r="P10">
        <f t="shared" si="0"/>
        <v>3.07</v>
      </c>
    </row>
    <row r="11" spans="1:16" x14ac:dyDescent="0.3">
      <c r="A11" t="s">
        <v>9</v>
      </c>
      <c r="B11">
        <f>ROUND(AVERAGE(Raw!K17:K18, Raw!K20, Raw!K22:K24, Raw!K26:K27),2)</f>
        <v>2.63</v>
      </c>
      <c r="C11">
        <f>ROUND(STDEVA(Raw!K17:K18, Raw!K20, Raw!K22:K24, Raw!K26:K27),2)</f>
        <v>1.3</v>
      </c>
      <c r="D11">
        <f>MEDIAN(Raw!K17:K18, Raw!K20, Raw!K22:K24, Raw!K26:K27)</f>
        <v>2.5</v>
      </c>
      <c r="E11">
        <f>MIN(Raw!K17:K18, Raw!K20, Raw!K22:K24, Raw!K26:K27)</f>
        <v>1</v>
      </c>
      <c r="F11">
        <f>MAX(Raw!K17:K18, Raw!K20, Raw!K22:K24, Raw!K26:K27)</f>
        <v>4</v>
      </c>
      <c r="I11" t="s">
        <v>9</v>
      </c>
      <c r="J11">
        <f>ROUND(AVERAGE(Raw!K16, Raw!K19, Raw!K21, Raw!K25), 2)</f>
        <v>2.5</v>
      </c>
      <c r="K11">
        <f>ROUND(STDEVA(Raw!K16, Raw!K19, Raw!K21, Raw!K25), 2)</f>
        <v>1.73</v>
      </c>
      <c r="L11">
        <f>MEDIAN(Raw!K16, Raw!K19, Raw!K21, Raw!K25)</f>
        <v>2.5</v>
      </c>
      <c r="M11">
        <f>MIN(Raw!K16, Raw!K19, Raw!K21, Raw!K25)</f>
        <v>1</v>
      </c>
      <c r="N11">
        <f>MAX(Raw!K16, Raw!K19, Raw!K21, Raw!K25)</f>
        <v>4</v>
      </c>
      <c r="P11">
        <f t="shared" si="0"/>
        <v>2.57</v>
      </c>
    </row>
    <row r="12" spans="1:16" x14ac:dyDescent="0.3">
      <c r="A12" t="s">
        <v>10</v>
      </c>
      <c r="B12">
        <f>ROUND(AVERAGE(Raw!L17:L18, Raw!L20, Raw!L22:L24, Raw!L26:L27),2)</f>
        <v>4</v>
      </c>
      <c r="C12">
        <f>ROUND(STDEVA(Raw!L17:L18, Raw!L20, Raw!L22:L24, Raw!L26:L27),2)</f>
        <v>0.76</v>
      </c>
      <c r="D12">
        <f>MEDIAN(Raw!L17:L18, Raw!L20, Raw!L22:L24, Raw!L26:L27)</f>
        <v>4</v>
      </c>
      <c r="E12">
        <f>MIN(Raw!L17:L18, Raw!L20, Raw!L22:L24, Raw!L26:L27)</f>
        <v>3</v>
      </c>
      <c r="F12">
        <f>MAX(Raw!L17:L18, Raw!L20, Raw!L22:L24, Raw!L26:L27)</f>
        <v>5</v>
      </c>
      <c r="I12" t="s">
        <v>10</v>
      </c>
      <c r="J12">
        <f>ROUND(AVERAGE(Raw!L16, Raw!L19, Raw!L21, Raw!L25), 2)</f>
        <v>4</v>
      </c>
      <c r="K12">
        <f>ROUND(STDEVA(Raw!L16, Raw!L19, Raw!L21, Raw!L25), 2)</f>
        <v>0.82</v>
      </c>
      <c r="L12">
        <f>MEDIAN(Raw!L16, Raw!L19, Raw!L21, Raw!L25)</f>
        <v>4</v>
      </c>
      <c r="M12">
        <f>MIN(Raw!L16, Raw!L19, Raw!L21, Raw!L25)</f>
        <v>3</v>
      </c>
      <c r="N12">
        <f>MAX(Raw!L16, Raw!L19, Raw!L21, Raw!L25)</f>
        <v>5</v>
      </c>
      <c r="P12">
        <f t="shared" si="0"/>
        <v>4</v>
      </c>
    </row>
    <row r="13" spans="1:16" x14ac:dyDescent="0.3">
      <c r="A13" t="s">
        <v>11</v>
      </c>
      <c r="B13">
        <f>ROUND(AVERAGE(Raw!M17:M18, Raw!M20, Raw!M22:M24, Raw!M26:M27),2)</f>
        <v>2.63</v>
      </c>
      <c r="C13">
        <f>ROUND(STDEVA(Raw!M17:M18, Raw!M20, Raw!M22:M24, Raw!M26:M27),2)</f>
        <v>1.6</v>
      </c>
      <c r="D13">
        <f>MEDIAN(Raw!M17:M18, Raw!M20, Raw!M22:M24, Raw!M26:M27)</f>
        <v>2</v>
      </c>
      <c r="E13">
        <f>MIN(Raw!M17:M18, Raw!M20, Raw!M22:M24, Raw!M26:M27)</f>
        <v>1</v>
      </c>
      <c r="F13">
        <f>MAX(Raw!M17:M18, Raw!M20, Raw!M22:M24, Raw!M26:M27)</f>
        <v>5</v>
      </c>
      <c r="I13" t="s">
        <v>11</v>
      </c>
      <c r="J13">
        <f>ROUND(AVERAGE(Raw!M16, Raw!M19, Raw!M21, Raw!M25), 2)</f>
        <v>3</v>
      </c>
      <c r="K13">
        <f>ROUND(STDEVA(Raw!M16, Raw!M19, Raw!M21, Raw!M25), 2)</f>
        <v>1.1499999999999999</v>
      </c>
      <c r="L13">
        <f>MEDIAN(Raw!M16, Raw!M19, Raw!M21, Raw!M25)</f>
        <v>3</v>
      </c>
      <c r="M13">
        <f>MIN(Raw!M16, Raw!M19, Raw!M21, Raw!M25)</f>
        <v>2</v>
      </c>
      <c r="N13">
        <f>MAX(Raw!M16, Raw!M19, Raw!M21, Raw!M25)</f>
        <v>4</v>
      </c>
      <c r="P13">
        <f t="shared" si="0"/>
        <v>2.82</v>
      </c>
    </row>
    <row r="14" spans="1:16" x14ac:dyDescent="0.3">
      <c r="A14" t="s">
        <v>12</v>
      </c>
      <c r="B14">
        <f>ROUND(AVERAGE(Raw!N17:N18, Raw!N20, Raw!N22:N24, Raw!N26:N27),2)</f>
        <v>1.75</v>
      </c>
      <c r="C14">
        <f>ROUND(STDEVA(Raw!N17:N18, Raw!N20, Raw!N22:N24, Raw!N26:N27),2)</f>
        <v>1.04</v>
      </c>
      <c r="D14">
        <f>MEDIAN(Raw!N17:N18, Raw!N20, Raw!N22:N24, Raw!N26:N27)</f>
        <v>1.5</v>
      </c>
      <c r="E14">
        <f>MIN(Raw!N17:N18, Raw!N20, Raw!N22:N24, Raw!N26:N27)</f>
        <v>1</v>
      </c>
      <c r="F14">
        <f>MAX(Raw!N17:N18, Raw!N20, Raw!N22:N24, Raw!N26:N27)</f>
        <v>4</v>
      </c>
      <c r="I14" t="s">
        <v>12</v>
      </c>
      <c r="J14">
        <f>ROUND(AVERAGE(Raw!N16, Raw!N19, Raw!N21, Raw!N25), 2)</f>
        <v>2.25</v>
      </c>
      <c r="K14">
        <f>ROUND(STDEVA(Raw!N16, Raw!N19, Raw!N21, Raw!N25), 2)</f>
        <v>0.5</v>
      </c>
      <c r="L14">
        <f>MEDIAN(Raw!N16, Raw!N19, Raw!N21, Raw!N25)</f>
        <v>2</v>
      </c>
      <c r="M14">
        <f>MIN(Raw!N16, Raw!N19, Raw!N21, Raw!N25)</f>
        <v>2</v>
      </c>
      <c r="N14">
        <f>MAX(Raw!N16, Raw!N19, Raw!N21, Raw!N25)</f>
        <v>3</v>
      </c>
      <c r="P14">
        <f t="shared" si="0"/>
        <v>2</v>
      </c>
    </row>
    <row r="15" spans="1:16" x14ac:dyDescent="0.3">
      <c r="A15" t="s">
        <v>13</v>
      </c>
      <c r="B15">
        <f>ROUND(AVERAGE(Raw!O17:O18, Raw!O20, Raw!O22:O24, Raw!O26:O27),2)</f>
        <v>3.38</v>
      </c>
      <c r="C15">
        <f>ROUND(STDEVA(Raw!O17:O18, Raw!O20, Raw!O22:O24, Raw!O26:O27),2)</f>
        <v>1.3</v>
      </c>
      <c r="D15">
        <f>MEDIAN(Raw!O17:O18, Raw!O20, Raw!O22:O24, Raw!O26:O27)</f>
        <v>4</v>
      </c>
      <c r="E15">
        <f>MIN(Raw!O17:O18, Raw!O20, Raw!O22:O24, Raw!O26:O27)</f>
        <v>1</v>
      </c>
      <c r="F15">
        <f>MAX(Raw!O17:O18, Raw!O20, Raw!O22:O24, Raw!O26:O27)</f>
        <v>5</v>
      </c>
      <c r="I15" t="s">
        <v>13</v>
      </c>
      <c r="J15">
        <f>ROUND(AVERAGE(Raw!O16, Raw!O19, Raw!O21, Raw!O25), 2)</f>
        <v>3.25</v>
      </c>
      <c r="K15">
        <f>ROUND(STDEVA(Raw!O16, Raw!O19, Raw!O21, Raw!O25), 2)</f>
        <v>1.5</v>
      </c>
      <c r="L15">
        <f>MEDIAN(Raw!O16, Raw!O19, Raw!O21, Raw!O25)</f>
        <v>4</v>
      </c>
      <c r="M15">
        <f>MIN(Raw!O16, Raw!O19, Raw!O21, Raw!O25)</f>
        <v>1</v>
      </c>
      <c r="N15">
        <f>MAX(Raw!O16, Raw!O19, Raw!O21, Raw!O25)</f>
        <v>4</v>
      </c>
      <c r="P15">
        <f t="shared" si="0"/>
        <v>3.32</v>
      </c>
    </row>
    <row r="16" spans="1:16" x14ac:dyDescent="0.3">
      <c r="A16" t="s">
        <v>14</v>
      </c>
      <c r="B16">
        <f>ROUND(AVERAGE(Raw!P17:P18, Raw!P20, Raw!P22:P24, Raw!P26:P27),2)</f>
        <v>2.5</v>
      </c>
      <c r="C16">
        <f>ROUND(STDEVA(Raw!P17:P18, Raw!P20, Raw!P22:P24, Raw!P26:P27),2)</f>
        <v>1.2</v>
      </c>
      <c r="D16">
        <f>MEDIAN(Raw!P17:P18, Raw!P20, Raw!P22:P24, Raw!P26:P27)</f>
        <v>2.5</v>
      </c>
      <c r="E16">
        <f>MIN(Raw!P17:P18, Raw!P20, Raw!P22:P24, Raw!P26:P27)</f>
        <v>1</v>
      </c>
      <c r="F16">
        <f>MAX(Raw!P17:P18, Raw!P20, Raw!P22:P24, Raw!P26:P27)</f>
        <v>4</v>
      </c>
      <c r="I16" t="s">
        <v>14</v>
      </c>
      <c r="J16">
        <f>ROUND(AVERAGE(Raw!P16, Raw!P19, Raw!P21, Raw!P25), 2)</f>
        <v>2.5</v>
      </c>
      <c r="K16">
        <f>ROUND(STDEVA(Raw!P16, Raw!P19, Raw!P21, Raw!P25), 2)</f>
        <v>1</v>
      </c>
      <c r="L16">
        <f>MEDIAN(Raw!P16, Raw!P19, Raw!P21, Raw!P25)</f>
        <v>2</v>
      </c>
      <c r="M16">
        <f>MIN(Raw!P16, Raw!P19, Raw!P21, Raw!P25)</f>
        <v>2</v>
      </c>
      <c r="N16">
        <f>MAX(Raw!P16, Raw!P19, Raw!P21, Raw!P25)</f>
        <v>4</v>
      </c>
      <c r="P16">
        <f t="shared" si="0"/>
        <v>2.5</v>
      </c>
    </row>
    <row r="17" spans="1:17" x14ac:dyDescent="0.3">
      <c r="A17" t="s">
        <v>15</v>
      </c>
      <c r="B17">
        <f>ROUND(AVERAGE(Raw!Q17:Q18, Raw!Q20, Raw!Q22:Q24, Raw!Q26:Q27),2)</f>
        <v>1.38</v>
      </c>
      <c r="C17">
        <f>ROUND(STDEVA(Raw!Q17:Q18, Raw!Q20, Raw!Q22:Q24, Raw!Q26:Q27),2)</f>
        <v>0.74</v>
      </c>
      <c r="D17">
        <f>MEDIAN(Raw!Q17:Q18, Raw!Q20, Raw!Q22:Q24, Raw!Q26:Q27)</f>
        <v>1</v>
      </c>
      <c r="E17">
        <f>MIN(Raw!Q17:Q18, Raw!Q20, Raw!Q22:Q24, Raw!Q26:Q27)</f>
        <v>1</v>
      </c>
      <c r="F17">
        <f>MAX(Raw!Q17:Q18, Raw!Q20, Raw!Q22:Q24, Raw!Q26:Q27)</f>
        <v>3</v>
      </c>
      <c r="I17" t="s">
        <v>15</v>
      </c>
      <c r="J17">
        <f>ROUND(AVERAGE(Raw!Q16, Raw!Q19, Raw!Q21, Raw!Q25), 2)</f>
        <v>2</v>
      </c>
      <c r="K17">
        <f>ROUND(STDEVA(Raw!Q16, Raw!Q19, Raw!Q21, Raw!Q25), 2)</f>
        <v>0.82</v>
      </c>
      <c r="L17">
        <f>MEDIAN(Raw!Q16, Raw!Q19, Raw!Q21, Raw!Q25)</f>
        <v>2</v>
      </c>
      <c r="M17">
        <f>MIN(Raw!Q16, Raw!Q19, Raw!Q21, Raw!Q25)</f>
        <v>1</v>
      </c>
      <c r="N17">
        <f>MAX(Raw!Q16, Raw!Q19, Raw!Q21, Raw!Q25)</f>
        <v>3</v>
      </c>
      <c r="P17">
        <f t="shared" si="0"/>
        <v>1.69</v>
      </c>
    </row>
    <row r="18" spans="1:17" x14ac:dyDescent="0.3">
      <c r="A18" t="s">
        <v>16</v>
      </c>
      <c r="B18">
        <f>ROUND(AVERAGE(Raw!R17:R18, Raw!R20, Raw!R22:R24, Raw!R26:R27),2)</f>
        <v>4.13</v>
      </c>
      <c r="C18">
        <f>ROUND(STDEVA(Raw!R17:R18, Raw!R20, Raw!R22:R24, Raw!R26:R27),2)</f>
        <v>1.1299999999999999</v>
      </c>
      <c r="D18">
        <f>MEDIAN(Raw!R17:R18, Raw!R20, Raw!R22:R24, Raw!R26:R27)</f>
        <v>4.5</v>
      </c>
      <c r="E18">
        <f>MIN(Raw!R17:R18, Raw!R20, Raw!R22:R24, Raw!R26:R27)</f>
        <v>2</v>
      </c>
      <c r="F18">
        <f>MAX(Raw!R17:R18, Raw!R20, Raw!R22:R24, Raw!R26:R27)</f>
        <v>5</v>
      </c>
      <c r="I18" t="s">
        <v>16</v>
      </c>
      <c r="J18">
        <f>ROUND(AVERAGE(Raw!R16, Raw!R19, Raw!R21, Raw!R25), 2)</f>
        <v>4.5</v>
      </c>
      <c r="K18">
        <f>ROUND(STDEVA(Raw!R16, Raw!R19, Raw!R21, Raw!R25), 2)</f>
        <v>0.57999999999999996</v>
      </c>
      <c r="L18">
        <f>MEDIAN(Raw!R16, Raw!R19, Raw!R21, Raw!R25)</f>
        <v>4.5</v>
      </c>
      <c r="M18">
        <f>MIN(Raw!R16, Raw!R19, Raw!R21, Raw!R25)</f>
        <v>4</v>
      </c>
      <c r="N18">
        <f>MAX(Raw!R16, Raw!R19, Raw!R21, Raw!R25)</f>
        <v>5</v>
      </c>
      <c r="P18">
        <f t="shared" si="0"/>
        <v>4.32</v>
      </c>
    </row>
    <row r="19" spans="1:17" x14ac:dyDescent="0.3">
      <c r="A19" t="s">
        <v>17</v>
      </c>
      <c r="B19">
        <f>ROUND(AVERAGE(Raw!S17:S18, Raw!S20, Raw!S22:S24, Raw!S26:S27),2)</f>
        <v>3.75</v>
      </c>
      <c r="C19">
        <f>ROUND(STDEVA(Raw!S17:S18, Raw!S20, Raw!S22:S24, Raw!S26:S27),2)</f>
        <v>1.1599999999999999</v>
      </c>
      <c r="D19">
        <f>MEDIAN(Raw!S17:S18, Raw!S20, Raw!S22:S24, Raw!S26:S27)</f>
        <v>4</v>
      </c>
      <c r="E19">
        <f>MIN(Raw!S17:S18, Raw!S20, Raw!S22:S24, Raw!S26:S27)</f>
        <v>2</v>
      </c>
      <c r="F19">
        <f>MAX(Raw!S17:S18, Raw!S20, Raw!S22:S24, Raw!S26:S27)</f>
        <v>5</v>
      </c>
      <c r="I19" t="s">
        <v>17</v>
      </c>
      <c r="J19">
        <f>ROUND(AVERAGE(Raw!S16, Raw!S19, Raw!S21, Raw!S25), 2)</f>
        <v>4.25</v>
      </c>
      <c r="K19">
        <f>ROUND(STDEVA(Raw!S16, Raw!S19, Raw!S21, Raw!S25), 2)</f>
        <v>0.5</v>
      </c>
      <c r="L19">
        <f>MEDIAN(Raw!S16, Raw!S19, Raw!S21, Raw!S25)</f>
        <v>4</v>
      </c>
      <c r="M19">
        <f>MIN(Raw!S16, Raw!S19, Raw!S21, Raw!S25)</f>
        <v>4</v>
      </c>
      <c r="N19">
        <f>MAX(Raw!S16, Raw!S19, Raw!S21, Raw!S25)</f>
        <v>5</v>
      </c>
      <c r="P19">
        <f t="shared" si="0"/>
        <v>4</v>
      </c>
    </row>
    <row r="20" spans="1:17" x14ac:dyDescent="0.3">
      <c r="A20" t="s">
        <v>18</v>
      </c>
      <c r="B20">
        <f>ROUND(AVERAGE(Raw!T17:T18, Raw!T20, Raw!T22:T24, Raw!T26:T27),2)</f>
        <v>2</v>
      </c>
      <c r="C20">
        <f>ROUND(STDEVA(Raw!T17:T18, Raw!T20, Raw!T22:T24, Raw!T26:T27),2)</f>
        <v>0.93</v>
      </c>
      <c r="D20">
        <f>MEDIAN(Raw!T17:T18, Raw!T20, Raw!T22:T24, Raw!T26:T27)</f>
        <v>2</v>
      </c>
      <c r="E20">
        <f>MIN(Raw!T17:T18, Raw!T20, Raw!T22:T24, Raw!T26:T27)</f>
        <v>1</v>
      </c>
      <c r="F20">
        <f>MAX(Raw!T17:T18, Raw!T20, Raw!T22:T24, Raw!T26:T27)</f>
        <v>4</v>
      </c>
      <c r="I20" t="s">
        <v>18</v>
      </c>
      <c r="J20">
        <f>ROUND(AVERAGE(Raw!T16, Raw!T19, Raw!T21, Raw!T25), 2)</f>
        <v>2.25</v>
      </c>
      <c r="K20">
        <f>ROUND(STDEVA(Raw!T16, Raw!T19, Raw!T21, Raw!T25), 2)</f>
        <v>0.96</v>
      </c>
      <c r="L20">
        <f>MEDIAN(Raw!T16, Raw!T19, Raw!T21, Raw!T25)</f>
        <v>2.5</v>
      </c>
      <c r="M20">
        <f>MIN(Raw!T16, Raw!T19, Raw!T21, Raw!T25)</f>
        <v>1</v>
      </c>
      <c r="N20">
        <f>MAX(Raw!T16, Raw!T19, Raw!T21, Raw!T25)</f>
        <v>3</v>
      </c>
      <c r="P20">
        <f t="shared" si="0"/>
        <v>2.13</v>
      </c>
    </row>
    <row r="21" spans="1:17" x14ac:dyDescent="0.3">
      <c r="A21" t="s">
        <v>19</v>
      </c>
      <c r="B21">
        <f>ROUND(AVERAGE(Raw!U17:U18, Raw!U20, Raw!U22:U24, Raw!U26:U27),2)</f>
        <v>3.63</v>
      </c>
      <c r="C21">
        <f>ROUND(STDEVA(Raw!U17:U18, Raw!U20, Raw!U22:U24, Raw!U26:U27),2)</f>
        <v>0.92</v>
      </c>
      <c r="D21">
        <f>MEDIAN(Raw!U17:U18, Raw!U20, Raw!U22:U24, Raw!U26:U27)</f>
        <v>4</v>
      </c>
      <c r="E21">
        <f>MIN(Raw!U17:U18, Raw!U20, Raw!U22:U24, Raw!U26:U27)</f>
        <v>2</v>
      </c>
      <c r="F21">
        <f>MAX(Raw!U17:U18, Raw!U20, Raw!U22:U24, Raw!U26:U27)</f>
        <v>5</v>
      </c>
      <c r="I21" t="s">
        <v>19</v>
      </c>
      <c r="J21">
        <f>ROUND(AVERAGE(Raw!U16, Raw!U19, Raw!U21, Raw!U25), 2)</f>
        <v>3.5</v>
      </c>
      <c r="K21">
        <f>ROUND(STDEVA(Raw!U16, Raw!U19, Raw!U21, Raw!U25), 2)</f>
        <v>1.29</v>
      </c>
      <c r="L21">
        <f>MEDIAN(Raw!U16, Raw!U19, Raw!U21, Raw!U25)</f>
        <v>3.5</v>
      </c>
      <c r="M21">
        <f>MIN(Raw!U16, Raw!U19, Raw!U21, Raw!U25)</f>
        <v>2</v>
      </c>
      <c r="N21">
        <f>MAX(Raw!U16, Raw!U19, Raw!U21, Raw!U25)</f>
        <v>5</v>
      </c>
      <c r="P21">
        <f t="shared" si="0"/>
        <v>3.57</v>
      </c>
    </row>
    <row r="22" spans="1:17" x14ac:dyDescent="0.3">
      <c r="A22" t="s">
        <v>20</v>
      </c>
      <c r="B22">
        <f>ROUND(AVERAGE(Raw!V17:V18, Raw!V20, Raw!V22:V24, Raw!V26:V27),2)</f>
        <v>3.63</v>
      </c>
      <c r="C22">
        <f>ROUND(STDEVA(Raw!V17:V18, Raw!V20, Raw!V22:V24, Raw!V26:V27),2)</f>
        <v>1.19</v>
      </c>
      <c r="D22">
        <f>MEDIAN(Raw!V17:V18, Raw!V20, Raw!V22:V24, Raw!V26:V27)</f>
        <v>4</v>
      </c>
      <c r="E22">
        <f>MIN(Raw!V17:V18, Raw!V20, Raw!V22:V24, Raw!V26:V27)</f>
        <v>2</v>
      </c>
      <c r="F22">
        <f>MAX(Raw!V17:V18, Raw!V20, Raw!V22:V24, Raw!V26:V27)</f>
        <v>5</v>
      </c>
      <c r="I22" t="s">
        <v>20</v>
      </c>
      <c r="J22">
        <f>ROUND(AVERAGE(Raw!V16, Raw!V19, Raw!V21, Raw!V25), 2)</f>
        <v>4.25</v>
      </c>
      <c r="K22">
        <f>ROUND(STDEVA(Raw!V16, Raw!V19, Raw!V21, Raw!V25), 2)</f>
        <v>0.5</v>
      </c>
      <c r="L22">
        <f>MEDIAN(Raw!V16, Raw!V19, Raw!V21, Raw!V25)</f>
        <v>4</v>
      </c>
      <c r="M22">
        <f>MIN(Raw!V16, Raw!V19, Raw!V21, Raw!V25)</f>
        <v>4</v>
      </c>
      <c r="N22">
        <f>MAX(Raw!V16, Raw!V19, Raw!V21, Raw!V25)</f>
        <v>5</v>
      </c>
      <c r="P22">
        <f t="shared" si="0"/>
        <v>3.94</v>
      </c>
    </row>
    <row r="23" spans="1:17" x14ac:dyDescent="0.3">
      <c r="A23" t="s">
        <v>21</v>
      </c>
      <c r="B23">
        <f>ROUND(AVERAGE(Raw!W17:W18, Raw!W20, Raw!W22:W24, Raw!W26:W27),2)</f>
        <v>4.13</v>
      </c>
      <c r="C23">
        <f>ROUND(STDEVA(Raw!W17:W18, Raw!W20, Raw!W22:W24, Raw!W26:W27),2)</f>
        <v>0.99</v>
      </c>
      <c r="D23">
        <f>MEDIAN(Raw!W17:W18, Raw!W20, Raw!W22:W24, Raw!W26:W27)</f>
        <v>4</v>
      </c>
      <c r="E23">
        <f>MIN(Raw!W17:W18, Raw!W20, Raw!W22:W24, Raw!W26:W27)</f>
        <v>2</v>
      </c>
      <c r="F23">
        <f>MAX(Raw!W17:W18, Raw!W20, Raw!W22:W24, Raw!W26:W27)</f>
        <v>5</v>
      </c>
      <c r="I23" t="s">
        <v>21</v>
      </c>
      <c r="J23">
        <f>ROUND(AVERAGE(Raw!W16, Raw!W19, Raw!W21, Raw!W25), 2)</f>
        <v>3.5</v>
      </c>
      <c r="K23">
        <f>ROUND(STDEVA(Raw!W16, Raw!W19, Raw!W21, Raw!W25), 2)</f>
        <v>1.29</v>
      </c>
      <c r="L23">
        <f>MEDIAN(Raw!W16, Raw!W19, Raw!W21, Raw!W25)</f>
        <v>3.5</v>
      </c>
      <c r="M23">
        <f>MIN(Raw!W16, Raw!W19, Raw!W21, Raw!W25)</f>
        <v>2</v>
      </c>
      <c r="N23">
        <f>MAX(Raw!W16, Raw!W19, Raw!W21, Raw!W25)</f>
        <v>5</v>
      </c>
      <c r="P23">
        <f t="shared" si="0"/>
        <v>3.82</v>
      </c>
    </row>
    <row r="24" spans="1:17" x14ac:dyDescent="0.3">
      <c r="A24" t="s">
        <v>22</v>
      </c>
      <c r="B24">
        <f>ROUND(AVERAGE(Raw!X17:X18, Raw!X20, Raw!X22:X24, Raw!X26:X27),2)</f>
        <v>2.5</v>
      </c>
      <c r="C24">
        <f>ROUND(STDEVA(Raw!X17:X18, Raw!X20, Raw!X22:X24, Raw!X26:X27),2)</f>
        <v>1.6</v>
      </c>
      <c r="D24">
        <f>MEDIAN(Raw!X17:X18, Raw!X20, Raw!X22:X24, Raw!X26:X27)</f>
        <v>2.5</v>
      </c>
      <c r="E24">
        <f>MIN(Raw!X17:X18, Raw!X20, Raw!X22:X24, Raw!X26:X27)</f>
        <v>1</v>
      </c>
      <c r="F24">
        <f>MAX(Raw!X17:X18, Raw!X20, Raw!X22:X24, Raw!X26:X27)</f>
        <v>4</v>
      </c>
      <c r="I24" t="s">
        <v>22</v>
      </c>
      <c r="J24">
        <f>ROUND(AVERAGE(Raw!X16, Raw!X19, Raw!X21, Raw!X25), 2)</f>
        <v>3.5</v>
      </c>
      <c r="K24">
        <f>ROUND(STDEVA(Raw!X16, Raw!X19, Raw!X21, Raw!X25), 2)</f>
        <v>1.29</v>
      </c>
      <c r="L24">
        <f>MEDIAN(Raw!X16, Raw!X19, Raw!X21, Raw!X25)</f>
        <v>3.5</v>
      </c>
      <c r="M24">
        <f>MIN(Raw!X16, Raw!X19, Raw!X21, Raw!X25)</f>
        <v>2</v>
      </c>
      <c r="N24">
        <f>MAX(Raw!X16, Raw!X19, Raw!X21, Raw!X25)</f>
        <v>5</v>
      </c>
      <c r="P24">
        <f t="shared" si="0"/>
        <v>3</v>
      </c>
    </row>
    <row r="25" spans="1:17" x14ac:dyDescent="0.3">
      <c r="A25" t="s">
        <v>23</v>
      </c>
      <c r="B25">
        <f>ROUND(AVERAGE(Raw!Y17:Y18, Raw!Y20, Raw!Y22:Y24, Raw!Y26:Y27),2)</f>
        <v>2.5</v>
      </c>
      <c r="C25">
        <f>ROUND(STDEVA(Raw!Y17:Y18, Raw!Y20, Raw!Y22:Y24, Raw!Y26:Y27),2)</f>
        <v>1.41</v>
      </c>
      <c r="D25">
        <f>MEDIAN(Raw!Y17:Y18, Raw!Y20, Raw!Y22:Y24, Raw!Y26:Y27)</f>
        <v>2</v>
      </c>
      <c r="E25">
        <f>MIN(Raw!Y17:Y18, Raw!Y20, Raw!Y22:Y24, Raw!Y26:Y27)</f>
        <v>1</v>
      </c>
      <c r="F25">
        <f>MAX(Raw!Y17:Y18, Raw!Y20, Raw!Y22:Y24, Raw!Y26:Y27)</f>
        <v>5</v>
      </c>
      <c r="I25" t="s">
        <v>23</v>
      </c>
      <c r="J25">
        <f>ROUND(AVERAGE(Raw!Y16, Raw!Y19, Raw!Y21, Raw!Y25), 2)</f>
        <v>2.25</v>
      </c>
      <c r="K25">
        <f>ROUND(STDEVA(Raw!Y16, Raw!Y19, Raw!Y21, Raw!Y25), 2)</f>
        <v>1.26</v>
      </c>
      <c r="L25">
        <f>MEDIAN(Raw!Y16, Raw!Y19, Raw!Y21, Raw!Y25)</f>
        <v>2</v>
      </c>
      <c r="M25">
        <f>MIN(Raw!Y16, Raw!Y19, Raw!Y21, Raw!Y25)</f>
        <v>1</v>
      </c>
      <c r="N25">
        <f>MAX(Raw!Y16, Raw!Y19, Raw!Y21, Raw!Y25)</f>
        <v>4</v>
      </c>
      <c r="P25">
        <f t="shared" si="0"/>
        <v>2.38</v>
      </c>
    </row>
    <row r="28" spans="1:17" x14ac:dyDescent="0.3">
      <c r="A28" t="s">
        <v>52</v>
      </c>
      <c r="B28">
        <f>ROUND(AVERAGE(B2:B6), 2)</f>
        <v>2.75</v>
      </c>
      <c r="C28">
        <f>ROUND(AVERAGE(C2:C6),2)</f>
        <v>1.1100000000000001</v>
      </c>
      <c r="D28">
        <f>ROUND(AVERAGE(D2:D6),2)</f>
        <v>2.9</v>
      </c>
      <c r="E28">
        <f>ROUND(AVERAGE(E2:E6),2)</f>
        <v>1.2</v>
      </c>
      <c r="F28">
        <f>ROUND(AVERAGE(F2:F6),2)</f>
        <v>4.4000000000000004</v>
      </c>
      <c r="J28">
        <f>ROUND(AVERAGE(J2:J6), 2)</f>
        <v>3.05</v>
      </c>
      <c r="K28">
        <f>ROUND(AVERAGE(K2:K6),2)</f>
        <v>1.33</v>
      </c>
      <c r="L28">
        <f>ROUND(AVERAGE(L2:L6),2)</f>
        <v>2.9</v>
      </c>
      <c r="M28">
        <f>ROUND(AVERAGE(M2:M6),2)</f>
        <v>1.8</v>
      </c>
      <c r="N28">
        <f>ROUND(AVERAGE(N2:N6),2)</f>
        <v>4.5999999999999996</v>
      </c>
      <c r="P28">
        <f>ROUND(AVERAGE(B28, J28), 2)</f>
        <v>2.9</v>
      </c>
      <c r="Q28" s="8"/>
    </row>
    <row r="29" spans="1:17" x14ac:dyDescent="0.3">
      <c r="A29" t="s">
        <v>53</v>
      </c>
      <c r="B29">
        <f>ROUND(AVERAGE(B7:B10), 2)</f>
        <v>3.13</v>
      </c>
      <c r="C29">
        <f>ROUND(AVERAGE(C7:C10),2)</f>
        <v>1.47</v>
      </c>
      <c r="D29">
        <f>ROUND(AVERAGE(D7:D10),2)</f>
        <v>3.13</v>
      </c>
      <c r="E29">
        <f>ROUND(AVERAGE(E7:E10),2)</f>
        <v>1.25</v>
      </c>
      <c r="F29">
        <f>ROUND(AVERAGE(F7:F10),2)</f>
        <v>5</v>
      </c>
      <c r="J29">
        <f>ROUND(AVERAGE(J7:J10), 2)</f>
        <v>3.06</v>
      </c>
      <c r="K29">
        <f>ROUND(AVERAGE(K7:K10),2)</f>
        <v>1.41</v>
      </c>
      <c r="L29">
        <f>ROUND(AVERAGE(L7:L10),2)</f>
        <v>3</v>
      </c>
      <c r="M29">
        <f>ROUND(AVERAGE(M7:M10),2)</f>
        <v>1.75</v>
      </c>
      <c r="N29">
        <f>ROUND(AVERAGE(N7:N10),2)</f>
        <v>4.5</v>
      </c>
      <c r="P29">
        <f>ROUND(AVERAGE(B29, J29), 2)</f>
        <v>3.1</v>
      </c>
      <c r="Q29" s="8"/>
    </row>
    <row r="30" spans="1:17" x14ac:dyDescent="0.3">
      <c r="A30" t="s">
        <v>57</v>
      </c>
      <c r="B30">
        <f>ROUND(AVERAGE(B11:B17), 2)</f>
        <v>2.61</v>
      </c>
      <c r="C30">
        <f>ROUND(AVERAGE(C11:C17),2)</f>
        <v>1.1299999999999999</v>
      </c>
      <c r="D30">
        <f>ROUND(AVERAGE(D11:D17),2)</f>
        <v>2.5</v>
      </c>
      <c r="E30">
        <f>ROUND(AVERAGE(E11:E17),2)</f>
        <v>1.29</v>
      </c>
      <c r="F30">
        <f>ROUND(AVERAGE(F11:F17),2)</f>
        <v>4.29</v>
      </c>
      <c r="J30">
        <f>ROUND(AVERAGE(J11:J17), 2)</f>
        <v>2.79</v>
      </c>
      <c r="K30">
        <f>ROUND(AVERAGE(K11:K17),2)</f>
        <v>1.07</v>
      </c>
      <c r="L30">
        <f>ROUND(AVERAGE(L11:L17),2)</f>
        <v>2.79</v>
      </c>
      <c r="M30">
        <f>ROUND(AVERAGE(M11:M17),2)</f>
        <v>1.71</v>
      </c>
      <c r="N30">
        <f>ROUND(AVERAGE(N11:N17),2)</f>
        <v>3.86</v>
      </c>
      <c r="P30">
        <f>ROUND(AVERAGE(B30, J30), 2)</f>
        <v>2.7</v>
      </c>
      <c r="Q30" s="8"/>
    </row>
    <row r="31" spans="1:17" x14ac:dyDescent="0.3">
      <c r="A31" t="s">
        <v>54</v>
      </c>
      <c r="B31">
        <f>ROUND(AVERAGE(B18:B22), 2)</f>
        <v>3.43</v>
      </c>
      <c r="C31">
        <f>ROUND(AVERAGE(C18:C22),2)</f>
        <v>1.07</v>
      </c>
      <c r="D31">
        <f>ROUND(AVERAGE(D18:D22),2)</f>
        <v>3.7</v>
      </c>
      <c r="E31">
        <f>ROUND(AVERAGE(E18:E22),2)</f>
        <v>1.8</v>
      </c>
      <c r="F31">
        <f>ROUND(AVERAGE(F18:F22),2)</f>
        <v>4.8</v>
      </c>
      <c r="J31">
        <f>ROUND(AVERAGE(J18:J22), 2)</f>
        <v>3.75</v>
      </c>
      <c r="K31">
        <f>ROUND(AVERAGE(K18:K22),2)</f>
        <v>0.77</v>
      </c>
      <c r="L31">
        <f>ROUND(AVERAGE(L18:L22),2)</f>
        <v>3.7</v>
      </c>
      <c r="M31">
        <f>ROUND(AVERAGE(M18:M22),2)</f>
        <v>3</v>
      </c>
      <c r="N31">
        <f>ROUND(AVERAGE(N18:N22),2)</f>
        <v>4.5999999999999996</v>
      </c>
      <c r="P31">
        <f>ROUND(AVERAGE(B31, J31), 2)</f>
        <v>3.59</v>
      </c>
      <c r="Q31" s="8"/>
    </row>
    <row r="32" spans="1:17" x14ac:dyDescent="0.3">
      <c r="A32" t="s">
        <v>55</v>
      </c>
      <c r="B32">
        <f>ROUND(AVERAGE(B23:B25), 2)</f>
        <v>3.04</v>
      </c>
      <c r="C32">
        <f>ROUND(AVERAGE(C23:C25),2)</f>
        <v>1.33</v>
      </c>
      <c r="D32">
        <f>ROUND(AVERAGE(D23:D25),2)</f>
        <v>2.83</v>
      </c>
      <c r="E32">
        <f>ROUND(AVERAGE(E23:E25),2)</f>
        <v>1.33</v>
      </c>
      <c r="F32">
        <f>ROUND(AVERAGE(F23:F25),2)</f>
        <v>4.67</v>
      </c>
      <c r="J32">
        <f>ROUND(AVERAGE(J23:J25), 2)</f>
        <v>3.08</v>
      </c>
      <c r="K32">
        <f>ROUND(AVERAGE(K23:K25),2)</f>
        <v>1.28</v>
      </c>
      <c r="L32">
        <f>ROUND(AVERAGE(L23:L25),2)</f>
        <v>3</v>
      </c>
      <c r="M32">
        <f>ROUND(AVERAGE(M23:M25),2)</f>
        <v>1.67</v>
      </c>
      <c r="N32">
        <f>ROUND(AVERAGE(N23:N25),2)</f>
        <v>4.67</v>
      </c>
      <c r="P32">
        <f>ROUND(AVERAGE(B32, J32), 2)</f>
        <v>3.06</v>
      </c>
      <c r="Q32" s="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AA76-017D-47D3-854A-2A92F411EC4F}">
  <dimension ref="A1:G4"/>
  <sheetViews>
    <sheetView workbookViewId="0">
      <selection activeCell="D18" sqref="D18"/>
    </sheetView>
  </sheetViews>
  <sheetFormatPr defaultRowHeight="14.4" x14ac:dyDescent="0.3"/>
  <cols>
    <col min="1" max="1" width="17.6640625" customWidth="1"/>
    <col min="2" max="2" width="15.88671875" customWidth="1"/>
    <col min="3" max="3" width="10.6640625" customWidth="1"/>
    <col min="4" max="4" width="12.33203125" customWidth="1"/>
    <col min="5" max="5" width="10.44140625" customWidth="1"/>
    <col min="6" max="6" width="11.21875" customWidth="1"/>
    <col min="7" max="7" width="15.88671875" customWidth="1"/>
  </cols>
  <sheetData>
    <row r="1" spans="1:7" x14ac:dyDescent="0.3">
      <c r="A1" t="s">
        <v>51</v>
      </c>
      <c r="B1" t="s">
        <v>52</v>
      </c>
      <c r="C1" t="s">
        <v>53</v>
      </c>
      <c r="D1" t="s">
        <v>57</v>
      </c>
      <c r="E1" t="s">
        <v>54</v>
      </c>
      <c r="F1" t="s">
        <v>55</v>
      </c>
      <c r="G1" t="s">
        <v>60</v>
      </c>
    </row>
    <row r="2" spans="1:7" x14ac:dyDescent="0.3">
      <c r="A2" t="s">
        <v>50</v>
      </c>
      <c r="B2">
        <f>ROUND(AVERAGE(Statistics!J2:J6), 2)</f>
        <v>3.05</v>
      </c>
      <c r="C2">
        <f>ROUND(AVERAGE(Statistics!J7:J10), 2)</f>
        <v>3.06</v>
      </c>
      <c r="D2">
        <f>ROUND(AVERAGE(Statistics!J11:J17), 2)</f>
        <v>2.79</v>
      </c>
      <c r="E2">
        <f>ROUND(AVERAGE(Statistics!J18:J22), 2)</f>
        <v>3.75</v>
      </c>
      <c r="F2">
        <f>ROUND(AVERAGE(Statistics!J23:J25), 2)</f>
        <v>3.08</v>
      </c>
      <c r="G2">
        <f>ROUND(AVERAGE(B2:F2),2)</f>
        <v>3.15</v>
      </c>
    </row>
    <row r="3" spans="1:7" x14ac:dyDescent="0.3">
      <c r="A3" t="s">
        <v>56</v>
      </c>
      <c r="B3">
        <f>ROUND(AVERAGE(Statistics!B2:B6), 2)</f>
        <v>2.75</v>
      </c>
      <c r="C3">
        <f>ROUND(AVERAGE(Statistics!B7:B10), 2)</f>
        <v>3.13</v>
      </c>
      <c r="D3">
        <f>ROUND(AVERAGE(Statistics!B11:B17), 2)</f>
        <v>2.61</v>
      </c>
      <c r="E3">
        <f>ROUND(AVERAGE(Statistics!B18:B22), 2)</f>
        <v>3.43</v>
      </c>
      <c r="F3">
        <f>ROUND(AVERAGE(Statistics!B23:B25), 2)</f>
        <v>3.04</v>
      </c>
      <c r="G3">
        <f>ROUND(AVERAGE(B3:F3),2)</f>
        <v>2.99</v>
      </c>
    </row>
    <row r="4" spans="1:7" x14ac:dyDescent="0.3">
      <c r="A4" t="s">
        <v>59</v>
      </c>
      <c r="B4">
        <f>Statistics!P28</f>
        <v>2.9</v>
      </c>
      <c r="C4">
        <f>Statistics!P29</f>
        <v>3.1</v>
      </c>
      <c r="D4">
        <f>Statistics!P30</f>
        <v>2.7</v>
      </c>
      <c r="E4">
        <f>Statistics!P31</f>
        <v>3.59</v>
      </c>
      <c r="F4">
        <f>Statistics!P32</f>
        <v>3.06</v>
      </c>
      <c r="G4">
        <f>ROUND(AVERAGE(G2, G3),2)</f>
        <v>3.07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Statistics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2024-01-25T13:48:37Z</dcterms:created>
  <dcterms:modified xsi:type="dcterms:W3CDTF">2024-05-22T00:08:31Z</dcterms:modified>
</cp:coreProperties>
</file>