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arlota/Documents/GitHub/showmethemoney/"/>
    </mc:Choice>
  </mc:AlternateContent>
  <xr:revisionPtr revIDLastSave="0" documentId="13_ncr:1_{D245411B-2FDD-3A46-8176-964419C579CF}" xr6:coauthVersionLast="47" xr6:coauthVersionMax="47" xr10:uidLastSave="{00000000-0000-0000-0000-000000000000}"/>
  <bookViews>
    <workbookView xWindow="0" yWindow="660" windowWidth="25600" windowHeight="14420" activeTab="4" xr2:uid="{00000000-000D-0000-FFFF-FFFF00000000}"/>
  </bookViews>
  <sheets>
    <sheet name="README" sheetId="1" r:id="rId1"/>
    <sheet name="Infrastructure Risk Estimates" sheetId="2" r:id="rId2"/>
    <sheet name="Service Delivery Risk Estimates" sheetId="3" r:id="rId3"/>
    <sheet name="Application Risk Extimates" sheetId="4" r:id="rId4"/>
    <sheet name="Ransomware &amp; BEC Estimates" sheetId="5" r:id="rId5"/>
    <sheet name="Helpful Resourc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2" i="2" l="1"/>
  <c r="F23" i="2" s="1"/>
  <c r="E22" i="2"/>
  <c r="D22" i="2"/>
  <c r="D23" i="2" s="1"/>
  <c r="F24" i="2" s="1"/>
  <c r="C22" i="2"/>
  <c r="F10" i="2"/>
  <c r="E10" i="2"/>
  <c r="D10" i="2"/>
  <c r="C10" i="2"/>
  <c r="F9" i="2"/>
  <c r="E9" i="2"/>
  <c r="D9" i="2"/>
  <c r="C9" i="2"/>
  <c r="E22" i="5"/>
  <c r="E9" i="4"/>
  <c r="E10" i="4" s="1"/>
  <c r="D9" i="4"/>
  <c r="D10" i="4"/>
  <c r="C9" i="4"/>
  <c r="C10" i="4"/>
  <c r="C40" i="3"/>
  <c r="D40" i="3"/>
  <c r="D45" i="3" s="1"/>
  <c r="E30" i="3"/>
  <c r="E31" i="3"/>
  <c r="D30" i="3"/>
  <c r="D31" i="3"/>
  <c r="E32" i="3" s="1"/>
  <c r="C30" i="3"/>
  <c r="C31" i="3"/>
  <c r="D20" i="3"/>
  <c r="C20" i="3"/>
  <c r="C4" i="3"/>
  <c r="D4" i="3" s="1"/>
  <c r="C5" i="3"/>
  <c r="C6" i="3"/>
  <c r="D6" i="3" s="1"/>
  <c r="E6" i="3" s="1"/>
  <c r="C7" i="3"/>
  <c r="D7" i="3" s="1"/>
  <c r="E7" i="3" s="1"/>
  <c r="C8" i="3"/>
  <c r="C9" i="3"/>
  <c r="D9" i="3" s="1"/>
  <c r="E9" i="3" s="1"/>
  <c r="C10" i="3"/>
  <c r="D10" i="3" s="1"/>
  <c r="E10" i="3" s="1"/>
  <c r="B11" i="3"/>
  <c r="D8" i="3"/>
  <c r="E8" i="3" s="1"/>
  <c r="D5" i="3"/>
  <c r="C32" i="2"/>
  <c r="D32" i="2" s="1"/>
  <c r="D37" i="2" s="1"/>
  <c r="E23" i="2"/>
  <c r="C23" i="2"/>
  <c r="F11" i="2"/>
  <c r="E11" i="2"/>
  <c r="D11" i="2"/>
  <c r="C11" i="2"/>
  <c r="F12" i="2"/>
  <c r="E5" i="3"/>
  <c r="D11" i="3" l="1"/>
  <c r="E11" i="3" s="1"/>
  <c r="E4" i="3"/>
  <c r="E11" i="4"/>
  <c r="C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Carlota Sage</author>
  </authors>
  <commentList>
    <comment ref="A5" authorId="0" shapeId="0" xr:uid="{00000000-0006-0000-0100-000001000000}">
      <text>
        <r>
          <rPr>
            <sz val="10"/>
            <color rgb="FF000000"/>
            <rFont val="Arial"/>
            <family val="2"/>
          </rPr>
          <t xml:space="preserve">This can be the total number of employees in an organization or on a specific team. Add as many columns as you see fit. 
</t>
        </r>
        <r>
          <rPr>
            <sz val="10"/>
            <color rgb="FF000000"/>
            <rFont val="Arial"/>
            <family val="2"/>
          </rPr>
          <t xml:space="preserve">
</t>
        </r>
        <r>
          <rPr>
            <sz val="10"/>
            <color rgb="FF000000"/>
            <rFont val="Arial"/>
            <family val="2"/>
          </rPr>
          <t>Keep it as simple as reasonably possible.</t>
        </r>
      </text>
    </comment>
    <comment ref="A6" authorId="0" shapeId="0" xr:uid="{00000000-0006-0000-0100-000002000000}">
      <text>
        <r>
          <rPr>
            <sz val="10"/>
            <color rgb="FF000000"/>
            <rFont val="Arial"/>
            <family val="2"/>
          </rPr>
          <t>Work with your HR or CFO to get these numbers</t>
        </r>
      </text>
    </comment>
    <comment ref="A7" authorId="0" shapeId="0" xr:uid="{00000000-0006-0000-0100-000003000000}">
      <text>
        <r>
          <rPr>
            <sz val="10"/>
            <color rgb="FF000000"/>
            <rFont val="Arial"/>
            <family val="2"/>
          </rPr>
          <t xml:space="preserve">How much time you estimate workers at each level to have been prevented or diverted from doing their usual work
</t>
        </r>
        <r>
          <rPr>
            <sz val="10"/>
            <color rgb="FF000000"/>
            <rFont val="Arial"/>
            <family val="2"/>
          </rPr>
          <t xml:space="preserve">
</t>
        </r>
        <r>
          <rPr>
            <sz val="10"/>
            <color rgb="FF000000"/>
            <rFont val="Arial"/>
            <family val="2"/>
          </rPr>
          <t xml:space="preserve">This does not take into account impact to projects delayed by diverting resources for a security event
</t>
        </r>
        <r>
          <rPr>
            <sz val="10"/>
            <color rgb="FF000000"/>
            <rFont val="Arial"/>
            <family val="2"/>
          </rPr>
          <t xml:space="preserve">
</t>
        </r>
      </text>
    </comment>
    <comment ref="A9" authorId="0" shapeId="0" xr:uid="{00000000-0006-0000-0100-000004000000}">
      <text>
        <r>
          <rPr>
            <sz val="10"/>
            <color rgb="FF000000"/>
            <rFont val="Arial"/>
            <family val="2"/>
          </rPr>
          <t xml:space="preserve">Assumptions: 
</t>
        </r>
        <r>
          <rPr>
            <sz val="10"/>
            <color rgb="FF000000"/>
            <rFont val="Arial"/>
            <family val="2"/>
          </rPr>
          <t xml:space="preserve"> 40 hour work week * 4 work weeks/month * 10 work months/year
</t>
        </r>
        <r>
          <rPr>
            <sz val="10"/>
            <color rgb="FF000000"/>
            <rFont val="Arial"/>
            <family val="2"/>
          </rPr>
          <t xml:space="preserve"> = 1600 work hours/year
</t>
        </r>
        <r>
          <rPr>
            <sz val="10"/>
            <color rgb="FF000000"/>
            <rFont val="Arial"/>
            <family val="2"/>
          </rPr>
          <t xml:space="preserve"> = 96,000 work minutes/year
</t>
        </r>
        <r>
          <rPr>
            <sz val="10"/>
            <color rgb="FF000000"/>
            <rFont val="Arial"/>
            <family val="2"/>
          </rPr>
          <t xml:space="preserve">
</t>
        </r>
        <r>
          <rPr>
            <sz val="10"/>
            <color rgb="FF000000"/>
            <rFont val="Arial"/>
            <family val="2"/>
          </rPr>
          <t xml:space="preserve">Formula:
</t>
        </r>
        <r>
          <rPr>
            <sz val="10"/>
            <color rgb="FF000000"/>
            <rFont val="Arial"/>
            <family val="2"/>
          </rPr>
          <t xml:space="preserve">(# Employees) * (Salary/Employee Year) / 96k minutes
</t>
        </r>
        <r>
          <rPr>
            <sz val="10"/>
            <color rgb="FF000000"/>
            <rFont val="Arial"/>
            <family val="2"/>
          </rPr>
          <t xml:space="preserve"> </t>
        </r>
      </text>
    </comment>
    <comment ref="A10" authorId="1" shapeId="0" xr:uid="{881F355B-6B62-1A41-A8A9-F10951E83326}">
      <text>
        <r>
          <rPr>
            <sz val="10"/>
            <color rgb="FF000000"/>
            <rFont val="Arial"/>
            <family val="2"/>
          </rPr>
          <t xml:space="preserve">Assumptions: </t>
        </r>
        <r>
          <rPr>
            <sz val="10"/>
            <color rgb="FF000000"/>
            <rFont val="Arial"/>
            <family val="2"/>
          </rPr>
          <t xml:space="preserve">
</t>
        </r>
        <r>
          <rPr>
            <sz val="10"/>
            <color rgb="FF000000"/>
            <rFont val="Arial"/>
            <family val="2"/>
          </rPr>
          <t xml:space="preserve"> 40 hour work week * 4 work weeks/month * 10 work months/year</t>
        </r>
        <r>
          <rPr>
            <sz val="10"/>
            <color rgb="FF000000"/>
            <rFont val="Arial"/>
            <family val="2"/>
          </rPr>
          <t xml:space="preserve">
</t>
        </r>
        <r>
          <rPr>
            <sz val="10"/>
            <color rgb="FF000000"/>
            <rFont val="Arial"/>
            <family val="2"/>
          </rPr>
          <t xml:space="preserve"> = 1600 work hours/year
</t>
        </r>
        <r>
          <rPr>
            <sz val="10"/>
            <color rgb="FF000000"/>
            <rFont val="Arial"/>
            <family val="2"/>
          </rPr>
          <t xml:space="preserve">
</t>
        </r>
        <r>
          <rPr>
            <sz val="10"/>
            <color rgb="FF000000"/>
            <rFont val="Arial"/>
            <family val="2"/>
          </rPr>
          <t>Formula:</t>
        </r>
        <r>
          <rPr>
            <sz val="10"/>
            <color rgb="FF000000"/>
            <rFont val="Arial"/>
            <family val="2"/>
          </rPr>
          <t xml:space="preserve">
</t>
        </r>
        <r>
          <rPr>
            <sz val="10"/>
            <color rgb="FF000000"/>
            <rFont val="Arial"/>
            <family val="2"/>
          </rPr>
          <t xml:space="preserve">(# Employees) * (Avg Salary per Year) / 1600 hours
</t>
        </r>
        <r>
          <rPr>
            <sz val="10"/>
            <color rgb="FF000000"/>
            <rFont val="Arial"/>
            <family val="2"/>
          </rPr>
          <t xml:space="preserve">
</t>
        </r>
        <r>
          <rPr>
            <sz val="10"/>
            <color rgb="FF000000"/>
            <rFont val="Arial"/>
            <family val="2"/>
          </rPr>
          <t>Cost of Labor per Hour included to better align with cost of labor in Incident Response Estimates</t>
        </r>
        <r>
          <rPr>
            <sz val="10"/>
            <color rgb="FF000000"/>
            <rFont val="Arial"/>
            <family val="2"/>
          </rPr>
          <t xml:space="preserve">
</t>
        </r>
      </text>
    </comment>
    <comment ref="A11" authorId="0" shapeId="0" xr:uid="{00000000-0006-0000-0100-000005000000}">
      <text>
        <r>
          <rPr>
            <sz val="10"/>
            <color rgb="FF000000"/>
            <rFont val="Arial"/>
            <family val="2"/>
          </rPr>
          <t xml:space="preserve">Formula:  (Cost of Labor per Minute) * (Minutes per Day saved)
</t>
        </r>
      </text>
    </comment>
    <comment ref="A12" authorId="0" shapeId="0" xr:uid="{00000000-0006-0000-0100-000006000000}">
      <text>
        <r>
          <rPr>
            <sz val="10"/>
            <color rgb="FF000000"/>
            <rFont val="Arial"/>
            <family val="2"/>
          </rPr>
          <t xml:space="preserve">Efficiency savings for T1 + T2 + T3
</t>
        </r>
      </text>
    </comment>
    <comment ref="A18" authorId="0" shapeId="0" xr:uid="{00000000-0006-0000-0100-000007000000}">
      <text>
        <r>
          <rPr>
            <sz val="10"/>
            <color rgb="FF000000"/>
            <rFont val="Arial"/>
            <family val="2"/>
          </rPr>
          <t>This can be the total number of employees in an organization or on a specific team. Add as many columns as you see fit. 
Keep it as simple as reasonably possible.</t>
        </r>
      </text>
    </comment>
    <comment ref="A19" authorId="0" shapeId="0" xr:uid="{00000000-0006-0000-0100-000008000000}">
      <text>
        <r>
          <rPr>
            <sz val="10"/>
            <color rgb="FF000000"/>
            <rFont val="Arial"/>
            <family val="2"/>
          </rPr>
          <t>Work with your HR or CFO to get these numbers</t>
        </r>
      </text>
    </comment>
    <comment ref="A20" authorId="0" shapeId="0" xr:uid="{00000000-0006-0000-0100-000009000000}">
      <text>
        <r>
          <rPr>
            <sz val="10"/>
            <color rgb="FF000000"/>
            <rFont val="Arial"/>
            <family val="2"/>
          </rPr>
          <t xml:space="preserve">How much time you estimate workers at each level to have been prevented or diverted from doing their usual work
</t>
        </r>
        <r>
          <rPr>
            <sz val="10"/>
            <color rgb="FF000000"/>
            <rFont val="Arial"/>
            <family val="2"/>
          </rPr>
          <t xml:space="preserve">
</t>
        </r>
        <r>
          <rPr>
            <sz val="10"/>
            <color rgb="FF000000"/>
            <rFont val="Arial"/>
            <family val="2"/>
          </rPr>
          <t xml:space="preserve">This does not take into account impact to projects delayed by diverting resources for a security event
</t>
        </r>
        <r>
          <rPr>
            <sz val="10"/>
            <color rgb="FF000000"/>
            <rFont val="Arial"/>
            <family val="2"/>
          </rPr>
          <t xml:space="preserve">
</t>
        </r>
      </text>
    </comment>
    <comment ref="A22" authorId="0" shapeId="0" xr:uid="{00000000-0006-0000-0100-00000A000000}">
      <text>
        <r>
          <rPr>
            <sz val="10"/>
            <color rgb="FF000000"/>
            <rFont val="Arial"/>
            <family val="2"/>
          </rPr>
          <t xml:space="preserve">Assumptions: 
</t>
        </r>
        <r>
          <rPr>
            <sz val="10"/>
            <color rgb="FF000000"/>
            <rFont val="Arial"/>
            <family val="2"/>
          </rPr>
          <t xml:space="preserve"> 40 hour work week * 4 work weeks/month * 10 work months/year
</t>
        </r>
        <r>
          <rPr>
            <sz val="10"/>
            <color rgb="FF000000"/>
            <rFont val="Arial"/>
            <family val="2"/>
          </rPr>
          <t xml:space="preserve"> = 1600 work hours/year
</t>
        </r>
        <r>
          <rPr>
            <sz val="10"/>
            <color rgb="FF000000"/>
            <rFont val="Arial"/>
            <family val="2"/>
          </rPr>
          <t xml:space="preserve">
</t>
        </r>
        <r>
          <rPr>
            <sz val="10"/>
            <color rgb="FF000000"/>
            <rFont val="Arial"/>
            <family val="2"/>
          </rPr>
          <t xml:space="preserve">Formula:
</t>
        </r>
        <r>
          <rPr>
            <sz val="10"/>
            <color rgb="FF000000"/>
            <rFont val="Arial"/>
            <family val="2"/>
          </rPr>
          <t xml:space="preserve">(# Employees) * (Salary/Employee Year) / 1600 hours
</t>
        </r>
        <r>
          <rPr>
            <sz val="10"/>
            <color rgb="FF000000"/>
            <rFont val="Arial"/>
            <family val="2"/>
          </rPr>
          <t xml:space="preserve"> </t>
        </r>
      </text>
    </comment>
    <comment ref="A23" authorId="0" shapeId="0" xr:uid="{00000000-0006-0000-0100-00000B000000}">
      <text>
        <r>
          <rPr>
            <sz val="10"/>
            <color rgb="FF000000"/>
            <rFont val="Arial"/>
            <family val="2"/>
          </rPr>
          <t xml:space="preserve">Formula:  (Cost of Labor per Minute) * (Minutes per Day saved)
</t>
        </r>
      </text>
    </comment>
    <comment ref="A24" authorId="0" shapeId="0" xr:uid="{00000000-0006-0000-0100-00000C000000}">
      <text>
        <r>
          <rPr>
            <sz val="10"/>
            <color rgb="FF000000"/>
            <rFont val="Arial"/>
            <family val="2"/>
          </rPr>
          <t xml:space="preserve">Total cost of labor to address Incident = cost of help desk + network engineer + security analyst labor
</t>
        </r>
        <r>
          <rPr>
            <sz val="10"/>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6" authorId="0" shapeId="0" xr:uid="{00000000-0006-0000-0200-000001000000}">
      <text>
        <r>
          <rPr>
            <sz val="10"/>
            <color rgb="FF000000"/>
            <rFont val="Arial"/>
            <family val="2"/>
          </rPr>
          <t>This can be the total number of employees in an organization or on a specific team. Add as many columns as you see fit. 
Keep it as simple as reasonably possible.</t>
        </r>
      </text>
    </comment>
    <comment ref="A27" authorId="0" shapeId="0" xr:uid="{00000000-0006-0000-0200-000002000000}">
      <text>
        <r>
          <rPr>
            <sz val="10"/>
            <color rgb="FF000000"/>
            <rFont val="Arial"/>
            <family val="2"/>
          </rPr>
          <t>Work with your HR or CFO to get these numbers</t>
        </r>
      </text>
    </comment>
    <comment ref="A28" authorId="0" shapeId="0" xr:uid="{00000000-0006-0000-0200-000003000000}">
      <text>
        <r>
          <rPr>
            <sz val="10"/>
            <color rgb="FF000000"/>
            <rFont val="Arial"/>
            <family val="2"/>
          </rPr>
          <t xml:space="preserve">How much time you estimate workers at each level to have been prevented or diverted from doing their usual work
This does not take into account impact to projects delayed by diverting resources for a security event
</t>
        </r>
      </text>
    </comment>
    <comment ref="A30" authorId="0" shapeId="0" xr:uid="{00000000-0006-0000-0200-000004000000}">
      <text>
        <r>
          <rPr>
            <sz val="10"/>
            <color rgb="FF000000"/>
            <rFont val="Arial"/>
            <family val="2"/>
          </rPr>
          <t xml:space="preserve">Assumptions: 
 40 hour work week * 4 work weeks/month * 10 work months/year
 = 1600 work hours/year
Formula:
(# Employees) * (Salary/Employee Year) / 1600 hours
 </t>
        </r>
      </text>
    </comment>
    <comment ref="A31" authorId="0" shapeId="0" xr:uid="{00000000-0006-0000-0200-000005000000}">
      <text>
        <r>
          <rPr>
            <sz val="10"/>
            <color rgb="FF000000"/>
            <rFont val="Arial"/>
            <family val="2"/>
          </rPr>
          <t xml:space="preserve">Formula:  (Cost of Labor per Minute) * (Minutes per Day saved)
</t>
        </r>
      </text>
    </comment>
    <comment ref="A32" authorId="0" shapeId="0" xr:uid="{00000000-0006-0000-0200-000006000000}">
      <text>
        <r>
          <rPr>
            <sz val="10"/>
            <color rgb="FF000000"/>
            <rFont val="Arial"/>
            <family val="2"/>
          </rPr>
          <t xml:space="preserve">Total cost of labor to address Incident = cost of help desk + network engineer + security analyst labor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10"/>
            <color rgb="FF000000"/>
            <rFont val="Arial"/>
            <family val="2"/>
          </rPr>
          <t>This can be the total number of employees in an organization or on a specific team. Add as many columns as you see fit. 
Keep it as simple as reasonably possible.</t>
        </r>
      </text>
    </comment>
    <comment ref="A6" authorId="0" shapeId="0" xr:uid="{00000000-0006-0000-0300-000002000000}">
      <text>
        <r>
          <rPr>
            <sz val="10"/>
            <color rgb="FF000000"/>
            <rFont val="Arial"/>
            <family val="2"/>
          </rPr>
          <t>Work with your HR or CFO to get these numbers</t>
        </r>
      </text>
    </comment>
    <comment ref="A7" authorId="0" shapeId="0" xr:uid="{00000000-0006-0000-0300-000003000000}">
      <text>
        <r>
          <rPr>
            <sz val="10"/>
            <color rgb="FF000000"/>
            <rFont val="Arial"/>
            <family val="2"/>
          </rPr>
          <t xml:space="preserve">How much time you estimate workers at each level to have been prevented or diverted from doing their usual work
This does not take into account impact to projects delayed by diverting resources for a security event
</t>
        </r>
      </text>
    </comment>
    <comment ref="A9" authorId="0" shapeId="0" xr:uid="{00000000-0006-0000-0300-000004000000}">
      <text>
        <r>
          <rPr>
            <sz val="10"/>
            <color rgb="FF000000"/>
            <rFont val="Arial"/>
            <family val="2"/>
          </rPr>
          <t xml:space="preserve">Assumptions: 
 40 hour work week * 4 work weeks/month * 10 work months/year
 = 1600 work hours/year
Formula:
(# Employees) * (Salary/Employee Year) / 1600 hours
 </t>
        </r>
      </text>
    </comment>
    <comment ref="A10" authorId="0" shapeId="0" xr:uid="{00000000-0006-0000-0300-000005000000}">
      <text>
        <r>
          <rPr>
            <sz val="10"/>
            <color rgb="FF000000"/>
            <rFont val="Arial"/>
            <family val="2"/>
          </rPr>
          <t xml:space="preserve">Formula:  (Cost of Labor per Minute) * (Minutes per Day saved)
</t>
        </r>
      </text>
    </comment>
    <comment ref="A11" authorId="0" shapeId="0" xr:uid="{00000000-0006-0000-0300-000006000000}">
      <text>
        <r>
          <rPr>
            <sz val="10"/>
            <color rgb="FF000000"/>
            <rFont val="Arial"/>
            <family val="2"/>
          </rPr>
          <t xml:space="preserve">Total cost of labor to address Incident = cost of help desk + network engineer + security analyst labor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Carlota Sage</author>
  </authors>
  <commentList>
    <comment ref="G1" authorId="0" shapeId="0" xr:uid="{00000000-0006-0000-0400-000001000000}">
      <text>
        <r>
          <rPr>
            <sz val="10"/>
            <color rgb="FF000000"/>
            <rFont val="Arial"/>
            <family val="2"/>
          </rPr>
          <t xml:space="preserve">Sources
</t>
        </r>
        <r>
          <rPr>
            <sz val="10"/>
            <color rgb="FF000000"/>
            <rFont val="Arial"/>
            <family val="2"/>
          </rPr>
          <t xml:space="preserve">
</t>
        </r>
        <r>
          <rPr>
            <sz val="10"/>
            <color rgb="FF000000"/>
            <rFont val="Arial"/>
            <family val="2"/>
          </rPr>
          <t xml:space="preserve">SecureWorld "Ransomware: Hackers are Raising their Prices"
</t>
        </r>
        <r>
          <rPr>
            <sz val="10"/>
            <color rgb="FF000000"/>
            <rFont val="Arial"/>
            <family val="2"/>
          </rPr>
          <t xml:space="preserve">https://www.secureworldexpo.com/industry-news/ransomware-hackers-raising-prices
</t>
        </r>
        <r>
          <rPr>
            <sz val="10"/>
            <color rgb="FF000000"/>
            <rFont val="Arial"/>
            <family val="2"/>
          </rPr>
          <t xml:space="preserve">
</t>
        </r>
        <r>
          <rPr>
            <sz val="10"/>
            <color rgb="FF000000"/>
            <rFont val="Arial"/>
            <family val="2"/>
          </rPr>
          <t xml:space="preserve">FBI IC3 2019 Report: https://www.ic3.gov/media/annualreport/2019_IC3Report.pdf
</t>
        </r>
        <r>
          <rPr>
            <sz val="10"/>
            <color rgb="FF000000"/>
            <rFont val="Arial"/>
            <family val="2"/>
          </rPr>
          <t xml:space="preserve">
</t>
        </r>
        <r>
          <rPr>
            <sz val="10"/>
            <color rgb="FF000000"/>
            <rFont val="Arial"/>
            <family val="2"/>
          </rPr>
          <t xml:space="preserve">CPO Magazine "Ransomware Costs in 2019"
</t>
        </r>
        <r>
          <rPr>
            <sz val="10"/>
            <color rgb="FF000000"/>
            <rFont val="Arial"/>
            <family val="2"/>
          </rPr>
          <t xml:space="preserve">https://www.cpomagazine.com/cyber-security/ransomware-costs-in-2019/
</t>
        </r>
        <r>
          <rPr>
            <sz val="10"/>
            <color rgb="FF000000"/>
            <rFont val="Arial"/>
            <family val="2"/>
          </rPr>
          <t xml:space="preserve">
</t>
        </r>
        <r>
          <rPr>
            <sz val="10"/>
            <color rgb="FF000000"/>
            <rFont val="Arial"/>
            <family val="2"/>
          </rPr>
          <t xml:space="preserve">Wikipedia "2018 Atlanta Cyberattack"
</t>
        </r>
        <r>
          <rPr>
            <sz val="10"/>
            <color rgb="FF000000"/>
            <rFont val="Arial"/>
            <family val="2"/>
          </rPr>
          <t xml:space="preserve">https://en.wikipedia.org/wiki/2018_Atlanta_cyberattack
</t>
        </r>
        <r>
          <rPr>
            <sz val="10"/>
            <color rgb="FF000000"/>
            <rFont val="Arial"/>
            <family val="2"/>
          </rPr>
          <t xml:space="preserve">
</t>
        </r>
        <r>
          <rPr>
            <sz val="10"/>
            <color rgb="FF000000"/>
            <rFont val="Arial"/>
            <family val="2"/>
          </rPr>
          <t xml:space="preserve">Sophos "The State of Ransomeware 2020"
</t>
        </r>
        <r>
          <rPr>
            <sz val="10"/>
            <color rgb="FF000000"/>
            <rFont val="Arial"/>
            <family val="2"/>
          </rPr>
          <t xml:space="preserve">https://www.sophos.com/en-us/medialibrary/Gated-Assets/white-papers/sophos-the-state-of-ransomware-2020-wp.pdf
</t>
        </r>
        <r>
          <rPr>
            <sz val="10"/>
            <color rgb="FF000000"/>
            <rFont val="Arial"/>
            <family val="2"/>
          </rPr>
          <t xml:space="preserve">
</t>
        </r>
      </text>
    </comment>
    <comment ref="C17" authorId="1" shapeId="0" xr:uid="{0F14974E-6CE8-254C-A936-235E08525A0B}">
      <text>
        <r>
          <rPr>
            <b/>
            <sz val="10"/>
            <color rgb="FF000000"/>
            <rFont val="Tahoma"/>
            <family val="2"/>
          </rPr>
          <t>Carlota Sage:</t>
        </r>
        <r>
          <rPr>
            <sz val="10"/>
            <color rgb="FF000000"/>
            <rFont val="Tahoma"/>
            <family val="2"/>
          </rPr>
          <t xml:space="preserve">
</t>
        </r>
        <r>
          <rPr>
            <sz val="10"/>
            <color rgb="FF000000"/>
            <rFont val="Tahoma"/>
            <family val="2"/>
          </rPr>
          <t xml:space="preserve">
</t>
        </r>
        <r>
          <rPr>
            <sz val="10"/>
            <color rgb="FF000000"/>
            <rFont val="Tahoma"/>
            <family val="2"/>
          </rPr>
          <t>Sophos notes that "</t>
        </r>
        <r>
          <rPr>
            <sz val="10"/>
            <color rgb="FF000000"/>
            <rFont val="Arial"/>
            <family val="2"/>
          </rPr>
          <t>it is likely that the respondents took a broad interpretation of public cloud, including cloud-based services such as Google Drive and Dropbox and cloud backup such as Veeam, rather than focusing solely on AWS, Azure, and Alibaba Cloud-type services"</t>
        </r>
      </text>
    </comment>
  </commentList>
</comments>
</file>

<file path=xl/sharedStrings.xml><?xml version="1.0" encoding="utf-8"?>
<sst xmlns="http://schemas.openxmlformats.org/spreadsheetml/2006/main" count="164" uniqueCount="137">
  <si>
    <t>Productivity Loss Estimates</t>
  </si>
  <si>
    <t>Service Disruption Losses FY2020</t>
  </si>
  <si>
    <t>Tiered Producitivity Loss</t>
  </si>
  <si>
    <r>
      <rPr>
        <b/>
        <sz val="10"/>
        <rFont val="Arial"/>
        <family val="2"/>
      </rPr>
      <t>Productivity loss stems from loss of access to resources to do expected work, or being diverted from expected work in order to address or mitigate an incident.</t>
    </r>
    <r>
      <rPr>
        <sz val="10"/>
        <color rgb="FF000000"/>
        <rFont val="Arial"/>
        <family val="2"/>
      </rPr>
      <t xml:space="preserve">
You can band this out by salary, organization, region, or by what is meaningful to your organization. Operational Overhead doesn't change when the productivity is lost and is not included in this estimate. If you choose to include it, only include it in the productivity lost section and be mindful not to count it again in the response cost.
</t>
    </r>
  </si>
  <si>
    <t>Total Service Subscriptions</t>
  </si>
  <si>
    <t>Impact Cost* per Day</t>
  </si>
  <si>
    <t>Impact Cost* per Hour</t>
  </si>
  <si>
    <t>Impact Cost*
per Minute</t>
  </si>
  <si>
    <t xml:space="preserve">
</t>
  </si>
  <si>
    <t>Salary Band 1</t>
  </si>
  <si>
    <t>Salary Band 2</t>
  </si>
  <si>
    <t>Salary Band 3</t>
  </si>
  <si>
    <t>Salary Band 4</t>
  </si>
  <si>
    <t>Service/Customer 1</t>
  </si>
  <si>
    <t>Number of Employees</t>
  </si>
  <si>
    <t>Average Salary per Year</t>
  </si>
  <si>
    <t>Application Support and Redevelopment Estimates</t>
  </si>
  <si>
    <t>Productivity lost or diverted (minutes)</t>
  </si>
  <si>
    <t>Vulnerability Remediation Costs</t>
  </si>
  <si>
    <t>Vuln Confirmation</t>
  </si>
  <si>
    <t>Dev</t>
  </si>
  <si>
    <t>QA</t>
  </si>
  <si>
    <t>Time spent on incident (hours)</t>
  </si>
  <si>
    <t>Cost of Labor per Hour</t>
  </si>
  <si>
    <t>Service/Customer 2</t>
  </si>
  <si>
    <t>Service/Customer 3</t>
  </si>
  <si>
    <t>Cost of Labor for Incident</t>
  </si>
  <si>
    <t>Service/Customer 4</t>
  </si>
  <si>
    <t>Productivity lost</t>
  </si>
  <si>
    <t>Service/Customer 5</t>
  </si>
  <si>
    <t>Service/Customer 6</t>
  </si>
  <si>
    <t>Total Cost of Labor Spent on Incident</t>
  </si>
  <si>
    <t>Service/Customer 7</t>
  </si>
  <si>
    <t>Total Producitivity Loss due to Incident</t>
  </si>
  <si>
    <t>Total</t>
  </si>
  <si>
    <t>* Impact costs assume 24/7 operations</t>
  </si>
  <si>
    <t>Support Impact Estimates</t>
  </si>
  <si>
    <t>Total Cases</t>
  </si>
  <si>
    <t>Related Cases Only</t>
  </si>
  <si>
    <t>Number of Releated Cases</t>
  </si>
  <si>
    <t>Average time to resolve (hours)</t>
  </si>
  <si>
    <t>Average Support Hourly Wage</t>
  </si>
  <si>
    <t>Incident Response Estimates</t>
  </si>
  <si>
    <t>Total Productivity Cost</t>
  </si>
  <si>
    <t>Incident Response Costs</t>
  </si>
  <si>
    <t>Network Engineer</t>
  </si>
  <si>
    <t>Help Desk</t>
  </si>
  <si>
    <t>Service Delivery Eng</t>
  </si>
  <si>
    <t>Security Analyist</t>
  </si>
  <si>
    <t>Exec/Legal</t>
  </si>
  <si>
    <t xml:space="preserve">Add the costs of responding to a Security Incident to productivity lost. Understanding how much a security incident costs in addition to the productivity lost by the organization can help justify preventive maintenance, training, knowledge organization subscriptions or tools.
</t>
  </si>
  <si>
    <t>Add the costs of responding to a Security Incident to productivity los
Being diverted from regular work to address an incident arguably costs a company twice as much or more; the expected work still needs to be done and the productivity is indeed lost, while the work done to mitigate an incident costs the organization those hours and possibly overtime. This will be especially impactful to Help Desk, IT and InfoSec teams.
Understanding how much a security incident costs in addition to the productivity lost by the organization can help justify preventive maintenance, training, knowledge organization subscriptions or tools.</t>
  </si>
  <si>
    <t>Ransomware &amp; Business Email Compromise Loss Estimates</t>
  </si>
  <si>
    <t>Est. Avg. Demand</t>
  </si>
  <si>
    <t>Est. Avg Recovery</t>
  </si>
  <si>
    <t>Recovery Costs</t>
  </si>
  <si>
    <t>Business Email Compromise Estimates per FBI's IC3 2019 Report</t>
  </si>
  <si>
    <r>
      <t xml:space="preserve">
</t>
    </r>
    <r>
      <rPr>
        <b/>
        <sz val="10"/>
        <rFont val="Arial"/>
        <family val="2"/>
      </rPr>
      <t>The true cost of recovery can be difficult to calculate.</t>
    </r>
    <r>
      <rPr>
        <sz val="10"/>
        <color rgb="FF000000"/>
        <rFont val="Arial"/>
        <family val="2"/>
      </rPr>
      <t xml:space="preserve"> Recovery costs may include reconfiguring or customizing an existing platform, or time spent rebuilding lost data or content. Include anything related to recovering from the incident, including engaging third parties, that was not already included in your operational budget. Money spent on licensing and migrating to a new platform should be included if it was not already including in the operational budget. </t>
    </r>
  </si>
  <si>
    <t>Avg Loss to BEC</t>
  </si>
  <si>
    <t>Hours Spent on Recovery</t>
  </si>
  <si>
    <t>Cost of Labor/Hour &gt; Total Cost of Labor</t>
  </si>
  <si>
    <t>Cost of Platform Changes</t>
  </si>
  <si>
    <t>Cost of Training/Communication</t>
  </si>
  <si>
    <t>Additional Costs</t>
  </si>
  <si>
    <r>
      <rPr>
        <b/>
        <sz val="10"/>
        <rFont val="Arial"/>
        <family val="2"/>
      </rPr>
      <t xml:space="preserve">The true cost of recovery is more difficult to calculate, but should include the cost of any change prompted by the incident that was not already included in your operational budget.
</t>
    </r>
    <r>
      <rPr>
        <sz val="10"/>
        <color rgb="FF000000"/>
        <rFont val="Arial"/>
        <family val="2"/>
      </rPr>
      <t xml:space="preserve">Recovery costs may include reconfiguring/customizing an existing platform, migrating to a new platform, and/or time spent rebuilding lost data or content. Include anything related to recovering from the incident, including engaging third parties, communication and marketing campaigns, that was not already included in your operational budget. Money spent on licensing and migrating to a new platform should be included if it was not already planned. </t>
    </r>
  </si>
  <si>
    <t>Total Spent on Recovery</t>
  </si>
  <si>
    <t>Cost of Labor/Hour || Total Cost of Labor</t>
  </si>
  <si>
    <t>Resource</t>
  </si>
  <si>
    <t>Location</t>
  </si>
  <si>
    <t>Cost of new or additional Training</t>
  </si>
  <si>
    <t>Purpose</t>
  </si>
  <si>
    <t>No More Ransomware Project</t>
  </si>
  <si>
    <t>https://www.nomoreransom.org/en/index.html</t>
  </si>
  <si>
    <t>Shared decryption keys that may unlock your ransomware without having to pay; good prevention tips.</t>
  </si>
  <si>
    <t>FBI Field Offices</t>
  </si>
  <si>
    <t>https://www.fbi.gov/contact-us/field-offices</t>
  </si>
  <si>
    <t>Report any attempted ransomware or extortion to your nearest FBI field office.</t>
  </si>
  <si>
    <t>FBI Internet Crime Complaint Center</t>
  </si>
  <si>
    <t>https://www.ic3.gov/default.aspx</t>
  </si>
  <si>
    <t xml:space="preserve">An additional resource for reporting electronic crimes to the FBI
</t>
  </si>
  <si>
    <t>Businesses Closed by Breaches</t>
  </si>
  <si>
    <t>https://docs.google.com/spreadsheets/d/15CTPcgZQenWKDLDTQ2ibveUM4i7Of_n20TzdTi23xcg/edit#gid=0</t>
  </si>
  <si>
    <t>Adrian Sanabria's spreadsheet of business reported to have closed as a consequence of a breach.</t>
  </si>
  <si>
    <t>Other Cost Calculators</t>
  </si>
  <si>
    <t>Sample Data Breach Cost Calculator</t>
  </si>
  <si>
    <t>https://eriskhub.com/mini-calc-usli</t>
  </si>
  <si>
    <t>Uses 7 questions to estimate incident costs, including potential regulatory fines and penalties.</t>
  </si>
  <si>
    <t>Incident Cost Calculator</t>
  </si>
  <si>
    <t>https://docs.google.com/spreadsheets/d/1n_Bs8-mOAN6VwYT8JdxdpTdcUsCM14m4XVnXkSwKMwI/edit#gid=1511092207</t>
  </si>
  <si>
    <t>Adrian Sanabria's Incident Cost Calculator highlights the impact of a single incident.</t>
  </si>
  <si>
    <t>Security Onion</t>
  </si>
  <si>
    <t>https://securityonion.net/</t>
  </si>
  <si>
    <t xml:space="preserve">Free/open source Linux distribution for intrusion detection, enterprise security monitoring, and log management.Includes Elasticsearch, Logstash, Kibana, Snort, Suricata, Bro, Wazuh, Sguil, Squert, CyberChef, NetworkMiner, and many other security tools. </t>
  </si>
  <si>
    <t>Security Onion Github</t>
  </si>
  <si>
    <t>https://github.com/Security-Onion-Solutions/security-onion</t>
  </si>
  <si>
    <t>Security Onion 2019 Conference Videos</t>
  </si>
  <si>
    <t>https://www.youtube.com/playlist?list=PLljFlTO9rB16UHGHbo4dTR5qzvJObEBoa</t>
  </si>
  <si>
    <t>Especially video #2, "Augmenting the Onion" - lots of other open source tool suggestions that help build your defense &amp; detection.</t>
  </si>
  <si>
    <t>Free Security Software from FireEye/Mandiant</t>
  </si>
  <si>
    <t>Especially Redline for triage &amp; analysis</t>
  </si>
  <si>
    <t>OSSIM - Open Source SIEM from AlienVault</t>
  </si>
  <si>
    <t>https://cybersecurity.att.com/products/ossim</t>
  </si>
  <si>
    <t>Security Information Event Management software, includes event collection, normalization, and correlation based on given malware data.</t>
  </si>
  <si>
    <t xml:space="preserve">OSQuery </t>
  </si>
  <si>
    <t>https://osquery.io/</t>
  </si>
  <si>
    <t>Low-level operating system analytics and monitoring tool.</t>
  </si>
  <si>
    <t>OSSEC</t>
  </si>
  <si>
    <t>https://github.com/ossec/ossec-hids</t>
  </si>
  <si>
    <t>Open Source host-based Intrusion Detection System; includes log analysis, file integrity checking, policy monitoring, rootkit detection, real-time alerting and active response</t>
  </si>
  <si>
    <r>
      <rPr>
        <b/>
        <sz val="10"/>
        <rFont val="Arial"/>
        <family val="2"/>
      </rPr>
      <t xml:space="preserve">In the event of service delivery disruption, this is the cost per day or per hour of subscription revenue impacted. </t>
    </r>
    <r>
      <rPr>
        <sz val="10"/>
        <color rgb="FF000000"/>
        <rFont val="Arial"/>
        <family val="2"/>
      </rPr>
      <t>Depending on SLAs, service disruption may translate into money owed to subscribers, or into lost subscription renewals. Service Subscription costs pulled from forecasts and should be updated at least quaterly, preferrably monthly.</t>
    </r>
  </si>
  <si>
    <t>open Source Tools &amp; Free Info</t>
  </si>
  <si>
    <t>Ransomware Demands, Recovery Costs for Small to Medium Organizations (source: SecureWorld, Sophos)</t>
  </si>
  <si>
    <t>Data recovered by:</t>
  </si>
  <si>
    <t>Paying Ransom</t>
  </si>
  <si>
    <t>Restored from Backup</t>
  </si>
  <si>
    <t>Other Means</t>
  </si>
  <si>
    <t>Data Recovery Statistics (source: Sophos Survey)</t>
  </si>
  <si>
    <t>Total Data Recovered</t>
  </si>
  <si>
    <t>Encrypted Data Locations (source: Sophos)</t>
  </si>
  <si>
    <t>Only On-Prem or Private Cloud Data</t>
  </si>
  <si>
    <t>Combo On-Prem/ Private and Public</t>
  </si>
  <si>
    <r>
      <rPr>
        <b/>
        <sz val="10"/>
        <rFont val="Arial"/>
        <family val="2"/>
      </rPr>
      <t>Ransomware and Business Email Compromise (BEC) should be incorporated into any business continuity and security incident response plans.</t>
    </r>
    <r>
      <rPr>
        <sz val="10"/>
        <color rgb="FF000000"/>
        <rFont val="Arial"/>
        <family val="2"/>
      </rPr>
      <t xml:space="preserve"> The FBI's Internet Crime Complaint Center 2019 Report received 2,047 reports of ransomware totalling $8,965,847 in losses ($4380 on average, aligning with SecureWorld's 2018 estimate), noting that most ransomware incidents go unreported. They also received 23,775 complaints of Business Email or Email Account Compromise resulting in $1,776,549,688 in losses, or an average of $74,723 per incident.
Real world example: In 2018, the city of Atlanta was hit with a SamSam ransomware variant. Attackers demanded $50,000; it's unclear whether or not Atlanta paid the ransom, which is never recommended. It's estimated that it cost the city of Atlanta $2,267,328 in recovery costs, though it's believed that number is conservative and the true impact could be over $9M.
According to an independent survey commissioned by Sophos in early 2020, twice as many organizations recovered their data successfully by restoring from backup rather than paying the ransom. According to this survey, paying the ransom effectively doubles the cost of recovery, because the organization still has to remediate the attack in addition to paying the ransom.
To date, seventeen companies have publicly acknowledged closing their doors due to losses associated with, or difficulty recovering from, a breach or ransomwar</t>
    </r>
  </si>
  <si>
    <t>Global Avg</t>
  </si>
  <si>
    <t>100-1000 Employees</t>
  </si>
  <si>
    <t>1000-5000 Employees</t>
  </si>
  <si>
    <t>Average Cost to Remediate a Ransomware Attack - USD (source: Sophos)</t>
  </si>
  <si>
    <t>Only Public 
Cloud Data</t>
  </si>
  <si>
    <t>Cost of Labor per Minute (rounded up)</t>
  </si>
  <si>
    <t>Cost of Labor per Hour (rounded up)</t>
  </si>
  <si>
    <t>Additional Costs (add rows as needed)</t>
  </si>
  <si>
    <r>
      <rPr>
        <b/>
        <sz val="10"/>
        <rFont val="Arial"/>
        <family val="2"/>
      </rPr>
      <t>Service or product disruption often leads to an notable increase in support contact.</t>
    </r>
    <r>
      <rPr>
        <sz val="10"/>
        <color rgb="FF000000"/>
        <rFont val="Arial"/>
        <family val="2"/>
      </rPr>
      <t xml:space="preserve"> If you are able to isolate cases specific to the security event, or prefer only to consider the addtional operational cost over your usual overhead, look at the change from average (delta) instead instead of the total. Use the column most aligned with your use case.</t>
    </r>
  </si>
  <si>
    <t xml:space="preserve">
Many software products developed by companies rely on open source components. If your paid product leverages open source components, you are assuming the security risks associated with those components.
Some consider open source software "more secure" than vendor-produced software because anyone can identify and fix security issues, but that makes an assumption that the platform's audience has time/talent/inclination to identify and resolve security issues. This assumption is based in the positive ethos of open source and collaboration; it's more likely that people looking to exploit vulnerabilities have more time to identify security issues - and they have significantly less incentive to fix them.
Vulnerabilities may not always be flaws in the system; users and attackers can find creative ways to misuse components that are working-as-intended. When assessing vulnerabilities, be more concerned about potential outcomes than whether or not a feature is being used "incorrectly."
Organizations who build their software using open source components should perform security reviews of the platforms they develop and deliver, and to build security best practices into their development process.
</t>
  </si>
  <si>
    <t>Ransomware Control Matrix</t>
  </si>
  <si>
    <t>https://rcxmatrix.org/</t>
  </si>
  <si>
    <t>A framework designed to help organizations identify, assess, and mitigate the risk of ransomware attacks</t>
  </si>
  <si>
    <t>https://fireeye.market/browse?query=freeware</t>
  </si>
  <si>
    <r>
      <t xml:space="preserve">
I developed this worksheet to help IT personnel in smaller orgs start a conversation with the business to get buy-in on security concepts. The goal is to ensure your exec team and board of directors understands there is a </t>
    </r>
    <r>
      <rPr>
        <i/>
        <sz val="10"/>
        <rFont val="Arial"/>
        <family val="2"/>
      </rPr>
      <t xml:space="preserve">non-zero dollar amount </t>
    </r>
    <r>
      <rPr>
        <sz val="10"/>
        <color rgb="FF000000"/>
        <rFont val="Arial"/>
        <family val="2"/>
      </rPr>
      <t xml:space="preserve">associated with NOT securing your organization and to help quantify risk in a monetary sense.
Larger groups/orgs can also use these worksheets to understand the impact an incident has on productivity and estimate the costs associated at scale.
Have questions or feedback? Email me at csage@pocket-ciso.com.
*****
</t>
    </r>
    <r>
      <rPr>
        <b/>
        <sz val="10"/>
        <rFont val="Arial"/>
        <family val="2"/>
      </rPr>
      <t xml:space="preserve">To use, enter your information in the PURPLE boxes - the yellow and red boxes will automatically populate.
</t>
    </r>
    <r>
      <rPr>
        <sz val="10"/>
        <color rgb="FF000000"/>
        <rFont val="Arial"/>
        <family val="2"/>
      </rPr>
      <t xml:space="preserve">You can adjust columns for different roles/groups to suit your organization, just make sure to update the formulae. Check the notes on boxes for citations or further information.
I've tried to be fairly conservative with estimates. If you get some pushback on the numbers, that's okay. Work with your finance/leadership team to get to a baseline on which everyone agrees.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</si>
</sst>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32" x14ac:knownFonts="1">
    <font>
      <sz val="10"/>
      <color rgb="FF000000"/>
      <name val="Arial"/>
    </font>
    <font>
      <b/>
      <sz val="12"/>
      <color theme="1"/>
      <name val="Arial"/>
      <family val="2"/>
    </font>
    <font>
      <sz val="10"/>
      <color theme="1"/>
      <name val="Arial"/>
      <family val="2"/>
    </font>
    <font>
      <b/>
      <sz val="10"/>
      <color theme="1"/>
      <name val="Arial"/>
      <family val="2"/>
    </font>
    <font>
      <sz val="10"/>
      <color theme="1"/>
      <name val="Arial"/>
      <family val="2"/>
    </font>
    <font>
      <b/>
      <sz val="10"/>
      <color theme="1"/>
      <name val="Arial"/>
      <family val="2"/>
    </font>
    <font>
      <sz val="10"/>
      <name val="Arial"/>
      <family val="2"/>
    </font>
    <font>
      <sz val="10"/>
      <color rgb="FF980000"/>
      <name val="Arial"/>
      <family val="2"/>
    </font>
    <font>
      <b/>
      <sz val="10"/>
      <color rgb="FF000000"/>
      <name val="Arial"/>
      <family val="2"/>
    </font>
    <font>
      <sz val="10"/>
      <color rgb="FF980000"/>
      <name val="Arial"/>
      <family val="2"/>
    </font>
    <font>
      <b/>
      <sz val="10"/>
      <color rgb="FF980000"/>
      <name val="Arial"/>
      <family val="2"/>
    </font>
    <font>
      <b/>
      <i/>
      <sz val="10"/>
      <color theme="1"/>
      <name val="Arial"/>
      <family val="2"/>
    </font>
    <font>
      <b/>
      <i/>
      <sz val="10"/>
      <color rgb="FF980000"/>
      <name val="Arial"/>
      <family val="2"/>
    </font>
    <font>
      <b/>
      <sz val="10"/>
      <color rgb="FF980000"/>
      <name val="Arial"/>
      <family val="2"/>
    </font>
    <font>
      <i/>
      <sz val="8"/>
      <color theme="1"/>
      <name val="Arial"/>
      <family val="2"/>
    </font>
    <font>
      <sz val="10"/>
      <name val="Arial"/>
      <family val="2"/>
    </font>
    <font>
      <sz val="10"/>
      <name val="Arial"/>
      <family val="2"/>
    </font>
    <font>
      <b/>
      <sz val="10"/>
      <color rgb="FF000000"/>
      <name val="Calibri"/>
      <family val="2"/>
    </font>
    <font>
      <sz val="10"/>
      <color rgb="FF980000"/>
      <name val="Arial"/>
      <family val="2"/>
    </font>
    <font>
      <i/>
      <sz val="10"/>
      <name val="Arial"/>
      <family val="2"/>
    </font>
    <font>
      <b/>
      <sz val="10"/>
      <name val="Arial"/>
      <family val="2"/>
    </font>
    <font>
      <sz val="10"/>
      <color rgb="FF000000"/>
      <name val="Arial"/>
      <family val="2"/>
    </font>
    <font>
      <u/>
      <sz val="10"/>
      <color theme="10"/>
      <name val="Arial"/>
      <family val="2"/>
    </font>
    <font>
      <b/>
      <sz val="10"/>
      <color theme="1"/>
      <name val="Arial"/>
      <family val="2"/>
      <scheme val="minor"/>
    </font>
    <font>
      <sz val="10"/>
      <color rgb="FF000000"/>
      <name val="Arial"/>
      <family val="2"/>
      <scheme val="minor"/>
    </font>
    <font>
      <sz val="10"/>
      <color theme="1"/>
      <name val="Arial"/>
      <family val="2"/>
      <scheme val="minor"/>
    </font>
    <font>
      <u/>
      <sz val="10"/>
      <color rgb="FF0000FF"/>
      <name val="Arial"/>
      <family val="2"/>
      <scheme val="minor"/>
    </font>
    <font>
      <sz val="10"/>
      <name val="Arial"/>
      <family val="2"/>
      <scheme val="minor"/>
    </font>
    <font>
      <i/>
      <sz val="10"/>
      <color rgb="FF000000"/>
      <name val="Arial"/>
      <family val="2"/>
    </font>
    <font>
      <b/>
      <i/>
      <sz val="10"/>
      <color rgb="FF000000"/>
      <name val="Arial"/>
      <family val="2"/>
    </font>
    <font>
      <sz val="10"/>
      <color rgb="FF000000"/>
      <name val="Tahoma"/>
      <family val="2"/>
    </font>
    <font>
      <b/>
      <sz val="10"/>
      <color rgb="FF000000"/>
      <name val="Tahoma"/>
      <family val="2"/>
    </font>
  </fonts>
  <fills count="9">
    <fill>
      <patternFill patternType="none"/>
    </fill>
    <fill>
      <patternFill patternType="gray125"/>
    </fill>
    <fill>
      <patternFill patternType="solid">
        <fgColor rgb="FF9FC5E8"/>
        <bgColor rgb="FF9FC5E8"/>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2CC"/>
        <bgColor rgb="FFFFF2CC"/>
      </patternFill>
    </fill>
    <fill>
      <patternFill patternType="solid">
        <fgColor rgb="FFD9D9D9"/>
        <bgColor rgb="FFD9D9D9"/>
      </patternFill>
    </fill>
    <fill>
      <patternFill patternType="solid">
        <fgColor rgb="FFF4CCCC"/>
        <bgColor rgb="FFF4CCCC"/>
      </patternFill>
    </fill>
  </fills>
  <borders count="1">
    <border>
      <left/>
      <right/>
      <top/>
      <bottom/>
      <diagonal/>
    </border>
  </borders>
  <cellStyleXfs count="2">
    <xf numFmtId="0" fontId="0" fillId="0" borderId="0"/>
    <xf numFmtId="0" fontId="22" fillId="0" borderId="0" applyNumberFormat="0" applyFill="0" applyBorder="0" applyAlignment="0" applyProtection="0"/>
  </cellStyleXfs>
  <cellXfs count="94">
    <xf numFmtId="0" fontId="0" fillId="0" borderId="0" xfId="0"/>
    <xf numFmtId="0" fontId="2" fillId="0" borderId="0" xfId="0" applyFont="1"/>
    <xf numFmtId="0" fontId="3" fillId="0" borderId="0" xfId="0" applyFont="1" applyAlignment="1">
      <alignment horizontal="center"/>
    </xf>
    <xf numFmtId="0" fontId="5" fillId="0" borderId="0" xfId="0" applyFont="1"/>
    <xf numFmtId="0" fontId="5" fillId="0" borderId="0" xfId="0" applyFont="1" applyAlignment="1">
      <alignment horizontal="center" vertical="center" wrapText="1"/>
    </xf>
    <xf numFmtId="0" fontId="3" fillId="4" borderId="0" xfId="0" applyFont="1" applyFill="1" applyAlignment="1">
      <alignment horizontal="center"/>
    </xf>
    <xf numFmtId="0" fontId="4" fillId="0" borderId="0" xfId="0" applyFont="1" applyAlignment="1">
      <alignment horizontal="left" vertical="center" wrapText="1"/>
    </xf>
    <xf numFmtId="0" fontId="5" fillId="0" borderId="0" xfId="0" applyFont="1" applyAlignment="1">
      <alignment horizontal="right"/>
    </xf>
    <xf numFmtId="164" fontId="4" fillId="0" borderId="0" xfId="0" applyNumberFormat="1" applyFont="1"/>
    <xf numFmtId="0" fontId="3" fillId="0" borderId="0" xfId="0" applyFont="1"/>
    <xf numFmtId="0" fontId="6" fillId="5" borderId="0" xfId="0" applyFont="1" applyFill="1" applyAlignment="1">
      <alignment horizontal="right"/>
    </xf>
    <xf numFmtId="165" fontId="6" fillId="5" borderId="0" xfId="0" applyNumberFormat="1" applyFont="1" applyFill="1" applyAlignment="1">
      <alignment horizontal="right"/>
    </xf>
    <xf numFmtId="164" fontId="7" fillId="0" borderId="0" xfId="0" applyNumberFormat="1" applyFont="1"/>
    <xf numFmtId="165" fontId="2" fillId="0" borderId="0" xfId="0" applyNumberFormat="1" applyFont="1" applyAlignment="1">
      <alignment horizontal="right"/>
    </xf>
    <xf numFmtId="165" fontId="9" fillId="6" borderId="0" xfId="0" applyNumberFormat="1" applyFont="1" applyFill="1" applyAlignment="1">
      <alignment horizontal="right"/>
    </xf>
    <xf numFmtId="3" fontId="2" fillId="7" borderId="0" xfId="0" applyNumberFormat="1" applyFont="1" applyFill="1"/>
    <xf numFmtId="0" fontId="11" fillId="8" borderId="0" xfId="0" applyFont="1" applyFill="1" applyAlignment="1">
      <alignment horizontal="right"/>
    </xf>
    <xf numFmtId="165" fontId="2" fillId="7" borderId="0" xfId="0" applyNumberFormat="1" applyFont="1" applyFill="1" applyAlignment="1">
      <alignment horizontal="right"/>
    </xf>
    <xf numFmtId="164" fontId="11" fillId="8" borderId="0" xfId="0" applyNumberFormat="1" applyFont="1" applyFill="1"/>
    <xf numFmtId="165" fontId="9" fillId="8" borderId="0" xfId="0" applyNumberFormat="1" applyFont="1" applyFill="1" applyAlignment="1">
      <alignment horizontal="right"/>
    </xf>
    <xf numFmtId="164" fontId="12" fillId="8" borderId="0" xfId="0" applyNumberFormat="1" applyFont="1" applyFill="1"/>
    <xf numFmtId="164" fontId="13" fillId="8" borderId="0" xfId="0" applyNumberFormat="1" applyFont="1" applyFill="1"/>
    <xf numFmtId="0" fontId="14" fillId="0" borderId="0" xfId="0" applyFont="1" applyAlignment="1">
      <alignment horizontal="right"/>
    </xf>
    <xf numFmtId="0" fontId="5" fillId="0" borderId="0" xfId="0" applyFont="1" applyAlignment="1">
      <alignment horizontal="center"/>
    </xf>
    <xf numFmtId="0" fontId="15" fillId="5" borderId="0" xfId="0" applyFont="1" applyFill="1" applyAlignment="1">
      <alignment horizontal="right"/>
    </xf>
    <xf numFmtId="4" fontId="2" fillId="0" borderId="0" xfId="0" applyNumberFormat="1" applyFont="1"/>
    <xf numFmtId="0" fontId="16" fillId="5" borderId="0" xfId="0" applyFont="1" applyFill="1"/>
    <xf numFmtId="4" fontId="3" fillId="0" borderId="0" xfId="0" applyNumberFormat="1" applyFont="1" applyAlignment="1">
      <alignment horizontal="right"/>
    </xf>
    <xf numFmtId="4" fontId="15" fillId="5" borderId="0" xfId="0" applyNumberFormat="1" applyFont="1" applyFill="1" applyAlignment="1">
      <alignment horizontal="right"/>
    </xf>
    <xf numFmtId="4" fontId="16" fillId="5" borderId="0" xfId="0" applyNumberFormat="1" applyFont="1" applyFill="1"/>
    <xf numFmtId="164" fontId="15" fillId="5" borderId="0" xfId="0" applyNumberFormat="1" applyFont="1" applyFill="1" applyAlignment="1">
      <alignment horizontal="right"/>
    </xf>
    <xf numFmtId="164" fontId="16" fillId="5" borderId="0" xfId="0" applyNumberFormat="1" applyFont="1" applyFill="1"/>
    <xf numFmtId="0" fontId="17" fillId="0" borderId="0" xfId="0" applyFont="1" applyAlignment="1">
      <alignment vertical="top"/>
    </xf>
    <xf numFmtId="164" fontId="13" fillId="8" borderId="0" xfId="0" applyNumberFormat="1" applyFont="1" applyFill="1" applyAlignment="1">
      <alignment horizontal="right"/>
    </xf>
    <xf numFmtId="0" fontId="17" fillId="0" borderId="0" xfId="0" applyFont="1" applyAlignment="1">
      <alignment vertical="center" wrapText="1"/>
    </xf>
    <xf numFmtId="0" fontId="1" fillId="0" borderId="0" xfId="0" applyFont="1"/>
    <xf numFmtId="0" fontId="8" fillId="0" borderId="0" xfId="0" applyFont="1" applyAlignment="1">
      <alignment vertical="top"/>
    </xf>
    <xf numFmtId="0" fontId="0" fillId="0" borderId="0" xfId="0" applyAlignment="1">
      <alignment vertical="top" wrapText="1"/>
    </xf>
    <xf numFmtId="165" fontId="9" fillId="0" borderId="0" xfId="0" applyNumberFormat="1" applyFont="1" applyAlignment="1">
      <alignment vertical="top"/>
    </xf>
    <xf numFmtId="165" fontId="10" fillId="8" borderId="0" xfId="0" applyNumberFormat="1" applyFont="1" applyFill="1" applyAlignment="1">
      <alignment horizontal="right"/>
    </xf>
    <xf numFmtId="165" fontId="9" fillId="0" borderId="0" xfId="0" applyNumberFormat="1" applyFont="1"/>
    <xf numFmtId="165" fontId="16" fillId="5" borderId="0" xfId="0" applyNumberFormat="1" applyFont="1" applyFill="1"/>
    <xf numFmtId="165" fontId="4" fillId="6" borderId="0" xfId="0" applyNumberFormat="1" applyFont="1" applyFill="1"/>
    <xf numFmtId="165" fontId="7" fillId="6" borderId="0" xfId="0" applyNumberFormat="1" applyFont="1" applyFill="1"/>
    <xf numFmtId="0" fontId="4" fillId="7" borderId="0" xfId="0" applyFont="1" applyFill="1"/>
    <xf numFmtId="0" fontId="4" fillId="0" borderId="0" xfId="0" applyFont="1" applyAlignment="1">
      <alignment vertical="center" wrapText="1"/>
    </xf>
    <xf numFmtId="165" fontId="18" fillId="5" borderId="0" xfId="0" applyNumberFormat="1" applyFont="1" applyFill="1"/>
    <xf numFmtId="165" fontId="13" fillId="8" borderId="0" xfId="0" applyNumberFormat="1" applyFont="1" applyFill="1"/>
    <xf numFmtId="165" fontId="7" fillId="8" borderId="0" xfId="0" applyNumberFormat="1" applyFont="1" applyFill="1"/>
    <xf numFmtId="0" fontId="8" fillId="0" borderId="0" xfId="0" applyFont="1"/>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6" fillId="0" borderId="0" xfId="0" applyFont="1" applyAlignment="1">
      <alignment horizontal="left" wrapText="1"/>
    </xf>
    <xf numFmtId="0" fontId="22" fillId="0" borderId="0" xfId="1" applyAlignment="1">
      <alignment wrapText="1"/>
    </xf>
    <xf numFmtId="0" fontId="28" fillId="0" borderId="0" xfId="0" applyFont="1" applyAlignment="1">
      <alignment horizontal="right"/>
    </xf>
    <xf numFmtId="0" fontId="29" fillId="0" borderId="0" xfId="0" applyFont="1" applyAlignment="1">
      <alignment horizontal="right"/>
    </xf>
    <xf numFmtId="9" fontId="6" fillId="0" borderId="0" xfId="0" applyNumberFormat="1" applyFont="1" applyAlignment="1">
      <alignment horizontal="right"/>
    </xf>
    <xf numFmtId="0" fontId="0" fillId="0" borderId="0" xfId="0" applyAlignment="1">
      <alignment vertical="center" wrapText="1"/>
    </xf>
    <xf numFmtId="0" fontId="17" fillId="0" borderId="0" xfId="0" applyFont="1"/>
    <xf numFmtId="165" fontId="28" fillId="0" borderId="0" xfId="0" applyNumberFormat="1" applyFont="1" applyAlignment="1">
      <alignment horizontal="right"/>
    </xf>
    <xf numFmtId="0" fontId="0" fillId="0" borderId="0" xfId="0" applyAlignment="1">
      <alignment wrapText="1"/>
    </xf>
    <xf numFmtId="0" fontId="9" fillId="0" borderId="0" xfId="0" applyFont="1"/>
    <xf numFmtId="0" fontId="8" fillId="0" borderId="0" xfId="0" applyFont="1" applyAlignment="1">
      <alignment wrapText="1"/>
    </xf>
    <xf numFmtId="165" fontId="19" fillId="0" borderId="0" xfId="0" applyNumberFormat="1" applyFont="1" applyAlignment="1">
      <alignment horizontal="right" wrapText="1"/>
    </xf>
    <xf numFmtId="0" fontId="19" fillId="0" borderId="0" xfId="0" applyFont="1" applyAlignment="1">
      <alignment horizontal="right" wrapText="1"/>
    </xf>
    <xf numFmtId="9" fontId="6" fillId="0" borderId="0" xfId="0" applyNumberFormat="1" applyFont="1" applyAlignment="1">
      <alignment horizontal="right" wrapText="1"/>
    </xf>
    <xf numFmtId="9" fontId="21" fillId="0" borderId="0" xfId="0" applyNumberFormat="1" applyFont="1"/>
    <xf numFmtId="9" fontId="6" fillId="0" borderId="0" xfId="0" applyNumberFormat="1" applyFont="1"/>
    <xf numFmtId="0" fontId="2" fillId="3" borderId="0" xfId="0" applyFont="1" applyFill="1" applyAlignment="1">
      <alignment vertical="center" wrapText="1"/>
    </xf>
    <xf numFmtId="0" fontId="0" fillId="0" borderId="0" xfId="0"/>
    <xf numFmtId="0" fontId="3" fillId="0" borderId="0" xfId="0" applyFont="1"/>
    <xf numFmtId="0" fontId="4" fillId="7" borderId="0" xfId="0" applyFont="1" applyFill="1"/>
    <xf numFmtId="0" fontId="5" fillId="0" borderId="0" xfId="0" applyFont="1"/>
    <xf numFmtId="0" fontId="13" fillId="0" borderId="0" xfId="0" applyFont="1"/>
    <xf numFmtId="0" fontId="10" fillId="0" borderId="0" xfId="0" applyFont="1"/>
    <xf numFmtId="3" fontId="2" fillId="7" borderId="0" xfId="0" applyNumberFormat="1" applyFont="1" applyFill="1"/>
    <xf numFmtId="0" fontId="3" fillId="4" borderId="0" xfId="0" applyFont="1" applyFill="1" applyAlignment="1">
      <alignment horizontal="center"/>
    </xf>
    <xf numFmtId="0" fontId="7" fillId="7" borderId="0" xfId="0" applyFont="1" applyFill="1"/>
    <xf numFmtId="0" fontId="1" fillId="2" borderId="0" xfId="0" applyFont="1" applyFill="1"/>
    <xf numFmtId="0" fontId="3" fillId="0" borderId="0" xfId="0" applyFont="1" applyAlignment="1">
      <alignment wrapText="1"/>
    </xf>
    <xf numFmtId="0" fontId="8" fillId="0" borderId="0" xfId="0" applyFont="1"/>
    <xf numFmtId="0" fontId="8" fillId="3" borderId="0" xfId="0" applyFont="1" applyFill="1" applyAlignment="1">
      <alignment vertical="center" wrapText="1"/>
    </xf>
    <xf numFmtId="0" fontId="4" fillId="3" borderId="0" xfId="0" applyFont="1" applyFill="1" applyAlignment="1">
      <alignment vertical="center" wrapText="1"/>
    </xf>
    <xf numFmtId="0" fontId="1" fillId="2" borderId="0" xfId="0" applyFont="1" applyFill="1" applyAlignment="1">
      <alignment horizontal="left"/>
    </xf>
    <xf numFmtId="0" fontId="2" fillId="3" borderId="0" xfId="0" applyFont="1" applyFill="1" applyAlignment="1">
      <alignment horizontal="left" vertical="center" wrapText="1"/>
    </xf>
    <xf numFmtId="0" fontId="14" fillId="0" borderId="0" xfId="0" applyFont="1" applyAlignment="1">
      <alignment horizontal="right"/>
    </xf>
    <xf numFmtId="0" fontId="8" fillId="4" borderId="0" xfId="0" applyFont="1" applyFill="1" applyAlignment="1">
      <alignment vertical="center"/>
    </xf>
    <xf numFmtId="0" fontId="0" fillId="0" borderId="0" xfId="0" applyAlignment="1">
      <alignment vertical="center"/>
    </xf>
    <xf numFmtId="0" fontId="23" fillId="2" borderId="0" xfId="0" applyFont="1" applyFill="1" applyAlignment="1">
      <alignment wrapText="1"/>
    </xf>
    <xf numFmtId="0" fontId="24" fillId="0" borderId="0" xfId="0" applyFont="1" applyAlignment="1">
      <alignment wrapText="1"/>
    </xf>
    <xf numFmtId="0" fontId="25"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ecurity-Onion-Solutions/security-onion" TargetMode="External"/><Relationship Id="rId13" Type="http://schemas.openxmlformats.org/officeDocument/2006/relationships/hyperlink" Target="https://github.com/ossec/ossec-hids" TargetMode="External"/><Relationship Id="rId3" Type="http://schemas.openxmlformats.org/officeDocument/2006/relationships/hyperlink" Target="https://www.ic3.gov/default.aspx" TargetMode="External"/><Relationship Id="rId7" Type="http://schemas.openxmlformats.org/officeDocument/2006/relationships/hyperlink" Target="https://securityonion.net/" TargetMode="External"/><Relationship Id="rId12" Type="http://schemas.openxmlformats.org/officeDocument/2006/relationships/hyperlink" Target="https://osquery.io/" TargetMode="External"/><Relationship Id="rId2" Type="http://schemas.openxmlformats.org/officeDocument/2006/relationships/hyperlink" Target="https://www.fbi.gov/contact-us/field-offices" TargetMode="External"/><Relationship Id="rId1" Type="http://schemas.openxmlformats.org/officeDocument/2006/relationships/hyperlink" Target="https://www.nomoreransom.org/en/index.html" TargetMode="External"/><Relationship Id="rId6" Type="http://schemas.openxmlformats.org/officeDocument/2006/relationships/hyperlink" Target="https://docs.google.com/spreadsheets/d/1n_Bs8-mOAN6VwYT8JdxdpTdcUsCM14m4XVnXkSwKMwI/edit" TargetMode="External"/><Relationship Id="rId11" Type="http://schemas.openxmlformats.org/officeDocument/2006/relationships/hyperlink" Target="https://cybersecurity.att.com/products/ossim" TargetMode="External"/><Relationship Id="rId5" Type="http://schemas.openxmlformats.org/officeDocument/2006/relationships/hyperlink" Target="https://eriskhub.com/mini-calc-usli" TargetMode="External"/><Relationship Id="rId10" Type="http://schemas.openxmlformats.org/officeDocument/2006/relationships/hyperlink" Target="https://fireeye.market/browse?query=freeware" TargetMode="External"/><Relationship Id="rId4" Type="http://schemas.openxmlformats.org/officeDocument/2006/relationships/hyperlink" Target="https://docs.google.com/spreadsheets/d/15CTPcgZQenWKDLDTQ2ibveUM4i7Of_n20TzdTi23xcg/edit" TargetMode="External"/><Relationship Id="rId9" Type="http://schemas.openxmlformats.org/officeDocument/2006/relationships/hyperlink" Target="https://www.youtube.com/playlist?list=PLljFlTO9rB16UHGHbo4dTR5qzvJObEB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8"/>
  <sheetViews>
    <sheetView workbookViewId="0">
      <selection activeCell="D26" sqref="D26"/>
    </sheetView>
  </sheetViews>
  <sheetFormatPr baseColWidth="10" defaultColWidth="14.5" defaultRowHeight="15.75" customHeight="1" x14ac:dyDescent="0.15"/>
  <sheetData>
    <row r="1" spans="1:8" ht="15.75" customHeight="1" x14ac:dyDescent="0.15">
      <c r="A1" s="71" t="s">
        <v>136</v>
      </c>
      <c r="B1" s="72"/>
      <c r="C1" s="72"/>
      <c r="D1" s="72"/>
      <c r="E1" s="72"/>
      <c r="F1" s="72"/>
      <c r="G1" s="72"/>
      <c r="H1" s="72"/>
    </row>
    <row r="2" spans="1:8" ht="15.75" customHeight="1" x14ac:dyDescent="0.15">
      <c r="A2" s="72"/>
      <c r="B2" s="72"/>
      <c r="C2" s="72"/>
      <c r="D2" s="72"/>
      <c r="E2" s="72"/>
      <c r="F2" s="72"/>
      <c r="G2" s="72"/>
      <c r="H2" s="72"/>
    </row>
    <row r="3" spans="1:8" ht="15.75" customHeight="1" x14ac:dyDescent="0.15">
      <c r="A3" s="72"/>
      <c r="B3" s="72"/>
      <c r="C3" s="72"/>
      <c r="D3" s="72"/>
      <c r="E3" s="72"/>
      <c r="F3" s="72"/>
      <c r="G3" s="72"/>
      <c r="H3" s="72"/>
    </row>
    <row r="4" spans="1:8" ht="15.75" customHeight="1" x14ac:dyDescent="0.15">
      <c r="A4" s="72"/>
      <c r="B4" s="72"/>
      <c r="C4" s="72"/>
      <c r="D4" s="72"/>
      <c r="E4" s="72"/>
      <c r="F4" s="72"/>
      <c r="G4" s="72"/>
      <c r="H4" s="72"/>
    </row>
    <row r="5" spans="1:8" ht="15.75" customHeight="1" x14ac:dyDescent="0.15">
      <c r="A5" s="72"/>
      <c r="B5" s="72"/>
      <c r="C5" s="72"/>
      <c r="D5" s="72"/>
      <c r="E5" s="72"/>
      <c r="F5" s="72"/>
      <c r="G5" s="72"/>
      <c r="H5" s="72"/>
    </row>
    <row r="6" spans="1:8" ht="15.75" customHeight="1" x14ac:dyDescent="0.15">
      <c r="A6" s="72"/>
      <c r="B6" s="72"/>
      <c r="C6" s="72"/>
      <c r="D6" s="72"/>
      <c r="E6" s="72"/>
      <c r="F6" s="72"/>
      <c r="G6" s="72"/>
      <c r="H6" s="72"/>
    </row>
    <row r="7" spans="1:8" ht="15.75" customHeight="1" x14ac:dyDescent="0.15">
      <c r="A7" s="72"/>
      <c r="B7" s="72"/>
      <c r="C7" s="72"/>
      <c r="D7" s="72"/>
      <c r="E7" s="72"/>
      <c r="F7" s="72"/>
      <c r="G7" s="72"/>
      <c r="H7" s="72"/>
    </row>
    <row r="8" spans="1:8" ht="15.75" customHeight="1" x14ac:dyDescent="0.15">
      <c r="A8" s="72"/>
      <c r="B8" s="72"/>
      <c r="C8" s="72"/>
      <c r="D8" s="72"/>
      <c r="E8" s="72"/>
      <c r="F8" s="72"/>
      <c r="G8" s="72"/>
      <c r="H8" s="72"/>
    </row>
    <row r="9" spans="1:8" ht="15.75" customHeight="1" x14ac:dyDescent="0.15">
      <c r="A9" s="72"/>
      <c r="B9" s="72"/>
      <c r="C9" s="72"/>
      <c r="D9" s="72"/>
      <c r="E9" s="72"/>
      <c r="F9" s="72"/>
      <c r="G9" s="72"/>
      <c r="H9" s="72"/>
    </row>
    <row r="10" spans="1:8" ht="15.75" customHeight="1" x14ac:dyDescent="0.15">
      <c r="A10" s="72"/>
      <c r="B10" s="72"/>
      <c r="C10" s="72"/>
      <c r="D10" s="72"/>
      <c r="E10" s="72"/>
      <c r="F10" s="72"/>
      <c r="G10" s="72"/>
      <c r="H10" s="72"/>
    </row>
    <row r="11" spans="1:8" ht="15.75" customHeight="1" x14ac:dyDescent="0.15">
      <c r="A11" s="72"/>
      <c r="B11" s="72"/>
      <c r="C11" s="72"/>
      <c r="D11" s="72"/>
      <c r="E11" s="72"/>
      <c r="F11" s="72"/>
      <c r="G11" s="72"/>
      <c r="H11" s="72"/>
    </row>
    <row r="12" spans="1:8" ht="15.75" customHeight="1" x14ac:dyDescent="0.15">
      <c r="A12" s="72"/>
      <c r="B12" s="72"/>
      <c r="C12" s="72"/>
      <c r="D12" s="72"/>
      <c r="E12" s="72"/>
      <c r="F12" s="72"/>
      <c r="G12" s="72"/>
      <c r="H12" s="72"/>
    </row>
    <row r="13" spans="1:8" ht="15.75" customHeight="1" x14ac:dyDescent="0.15">
      <c r="A13" s="72"/>
      <c r="B13" s="72"/>
      <c r="C13" s="72"/>
      <c r="D13" s="72"/>
      <c r="E13" s="72"/>
      <c r="F13" s="72"/>
      <c r="G13" s="72"/>
      <c r="H13" s="72"/>
    </row>
    <row r="14" spans="1:8" ht="15.75" customHeight="1" x14ac:dyDescent="0.15">
      <c r="A14" s="72"/>
      <c r="B14" s="72"/>
      <c r="C14" s="72"/>
      <c r="D14" s="72"/>
      <c r="E14" s="72"/>
      <c r="F14" s="72"/>
      <c r="G14" s="72"/>
      <c r="H14" s="72"/>
    </row>
    <row r="15" spans="1:8" ht="15.75" customHeight="1" x14ac:dyDescent="0.15">
      <c r="A15" s="72"/>
      <c r="B15" s="72"/>
      <c r="C15" s="72"/>
      <c r="D15" s="72"/>
      <c r="E15" s="72"/>
      <c r="F15" s="72"/>
      <c r="G15" s="72"/>
      <c r="H15" s="72"/>
    </row>
    <row r="16" spans="1:8" ht="15.75" customHeight="1" x14ac:dyDescent="0.15">
      <c r="A16" s="72"/>
      <c r="B16" s="72"/>
      <c r="C16" s="72"/>
      <c r="D16" s="72"/>
      <c r="E16" s="72"/>
      <c r="F16" s="72"/>
      <c r="G16" s="72"/>
      <c r="H16" s="72"/>
    </row>
    <row r="17" spans="1:8" ht="15.75" customHeight="1" x14ac:dyDescent="0.15">
      <c r="A17" s="72"/>
      <c r="B17" s="72"/>
      <c r="C17" s="72"/>
      <c r="D17" s="72"/>
      <c r="E17" s="72"/>
      <c r="F17" s="72"/>
      <c r="G17" s="72"/>
      <c r="H17" s="72"/>
    </row>
    <row r="18" spans="1:8" ht="15.75" customHeight="1" x14ac:dyDescent="0.15">
      <c r="A18" s="72"/>
      <c r="B18" s="72"/>
      <c r="C18" s="72"/>
      <c r="D18" s="72"/>
      <c r="E18" s="72"/>
      <c r="F18" s="72"/>
      <c r="G18" s="72"/>
      <c r="H18" s="72"/>
    </row>
  </sheetData>
  <mergeCells count="1">
    <mergeCell ref="A1: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7"/>
  <sheetViews>
    <sheetView zoomScale="120" zoomScaleNormal="120" workbookViewId="0">
      <selection activeCell="A38" sqref="A38"/>
    </sheetView>
  </sheetViews>
  <sheetFormatPr baseColWidth="10" defaultColWidth="14.5" defaultRowHeight="15.75" customHeight="1" x14ac:dyDescent="0.15"/>
  <cols>
    <col min="1" max="6" width="18.6640625" customWidth="1"/>
  </cols>
  <sheetData>
    <row r="1" spans="1:27" ht="16" x14ac:dyDescent="0.2">
      <c r="A1" s="81" t="s">
        <v>0</v>
      </c>
      <c r="B1" s="72"/>
      <c r="C1" s="72"/>
      <c r="D1" s="72"/>
      <c r="E1" s="72"/>
      <c r="F1" s="72"/>
      <c r="G1" s="72"/>
      <c r="H1" s="72"/>
      <c r="I1" s="72"/>
      <c r="J1" s="72"/>
      <c r="K1" s="72"/>
      <c r="L1" s="72"/>
      <c r="M1" s="72"/>
      <c r="N1" s="72"/>
      <c r="O1" s="1"/>
      <c r="P1" s="1"/>
      <c r="Q1" s="1"/>
      <c r="R1" s="1"/>
      <c r="S1" s="1"/>
      <c r="T1" s="1"/>
      <c r="U1" s="1"/>
      <c r="V1" s="1"/>
      <c r="W1" s="1"/>
      <c r="X1" s="1"/>
      <c r="Y1" s="1"/>
      <c r="Z1" s="1"/>
      <c r="AA1" s="1"/>
    </row>
    <row r="2" spans="1:27" ht="13" x14ac:dyDescent="0.15">
      <c r="A2" s="2"/>
      <c r="B2" s="2"/>
      <c r="C2" s="2"/>
      <c r="D2" s="2"/>
      <c r="E2" s="2"/>
      <c r="F2" s="2"/>
      <c r="G2" s="1"/>
      <c r="H2" s="1"/>
      <c r="I2" s="1"/>
      <c r="J2" s="1"/>
      <c r="K2" s="1"/>
      <c r="L2" s="1"/>
      <c r="M2" s="1"/>
      <c r="N2" s="1"/>
      <c r="O2" s="1"/>
      <c r="P2" s="1"/>
      <c r="Q2" s="1"/>
      <c r="R2" s="1"/>
      <c r="S2" s="1"/>
      <c r="T2" s="1"/>
      <c r="U2" s="1"/>
      <c r="V2" s="1"/>
      <c r="W2" s="1"/>
      <c r="X2" s="1"/>
      <c r="Y2" s="1"/>
      <c r="Z2" s="1"/>
      <c r="AA2" s="1"/>
    </row>
    <row r="3" spans="1:27" ht="13" x14ac:dyDescent="0.15">
      <c r="A3" s="79" t="s">
        <v>2</v>
      </c>
      <c r="B3" s="72"/>
      <c r="C3" s="72"/>
      <c r="D3" s="72"/>
      <c r="E3" s="72"/>
      <c r="F3" s="5"/>
      <c r="G3" s="1"/>
      <c r="H3" s="71" t="s">
        <v>3</v>
      </c>
      <c r="I3" s="72"/>
      <c r="J3" s="72"/>
      <c r="K3" s="72"/>
      <c r="L3" s="72"/>
      <c r="M3" s="72"/>
      <c r="N3" s="72"/>
      <c r="O3" s="1"/>
      <c r="P3" s="1"/>
      <c r="Q3" s="1"/>
      <c r="R3" s="1"/>
      <c r="S3" s="1"/>
      <c r="T3" s="1"/>
      <c r="U3" s="1"/>
      <c r="V3" s="1"/>
      <c r="W3" s="1"/>
      <c r="X3" s="1"/>
      <c r="Y3" s="1"/>
      <c r="Z3" s="1"/>
      <c r="AA3" s="1"/>
    </row>
    <row r="4" spans="1:27" ht="13" x14ac:dyDescent="0.15">
      <c r="A4" s="1"/>
      <c r="B4" s="2"/>
      <c r="C4" s="2" t="s">
        <v>9</v>
      </c>
      <c r="D4" s="2" t="s">
        <v>10</v>
      </c>
      <c r="E4" s="2" t="s">
        <v>11</v>
      </c>
      <c r="F4" s="2" t="s">
        <v>12</v>
      </c>
      <c r="G4" s="1"/>
      <c r="H4" s="72"/>
      <c r="I4" s="72"/>
      <c r="J4" s="72"/>
      <c r="K4" s="72"/>
      <c r="L4" s="72"/>
      <c r="M4" s="72"/>
      <c r="N4" s="72"/>
      <c r="O4" s="1"/>
      <c r="P4" s="1"/>
      <c r="Q4" s="1"/>
      <c r="R4" s="1"/>
      <c r="S4" s="1"/>
      <c r="T4" s="1"/>
      <c r="U4" s="1"/>
      <c r="V4" s="1"/>
      <c r="W4" s="1"/>
      <c r="X4" s="1"/>
      <c r="Y4" s="1"/>
      <c r="Z4" s="1"/>
      <c r="AA4" s="1"/>
    </row>
    <row r="5" spans="1:27" ht="13" x14ac:dyDescent="0.15">
      <c r="A5" s="73" t="s">
        <v>14</v>
      </c>
      <c r="B5" s="72"/>
      <c r="C5" s="10">
        <v>45</v>
      </c>
      <c r="D5" s="10">
        <v>20</v>
      </c>
      <c r="E5" s="10">
        <v>3</v>
      </c>
      <c r="F5" s="10">
        <v>2</v>
      </c>
      <c r="G5" s="1"/>
      <c r="H5" s="72"/>
      <c r="I5" s="72"/>
      <c r="J5" s="72"/>
      <c r="K5" s="72"/>
      <c r="L5" s="72"/>
      <c r="M5" s="72"/>
      <c r="N5" s="72"/>
      <c r="O5" s="1"/>
      <c r="P5" s="1"/>
      <c r="Q5" s="1"/>
      <c r="R5" s="1"/>
      <c r="S5" s="1"/>
      <c r="T5" s="1"/>
      <c r="U5" s="1"/>
      <c r="V5" s="1"/>
      <c r="W5" s="1"/>
      <c r="X5" s="1"/>
      <c r="Y5" s="1"/>
      <c r="Z5" s="1"/>
      <c r="AA5" s="1"/>
    </row>
    <row r="6" spans="1:27" ht="13" x14ac:dyDescent="0.15">
      <c r="A6" s="73" t="s">
        <v>15</v>
      </c>
      <c r="B6" s="72"/>
      <c r="C6" s="11">
        <v>50000</v>
      </c>
      <c r="D6" s="11">
        <v>100000</v>
      </c>
      <c r="E6" s="11">
        <v>150000</v>
      </c>
      <c r="F6" s="11">
        <v>250000</v>
      </c>
      <c r="G6" s="1"/>
      <c r="H6" s="72"/>
      <c r="I6" s="72"/>
      <c r="J6" s="72"/>
      <c r="K6" s="72"/>
      <c r="L6" s="72"/>
      <c r="M6" s="72"/>
      <c r="N6" s="72"/>
      <c r="O6" s="1"/>
      <c r="P6" s="1"/>
      <c r="Q6" s="1"/>
      <c r="R6" s="1"/>
      <c r="S6" s="1"/>
      <c r="T6" s="1"/>
      <c r="U6" s="1"/>
      <c r="V6" s="1"/>
      <c r="W6" s="1"/>
      <c r="X6" s="1"/>
      <c r="Y6" s="1"/>
      <c r="Z6" s="1"/>
      <c r="AA6" s="1"/>
    </row>
    <row r="7" spans="1:27" ht="29.25" customHeight="1" x14ac:dyDescent="0.15">
      <c r="A7" s="82" t="s">
        <v>17</v>
      </c>
      <c r="B7" s="72"/>
      <c r="C7" s="10">
        <v>60</v>
      </c>
      <c r="D7" s="10">
        <v>60</v>
      </c>
      <c r="E7" s="10">
        <v>60</v>
      </c>
      <c r="F7" s="10">
        <v>60</v>
      </c>
      <c r="G7" s="1"/>
      <c r="H7" s="72"/>
      <c r="I7" s="72"/>
      <c r="J7" s="72"/>
      <c r="K7" s="72"/>
      <c r="L7" s="72"/>
      <c r="M7" s="72"/>
      <c r="N7" s="72"/>
      <c r="O7" s="1"/>
      <c r="P7" s="1"/>
      <c r="Q7" s="1"/>
      <c r="R7" s="1"/>
      <c r="S7" s="1"/>
      <c r="T7" s="1"/>
      <c r="U7" s="1"/>
      <c r="V7" s="1"/>
      <c r="W7" s="1"/>
      <c r="X7" s="1"/>
      <c r="Y7" s="1"/>
      <c r="Z7" s="1"/>
      <c r="AA7" s="1"/>
    </row>
    <row r="8" spans="1:27" ht="13" x14ac:dyDescent="0.15">
      <c r="A8" s="73"/>
      <c r="B8" s="72"/>
      <c r="C8" s="1"/>
      <c r="D8" s="1"/>
      <c r="E8" s="1"/>
      <c r="F8" s="1"/>
      <c r="G8" s="1"/>
      <c r="H8" s="72"/>
      <c r="I8" s="72"/>
      <c r="J8" s="72"/>
      <c r="K8" s="72"/>
      <c r="L8" s="72"/>
      <c r="M8" s="72"/>
      <c r="N8" s="72"/>
      <c r="O8" s="1"/>
      <c r="P8" s="1"/>
      <c r="Q8" s="1"/>
      <c r="R8" s="1"/>
      <c r="S8" s="1"/>
      <c r="T8" s="1"/>
      <c r="U8" s="1"/>
      <c r="V8" s="1"/>
      <c r="W8" s="1"/>
      <c r="X8" s="1"/>
      <c r="Y8" s="1"/>
      <c r="Z8" s="1"/>
      <c r="AA8" s="1"/>
    </row>
    <row r="9" spans="1:27" ht="13" x14ac:dyDescent="0.15">
      <c r="A9" s="73" t="s">
        <v>127</v>
      </c>
      <c r="B9" s="73"/>
      <c r="C9" s="13">
        <f>ROUNDUP(((C5*C6)/96000),0)</f>
        <v>24</v>
      </c>
      <c r="D9" s="13">
        <f t="shared" ref="D9:F9" si="0">ROUNDUP(((D5*D6)/96000),0)</f>
        <v>21</v>
      </c>
      <c r="E9" s="13">
        <f t="shared" si="0"/>
        <v>5</v>
      </c>
      <c r="F9" s="13">
        <f t="shared" si="0"/>
        <v>6</v>
      </c>
      <c r="G9" s="1"/>
      <c r="H9" s="72"/>
      <c r="I9" s="72"/>
      <c r="J9" s="72"/>
      <c r="K9" s="72"/>
      <c r="L9" s="72"/>
      <c r="M9" s="72"/>
      <c r="N9" s="72"/>
      <c r="O9" s="1"/>
      <c r="P9" s="1"/>
      <c r="Q9" s="1"/>
      <c r="R9" s="1"/>
      <c r="S9" s="1"/>
      <c r="T9" s="1"/>
      <c r="U9" s="1"/>
      <c r="V9" s="1"/>
      <c r="W9" s="1"/>
      <c r="X9" s="1"/>
      <c r="Y9" s="1"/>
      <c r="Z9" s="1"/>
      <c r="AA9" s="1"/>
    </row>
    <row r="10" spans="1:27" ht="13" x14ac:dyDescent="0.15">
      <c r="A10" s="73" t="s">
        <v>128</v>
      </c>
      <c r="B10" s="73"/>
      <c r="C10" s="13">
        <f>ROUNDUP(C6*C7/1600,0)</f>
        <v>1875</v>
      </c>
      <c r="D10" s="13">
        <f>ROUNDUP(D6*D7/1600,0)</f>
        <v>3750</v>
      </c>
      <c r="E10" s="13">
        <f>ROUNDUP(E6*E7/1600,0)</f>
        <v>5625</v>
      </c>
      <c r="F10" s="13">
        <f>ROUNDUP(F6*F7/1600,0)</f>
        <v>9375</v>
      </c>
      <c r="G10" s="1"/>
      <c r="H10" s="72"/>
      <c r="I10" s="72"/>
      <c r="J10" s="72"/>
      <c r="K10" s="72"/>
      <c r="L10" s="72"/>
      <c r="M10" s="72"/>
      <c r="N10" s="72"/>
      <c r="O10" s="1"/>
      <c r="P10" s="1"/>
      <c r="Q10" s="1"/>
      <c r="R10" s="1"/>
      <c r="S10" s="1"/>
      <c r="T10" s="1"/>
      <c r="U10" s="1"/>
      <c r="V10" s="1"/>
      <c r="W10" s="1"/>
      <c r="X10" s="1"/>
      <c r="Y10" s="1"/>
      <c r="Z10" s="1"/>
      <c r="AA10" s="1"/>
    </row>
    <row r="11" spans="1:27" ht="13" x14ac:dyDescent="0.15">
      <c r="A11" s="83" t="s">
        <v>28</v>
      </c>
      <c r="B11" s="72"/>
      <c r="C11" s="14">
        <f>C9*C7</f>
        <v>1440</v>
      </c>
      <c r="D11" s="14">
        <f>D9*D7</f>
        <v>1260</v>
      </c>
      <c r="E11" s="14">
        <f>E9*E7</f>
        <v>300</v>
      </c>
      <c r="F11" s="14">
        <f>F9*F7</f>
        <v>360</v>
      </c>
      <c r="G11" s="1"/>
      <c r="H11" s="72"/>
      <c r="I11" s="72"/>
      <c r="J11" s="72"/>
      <c r="K11" s="72"/>
      <c r="L11" s="72"/>
      <c r="M11" s="72"/>
      <c r="N11" s="72"/>
      <c r="O11" s="1"/>
      <c r="P11" s="1"/>
      <c r="Q11" s="1"/>
      <c r="R11" s="1"/>
      <c r="S11" s="1"/>
      <c r="T11" s="1"/>
      <c r="U11" s="1"/>
      <c r="V11" s="1"/>
      <c r="W11" s="1"/>
      <c r="X11" s="1"/>
      <c r="Y11" s="1"/>
      <c r="Z11" s="1"/>
      <c r="AA11" s="1"/>
    </row>
    <row r="12" spans="1:27" ht="13" x14ac:dyDescent="0.15">
      <c r="A12" s="77" t="s">
        <v>33</v>
      </c>
      <c r="B12" s="72"/>
      <c r="C12" s="78"/>
      <c r="D12" s="72"/>
      <c r="E12" s="17"/>
      <c r="F12" s="19">
        <f>SUM(C11:F11)</f>
        <v>3360</v>
      </c>
      <c r="G12" s="1"/>
      <c r="H12" s="72"/>
      <c r="I12" s="72"/>
      <c r="J12" s="72"/>
      <c r="K12" s="72"/>
      <c r="L12" s="72"/>
      <c r="M12" s="72"/>
      <c r="N12" s="72"/>
      <c r="O12" s="1"/>
      <c r="P12" s="1"/>
      <c r="Q12" s="1"/>
      <c r="R12" s="1"/>
      <c r="S12" s="1"/>
      <c r="T12" s="1"/>
      <c r="U12" s="1"/>
      <c r="V12" s="1"/>
      <c r="W12" s="1"/>
      <c r="X12" s="1"/>
      <c r="Y12" s="1"/>
      <c r="Z12" s="1"/>
      <c r="AA12" s="1"/>
    </row>
    <row r="13" spans="1:27" ht="13" x14ac:dyDescent="0.15">
      <c r="A13" s="9"/>
      <c r="B13" s="25"/>
      <c r="C13" s="25"/>
      <c r="D13" s="25"/>
      <c r="E13" s="27"/>
      <c r="F13" s="27"/>
      <c r="G13" s="1"/>
      <c r="H13" s="1"/>
      <c r="I13" s="1"/>
      <c r="J13" s="1"/>
      <c r="K13" s="1"/>
      <c r="L13" s="1"/>
      <c r="M13" s="1"/>
      <c r="N13" s="1"/>
      <c r="O13" s="1"/>
      <c r="P13" s="1"/>
      <c r="Q13" s="1"/>
      <c r="R13" s="1"/>
      <c r="S13" s="1"/>
      <c r="T13" s="1"/>
      <c r="U13" s="1"/>
      <c r="V13" s="1"/>
      <c r="W13" s="1"/>
      <c r="X13" s="1"/>
      <c r="Y13" s="1"/>
      <c r="Z13" s="1"/>
      <c r="AA13" s="1"/>
    </row>
    <row r="14" spans="1:27" ht="16" x14ac:dyDescent="0.2">
      <c r="A14" s="81" t="s">
        <v>42</v>
      </c>
      <c r="B14" s="72"/>
      <c r="C14" s="72"/>
      <c r="D14" s="72"/>
      <c r="E14" s="72"/>
      <c r="F14" s="72"/>
      <c r="G14" s="72"/>
      <c r="H14" s="72"/>
      <c r="I14" s="72"/>
      <c r="J14" s="72"/>
      <c r="K14" s="72"/>
      <c r="L14" s="72"/>
      <c r="M14" s="72"/>
      <c r="N14" s="72"/>
      <c r="O14" s="1"/>
      <c r="P14" s="1"/>
      <c r="Q14" s="1"/>
      <c r="R14" s="1"/>
      <c r="S14" s="1"/>
      <c r="T14" s="1"/>
      <c r="U14" s="1"/>
      <c r="V14" s="1"/>
      <c r="W14" s="1"/>
      <c r="X14" s="1"/>
      <c r="Y14" s="1"/>
      <c r="Z14" s="1"/>
      <c r="AA14" s="1"/>
    </row>
    <row r="15" spans="1:27" ht="14" x14ac:dyDescent="0.15">
      <c r="A15" s="32"/>
      <c r="B15" s="32"/>
      <c r="C15" s="32"/>
      <c r="D15" s="32"/>
      <c r="E15" s="32"/>
      <c r="F15" s="32"/>
      <c r="G15" s="32"/>
      <c r="H15" s="32"/>
      <c r="I15" s="32"/>
      <c r="J15" s="32"/>
      <c r="K15" s="32"/>
      <c r="L15" s="1"/>
      <c r="M15" s="1"/>
      <c r="N15" s="1"/>
      <c r="O15" s="1"/>
      <c r="P15" s="1"/>
      <c r="Q15" s="1"/>
      <c r="R15" s="1"/>
      <c r="S15" s="1"/>
      <c r="T15" s="1"/>
      <c r="U15" s="1"/>
      <c r="V15" s="1"/>
      <c r="W15" s="1"/>
      <c r="X15" s="1"/>
      <c r="Y15" s="1"/>
      <c r="Z15" s="1"/>
      <c r="AA15" s="1"/>
    </row>
    <row r="16" spans="1:27" ht="14" x14ac:dyDescent="0.15">
      <c r="A16" s="79" t="s">
        <v>44</v>
      </c>
      <c r="B16" s="72"/>
      <c r="C16" s="72"/>
      <c r="D16" s="72"/>
      <c r="E16" s="72"/>
      <c r="F16" s="5"/>
      <c r="G16" s="32"/>
      <c r="I16" s="34"/>
      <c r="J16" s="34"/>
      <c r="K16" s="34"/>
      <c r="L16" s="34"/>
      <c r="M16" s="34"/>
      <c r="N16" s="34"/>
      <c r="O16" s="1"/>
      <c r="P16" s="1"/>
      <c r="Q16" s="1"/>
      <c r="R16" s="1"/>
      <c r="S16" s="1"/>
      <c r="T16" s="1"/>
      <c r="U16" s="1"/>
      <c r="V16" s="1"/>
      <c r="W16" s="1"/>
      <c r="X16" s="1"/>
      <c r="Y16" s="1"/>
      <c r="Z16" s="1"/>
      <c r="AA16" s="1"/>
    </row>
    <row r="17" spans="1:27" ht="14" x14ac:dyDescent="0.15">
      <c r="A17" s="1"/>
      <c r="B17" s="2"/>
      <c r="C17" s="2" t="s">
        <v>46</v>
      </c>
      <c r="D17" s="2" t="s">
        <v>45</v>
      </c>
      <c r="E17" s="2" t="s">
        <v>48</v>
      </c>
      <c r="F17" s="2" t="s">
        <v>49</v>
      </c>
      <c r="G17" s="32"/>
      <c r="H17" s="84" t="s">
        <v>51</v>
      </c>
      <c r="I17" s="72"/>
      <c r="J17" s="72"/>
      <c r="K17" s="72"/>
      <c r="L17" s="72"/>
      <c r="M17" s="72"/>
      <c r="N17" s="72"/>
      <c r="O17" s="1"/>
      <c r="P17" s="1"/>
      <c r="Q17" s="1"/>
      <c r="R17" s="1"/>
      <c r="S17" s="1"/>
      <c r="T17" s="1"/>
      <c r="U17" s="1"/>
      <c r="V17" s="1"/>
      <c r="W17" s="1"/>
      <c r="X17" s="1"/>
      <c r="Y17" s="1"/>
      <c r="Z17" s="1"/>
      <c r="AA17" s="1"/>
    </row>
    <row r="18" spans="1:27" ht="13" x14ac:dyDescent="0.15">
      <c r="A18" s="73" t="s">
        <v>14</v>
      </c>
      <c r="B18" s="72"/>
      <c r="C18" s="10">
        <v>3</v>
      </c>
      <c r="D18" s="10">
        <v>1</v>
      </c>
      <c r="E18" s="10">
        <v>1</v>
      </c>
      <c r="F18" s="10">
        <v>2</v>
      </c>
      <c r="H18" s="72"/>
      <c r="I18" s="72"/>
      <c r="J18" s="72"/>
      <c r="K18" s="72"/>
      <c r="L18" s="72"/>
      <c r="M18" s="72"/>
      <c r="N18" s="72"/>
      <c r="O18" s="1"/>
      <c r="P18" s="1"/>
      <c r="Q18" s="1"/>
      <c r="R18" s="1"/>
      <c r="S18" s="1"/>
      <c r="T18" s="1"/>
      <c r="U18" s="1"/>
      <c r="V18" s="1"/>
      <c r="W18" s="1"/>
      <c r="X18" s="1"/>
      <c r="Y18" s="1"/>
      <c r="Z18" s="1"/>
      <c r="AA18" s="1"/>
    </row>
    <row r="19" spans="1:27" ht="14" x14ac:dyDescent="0.15">
      <c r="A19" s="73" t="s">
        <v>15</v>
      </c>
      <c r="B19" s="72"/>
      <c r="C19" s="11">
        <v>50000</v>
      </c>
      <c r="D19" s="11">
        <v>75000</v>
      </c>
      <c r="E19" s="11">
        <v>100000</v>
      </c>
      <c r="F19" s="11">
        <v>250000</v>
      </c>
      <c r="G19" s="32"/>
      <c r="H19" s="72"/>
      <c r="I19" s="72"/>
      <c r="J19" s="72"/>
      <c r="K19" s="72"/>
      <c r="L19" s="72"/>
      <c r="M19" s="72"/>
      <c r="N19" s="72"/>
      <c r="O19" s="1"/>
      <c r="P19" s="1"/>
      <c r="Q19" s="1"/>
      <c r="R19" s="1"/>
      <c r="S19" s="1"/>
      <c r="T19" s="1"/>
      <c r="U19" s="1"/>
      <c r="V19" s="1"/>
      <c r="W19" s="1"/>
      <c r="X19" s="1"/>
      <c r="Y19" s="1"/>
      <c r="Z19" s="1"/>
      <c r="AA19" s="1"/>
    </row>
    <row r="20" spans="1:27" ht="14" x14ac:dyDescent="0.15">
      <c r="A20" s="82" t="s">
        <v>22</v>
      </c>
      <c r="B20" s="72"/>
      <c r="C20" s="10">
        <v>4</v>
      </c>
      <c r="D20" s="10">
        <v>2</v>
      </c>
      <c r="E20" s="10">
        <v>16</v>
      </c>
      <c r="F20" s="10">
        <v>4</v>
      </c>
      <c r="G20" s="32"/>
      <c r="H20" s="72"/>
      <c r="I20" s="72"/>
      <c r="J20" s="72"/>
      <c r="K20" s="72"/>
      <c r="L20" s="72"/>
      <c r="M20" s="72"/>
      <c r="N20" s="72"/>
      <c r="O20" s="1"/>
      <c r="P20" s="1"/>
      <c r="Q20" s="1"/>
      <c r="R20" s="1"/>
      <c r="S20" s="1"/>
      <c r="T20" s="1"/>
      <c r="U20" s="1"/>
      <c r="V20" s="1"/>
      <c r="W20" s="1"/>
      <c r="X20" s="1"/>
      <c r="Y20" s="1"/>
      <c r="Z20" s="1"/>
      <c r="AA20" s="1"/>
    </row>
    <row r="21" spans="1:27" ht="14" x14ac:dyDescent="0.15">
      <c r="A21" s="73"/>
      <c r="B21" s="72"/>
      <c r="C21" s="1"/>
      <c r="D21" s="1"/>
      <c r="E21" s="1"/>
      <c r="F21" s="1"/>
      <c r="G21" s="32"/>
      <c r="H21" s="72"/>
      <c r="I21" s="72"/>
      <c r="J21" s="72"/>
      <c r="K21" s="72"/>
      <c r="L21" s="72"/>
      <c r="M21" s="72"/>
      <c r="N21" s="72"/>
      <c r="O21" s="1"/>
      <c r="P21" s="1"/>
      <c r="Q21" s="1"/>
      <c r="R21" s="1"/>
      <c r="S21" s="1"/>
      <c r="T21" s="1"/>
      <c r="U21" s="1"/>
      <c r="V21" s="1"/>
      <c r="W21" s="1"/>
      <c r="X21" s="1"/>
      <c r="Y21" s="1"/>
      <c r="Z21" s="1"/>
      <c r="AA21" s="1"/>
    </row>
    <row r="22" spans="1:27" ht="14" x14ac:dyDescent="0.15">
      <c r="A22" s="73" t="s">
        <v>128</v>
      </c>
      <c r="B22" s="72"/>
      <c r="C22" s="13">
        <f>ROUNDUP(C18*C19/1600,0)</f>
        <v>94</v>
      </c>
      <c r="D22" s="13">
        <f t="shared" ref="D22:F22" si="1">ROUNDUP(D18*D19/1600,0)</f>
        <v>47</v>
      </c>
      <c r="E22" s="13">
        <f t="shared" si="1"/>
        <v>63</v>
      </c>
      <c r="F22" s="13">
        <f t="shared" si="1"/>
        <v>313</v>
      </c>
      <c r="G22" s="32"/>
      <c r="H22" s="72"/>
      <c r="I22" s="72"/>
      <c r="J22" s="72"/>
      <c r="K22" s="72"/>
      <c r="L22" s="72"/>
      <c r="M22" s="72"/>
      <c r="N22" s="72"/>
      <c r="O22" s="1"/>
      <c r="P22" s="1"/>
      <c r="Q22" s="1"/>
      <c r="R22" s="1"/>
      <c r="S22" s="1"/>
      <c r="T22" s="1"/>
      <c r="U22" s="1"/>
      <c r="V22" s="1"/>
      <c r="W22" s="1"/>
      <c r="X22" s="1"/>
      <c r="Y22" s="1"/>
      <c r="Z22" s="1"/>
      <c r="AA22" s="1"/>
    </row>
    <row r="23" spans="1:27" ht="13" x14ac:dyDescent="0.15">
      <c r="A23" s="83" t="s">
        <v>26</v>
      </c>
      <c r="B23" s="72"/>
      <c r="C23" s="14">
        <f t="shared" ref="C23:F23" si="2">C22*C20</f>
        <v>376</v>
      </c>
      <c r="D23" s="14">
        <f t="shared" si="2"/>
        <v>94</v>
      </c>
      <c r="E23" s="14">
        <f t="shared" si="2"/>
        <v>1008</v>
      </c>
      <c r="F23" s="14">
        <f t="shared" si="2"/>
        <v>1252</v>
      </c>
      <c r="G23" s="1"/>
      <c r="H23" s="72"/>
      <c r="I23" s="72"/>
      <c r="J23" s="72"/>
      <c r="K23" s="72"/>
      <c r="L23" s="72"/>
      <c r="M23" s="72"/>
      <c r="N23" s="72"/>
      <c r="O23" s="1"/>
      <c r="P23" s="1"/>
      <c r="Q23" s="1"/>
      <c r="R23" s="1"/>
      <c r="S23" s="1"/>
      <c r="T23" s="1"/>
      <c r="U23" s="1"/>
      <c r="V23" s="1"/>
      <c r="W23" s="1"/>
      <c r="X23" s="1"/>
      <c r="Y23" s="1"/>
      <c r="Z23" s="1"/>
      <c r="AA23" s="1"/>
    </row>
    <row r="24" spans="1:27" ht="13" x14ac:dyDescent="0.15">
      <c r="A24" s="77" t="s">
        <v>31</v>
      </c>
      <c r="B24" s="72"/>
      <c r="C24" s="78"/>
      <c r="D24" s="72"/>
      <c r="E24" s="17"/>
      <c r="F24" s="19">
        <f>SUM(C23:F23)</f>
        <v>2730</v>
      </c>
      <c r="G24" s="1"/>
      <c r="H24" s="72"/>
      <c r="I24" s="72"/>
      <c r="J24" s="72"/>
      <c r="K24" s="72"/>
      <c r="L24" s="72"/>
      <c r="M24" s="72"/>
      <c r="N24" s="72"/>
      <c r="O24" s="1"/>
      <c r="P24" s="1"/>
      <c r="Q24" s="1"/>
      <c r="R24" s="1"/>
      <c r="S24" s="1"/>
      <c r="T24" s="1"/>
      <c r="U24" s="1"/>
      <c r="V24" s="1"/>
      <c r="W24" s="1"/>
      <c r="X24" s="1"/>
      <c r="Y24" s="1"/>
      <c r="Z24" s="1"/>
      <c r="AA24" s="1"/>
    </row>
    <row r="25" spans="1:27" ht="13"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3" x14ac:dyDescent="0.15">
      <c r="A26" s="79" t="s">
        <v>55</v>
      </c>
      <c r="B26" s="72"/>
      <c r="C26" s="72"/>
      <c r="D26" s="72"/>
      <c r="E26" s="72"/>
      <c r="F26" s="5"/>
      <c r="H26" s="45"/>
      <c r="I26" s="45"/>
      <c r="J26" s="45"/>
      <c r="K26" s="45"/>
      <c r="L26" s="45"/>
      <c r="M26" s="45"/>
      <c r="N26" s="45"/>
      <c r="O26" s="1"/>
      <c r="P26" s="1"/>
      <c r="Q26" s="1"/>
      <c r="R26" s="1"/>
      <c r="S26" s="1"/>
      <c r="T26" s="1"/>
      <c r="U26" s="1"/>
      <c r="V26" s="1"/>
      <c r="W26" s="1"/>
      <c r="X26" s="1"/>
      <c r="Y26" s="1"/>
      <c r="Z26" s="1"/>
      <c r="AA26" s="1"/>
    </row>
    <row r="27" spans="1:27" ht="13" x14ac:dyDescent="0.15">
      <c r="D27" s="23"/>
      <c r="H27" s="85" t="s">
        <v>64</v>
      </c>
      <c r="I27" s="72"/>
      <c r="J27" s="72"/>
      <c r="K27" s="72"/>
      <c r="L27" s="72"/>
      <c r="M27" s="72"/>
      <c r="N27" s="72"/>
      <c r="O27" s="1"/>
      <c r="P27" s="1"/>
      <c r="Q27" s="1"/>
      <c r="R27" s="1"/>
      <c r="S27" s="1"/>
      <c r="T27" s="1"/>
      <c r="U27" s="1"/>
      <c r="V27" s="1"/>
      <c r="W27" s="1"/>
      <c r="X27" s="1"/>
      <c r="Y27" s="1"/>
      <c r="Z27" s="1"/>
      <c r="AA27" s="1"/>
    </row>
    <row r="28" spans="1:27" ht="13" x14ac:dyDescent="0.15">
      <c r="A28" s="75" t="s">
        <v>14</v>
      </c>
      <c r="B28" s="72"/>
      <c r="C28" s="26">
        <v>3</v>
      </c>
      <c r="D28" s="80"/>
      <c r="H28" s="72"/>
      <c r="I28" s="72"/>
      <c r="J28" s="72"/>
      <c r="K28" s="72"/>
      <c r="L28" s="72"/>
      <c r="M28" s="72"/>
      <c r="N28" s="72"/>
      <c r="O28" s="1"/>
      <c r="P28" s="1"/>
      <c r="Q28" s="1"/>
      <c r="R28" s="1"/>
      <c r="S28" s="1"/>
      <c r="T28" s="1"/>
      <c r="U28" s="1"/>
      <c r="V28" s="1"/>
      <c r="W28" s="1"/>
      <c r="X28" s="1"/>
      <c r="Y28" s="1"/>
      <c r="Z28" s="1"/>
      <c r="AA28" s="1"/>
    </row>
    <row r="29" spans="1:27" ht="13" x14ac:dyDescent="0.15">
      <c r="A29" s="75" t="s">
        <v>15</v>
      </c>
      <c r="B29" s="72"/>
      <c r="C29" s="41">
        <v>60000</v>
      </c>
      <c r="D29" s="72"/>
      <c r="H29" s="72"/>
      <c r="I29" s="72"/>
      <c r="J29" s="72"/>
      <c r="K29" s="72"/>
      <c r="L29" s="72"/>
      <c r="M29" s="72"/>
      <c r="N29" s="72"/>
      <c r="O29" s="1"/>
      <c r="P29" s="1"/>
      <c r="Q29" s="1"/>
      <c r="R29" s="1"/>
      <c r="S29" s="1"/>
      <c r="T29" s="1"/>
      <c r="U29" s="1"/>
      <c r="V29" s="1"/>
      <c r="W29" s="1"/>
      <c r="X29" s="1"/>
      <c r="Y29" s="1"/>
      <c r="Z29" s="1"/>
      <c r="AA29" s="1"/>
    </row>
    <row r="30" spans="1:27" ht="13" x14ac:dyDescent="0.15">
      <c r="A30" s="75" t="s">
        <v>59</v>
      </c>
      <c r="B30" s="72"/>
      <c r="C30" s="26">
        <v>100</v>
      </c>
      <c r="D30" s="72"/>
      <c r="H30" s="72"/>
      <c r="I30" s="72"/>
      <c r="J30" s="72"/>
      <c r="K30" s="72"/>
      <c r="L30" s="72"/>
      <c r="M30" s="72"/>
      <c r="N30" s="72"/>
      <c r="O30" s="1"/>
      <c r="P30" s="1"/>
      <c r="Q30" s="1"/>
      <c r="R30" s="1"/>
      <c r="S30" s="1"/>
      <c r="T30" s="1"/>
      <c r="U30" s="1"/>
      <c r="V30" s="1"/>
      <c r="W30" s="1"/>
      <c r="X30" s="1"/>
      <c r="Y30" s="1"/>
      <c r="Z30" s="1"/>
      <c r="AA30" s="1"/>
    </row>
    <row r="31" spans="1:27" ht="13" x14ac:dyDescent="0.15">
      <c r="A31" s="72"/>
      <c r="B31" s="72"/>
      <c r="H31" s="72"/>
      <c r="I31" s="72"/>
      <c r="J31" s="72"/>
      <c r="K31" s="72"/>
      <c r="L31" s="72"/>
      <c r="M31" s="72"/>
      <c r="N31" s="72"/>
      <c r="O31" s="1"/>
      <c r="P31" s="1"/>
      <c r="Q31" s="1"/>
      <c r="R31" s="1"/>
      <c r="S31" s="1"/>
      <c r="T31" s="1"/>
      <c r="U31" s="1"/>
      <c r="V31" s="1"/>
      <c r="W31" s="1"/>
      <c r="X31" s="1"/>
      <c r="Y31" s="1"/>
      <c r="Z31" s="1"/>
      <c r="AA31" s="1"/>
    </row>
    <row r="32" spans="1:27" ht="13" x14ac:dyDescent="0.15">
      <c r="A32" s="75" t="s">
        <v>66</v>
      </c>
      <c r="B32" s="72"/>
      <c r="C32" s="43">
        <f>(C28*C29)/1600</f>
        <v>112.5</v>
      </c>
      <c r="D32" s="43">
        <f>C32*C30</f>
        <v>11250</v>
      </c>
      <c r="H32" s="72"/>
      <c r="I32" s="72"/>
      <c r="J32" s="72"/>
      <c r="K32" s="72"/>
      <c r="L32" s="72"/>
      <c r="M32" s="72"/>
      <c r="N32" s="72"/>
      <c r="O32" s="1"/>
      <c r="P32" s="1"/>
      <c r="Q32" s="1"/>
      <c r="R32" s="1"/>
      <c r="S32" s="1"/>
      <c r="T32" s="1"/>
      <c r="U32" s="1"/>
      <c r="V32" s="1"/>
      <c r="W32" s="1"/>
      <c r="X32" s="1"/>
      <c r="Y32" s="1"/>
      <c r="Z32" s="1"/>
      <c r="AA32" s="1"/>
    </row>
    <row r="33" spans="1:27" ht="13" x14ac:dyDescent="0.15">
      <c r="A33" s="75" t="s">
        <v>61</v>
      </c>
      <c r="B33" s="72"/>
      <c r="C33" s="74"/>
      <c r="D33" s="11"/>
      <c r="H33" s="72"/>
      <c r="I33" s="72"/>
      <c r="J33" s="72"/>
      <c r="K33" s="72"/>
      <c r="L33" s="72"/>
      <c r="M33" s="72"/>
      <c r="N33" s="72"/>
      <c r="O33" s="1"/>
      <c r="P33" s="1"/>
      <c r="Q33" s="1"/>
      <c r="R33" s="1"/>
      <c r="S33" s="1"/>
      <c r="T33" s="1"/>
      <c r="U33" s="1"/>
      <c r="V33" s="1"/>
      <c r="W33" s="1"/>
      <c r="X33" s="1"/>
      <c r="Y33" s="1"/>
      <c r="Z33" s="1"/>
      <c r="AA33" s="1"/>
    </row>
    <row r="34" spans="1:27" ht="13" x14ac:dyDescent="0.15">
      <c r="A34" s="75" t="s">
        <v>69</v>
      </c>
      <c r="B34" s="72"/>
      <c r="C34" s="72"/>
      <c r="D34" s="11"/>
      <c r="H34" s="72"/>
      <c r="I34" s="72"/>
      <c r="J34" s="72"/>
      <c r="K34" s="72"/>
      <c r="L34" s="72"/>
      <c r="M34" s="72"/>
      <c r="N34" s="72"/>
      <c r="O34" s="1"/>
      <c r="P34" s="1"/>
      <c r="Q34" s="1"/>
      <c r="R34" s="1"/>
      <c r="S34" s="1"/>
      <c r="T34" s="1"/>
      <c r="U34" s="1"/>
      <c r="V34" s="1"/>
      <c r="W34" s="1"/>
      <c r="X34" s="1"/>
      <c r="Y34" s="1"/>
      <c r="Z34" s="1"/>
      <c r="AA34" s="1"/>
    </row>
    <row r="35" spans="1:27" ht="13" x14ac:dyDescent="0.15">
      <c r="A35" s="73" t="s">
        <v>129</v>
      </c>
      <c r="B35" s="72"/>
      <c r="C35" s="72"/>
      <c r="D35" s="11"/>
      <c r="H35" s="72"/>
      <c r="I35" s="72"/>
      <c r="J35" s="72"/>
      <c r="K35" s="72"/>
      <c r="L35" s="72"/>
      <c r="M35" s="72"/>
      <c r="N35" s="72"/>
      <c r="O35" s="1"/>
      <c r="P35" s="1"/>
      <c r="Q35" s="1"/>
      <c r="R35" s="1"/>
      <c r="S35" s="1"/>
      <c r="T35" s="1"/>
      <c r="U35" s="1"/>
      <c r="V35" s="1"/>
      <c r="W35" s="1"/>
      <c r="X35" s="1"/>
      <c r="Y35" s="1"/>
      <c r="Z35" s="1"/>
      <c r="AA35" s="1"/>
    </row>
    <row r="36" spans="1:27" ht="13" x14ac:dyDescent="0.15">
      <c r="G36" s="1"/>
      <c r="H36" s="72"/>
      <c r="I36" s="72"/>
      <c r="J36" s="72"/>
      <c r="K36" s="72"/>
      <c r="L36" s="72"/>
      <c r="M36" s="72"/>
      <c r="N36" s="72"/>
      <c r="O36" s="1"/>
      <c r="P36" s="1"/>
      <c r="Q36" s="1"/>
      <c r="R36" s="1"/>
      <c r="S36" s="1"/>
      <c r="T36" s="1"/>
      <c r="U36" s="1"/>
      <c r="V36" s="1"/>
      <c r="W36" s="1"/>
      <c r="X36" s="1"/>
      <c r="Y36" s="1"/>
      <c r="Z36" s="1"/>
      <c r="AA36" s="1"/>
    </row>
    <row r="37" spans="1:27" ht="13" x14ac:dyDescent="0.15">
      <c r="A37" s="76" t="s">
        <v>65</v>
      </c>
      <c r="B37" s="72"/>
      <c r="C37" s="44"/>
      <c r="D37" s="48">
        <f>SUM(D28:D34)</f>
        <v>11250</v>
      </c>
      <c r="G37" s="1"/>
      <c r="H37" s="72"/>
      <c r="I37" s="72"/>
      <c r="J37" s="72"/>
      <c r="K37" s="72"/>
      <c r="L37" s="72"/>
      <c r="M37" s="72"/>
      <c r="N37" s="72"/>
      <c r="O37" s="1"/>
      <c r="P37" s="1"/>
      <c r="Q37" s="1"/>
      <c r="R37" s="1"/>
      <c r="S37" s="1"/>
      <c r="T37" s="1"/>
      <c r="U37" s="1"/>
      <c r="V37" s="1"/>
      <c r="W37" s="1"/>
      <c r="X37" s="1"/>
      <c r="Y37" s="1"/>
      <c r="Z37" s="1"/>
      <c r="AA37" s="1"/>
    </row>
    <row r="38" spans="1:27" ht="13"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3"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3"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3"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3"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3"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3"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3"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3"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3"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3"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3"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3"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3"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x14ac:dyDescent="0.15">
      <c r="E997" s="1"/>
      <c r="F997" s="1"/>
      <c r="G997" s="1"/>
      <c r="H997" s="1"/>
      <c r="I997" s="1"/>
      <c r="J997" s="1"/>
      <c r="K997" s="1"/>
      <c r="L997" s="1"/>
      <c r="M997" s="1"/>
      <c r="N997" s="1"/>
      <c r="O997" s="1"/>
      <c r="P997" s="1"/>
      <c r="Q997" s="1"/>
      <c r="R997" s="1"/>
      <c r="S997" s="1"/>
      <c r="T997" s="1"/>
      <c r="U997" s="1"/>
      <c r="V997" s="1"/>
      <c r="W997" s="1"/>
      <c r="X997" s="1"/>
      <c r="Y997" s="1"/>
      <c r="Z997" s="1"/>
      <c r="AA997" s="1"/>
    </row>
  </sheetData>
  <mergeCells count="36">
    <mergeCell ref="A9:B9"/>
    <mergeCell ref="A11:B11"/>
    <mergeCell ref="H3:N12"/>
    <mergeCell ref="H17:N24"/>
    <mergeCell ref="H27:N37"/>
    <mergeCell ref="A8:B8"/>
    <mergeCell ref="A14:N14"/>
    <mergeCell ref="A12:B12"/>
    <mergeCell ref="C12:D12"/>
    <mergeCell ref="A16:E16"/>
    <mergeCell ref="A18:B18"/>
    <mergeCell ref="A19:B19"/>
    <mergeCell ref="A20:B20"/>
    <mergeCell ref="A21:B21"/>
    <mergeCell ref="A22:B22"/>
    <mergeCell ref="A23:B23"/>
    <mergeCell ref="A1:N1"/>
    <mergeCell ref="A3:E3"/>
    <mergeCell ref="A5:B5"/>
    <mergeCell ref="A6:B6"/>
    <mergeCell ref="A7:B7"/>
    <mergeCell ref="A10:B10"/>
    <mergeCell ref="C33:C35"/>
    <mergeCell ref="A34:B34"/>
    <mergeCell ref="A35:B35"/>
    <mergeCell ref="A37:B37"/>
    <mergeCell ref="A29:B29"/>
    <mergeCell ref="A30:B30"/>
    <mergeCell ref="A31:B31"/>
    <mergeCell ref="A32:B32"/>
    <mergeCell ref="A33:B33"/>
    <mergeCell ref="A24:B24"/>
    <mergeCell ref="C24:D24"/>
    <mergeCell ref="A26:E26"/>
    <mergeCell ref="A28:B28"/>
    <mergeCell ref="D28:D3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3"/>
  <sheetViews>
    <sheetView zoomScale="110" zoomScaleNormal="110" workbookViewId="0">
      <selection activeCell="D44" sqref="D44"/>
    </sheetView>
  </sheetViews>
  <sheetFormatPr baseColWidth="10" defaultColWidth="14.5" defaultRowHeight="15.75" customHeight="1" x14ac:dyDescent="0.15"/>
  <cols>
    <col min="1" max="5" width="18.6640625" customWidth="1"/>
  </cols>
  <sheetData>
    <row r="1" spans="1:27" ht="16" x14ac:dyDescent="0.2">
      <c r="A1" s="86" t="s">
        <v>1</v>
      </c>
      <c r="B1" s="72"/>
      <c r="C1" s="72"/>
      <c r="D1" s="72"/>
      <c r="E1" s="72"/>
      <c r="F1" s="72"/>
      <c r="G1" s="72"/>
      <c r="H1" s="72"/>
      <c r="I1" s="72"/>
      <c r="J1" s="72"/>
      <c r="K1" s="72"/>
      <c r="L1" s="72"/>
      <c r="M1" s="72"/>
      <c r="N1" s="3"/>
      <c r="O1" s="3"/>
      <c r="P1" s="3"/>
      <c r="Q1" s="3"/>
      <c r="R1" s="3"/>
      <c r="S1" s="3"/>
      <c r="T1" s="3"/>
      <c r="U1" s="3"/>
      <c r="V1" s="3"/>
      <c r="W1" s="3"/>
      <c r="X1" s="3"/>
      <c r="Y1" s="3"/>
      <c r="Z1" s="3"/>
      <c r="AA1" s="3"/>
    </row>
    <row r="2" spans="1:27" ht="13" x14ac:dyDescent="0.15">
      <c r="A2" s="4"/>
      <c r="B2" s="4"/>
      <c r="C2" s="4"/>
      <c r="D2" s="4"/>
      <c r="E2" s="4"/>
      <c r="F2" s="4"/>
      <c r="G2" s="6"/>
      <c r="H2" s="6"/>
      <c r="I2" s="6"/>
      <c r="J2" s="6"/>
      <c r="K2" s="6"/>
      <c r="L2" s="6"/>
      <c r="M2" s="6"/>
      <c r="N2" s="4"/>
      <c r="O2" s="4"/>
      <c r="P2" s="4"/>
      <c r="Q2" s="4"/>
      <c r="R2" s="4"/>
      <c r="S2" s="4"/>
      <c r="T2" s="4"/>
      <c r="U2" s="4"/>
      <c r="V2" s="4"/>
      <c r="W2" s="4"/>
      <c r="X2" s="4"/>
      <c r="Y2" s="4"/>
      <c r="Z2" s="4"/>
      <c r="AA2" s="4"/>
    </row>
    <row r="3" spans="1:27" ht="28" x14ac:dyDescent="0.15">
      <c r="A3" s="4"/>
      <c r="B3" s="4" t="s">
        <v>4</v>
      </c>
      <c r="C3" s="4" t="s">
        <v>5</v>
      </c>
      <c r="D3" s="4" t="s">
        <v>6</v>
      </c>
      <c r="E3" s="4" t="s">
        <v>7</v>
      </c>
      <c r="F3" s="4"/>
      <c r="G3" s="6" t="s">
        <v>8</v>
      </c>
      <c r="H3" s="6"/>
      <c r="I3" s="6"/>
      <c r="J3" s="6"/>
      <c r="K3" s="6"/>
      <c r="L3" s="6"/>
      <c r="M3" s="6"/>
      <c r="N3" s="4"/>
      <c r="O3" s="4"/>
      <c r="P3" s="4"/>
      <c r="Q3" s="4"/>
      <c r="R3" s="4"/>
      <c r="S3" s="4"/>
      <c r="T3" s="4"/>
      <c r="U3" s="4"/>
      <c r="V3" s="4"/>
      <c r="W3" s="4"/>
      <c r="X3" s="4"/>
      <c r="Y3" s="4"/>
      <c r="Z3" s="4"/>
      <c r="AA3" s="4"/>
    </row>
    <row r="4" spans="1:27" ht="13" x14ac:dyDescent="0.15">
      <c r="A4" s="7" t="s">
        <v>13</v>
      </c>
      <c r="B4" s="8">
        <v>178148</v>
      </c>
      <c r="C4" s="12">
        <f t="shared" ref="C4:C10" si="0">B4/365</f>
        <v>488.07671232876714</v>
      </c>
      <c r="D4" s="12">
        <f t="shared" ref="D4:D10" si="1">C4/24</f>
        <v>20.336529680365299</v>
      </c>
      <c r="E4" s="12">
        <f t="shared" ref="E4:E11" si="2">D4/60</f>
        <v>0.33894216133942162</v>
      </c>
      <c r="G4" s="87" t="s">
        <v>109</v>
      </c>
      <c r="H4" s="72"/>
      <c r="I4" s="72"/>
      <c r="J4" s="72"/>
      <c r="K4" s="72"/>
      <c r="L4" s="72"/>
      <c r="M4" s="72"/>
    </row>
    <row r="5" spans="1:27" ht="13" x14ac:dyDescent="0.15">
      <c r="A5" s="7" t="s">
        <v>24</v>
      </c>
      <c r="B5" s="8">
        <v>887740</v>
      </c>
      <c r="C5" s="12">
        <f t="shared" si="0"/>
        <v>2432.1643835616437</v>
      </c>
      <c r="D5" s="12">
        <f t="shared" si="1"/>
        <v>101.34018264840182</v>
      </c>
      <c r="E5" s="12">
        <f t="shared" si="2"/>
        <v>1.6890030441400303</v>
      </c>
      <c r="G5" s="72"/>
      <c r="H5" s="72"/>
      <c r="I5" s="72"/>
      <c r="J5" s="72"/>
      <c r="K5" s="72"/>
      <c r="L5" s="72"/>
      <c r="M5" s="72"/>
    </row>
    <row r="6" spans="1:27" ht="13" x14ac:dyDescent="0.15">
      <c r="A6" s="7" t="s">
        <v>25</v>
      </c>
      <c r="B6" s="8">
        <v>90864</v>
      </c>
      <c r="C6" s="12">
        <f t="shared" si="0"/>
        <v>248.94246575342467</v>
      </c>
      <c r="D6" s="12">
        <f t="shared" si="1"/>
        <v>10.372602739726029</v>
      </c>
      <c r="E6" s="12">
        <f t="shared" si="2"/>
        <v>0.17287671232876714</v>
      </c>
      <c r="G6" s="72"/>
      <c r="H6" s="72"/>
      <c r="I6" s="72"/>
      <c r="J6" s="72"/>
      <c r="K6" s="72"/>
      <c r="L6" s="72"/>
      <c r="M6" s="72"/>
    </row>
    <row r="7" spans="1:27" ht="13" x14ac:dyDescent="0.15">
      <c r="A7" s="7" t="s">
        <v>27</v>
      </c>
      <c r="B7" s="8">
        <v>31943</v>
      </c>
      <c r="C7" s="12">
        <f t="shared" si="0"/>
        <v>87.515068493150679</v>
      </c>
      <c r="D7" s="12">
        <f t="shared" si="1"/>
        <v>3.6464611872146118</v>
      </c>
      <c r="E7" s="12">
        <f t="shared" si="2"/>
        <v>6.0774353120243527E-2</v>
      </c>
      <c r="G7" s="72"/>
      <c r="H7" s="72"/>
      <c r="I7" s="72"/>
      <c r="J7" s="72"/>
      <c r="K7" s="72"/>
      <c r="L7" s="72"/>
      <c r="M7" s="72"/>
    </row>
    <row r="8" spans="1:27" ht="13" x14ac:dyDescent="0.15">
      <c r="A8" s="7" t="s">
        <v>29</v>
      </c>
      <c r="B8" s="8">
        <v>183756</v>
      </c>
      <c r="C8" s="12">
        <f t="shared" si="0"/>
        <v>503.44109589041096</v>
      </c>
      <c r="D8" s="12">
        <f t="shared" si="1"/>
        <v>20.976712328767125</v>
      </c>
      <c r="E8" s="12">
        <f t="shared" si="2"/>
        <v>0.34961187214611872</v>
      </c>
      <c r="G8" s="72"/>
      <c r="H8" s="72"/>
      <c r="I8" s="72"/>
      <c r="J8" s="72"/>
      <c r="K8" s="72"/>
      <c r="L8" s="72"/>
      <c r="M8" s="72"/>
    </row>
    <row r="9" spans="1:27" ht="13" x14ac:dyDescent="0.15">
      <c r="A9" s="7" t="s">
        <v>30</v>
      </c>
      <c r="B9" s="8">
        <v>327348</v>
      </c>
      <c r="C9" s="12">
        <f t="shared" si="0"/>
        <v>896.84383561643835</v>
      </c>
      <c r="D9" s="12">
        <f t="shared" si="1"/>
        <v>37.368493150684934</v>
      </c>
      <c r="E9" s="12">
        <f t="shared" si="2"/>
        <v>0.62280821917808227</v>
      </c>
      <c r="G9" s="72"/>
      <c r="H9" s="72"/>
      <c r="I9" s="72"/>
      <c r="J9" s="72"/>
      <c r="K9" s="72"/>
      <c r="L9" s="72"/>
      <c r="M9" s="72"/>
    </row>
    <row r="10" spans="1:27" ht="13" x14ac:dyDescent="0.15">
      <c r="A10" s="7" t="s">
        <v>32</v>
      </c>
      <c r="B10" s="8">
        <v>232521</v>
      </c>
      <c r="C10" s="12">
        <f t="shared" si="0"/>
        <v>637.0438356164384</v>
      </c>
      <c r="D10" s="12">
        <f t="shared" si="1"/>
        <v>26.543493150684935</v>
      </c>
      <c r="E10" s="12">
        <f t="shared" si="2"/>
        <v>0.4423915525114156</v>
      </c>
      <c r="G10" s="72"/>
      <c r="H10" s="72"/>
      <c r="I10" s="72"/>
      <c r="J10" s="72"/>
      <c r="K10" s="72"/>
      <c r="L10" s="72"/>
      <c r="M10" s="72"/>
    </row>
    <row r="11" spans="1:27" ht="13" x14ac:dyDescent="0.15">
      <c r="A11" s="16" t="s">
        <v>34</v>
      </c>
      <c r="B11" s="18">
        <f t="shared" ref="B11:D11" si="3">SUM(B4:B10)</f>
        <v>1932320</v>
      </c>
      <c r="C11" s="20">
        <f t="shared" si="3"/>
        <v>5294.0273972602745</v>
      </c>
      <c r="D11" s="20">
        <f t="shared" si="3"/>
        <v>220.58447488584474</v>
      </c>
      <c r="E11" s="21">
        <f t="shared" si="2"/>
        <v>3.6764079147640789</v>
      </c>
      <c r="G11" s="72"/>
      <c r="H11" s="72"/>
      <c r="I11" s="72"/>
      <c r="J11" s="72"/>
      <c r="K11" s="72"/>
      <c r="L11" s="72"/>
      <c r="M11" s="72"/>
    </row>
    <row r="12" spans="1:27" ht="13" x14ac:dyDescent="0.15">
      <c r="C12" s="22"/>
      <c r="D12" s="88" t="s">
        <v>35</v>
      </c>
      <c r="E12" s="72"/>
      <c r="G12" s="72"/>
      <c r="H12" s="72"/>
      <c r="I12" s="72"/>
      <c r="J12" s="72"/>
      <c r="K12" s="72"/>
      <c r="L12" s="72"/>
      <c r="M12" s="72"/>
    </row>
    <row r="13" spans="1:27" ht="13" x14ac:dyDescent="0.15">
      <c r="A13" s="3"/>
    </row>
    <row r="14" spans="1:27" ht="16" x14ac:dyDescent="0.2">
      <c r="A14" s="81" t="s">
        <v>36</v>
      </c>
      <c r="B14" s="72"/>
      <c r="C14" s="72"/>
      <c r="D14" s="72"/>
      <c r="E14" s="72"/>
      <c r="F14" s="72"/>
      <c r="G14" s="72"/>
      <c r="H14" s="72"/>
      <c r="I14" s="72"/>
      <c r="J14" s="72"/>
      <c r="K14" s="72"/>
      <c r="L14" s="72"/>
      <c r="M14" s="72"/>
    </row>
    <row r="15" spans="1:27" ht="13" x14ac:dyDescent="0.15">
      <c r="A15" s="3"/>
      <c r="C15" s="23"/>
      <c r="D15" s="23"/>
    </row>
    <row r="16" spans="1:27" ht="13" x14ac:dyDescent="0.15">
      <c r="A16" s="3"/>
      <c r="C16" s="23" t="s">
        <v>37</v>
      </c>
      <c r="D16" s="23" t="s">
        <v>38</v>
      </c>
    </row>
    <row r="17" spans="1:13" ht="13" x14ac:dyDescent="0.15">
      <c r="A17" s="75" t="s">
        <v>39</v>
      </c>
      <c r="B17" s="72"/>
      <c r="C17" s="24">
        <v>200</v>
      </c>
      <c r="D17" s="26">
        <v>150</v>
      </c>
      <c r="G17" s="71" t="s">
        <v>130</v>
      </c>
      <c r="H17" s="72"/>
      <c r="I17" s="72"/>
      <c r="J17" s="72"/>
      <c r="K17" s="72"/>
      <c r="L17" s="72"/>
      <c r="M17" s="72"/>
    </row>
    <row r="18" spans="1:13" ht="13" x14ac:dyDescent="0.15">
      <c r="A18" s="75" t="s">
        <v>40</v>
      </c>
      <c r="B18" s="72"/>
      <c r="C18" s="28">
        <v>0.25</v>
      </c>
      <c r="D18" s="29">
        <v>0.7</v>
      </c>
      <c r="G18" s="72"/>
      <c r="H18" s="72"/>
      <c r="I18" s="72"/>
      <c r="J18" s="72"/>
      <c r="K18" s="72"/>
      <c r="L18" s="72"/>
      <c r="M18" s="72"/>
    </row>
    <row r="19" spans="1:13" ht="13" x14ac:dyDescent="0.15">
      <c r="A19" s="75" t="s">
        <v>41</v>
      </c>
      <c r="B19" s="72"/>
      <c r="C19" s="30">
        <v>15</v>
      </c>
      <c r="D19" s="31">
        <v>15</v>
      </c>
      <c r="G19" s="72"/>
      <c r="H19" s="72"/>
      <c r="I19" s="72"/>
      <c r="J19" s="72"/>
      <c r="K19" s="72"/>
      <c r="L19" s="72"/>
      <c r="M19" s="72"/>
    </row>
    <row r="20" spans="1:13" ht="13" x14ac:dyDescent="0.15">
      <c r="A20" s="75" t="s">
        <v>43</v>
      </c>
      <c r="B20" s="72"/>
      <c r="C20" s="33">
        <f t="shared" ref="C20:D20" si="4">C17*C18*C19</f>
        <v>750</v>
      </c>
      <c r="D20" s="33">
        <f t="shared" si="4"/>
        <v>1575</v>
      </c>
      <c r="G20" s="72"/>
      <c r="H20" s="72"/>
      <c r="I20" s="72"/>
      <c r="J20" s="72"/>
      <c r="K20" s="72"/>
      <c r="L20" s="72"/>
      <c r="M20" s="72"/>
    </row>
    <row r="21" spans="1:13" ht="13" x14ac:dyDescent="0.15">
      <c r="A21" s="3"/>
    </row>
    <row r="22" spans="1:13" ht="16" x14ac:dyDescent="0.2">
      <c r="A22" s="81" t="s">
        <v>42</v>
      </c>
      <c r="B22" s="72"/>
      <c r="C22" s="72"/>
      <c r="D22" s="72"/>
      <c r="E22" s="72"/>
      <c r="F22" s="72"/>
      <c r="G22" s="72"/>
      <c r="H22" s="72"/>
      <c r="I22" s="72"/>
      <c r="J22" s="72"/>
      <c r="K22" s="72"/>
      <c r="L22" s="72"/>
      <c r="M22" s="72"/>
    </row>
    <row r="23" spans="1:13" ht="13" x14ac:dyDescent="0.15">
      <c r="A23" s="3"/>
    </row>
    <row r="24" spans="1:13" ht="17.25" customHeight="1" x14ac:dyDescent="0.15">
      <c r="A24" s="79" t="s">
        <v>44</v>
      </c>
      <c r="B24" s="72"/>
      <c r="C24" s="72"/>
      <c r="D24" s="72"/>
      <c r="E24" s="72"/>
      <c r="F24" s="32"/>
      <c r="G24" s="34" t="s">
        <v>8</v>
      </c>
      <c r="H24" s="34"/>
      <c r="I24" s="34"/>
      <c r="J24" s="34"/>
      <c r="K24" s="34"/>
      <c r="L24" s="34"/>
      <c r="M24" s="34"/>
    </row>
    <row r="25" spans="1:13" ht="14" x14ac:dyDescent="0.15">
      <c r="A25" s="1"/>
      <c r="B25" s="2"/>
      <c r="C25" s="2" t="s">
        <v>45</v>
      </c>
      <c r="D25" s="2" t="s">
        <v>47</v>
      </c>
      <c r="E25" s="2" t="s">
        <v>48</v>
      </c>
      <c r="F25" s="32"/>
      <c r="G25" s="84" t="s">
        <v>50</v>
      </c>
      <c r="H25" s="72"/>
      <c r="I25" s="72"/>
      <c r="J25" s="72"/>
      <c r="K25" s="72"/>
      <c r="L25" s="72"/>
      <c r="M25" s="72"/>
    </row>
    <row r="26" spans="1:13" ht="13" x14ac:dyDescent="0.15">
      <c r="A26" s="73" t="s">
        <v>14</v>
      </c>
      <c r="B26" s="72"/>
      <c r="C26" s="10">
        <v>1</v>
      </c>
      <c r="D26" s="10">
        <v>1</v>
      </c>
      <c r="E26" s="10">
        <v>1</v>
      </c>
      <c r="G26" s="72"/>
      <c r="H26" s="72"/>
      <c r="I26" s="72"/>
      <c r="J26" s="72"/>
      <c r="K26" s="72"/>
      <c r="L26" s="72"/>
      <c r="M26" s="72"/>
    </row>
    <row r="27" spans="1:13" ht="14" x14ac:dyDescent="0.15">
      <c r="A27" s="73" t="s">
        <v>15</v>
      </c>
      <c r="B27" s="72"/>
      <c r="C27" s="11">
        <v>75000</v>
      </c>
      <c r="D27" s="11">
        <v>100000</v>
      </c>
      <c r="E27" s="11">
        <v>100000</v>
      </c>
      <c r="F27" s="32"/>
      <c r="G27" s="72"/>
      <c r="H27" s="72"/>
      <c r="I27" s="72"/>
      <c r="J27" s="72"/>
      <c r="K27" s="72"/>
      <c r="L27" s="72"/>
      <c r="M27" s="72"/>
    </row>
    <row r="28" spans="1:13" ht="14" x14ac:dyDescent="0.15">
      <c r="A28" s="82" t="s">
        <v>22</v>
      </c>
      <c r="B28" s="72"/>
      <c r="C28" s="10">
        <v>2</v>
      </c>
      <c r="D28" s="10">
        <v>8</v>
      </c>
      <c r="E28" s="10">
        <v>16</v>
      </c>
      <c r="F28" s="32"/>
      <c r="G28" s="72"/>
      <c r="H28" s="72"/>
      <c r="I28" s="72"/>
      <c r="J28" s="72"/>
      <c r="K28" s="72"/>
      <c r="L28" s="72"/>
      <c r="M28" s="72"/>
    </row>
    <row r="29" spans="1:13" ht="14" x14ac:dyDescent="0.15">
      <c r="A29" s="73"/>
      <c r="B29" s="72"/>
      <c r="C29" s="1"/>
      <c r="D29" s="1"/>
      <c r="E29" s="1"/>
      <c r="F29" s="32"/>
      <c r="G29" s="72"/>
      <c r="H29" s="72"/>
      <c r="I29" s="72"/>
      <c r="J29" s="72"/>
      <c r="K29" s="72"/>
      <c r="L29" s="72"/>
      <c r="M29" s="72"/>
    </row>
    <row r="30" spans="1:13" ht="14" x14ac:dyDescent="0.15">
      <c r="A30" s="73" t="s">
        <v>23</v>
      </c>
      <c r="B30" s="72"/>
      <c r="C30" s="13">
        <f t="shared" ref="C30:E30" si="5">C26*C27/1600</f>
        <v>46.875</v>
      </c>
      <c r="D30" s="13">
        <f t="shared" si="5"/>
        <v>62.5</v>
      </c>
      <c r="E30" s="13">
        <f t="shared" si="5"/>
        <v>62.5</v>
      </c>
      <c r="F30" s="32"/>
      <c r="G30" s="72"/>
      <c r="H30" s="72"/>
      <c r="I30" s="72"/>
      <c r="J30" s="72"/>
      <c r="K30" s="72"/>
      <c r="L30" s="72"/>
      <c r="M30" s="72"/>
    </row>
    <row r="31" spans="1:13" ht="13" x14ac:dyDescent="0.15">
      <c r="A31" s="83" t="s">
        <v>26</v>
      </c>
      <c r="B31" s="72"/>
      <c r="C31" s="14">
        <f t="shared" ref="C31:E31" si="6">C30*C28</f>
        <v>93.75</v>
      </c>
      <c r="D31" s="14">
        <f t="shared" si="6"/>
        <v>500</v>
      </c>
      <c r="E31" s="14">
        <f t="shared" si="6"/>
        <v>1000</v>
      </c>
      <c r="F31" s="1"/>
      <c r="G31" s="72"/>
      <c r="H31" s="72"/>
      <c r="I31" s="72"/>
      <c r="J31" s="72"/>
      <c r="K31" s="72"/>
      <c r="L31" s="72"/>
      <c r="M31" s="72"/>
    </row>
    <row r="32" spans="1:13" ht="13" x14ac:dyDescent="0.15">
      <c r="A32" s="77" t="s">
        <v>31</v>
      </c>
      <c r="B32" s="72"/>
      <c r="C32" s="15"/>
      <c r="D32" s="15"/>
      <c r="E32" s="39">
        <f>SUM(C31:E31)</f>
        <v>1593.75</v>
      </c>
      <c r="F32" s="1"/>
      <c r="G32" s="72"/>
      <c r="H32" s="72"/>
      <c r="I32" s="72"/>
      <c r="J32" s="72"/>
      <c r="K32" s="72"/>
      <c r="L32" s="72"/>
      <c r="M32" s="72"/>
    </row>
    <row r="33" spans="1:13" ht="13" x14ac:dyDescent="0.15">
      <c r="A33" s="1"/>
      <c r="B33" s="1"/>
      <c r="C33" s="1"/>
      <c r="D33" s="1"/>
      <c r="E33" s="1"/>
      <c r="F33" s="1"/>
      <c r="G33" s="1"/>
      <c r="H33" s="1"/>
      <c r="I33" s="1"/>
      <c r="J33" s="1"/>
      <c r="K33" s="1"/>
      <c r="L33" s="1"/>
      <c r="M33" s="1"/>
    </row>
    <row r="34" spans="1:13" ht="13" x14ac:dyDescent="0.15">
      <c r="A34" s="79" t="s">
        <v>55</v>
      </c>
      <c r="B34" s="72"/>
      <c r="C34" s="72"/>
      <c r="D34" s="72"/>
      <c r="E34" s="72"/>
    </row>
    <row r="35" spans="1:13" ht="13" x14ac:dyDescent="0.15">
      <c r="D35" s="23"/>
      <c r="G35" s="85" t="s">
        <v>57</v>
      </c>
      <c r="H35" s="72"/>
      <c r="I35" s="72"/>
      <c r="J35" s="72"/>
      <c r="K35" s="72"/>
      <c r="L35" s="72"/>
      <c r="M35" s="72"/>
    </row>
    <row r="36" spans="1:13" ht="13" x14ac:dyDescent="0.15">
      <c r="A36" s="75" t="s">
        <v>14</v>
      </c>
      <c r="B36" s="72"/>
      <c r="C36" s="26">
        <v>3</v>
      </c>
      <c r="D36" s="80"/>
      <c r="G36" s="72"/>
      <c r="H36" s="72"/>
      <c r="I36" s="72"/>
      <c r="J36" s="72"/>
      <c r="K36" s="72"/>
      <c r="L36" s="72"/>
      <c r="M36" s="72"/>
    </row>
    <row r="37" spans="1:13" ht="13" x14ac:dyDescent="0.15">
      <c r="A37" s="75" t="s">
        <v>15</v>
      </c>
      <c r="B37" s="72"/>
      <c r="C37" s="41">
        <v>60000</v>
      </c>
      <c r="D37" s="72"/>
      <c r="G37" s="72"/>
      <c r="H37" s="72"/>
      <c r="I37" s="72"/>
      <c r="J37" s="72"/>
      <c r="K37" s="72"/>
      <c r="L37" s="72"/>
      <c r="M37" s="72"/>
    </row>
    <row r="38" spans="1:13" ht="13" x14ac:dyDescent="0.15">
      <c r="A38" s="75" t="s">
        <v>59</v>
      </c>
      <c r="B38" s="72"/>
      <c r="C38" s="26">
        <v>100</v>
      </c>
      <c r="D38" s="72"/>
      <c r="G38" s="72"/>
      <c r="H38" s="72"/>
      <c r="I38" s="72"/>
      <c r="J38" s="72"/>
      <c r="K38" s="72"/>
      <c r="L38" s="72"/>
      <c r="M38" s="72"/>
    </row>
    <row r="39" spans="1:13" ht="15.75" customHeight="1" x14ac:dyDescent="0.15">
      <c r="A39" s="72"/>
      <c r="B39" s="72"/>
      <c r="G39" s="72"/>
      <c r="H39" s="72"/>
      <c r="I39" s="72"/>
      <c r="J39" s="72"/>
      <c r="K39" s="72"/>
      <c r="L39" s="72"/>
      <c r="M39" s="72"/>
    </row>
    <row r="40" spans="1:13" ht="13" x14ac:dyDescent="0.15">
      <c r="A40" s="75" t="s">
        <v>60</v>
      </c>
      <c r="B40" s="72"/>
      <c r="C40" s="42">
        <f>(C36*C37)/1600</f>
        <v>112.5</v>
      </c>
      <c r="D40" s="43">
        <f>C40*C38</f>
        <v>11250</v>
      </c>
      <c r="G40" s="72"/>
      <c r="H40" s="72"/>
      <c r="I40" s="72"/>
      <c r="J40" s="72"/>
      <c r="K40" s="72"/>
      <c r="L40" s="72"/>
      <c r="M40" s="72"/>
    </row>
    <row r="41" spans="1:13" ht="13" x14ac:dyDescent="0.15">
      <c r="A41" s="75" t="s">
        <v>61</v>
      </c>
      <c r="B41" s="72"/>
      <c r="C41" s="74"/>
      <c r="D41" s="46">
        <v>5000</v>
      </c>
      <c r="G41" s="72"/>
      <c r="H41" s="72"/>
      <c r="I41" s="72"/>
      <c r="J41" s="72"/>
      <c r="K41" s="72"/>
      <c r="L41" s="72"/>
      <c r="M41" s="72"/>
    </row>
    <row r="42" spans="1:13" ht="13" x14ac:dyDescent="0.15">
      <c r="A42" s="75" t="s">
        <v>62</v>
      </c>
      <c r="B42" s="72"/>
      <c r="C42" s="72"/>
      <c r="D42" s="46">
        <v>2500</v>
      </c>
      <c r="G42" s="72"/>
      <c r="H42" s="72"/>
      <c r="I42" s="72"/>
      <c r="J42" s="72"/>
      <c r="K42" s="72"/>
      <c r="L42" s="72"/>
      <c r="M42" s="72"/>
    </row>
    <row r="43" spans="1:13" ht="13" x14ac:dyDescent="0.15">
      <c r="A43" s="75" t="s">
        <v>63</v>
      </c>
      <c r="B43" s="72"/>
      <c r="C43" s="72"/>
      <c r="D43" s="46">
        <v>1250</v>
      </c>
      <c r="G43" s="72"/>
      <c r="H43" s="72"/>
      <c r="I43" s="72"/>
      <c r="J43" s="72"/>
      <c r="K43" s="72"/>
      <c r="L43" s="72"/>
      <c r="M43" s="72"/>
    </row>
    <row r="44" spans="1:13" ht="15.75" customHeight="1" x14ac:dyDescent="0.15">
      <c r="G44" s="72"/>
      <c r="H44" s="72"/>
      <c r="I44" s="72"/>
      <c r="J44" s="72"/>
      <c r="K44" s="72"/>
      <c r="L44" s="72"/>
      <c r="M44" s="72"/>
    </row>
    <row r="45" spans="1:13" ht="13" x14ac:dyDescent="0.15">
      <c r="A45" s="76" t="s">
        <v>65</v>
      </c>
      <c r="B45" s="72"/>
      <c r="C45" s="44"/>
      <c r="D45" s="47">
        <f>SUM(D36:D42)</f>
        <v>18750</v>
      </c>
      <c r="G45" s="72"/>
      <c r="H45" s="72"/>
      <c r="I45" s="72"/>
      <c r="J45" s="72"/>
      <c r="K45" s="72"/>
      <c r="L45" s="72"/>
      <c r="M45" s="72"/>
    </row>
    <row r="46" spans="1:13" ht="13" x14ac:dyDescent="0.15">
      <c r="A46" s="3"/>
    </row>
    <row r="47" spans="1:13" ht="13" x14ac:dyDescent="0.15">
      <c r="A47" s="3"/>
    </row>
    <row r="48" spans="1:13"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row r="996" spans="1:1" ht="13" x14ac:dyDescent="0.15">
      <c r="A996" s="3"/>
    </row>
    <row r="997" spans="1:1" ht="13" x14ac:dyDescent="0.15">
      <c r="A997" s="3"/>
    </row>
    <row r="998" spans="1:1" ht="13" x14ac:dyDescent="0.15">
      <c r="A998" s="3"/>
    </row>
    <row r="999" spans="1:1" ht="13" x14ac:dyDescent="0.15">
      <c r="A999" s="3"/>
    </row>
    <row r="1000" spans="1:1" ht="13" x14ac:dyDescent="0.15">
      <c r="A1000" s="3"/>
    </row>
    <row r="1001" spans="1:1" ht="13" x14ac:dyDescent="0.15">
      <c r="A1001" s="3"/>
    </row>
    <row r="1002" spans="1:1" ht="13" x14ac:dyDescent="0.15">
      <c r="A1002" s="3"/>
    </row>
    <row r="1003" spans="1:1" ht="13" x14ac:dyDescent="0.15">
      <c r="A1003" s="3"/>
    </row>
  </sheetData>
  <mergeCells count="32">
    <mergeCell ref="A19:B19"/>
    <mergeCell ref="A20:B20"/>
    <mergeCell ref="A1:M1"/>
    <mergeCell ref="G4:M12"/>
    <mergeCell ref="D12:E12"/>
    <mergeCell ref="A14:M14"/>
    <mergeCell ref="A17:B17"/>
    <mergeCell ref="G17:M20"/>
    <mergeCell ref="A18:B18"/>
    <mergeCell ref="G25:M32"/>
    <mergeCell ref="G35:M45"/>
    <mergeCell ref="A22:M22"/>
    <mergeCell ref="A24:E24"/>
    <mergeCell ref="A26:B26"/>
    <mergeCell ref="A27:B27"/>
    <mergeCell ref="A28:B28"/>
    <mergeCell ref="A29:B29"/>
    <mergeCell ref="A32:B32"/>
    <mergeCell ref="A39:B39"/>
    <mergeCell ref="A40:B40"/>
    <mergeCell ref="A41:B41"/>
    <mergeCell ref="C41:C43"/>
    <mergeCell ref="A42:B42"/>
    <mergeCell ref="A43:B43"/>
    <mergeCell ref="A45:B45"/>
    <mergeCell ref="A30:B30"/>
    <mergeCell ref="A31:B31"/>
    <mergeCell ref="A34:E34"/>
    <mergeCell ref="A36:B36"/>
    <mergeCell ref="D36:D38"/>
    <mergeCell ref="A37:B37"/>
    <mergeCell ref="A38:B3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5"/>
  <sheetViews>
    <sheetView zoomScale="120" zoomScaleNormal="120" workbookViewId="0">
      <selection activeCell="C20" sqref="C20"/>
    </sheetView>
  </sheetViews>
  <sheetFormatPr baseColWidth="10" defaultColWidth="14.5" defaultRowHeight="15.75" customHeight="1" x14ac:dyDescent="0.15"/>
  <cols>
    <col min="1" max="5" width="18.6640625" customWidth="1"/>
  </cols>
  <sheetData>
    <row r="1" spans="1:13" ht="16" x14ac:dyDescent="0.2">
      <c r="A1" s="81" t="s">
        <v>16</v>
      </c>
      <c r="B1" s="72"/>
      <c r="C1" s="72"/>
      <c r="D1" s="72"/>
      <c r="E1" s="72"/>
      <c r="F1" s="72"/>
      <c r="G1" s="72"/>
      <c r="H1" s="72"/>
      <c r="I1" s="72"/>
      <c r="J1" s="72"/>
      <c r="K1" s="72"/>
      <c r="L1" s="72"/>
      <c r="M1" s="72"/>
    </row>
    <row r="3" spans="1:13" ht="15.75" customHeight="1" x14ac:dyDescent="0.15">
      <c r="A3" s="79" t="s">
        <v>18</v>
      </c>
      <c r="B3" s="72"/>
      <c r="C3" s="72"/>
      <c r="D3" s="72"/>
      <c r="E3" s="72"/>
      <c r="G3" s="71" t="s">
        <v>131</v>
      </c>
      <c r="H3" s="72"/>
      <c r="I3" s="72"/>
      <c r="J3" s="72"/>
      <c r="K3" s="72"/>
      <c r="L3" s="72"/>
      <c r="M3" s="72"/>
    </row>
    <row r="4" spans="1:13" ht="15.75" customHeight="1" x14ac:dyDescent="0.15">
      <c r="A4" s="1"/>
      <c r="B4" s="2"/>
      <c r="C4" s="2" t="s">
        <v>19</v>
      </c>
      <c r="D4" s="2" t="s">
        <v>20</v>
      </c>
      <c r="E4" s="2" t="s">
        <v>21</v>
      </c>
      <c r="G4" s="72"/>
      <c r="H4" s="72"/>
      <c r="I4" s="72"/>
      <c r="J4" s="72"/>
      <c r="K4" s="72"/>
      <c r="L4" s="72"/>
      <c r="M4" s="72"/>
    </row>
    <row r="5" spans="1:13" ht="15.75" customHeight="1" x14ac:dyDescent="0.15">
      <c r="A5" s="73" t="s">
        <v>14</v>
      </c>
      <c r="B5" s="72"/>
      <c r="C5" s="10">
        <v>2</v>
      </c>
      <c r="D5" s="10">
        <v>1</v>
      </c>
      <c r="E5" s="10">
        <v>1</v>
      </c>
      <c r="G5" s="72"/>
      <c r="H5" s="72"/>
      <c r="I5" s="72"/>
      <c r="J5" s="72"/>
      <c r="K5" s="72"/>
      <c r="L5" s="72"/>
      <c r="M5" s="72"/>
    </row>
    <row r="6" spans="1:13" ht="15.75" customHeight="1" x14ac:dyDescent="0.15">
      <c r="A6" s="73" t="s">
        <v>15</v>
      </c>
      <c r="B6" s="72"/>
      <c r="C6" s="11">
        <v>150000</v>
      </c>
      <c r="D6" s="11">
        <v>150000</v>
      </c>
      <c r="E6" s="11">
        <v>150000</v>
      </c>
      <c r="G6" s="72"/>
      <c r="H6" s="72"/>
      <c r="I6" s="72"/>
      <c r="J6" s="72"/>
      <c r="K6" s="72"/>
      <c r="L6" s="72"/>
      <c r="M6" s="72"/>
    </row>
    <row r="7" spans="1:13" ht="15.75" customHeight="1" x14ac:dyDescent="0.15">
      <c r="A7" s="82" t="s">
        <v>22</v>
      </c>
      <c r="B7" s="72"/>
      <c r="C7" s="10">
        <v>5</v>
      </c>
      <c r="D7" s="10">
        <v>20</v>
      </c>
      <c r="E7" s="10">
        <v>5</v>
      </c>
      <c r="G7" s="72"/>
      <c r="H7" s="72"/>
      <c r="I7" s="72"/>
      <c r="J7" s="72"/>
      <c r="K7" s="72"/>
      <c r="L7" s="72"/>
      <c r="M7" s="72"/>
    </row>
    <row r="8" spans="1:13" ht="15.75" customHeight="1" x14ac:dyDescent="0.15">
      <c r="A8" s="73"/>
      <c r="B8" s="72"/>
      <c r="C8" s="1"/>
      <c r="D8" s="1"/>
      <c r="E8" s="1"/>
      <c r="G8" s="72"/>
      <c r="H8" s="72"/>
      <c r="I8" s="72"/>
      <c r="J8" s="72"/>
      <c r="K8" s="72"/>
      <c r="L8" s="72"/>
      <c r="M8" s="72"/>
    </row>
    <row r="9" spans="1:13" ht="15.75" customHeight="1" x14ac:dyDescent="0.15">
      <c r="A9" s="73" t="s">
        <v>23</v>
      </c>
      <c r="B9" s="72"/>
      <c r="C9" s="13">
        <f t="shared" ref="C9:E9" si="0">C5*C6/1600</f>
        <v>187.5</v>
      </c>
      <c r="D9" s="13">
        <f t="shared" si="0"/>
        <v>93.75</v>
      </c>
      <c r="E9" s="13">
        <f t="shared" si="0"/>
        <v>93.75</v>
      </c>
      <c r="G9" s="72"/>
      <c r="H9" s="72"/>
      <c r="I9" s="72"/>
      <c r="J9" s="72"/>
      <c r="K9" s="72"/>
      <c r="L9" s="72"/>
      <c r="M9" s="72"/>
    </row>
    <row r="10" spans="1:13" ht="15.75" customHeight="1" x14ac:dyDescent="0.15">
      <c r="A10" s="83" t="s">
        <v>26</v>
      </c>
      <c r="B10" s="72"/>
      <c r="C10" s="14">
        <f t="shared" ref="C10:E10" si="1">C9*C7</f>
        <v>937.5</v>
      </c>
      <c r="D10" s="14">
        <f t="shared" si="1"/>
        <v>1875</v>
      </c>
      <c r="E10" s="14">
        <f t="shared" si="1"/>
        <v>468.75</v>
      </c>
      <c r="G10" s="72"/>
      <c r="H10" s="72"/>
      <c r="I10" s="72"/>
      <c r="J10" s="72"/>
      <c r="K10" s="72"/>
      <c r="L10" s="72"/>
      <c r="M10" s="72"/>
    </row>
    <row r="11" spans="1:13" ht="15.75" customHeight="1" x14ac:dyDescent="0.15">
      <c r="A11" s="77" t="s">
        <v>31</v>
      </c>
      <c r="B11" s="72"/>
      <c r="C11" s="15"/>
      <c r="D11" s="15"/>
      <c r="E11" s="19">
        <f>SUM(C10:E10)</f>
        <v>3281.25</v>
      </c>
      <c r="G11" s="72"/>
      <c r="H11" s="72"/>
      <c r="I11" s="72"/>
      <c r="J11" s="72"/>
      <c r="K11" s="72"/>
      <c r="L11" s="72"/>
      <c r="M11" s="72"/>
    </row>
    <row r="12" spans="1:13" ht="15.75" customHeight="1" x14ac:dyDescent="0.15">
      <c r="G12" s="72"/>
      <c r="H12" s="72"/>
      <c r="I12" s="72"/>
      <c r="J12" s="72"/>
      <c r="K12" s="72"/>
      <c r="L12" s="72"/>
      <c r="M12" s="72"/>
    </row>
    <row r="13" spans="1:13" ht="15.75" customHeight="1" x14ac:dyDescent="0.15">
      <c r="G13" s="72"/>
      <c r="H13" s="72"/>
      <c r="I13" s="72"/>
      <c r="J13" s="72"/>
      <c r="K13" s="72"/>
      <c r="L13" s="72"/>
      <c r="M13" s="72"/>
    </row>
    <row r="14" spans="1:13" ht="15.75" customHeight="1" x14ac:dyDescent="0.15">
      <c r="G14" s="72"/>
      <c r="H14" s="72"/>
      <c r="I14" s="72"/>
      <c r="J14" s="72"/>
      <c r="K14" s="72"/>
      <c r="L14" s="72"/>
      <c r="M14" s="72"/>
    </row>
    <row r="15" spans="1:13" ht="15.75" customHeight="1" x14ac:dyDescent="0.15">
      <c r="G15" s="72"/>
      <c r="H15" s="72"/>
      <c r="I15" s="72"/>
      <c r="J15" s="72"/>
      <c r="K15" s="72"/>
      <c r="L15" s="72"/>
      <c r="M15" s="72"/>
    </row>
  </sheetData>
  <mergeCells count="10">
    <mergeCell ref="A11:B11"/>
    <mergeCell ref="G3:M15"/>
    <mergeCell ref="A9:B9"/>
    <mergeCell ref="A10:B10"/>
    <mergeCell ref="A1:M1"/>
    <mergeCell ref="A3:E3"/>
    <mergeCell ref="A5:B5"/>
    <mergeCell ref="A6:B6"/>
    <mergeCell ref="A7:B7"/>
    <mergeCell ref="A8:B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23"/>
  <sheetViews>
    <sheetView tabSelected="1" zoomScale="119" zoomScaleNormal="120" workbookViewId="0">
      <selection activeCell="A12" sqref="A12:E12"/>
    </sheetView>
  </sheetViews>
  <sheetFormatPr baseColWidth="10" defaultColWidth="14.5" defaultRowHeight="15.75" customHeight="1" x14ac:dyDescent="0.15"/>
  <cols>
    <col min="1" max="5" width="18.6640625" customWidth="1"/>
    <col min="6" max="6" width="7.33203125" customWidth="1"/>
  </cols>
  <sheetData>
    <row r="1" spans="1:12" ht="16" x14ac:dyDescent="0.2">
      <c r="A1" s="81" t="s">
        <v>52</v>
      </c>
      <c r="B1" s="72"/>
      <c r="C1" s="72"/>
      <c r="D1" s="72"/>
      <c r="E1" s="72"/>
      <c r="F1" s="35"/>
      <c r="G1" s="71" t="s">
        <v>121</v>
      </c>
      <c r="H1" s="71"/>
      <c r="I1" s="71"/>
      <c r="J1" s="71"/>
      <c r="K1" s="71"/>
      <c r="L1" s="71"/>
    </row>
    <row r="2" spans="1:12" ht="15.75" customHeight="1" x14ac:dyDescent="0.15">
      <c r="A2" s="36"/>
      <c r="B2" s="36"/>
      <c r="C2" s="36"/>
      <c r="D2" s="36"/>
      <c r="E2" s="36"/>
      <c r="F2" s="32"/>
      <c r="G2" s="71"/>
      <c r="H2" s="71"/>
      <c r="I2" s="71"/>
      <c r="J2" s="71"/>
      <c r="K2" s="71"/>
      <c r="L2" s="71"/>
    </row>
    <row r="3" spans="1:12" ht="15.75" customHeight="1" x14ac:dyDescent="0.15">
      <c r="A3" s="89" t="s">
        <v>56</v>
      </c>
      <c r="B3" s="90"/>
      <c r="C3" s="90"/>
      <c r="D3" s="90"/>
      <c r="E3" s="90"/>
      <c r="F3" s="32"/>
      <c r="G3" s="71"/>
      <c r="H3" s="71"/>
      <c r="I3" s="71"/>
      <c r="J3" s="71"/>
      <c r="K3" s="71"/>
      <c r="L3" s="71"/>
    </row>
    <row r="4" spans="1:12" ht="15.75" customHeight="1" x14ac:dyDescent="0.2">
      <c r="B4" s="57" t="s">
        <v>58</v>
      </c>
      <c r="C4" s="49"/>
      <c r="D4" s="49"/>
      <c r="E4" s="61"/>
      <c r="G4" s="71"/>
      <c r="H4" s="71"/>
      <c r="I4" s="71"/>
      <c r="J4" s="71"/>
      <c r="K4" s="71"/>
      <c r="L4" s="71"/>
    </row>
    <row r="5" spans="1:12" ht="15.75" customHeight="1" x14ac:dyDescent="0.2">
      <c r="A5" s="49">
        <v>2018</v>
      </c>
      <c r="B5" s="40">
        <v>74723</v>
      </c>
      <c r="C5" s="49"/>
      <c r="D5" s="49"/>
      <c r="E5" s="61"/>
      <c r="G5" s="71"/>
      <c r="H5" s="71"/>
      <c r="I5" s="71"/>
      <c r="J5" s="71"/>
      <c r="K5" s="71"/>
      <c r="L5" s="71"/>
    </row>
    <row r="6" spans="1:12" ht="15.75" customHeight="1" x14ac:dyDescent="0.15">
      <c r="A6" s="36"/>
      <c r="B6" s="36"/>
      <c r="C6" s="36"/>
      <c r="D6" s="36"/>
      <c r="E6" s="36"/>
      <c r="F6" s="36"/>
      <c r="G6" s="71"/>
      <c r="H6" s="71"/>
      <c r="I6" s="71"/>
      <c r="J6" s="71"/>
      <c r="K6" s="71"/>
      <c r="L6" s="71"/>
    </row>
    <row r="7" spans="1:12" ht="15.75" customHeight="1" x14ac:dyDescent="0.15">
      <c r="A7" s="89" t="s">
        <v>111</v>
      </c>
      <c r="B7" s="90"/>
      <c r="C7" s="90"/>
      <c r="D7" s="90"/>
      <c r="E7" s="90"/>
      <c r="F7" s="36"/>
      <c r="G7" s="71"/>
      <c r="H7" s="71"/>
      <c r="I7" s="71"/>
      <c r="J7" s="71"/>
      <c r="K7" s="71"/>
      <c r="L7" s="71"/>
    </row>
    <row r="8" spans="1:12" ht="15.75" customHeight="1" x14ac:dyDescent="0.15">
      <c r="A8" s="1"/>
      <c r="B8" s="62" t="s">
        <v>53</v>
      </c>
      <c r="C8" s="62" t="s">
        <v>54</v>
      </c>
      <c r="D8" s="1"/>
      <c r="E8" s="63"/>
      <c r="G8" s="71"/>
      <c r="H8" s="71"/>
      <c r="I8" s="71"/>
      <c r="J8" s="71"/>
      <c r="K8" s="71"/>
      <c r="L8" s="71"/>
    </row>
    <row r="9" spans="1:12" ht="15.75" customHeight="1" x14ac:dyDescent="0.15">
      <c r="A9" s="49">
        <v>2018</v>
      </c>
      <c r="B9" s="40">
        <v>4300</v>
      </c>
      <c r="C9" s="64"/>
      <c r="D9" s="63"/>
      <c r="E9" s="63"/>
      <c r="G9" s="71"/>
      <c r="H9" s="71"/>
      <c r="I9" s="71"/>
      <c r="J9" s="71"/>
      <c r="K9" s="71"/>
      <c r="L9" s="71"/>
    </row>
    <row r="10" spans="1:12" ht="15.75" customHeight="1" x14ac:dyDescent="0.15">
      <c r="A10" s="49">
        <v>2019</v>
      </c>
      <c r="B10" s="40">
        <v>5900</v>
      </c>
      <c r="C10" s="40">
        <v>141000</v>
      </c>
      <c r="D10" s="63"/>
      <c r="E10" s="63"/>
      <c r="G10" s="71"/>
      <c r="H10" s="71"/>
      <c r="I10" s="71"/>
      <c r="J10" s="71"/>
      <c r="K10" s="71"/>
      <c r="L10" s="71"/>
    </row>
    <row r="11" spans="1:12" ht="15.75" customHeight="1" x14ac:dyDescent="0.15">
      <c r="A11" s="36"/>
      <c r="B11" s="38"/>
      <c r="C11" s="40"/>
      <c r="D11" s="37"/>
      <c r="E11" s="37"/>
      <c r="G11" s="71"/>
      <c r="H11" s="71"/>
      <c r="I11" s="71"/>
      <c r="J11" s="71"/>
      <c r="K11" s="71"/>
      <c r="L11" s="71"/>
    </row>
    <row r="12" spans="1:12" ht="15.75" customHeight="1" x14ac:dyDescent="0.15">
      <c r="A12" s="89" t="s">
        <v>125</v>
      </c>
      <c r="B12" s="90"/>
      <c r="C12" s="90"/>
      <c r="D12" s="90"/>
      <c r="E12" s="90"/>
      <c r="G12" s="71"/>
      <c r="H12" s="71"/>
      <c r="I12" s="71"/>
      <c r="J12" s="71"/>
      <c r="K12" s="71"/>
      <c r="L12" s="71"/>
    </row>
    <row r="13" spans="1:12" ht="15.75" customHeight="1" x14ac:dyDescent="0.15">
      <c r="A13" s="49"/>
      <c r="B13" s="57" t="s">
        <v>122</v>
      </c>
      <c r="C13" s="57" t="s">
        <v>123</v>
      </c>
      <c r="D13" s="57" t="s">
        <v>124</v>
      </c>
      <c r="G13" s="71"/>
      <c r="H13" s="71"/>
      <c r="I13" s="71"/>
      <c r="J13" s="71"/>
      <c r="K13" s="71"/>
      <c r="L13" s="71"/>
    </row>
    <row r="14" spans="1:12" ht="15.75" customHeight="1" x14ac:dyDescent="0.15">
      <c r="A14" s="49">
        <v>2020</v>
      </c>
      <c r="B14" s="40">
        <v>761106</v>
      </c>
      <c r="C14" s="40">
        <v>505827</v>
      </c>
      <c r="D14" s="40">
        <v>981140</v>
      </c>
      <c r="E14" s="63"/>
      <c r="G14" s="71"/>
      <c r="H14" s="71"/>
      <c r="I14" s="71"/>
      <c r="J14" s="71"/>
      <c r="K14" s="71"/>
      <c r="L14" s="71"/>
    </row>
    <row r="15" spans="1:12" ht="15.75" customHeight="1" x14ac:dyDescent="0.15">
      <c r="A15" s="49"/>
      <c r="B15" s="40"/>
      <c r="C15" s="40"/>
      <c r="D15" s="63"/>
      <c r="E15" s="63"/>
      <c r="G15" s="71"/>
      <c r="H15" s="71"/>
      <c r="I15" s="71"/>
      <c r="J15" s="71"/>
      <c r="K15" s="71"/>
      <c r="L15" s="71"/>
    </row>
    <row r="16" spans="1:12" ht="15.75" customHeight="1" x14ac:dyDescent="0.15">
      <c r="A16" s="89" t="s">
        <v>118</v>
      </c>
      <c r="B16" s="90"/>
      <c r="C16" s="90"/>
      <c r="D16" s="90"/>
      <c r="E16" s="90"/>
      <c r="G16" s="71"/>
      <c r="H16" s="71"/>
      <c r="I16" s="71"/>
      <c r="J16" s="71"/>
      <c r="K16" s="71"/>
      <c r="L16" s="71"/>
    </row>
    <row r="17" spans="1:12" s="60" customFormat="1" ht="30" customHeight="1" x14ac:dyDescent="0.15">
      <c r="A17" s="65"/>
      <c r="B17" s="66" t="s">
        <v>119</v>
      </c>
      <c r="C17" s="66" t="s">
        <v>126</v>
      </c>
      <c r="D17" s="67" t="s">
        <v>120</v>
      </c>
      <c r="E17" s="67"/>
      <c r="G17" s="71"/>
      <c r="H17" s="71"/>
      <c r="I17" s="71"/>
      <c r="J17" s="71"/>
      <c r="K17" s="71"/>
      <c r="L17" s="71"/>
    </row>
    <row r="18" spans="1:12" ht="15.75" customHeight="1" x14ac:dyDescent="0.15">
      <c r="A18" s="49">
        <v>2020</v>
      </c>
      <c r="B18" s="59">
        <v>0.41</v>
      </c>
      <c r="C18" s="59">
        <v>0.35</v>
      </c>
      <c r="D18" s="68">
        <v>0.24</v>
      </c>
      <c r="E18" s="68"/>
      <c r="G18" s="71"/>
      <c r="H18" s="71"/>
      <c r="I18" s="71"/>
      <c r="J18" s="71"/>
      <c r="K18" s="71"/>
      <c r="L18" s="71"/>
    </row>
    <row r="19" spans="1:12" ht="15.75" customHeight="1" x14ac:dyDescent="0.15">
      <c r="A19" s="49"/>
      <c r="B19" s="49"/>
      <c r="C19" s="40"/>
      <c r="D19" s="49"/>
      <c r="E19" s="49"/>
      <c r="F19" s="32"/>
      <c r="G19" s="71"/>
      <c r="H19" s="71"/>
      <c r="I19" s="71"/>
      <c r="J19" s="71"/>
      <c r="K19" s="71"/>
      <c r="L19" s="71"/>
    </row>
    <row r="20" spans="1:12" ht="15.75" customHeight="1" x14ac:dyDescent="0.15">
      <c r="A20" s="89" t="s">
        <v>116</v>
      </c>
      <c r="B20" s="90"/>
      <c r="C20" s="90"/>
      <c r="D20" s="90"/>
      <c r="E20" s="90"/>
      <c r="F20" s="32"/>
      <c r="G20" s="71"/>
      <c r="H20" s="71"/>
      <c r="I20" s="71"/>
      <c r="J20" s="71"/>
      <c r="K20" s="71"/>
      <c r="L20" s="71"/>
    </row>
    <row r="21" spans="1:12" ht="15.75" customHeight="1" x14ac:dyDescent="0.15">
      <c r="A21" s="57" t="s">
        <v>112</v>
      </c>
      <c r="B21" s="57" t="s">
        <v>113</v>
      </c>
      <c r="C21" s="57" t="s">
        <v>114</v>
      </c>
      <c r="D21" s="57" t="s">
        <v>115</v>
      </c>
      <c r="E21" s="58" t="s">
        <v>117</v>
      </c>
      <c r="G21" s="71"/>
      <c r="H21" s="71"/>
      <c r="I21" s="71"/>
      <c r="J21" s="71"/>
      <c r="K21" s="71"/>
      <c r="L21" s="71"/>
    </row>
    <row r="22" spans="1:12" ht="15.75" customHeight="1" x14ac:dyDescent="0.15">
      <c r="A22" s="49">
        <v>2020</v>
      </c>
      <c r="B22" s="69">
        <v>0.26</v>
      </c>
      <c r="C22" s="70">
        <v>0.56000000000000005</v>
      </c>
      <c r="D22" s="70">
        <v>0.12</v>
      </c>
      <c r="E22" s="69">
        <f>SUM(B22:D22)</f>
        <v>0.94000000000000006</v>
      </c>
      <c r="F22" s="32"/>
      <c r="G22" s="71"/>
      <c r="H22" s="71"/>
      <c r="I22" s="71"/>
      <c r="J22" s="71"/>
      <c r="K22" s="71"/>
      <c r="L22" s="71"/>
    </row>
    <row r="23" spans="1:12" ht="15.75" customHeight="1" x14ac:dyDescent="0.15">
      <c r="A23" s="32"/>
      <c r="B23" s="32"/>
      <c r="C23" s="32"/>
      <c r="D23" s="32"/>
      <c r="E23" s="32"/>
      <c r="F23" s="32"/>
    </row>
  </sheetData>
  <mergeCells count="7">
    <mergeCell ref="G1:L22"/>
    <mergeCell ref="A12:E12"/>
    <mergeCell ref="A1:E1"/>
    <mergeCell ref="A7:E7"/>
    <mergeCell ref="A3:E3"/>
    <mergeCell ref="A20:E20"/>
    <mergeCell ref="A16:E16"/>
  </mergeCells>
  <pageMargins left="0.7" right="0.7" top="0.75" bottom="0.75" header="0.3" footer="0.3"/>
  <ignoredErrors>
    <ignoredError sqref="E22" formulaRange="1"/>
  </ignoredError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topLeftCell="A2" zoomScale="120" zoomScaleNormal="120" workbookViewId="0">
      <selection activeCell="B22" sqref="B22"/>
    </sheetView>
  </sheetViews>
  <sheetFormatPr baseColWidth="10" defaultColWidth="14.5" defaultRowHeight="15.75" customHeight="1" x14ac:dyDescent="0.15"/>
  <cols>
    <col min="1" max="1" width="43.5" style="51" customWidth="1"/>
    <col min="2" max="2" width="58.33203125" style="51" customWidth="1"/>
    <col min="3" max="3" width="116.1640625" style="51" customWidth="1"/>
    <col min="4" max="16384" width="14.5" style="51"/>
  </cols>
  <sheetData>
    <row r="1" spans="1:26" ht="15.75" customHeight="1" x14ac:dyDescent="0.15">
      <c r="A1" s="50" t="s">
        <v>67</v>
      </c>
      <c r="B1" s="50" t="s">
        <v>68</v>
      </c>
      <c r="C1" s="50" t="s">
        <v>70</v>
      </c>
      <c r="D1" s="50"/>
      <c r="E1" s="50"/>
      <c r="F1" s="50"/>
      <c r="G1" s="50"/>
      <c r="H1" s="50"/>
      <c r="I1" s="50"/>
      <c r="J1" s="50"/>
      <c r="K1" s="50"/>
      <c r="L1" s="50"/>
      <c r="M1" s="50"/>
      <c r="N1" s="50"/>
      <c r="O1" s="50"/>
      <c r="P1" s="50"/>
      <c r="Q1" s="50"/>
      <c r="R1" s="50"/>
      <c r="S1" s="50"/>
      <c r="T1" s="50"/>
      <c r="U1" s="50"/>
      <c r="V1" s="50"/>
      <c r="W1" s="50"/>
      <c r="X1" s="50"/>
      <c r="Y1" s="50"/>
      <c r="Z1" s="50"/>
    </row>
    <row r="2" spans="1:26" ht="15.75" customHeight="1" x14ac:dyDescent="0.15">
      <c r="A2" s="52" t="s">
        <v>71</v>
      </c>
      <c r="B2" s="53" t="s">
        <v>72</v>
      </c>
      <c r="C2" s="52" t="s">
        <v>73</v>
      </c>
    </row>
    <row r="3" spans="1:26" ht="15.75" customHeight="1" x14ac:dyDescent="0.15">
      <c r="A3" s="52" t="s">
        <v>74</v>
      </c>
      <c r="B3" s="53" t="s">
        <v>75</v>
      </c>
      <c r="C3" s="52" t="s">
        <v>76</v>
      </c>
    </row>
    <row r="4" spans="1:26" ht="15.75" customHeight="1" x14ac:dyDescent="0.15">
      <c r="A4" s="52" t="s">
        <v>77</v>
      </c>
      <c r="B4" s="53" t="s">
        <v>78</v>
      </c>
      <c r="C4" s="52" t="s">
        <v>79</v>
      </c>
    </row>
    <row r="5" spans="1:26" ht="15.75" customHeight="1" x14ac:dyDescent="0.15">
      <c r="A5" s="52" t="s">
        <v>80</v>
      </c>
      <c r="B5" s="53" t="s">
        <v>81</v>
      </c>
      <c r="C5" s="52" t="s">
        <v>82</v>
      </c>
    </row>
    <row r="6" spans="1:26" ht="15.75" customHeight="1" x14ac:dyDescent="0.15">
      <c r="A6" s="52"/>
      <c r="B6" s="52"/>
      <c r="C6" s="52"/>
    </row>
    <row r="7" spans="1:26" ht="15.75" customHeight="1" x14ac:dyDescent="0.15">
      <c r="A7" s="91" t="s">
        <v>83</v>
      </c>
      <c r="B7" s="92"/>
      <c r="C7" s="92"/>
    </row>
    <row r="8" spans="1:26" ht="15.75" customHeight="1" x14ac:dyDescent="0.15">
      <c r="A8" s="52" t="s">
        <v>84</v>
      </c>
      <c r="B8" s="53" t="s">
        <v>85</v>
      </c>
      <c r="C8" s="52" t="s">
        <v>86</v>
      </c>
    </row>
    <row r="9" spans="1:26" ht="15.75" customHeight="1" x14ac:dyDescent="0.15">
      <c r="A9" s="52" t="s">
        <v>87</v>
      </c>
      <c r="B9" s="53" t="s">
        <v>88</v>
      </c>
      <c r="C9" s="52" t="s">
        <v>89</v>
      </c>
    </row>
    <row r="10" spans="1:26" ht="15.75" customHeight="1" x14ac:dyDescent="0.15">
      <c r="B10" s="52"/>
      <c r="C10" s="52"/>
    </row>
    <row r="11" spans="1:26" ht="15.75" customHeight="1" x14ac:dyDescent="0.15">
      <c r="A11" s="91" t="s">
        <v>110</v>
      </c>
      <c r="B11" s="92"/>
      <c r="C11" s="92"/>
    </row>
    <row r="12" spans="1:26" ht="15.75" customHeight="1" x14ac:dyDescent="0.15">
      <c r="A12" s="52" t="s">
        <v>90</v>
      </c>
      <c r="B12" s="53" t="s">
        <v>91</v>
      </c>
      <c r="C12" s="93" t="s">
        <v>92</v>
      </c>
    </row>
    <row r="13" spans="1:26" ht="15.75" customHeight="1" x14ac:dyDescent="0.15">
      <c r="A13" s="52" t="s">
        <v>93</v>
      </c>
      <c r="B13" s="53" t="s">
        <v>94</v>
      </c>
      <c r="C13" s="92"/>
    </row>
    <row r="14" spans="1:26" ht="15.75" customHeight="1" x14ac:dyDescent="0.15">
      <c r="A14" s="52" t="s">
        <v>95</v>
      </c>
      <c r="B14" s="56" t="s">
        <v>96</v>
      </c>
      <c r="C14" s="52" t="s">
        <v>97</v>
      </c>
    </row>
    <row r="15" spans="1:26" ht="15.75" customHeight="1" x14ac:dyDescent="0.15">
      <c r="A15" s="52" t="s">
        <v>98</v>
      </c>
      <c r="B15" s="56" t="s">
        <v>135</v>
      </c>
      <c r="C15" s="52" t="s">
        <v>99</v>
      </c>
    </row>
    <row r="16" spans="1:26" ht="15.75" customHeight="1" x14ac:dyDescent="0.15">
      <c r="A16" s="52" t="s">
        <v>100</v>
      </c>
      <c r="B16" s="55" t="s">
        <v>101</v>
      </c>
      <c r="C16" s="54" t="s">
        <v>102</v>
      </c>
    </row>
    <row r="17" spans="1:3" ht="15.75" customHeight="1" x14ac:dyDescent="0.15">
      <c r="A17" s="54" t="s">
        <v>103</v>
      </c>
      <c r="B17" s="55" t="s">
        <v>104</v>
      </c>
      <c r="C17" s="54" t="s">
        <v>105</v>
      </c>
    </row>
    <row r="18" spans="1:3" ht="15.75" customHeight="1" x14ac:dyDescent="0.15">
      <c r="A18" s="52" t="s">
        <v>106</v>
      </c>
      <c r="B18" s="53" t="s">
        <v>107</v>
      </c>
      <c r="C18" s="54" t="s">
        <v>108</v>
      </c>
    </row>
    <row r="19" spans="1:3" ht="15.75" customHeight="1" x14ac:dyDescent="0.15">
      <c r="A19" s="51" t="s">
        <v>132</v>
      </c>
      <c r="B19" s="52" t="s">
        <v>133</v>
      </c>
      <c r="C19" s="52" t="s">
        <v>134</v>
      </c>
    </row>
    <row r="20" spans="1:3" ht="15.75" customHeight="1" x14ac:dyDescent="0.15">
      <c r="B20" s="52"/>
      <c r="C20" s="52"/>
    </row>
    <row r="21" spans="1:3" ht="15.75" customHeight="1" x14ac:dyDescent="0.15">
      <c r="B21" s="52"/>
      <c r="C21" s="52"/>
    </row>
    <row r="22" spans="1:3" ht="15.75" customHeight="1" x14ac:dyDescent="0.15">
      <c r="B22" s="52"/>
      <c r="C22" s="52"/>
    </row>
    <row r="23" spans="1:3" ht="15.75" customHeight="1" x14ac:dyDescent="0.15">
      <c r="B23" s="52"/>
      <c r="C23" s="52"/>
    </row>
    <row r="24" spans="1:3" ht="15.75" customHeight="1" x14ac:dyDescent="0.15">
      <c r="B24" s="52"/>
      <c r="C24" s="52"/>
    </row>
    <row r="25" spans="1:3" ht="15.75" customHeight="1" x14ac:dyDescent="0.15">
      <c r="B25" s="52"/>
      <c r="C25" s="52"/>
    </row>
    <row r="26" spans="1:3" ht="15.75" customHeight="1" x14ac:dyDescent="0.15">
      <c r="B26" s="52"/>
      <c r="C26" s="52"/>
    </row>
    <row r="27" spans="1:3" ht="15.75" customHeight="1" x14ac:dyDescent="0.15">
      <c r="B27" s="52"/>
      <c r="C27" s="52"/>
    </row>
    <row r="28" spans="1:3" ht="15.75" customHeight="1" x14ac:dyDescent="0.15">
      <c r="B28" s="52"/>
      <c r="C28" s="52"/>
    </row>
    <row r="29" spans="1:3" ht="15.75" customHeight="1" x14ac:dyDescent="0.15">
      <c r="B29" s="52"/>
      <c r="C29" s="52"/>
    </row>
    <row r="30" spans="1:3" ht="15.75" customHeight="1" x14ac:dyDescent="0.15">
      <c r="B30" s="52"/>
      <c r="C30" s="52"/>
    </row>
    <row r="31" spans="1:3" ht="15.75" customHeight="1" x14ac:dyDescent="0.15">
      <c r="B31" s="52"/>
      <c r="C31" s="52"/>
    </row>
    <row r="32" spans="1:3" ht="15.75" customHeight="1" x14ac:dyDescent="0.15">
      <c r="B32" s="52"/>
      <c r="C32" s="52"/>
    </row>
    <row r="33" spans="2:3" ht="15.75" customHeight="1" x14ac:dyDescent="0.15">
      <c r="B33" s="52"/>
      <c r="C33" s="52"/>
    </row>
    <row r="34" spans="2:3" ht="15.75" customHeight="1" x14ac:dyDescent="0.15">
      <c r="B34" s="52"/>
      <c r="C34" s="52"/>
    </row>
    <row r="35" spans="2:3" ht="15.75" customHeight="1" x14ac:dyDescent="0.15">
      <c r="B35" s="52"/>
      <c r="C35" s="52"/>
    </row>
    <row r="36" spans="2:3" ht="15.75" customHeight="1" x14ac:dyDescent="0.15">
      <c r="B36" s="52"/>
      <c r="C36" s="52"/>
    </row>
    <row r="37" spans="2:3" ht="15.75" customHeight="1" x14ac:dyDescent="0.15">
      <c r="B37" s="52"/>
      <c r="C37" s="52"/>
    </row>
    <row r="38" spans="2:3" ht="15.75" customHeight="1" x14ac:dyDescent="0.15">
      <c r="B38" s="52"/>
      <c r="C38" s="52"/>
    </row>
    <row r="39" spans="2:3" ht="15.75" customHeight="1" x14ac:dyDescent="0.15">
      <c r="B39" s="52"/>
      <c r="C39" s="52"/>
    </row>
    <row r="40" spans="2:3" ht="15.75" customHeight="1" x14ac:dyDescent="0.15">
      <c r="B40" s="52"/>
      <c r="C40" s="52"/>
    </row>
    <row r="41" spans="2:3" ht="15.75" customHeight="1" x14ac:dyDescent="0.15">
      <c r="B41" s="52"/>
      <c r="C41" s="52"/>
    </row>
    <row r="42" spans="2:3" ht="15.75" customHeight="1" x14ac:dyDescent="0.15">
      <c r="B42" s="52"/>
      <c r="C42" s="52"/>
    </row>
    <row r="43" spans="2:3" ht="15.75" customHeight="1" x14ac:dyDescent="0.15">
      <c r="B43" s="52"/>
      <c r="C43" s="52"/>
    </row>
    <row r="44" spans="2:3" ht="15.75" customHeight="1" x14ac:dyDescent="0.15">
      <c r="B44" s="52"/>
      <c r="C44" s="52"/>
    </row>
    <row r="45" spans="2:3" ht="15.75" customHeight="1" x14ac:dyDescent="0.15">
      <c r="B45" s="52"/>
      <c r="C45" s="52"/>
    </row>
    <row r="46" spans="2:3" ht="15.75" customHeight="1" x14ac:dyDescent="0.15">
      <c r="B46" s="52"/>
      <c r="C46" s="52"/>
    </row>
    <row r="47" spans="2:3" ht="15.75" customHeight="1" x14ac:dyDescent="0.15">
      <c r="B47" s="52"/>
      <c r="C47" s="52"/>
    </row>
    <row r="48" spans="2:3" ht="15.75" customHeight="1" x14ac:dyDescent="0.15">
      <c r="B48" s="52"/>
      <c r="C48" s="52"/>
    </row>
    <row r="49" spans="2:3" ht="15.75" customHeight="1" x14ac:dyDescent="0.15">
      <c r="B49" s="52"/>
      <c r="C49" s="52"/>
    </row>
    <row r="50" spans="2:3" ht="15.75" customHeight="1" x14ac:dyDescent="0.15">
      <c r="B50" s="52"/>
      <c r="C50" s="52"/>
    </row>
    <row r="51" spans="2:3" ht="15.75" customHeight="1" x14ac:dyDescent="0.15">
      <c r="B51" s="52"/>
      <c r="C51" s="52"/>
    </row>
    <row r="52" spans="2:3" ht="15.75" customHeight="1" x14ac:dyDescent="0.15">
      <c r="B52" s="52"/>
      <c r="C52" s="52"/>
    </row>
    <row r="53" spans="2:3" ht="15.75" customHeight="1" x14ac:dyDescent="0.15">
      <c r="B53" s="52"/>
      <c r="C53" s="52"/>
    </row>
    <row r="54" spans="2:3" ht="15.75" customHeight="1" x14ac:dyDescent="0.15">
      <c r="B54" s="52"/>
      <c r="C54" s="52"/>
    </row>
    <row r="55" spans="2:3" ht="15.75" customHeight="1" x14ac:dyDescent="0.15">
      <c r="B55" s="52"/>
      <c r="C55" s="52"/>
    </row>
    <row r="56" spans="2:3" ht="15.75" customHeight="1" x14ac:dyDescent="0.15">
      <c r="B56" s="52"/>
      <c r="C56" s="52"/>
    </row>
    <row r="57" spans="2:3" ht="13" x14ac:dyDescent="0.15">
      <c r="B57" s="52"/>
      <c r="C57" s="52"/>
    </row>
    <row r="58" spans="2:3" ht="13" x14ac:dyDescent="0.15">
      <c r="B58" s="52"/>
      <c r="C58" s="52"/>
    </row>
    <row r="59" spans="2:3" ht="13" x14ac:dyDescent="0.15">
      <c r="B59" s="52"/>
      <c r="C59" s="52"/>
    </row>
    <row r="60" spans="2:3" ht="13" x14ac:dyDescent="0.15">
      <c r="B60" s="52"/>
      <c r="C60" s="52"/>
    </row>
    <row r="61" spans="2:3" ht="13" x14ac:dyDescent="0.15">
      <c r="B61" s="52"/>
      <c r="C61" s="52"/>
    </row>
    <row r="62" spans="2:3" ht="13" x14ac:dyDescent="0.15">
      <c r="B62" s="52"/>
      <c r="C62" s="52"/>
    </row>
    <row r="63" spans="2:3" ht="13" x14ac:dyDescent="0.15">
      <c r="B63" s="52"/>
      <c r="C63" s="52"/>
    </row>
    <row r="64" spans="2:3" ht="13" x14ac:dyDescent="0.15">
      <c r="B64" s="52"/>
      <c r="C64" s="52"/>
    </row>
    <row r="65" spans="2:3" ht="13" x14ac:dyDescent="0.15">
      <c r="B65" s="52"/>
      <c r="C65" s="52"/>
    </row>
    <row r="66" spans="2:3" ht="13" x14ac:dyDescent="0.15">
      <c r="B66" s="52"/>
      <c r="C66" s="52"/>
    </row>
    <row r="67" spans="2:3" ht="13" x14ac:dyDescent="0.15">
      <c r="B67" s="52"/>
      <c r="C67" s="52"/>
    </row>
    <row r="68" spans="2:3" ht="13" x14ac:dyDescent="0.15">
      <c r="B68" s="52"/>
      <c r="C68" s="52"/>
    </row>
    <row r="69" spans="2:3" ht="13" x14ac:dyDescent="0.15">
      <c r="B69" s="52"/>
      <c r="C69" s="52"/>
    </row>
    <row r="70" spans="2:3" ht="13" x14ac:dyDescent="0.15">
      <c r="B70" s="52"/>
      <c r="C70" s="52"/>
    </row>
    <row r="71" spans="2:3" ht="13" x14ac:dyDescent="0.15">
      <c r="B71" s="52"/>
      <c r="C71" s="52"/>
    </row>
    <row r="72" spans="2:3" ht="13" x14ac:dyDescent="0.15">
      <c r="B72" s="52"/>
      <c r="C72" s="52"/>
    </row>
    <row r="73" spans="2:3" ht="13" x14ac:dyDescent="0.15">
      <c r="B73" s="52"/>
      <c r="C73" s="52"/>
    </row>
    <row r="74" spans="2:3" ht="13" x14ac:dyDescent="0.15">
      <c r="B74" s="52"/>
      <c r="C74" s="52"/>
    </row>
    <row r="75" spans="2:3" ht="13" x14ac:dyDescent="0.15">
      <c r="B75" s="52"/>
      <c r="C75" s="52"/>
    </row>
    <row r="76" spans="2:3" ht="13" x14ac:dyDescent="0.15">
      <c r="B76" s="52"/>
      <c r="C76" s="52"/>
    </row>
    <row r="77" spans="2:3" ht="13" x14ac:dyDescent="0.15">
      <c r="B77" s="52"/>
      <c r="C77" s="52"/>
    </row>
    <row r="78" spans="2:3" ht="13" x14ac:dyDescent="0.15">
      <c r="B78" s="52"/>
      <c r="C78" s="52"/>
    </row>
    <row r="79" spans="2:3" ht="13" x14ac:dyDescent="0.15">
      <c r="B79" s="52"/>
      <c r="C79" s="52"/>
    </row>
    <row r="80" spans="2:3" ht="13" x14ac:dyDescent="0.15">
      <c r="B80" s="52"/>
      <c r="C80" s="52"/>
    </row>
    <row r="81" spans="2:3" ht="13" x14ac:dyDescent="0.15">
      <c r="B81" s="52"/>
      <c r="C81" s="52"/>
    </row>
    <row r="82" spans="2:3" ht="13" x14ac:dyDescent="0.15">
      <c r="B82" s="52"/>
      <c r="C82" s="52"/>
    </row>
    <row r="83" spans="2:3" ht="13" x14ac:dyDescent="0.15">
      <c r="B83" s="52"/>
      <c r="C83" s="52"/>
    </row>
    <row r="84" spans="2:3" ht="13" x14ac:dyDescent="0.15">
      <c r="B84" s="52"/>
      <c r="C84" s="52"/>
    </row>
    <row r="85" spans="2:3" ht="13" x14ac:dyDescent="0.15">
      <c r="B85" s="52"/>
      <c r="C85" s="52"/>
    </row>
    <row r="86" spans="2:3" ht="13" x14ac:dyDescent="0.15">
      <c r="B86" s="52"/>
      <c r="C86" s="52"/>
    </row>
    <row r="87" spans="2:3" ht="13" x14ac:dyDescent="0.15">
      <c r="B87" s="52"/>
      <c r="C87" s="52"/>
    </row>
    <row r="88" spans="2:3" ht="13" x14ac:dyDescent="0.15">
      <c r="B88" s="52"/>
      <c r="C88" s="52"/>
    </row>
    <row r="89" spans="2:3" ht="13" x14ac:dyDescent="0.15">
      <c r="B89" s="52"/>
      <c r="C89" s="52"/>
    </row>
    <row r="90" spans="2:3" ht="13" x14ac:dyDescent="0.15">
      <c r="B90" s="52"/>
      <c r="C90" s="52"/>
    </row>
    <row r="91" spans="2:3" ht="13" x14ac:dyDescent="0.15">
      <c r="B91" s="52"/>
      <c r="C91" s="52"/>
    </row>
    <row r="92" spans="2:3" ht="13" x14ac:dyDescent="0.15">
      <c r="B92" s="52"/>
      <c r="C92" s="52"/>
    </row>
    <row r="93" spans="2:3" ht="13" x14ac:dyDescent="0.15">
      <c r="B93" s="52"/>
      <c r="C93" s="52"/>
    </row>
    <row r="94" spans="2:3" ht="13" x14ac:dyDescent="0.15">
      <c r="B94" s="52"/>
      <c r="C94" s="52"/>
    </row>
    <row r="95" spans="2:3" ht="13" x14ac:dyDescent="0.15">
      <c r="B95" s="52"/>
      <c r="C95" s="52"/>
    </row>
    <row r="96" spans="2:3" ht="13" x14ac:dyDescent="0.15">
      <c r="B96" s="52"/>
      <c r="C96" s="52"/>
    </row>
    <row r="97" spans="2:3" ht="13" x14ac:dyDescent="0.15">
      <c r="B97" s="52"/>
      <c r="C97" s="52"/>
    </row>
    <row r="98" spans="2:3" ht="13" x14ac:dyDescent="0.15">
      <c r="B98" s="52"/>
      <c r="C98" s="52"/>
    </row>
    <row r="99" spans="2:3" ht="13" x14ac:dyDescent="0.15">
      <c r="B99" s="52"/>
      <c r="C99" s="52"/>
    </row>
    <row r="100" spans="2:3" ht="13" x14ac:dyDescent="0.15">
      <c r="B100" s="52"/>
      <c r="C100" s="52"/>
    </row>
    <row r="101" spans="2:3" ht="13" x14ac:dyDescent="0.15">
      <c r="B101" s="52"/>
      <c r="C101" s="52"/>
    </row>
    <row r="102" spans="2:3" ht="13" x14ac:dyDescent="0.15">
      <c r="B102" s="52"/>
      <c r="C102" s="52"/>
    </row>
    <row r="103" spans="2:3" ht="13" x14ac:dyDescent="0.15">
      <c r="B103" s="52"/>
      <c r="C103" s="52"/>
    </row>
    <row r="104" spans="2:3" ht="13" x14ac:dyDescent="0.15">
      <c r="B104" s="52"/>
      <c r="C104" s="52"/>
    </row>
    <row r="105" spans="2:3" ht="13" x14ac:dyDescent="0.15">
      <c r="B105" s="52"/>
      <c r="C105" s="52"/>
    </row>
    <row r="106" spans="2:3" ht="13" x14ac:dyDescent="0.15">
      <c r="B106" s="52"/>
      <c r="C106" s="52"/>
    </row>
    <row r="107" spans="2:3" ht="13" x14ac:dyDescent="0.15">
      <c r="B107" s="52"/>
      <c r="C107" s="52"/>
    </row>
    <row r="108" spans="2:3" ht="13" x14ac:dyDescent="0.15">
      <c r="B108" s="52"/>
      <c r="C108" s="52"/>
    </row>
    <row r="109" spans="2:3" ht="13" x14ac:dyDescent="0.15">
      <c r="B109" s="52"/>
      <c r="C109" s="52"/>
    </row>
    <row r="110" spans="2:3" ht="13" x14ac:dyDescent="0.15">
      <c r="B110" s="52"/>
      <c r="C110" s="52"/>
    </row>
    <row r="111" spans="2:3" ht="13" x14ac:dyDescent="0.15">
      <c r="B111" s="52"/>
      <c r="C111" s="52"/>
    </row>
    <row r="112" spans="2:3" ht="13" x14ac:dyDescent="0.15">
      <c r="B112" s="52"/>
      <c r="C112" s="52"/>
    </row>
    <row r="113" spans="2:3" ht="13" x14ac:dyDescent="0.15">
      <c r="B113" s="52"/>
      <c r="C113" s="52"/>
    </row>
    <row r="114" spans="2:3" ht="13" x14ac:dyDescent="0.15">
      <c r="B114" s="52"/>
      <c r="C114" s="52"/>
    </row>
    <row r="115" spans="2:3" ht="13" x14ac:dyDescent="0.15">
      <c r="B115" s="52"/>
      <c r="C115" s="52"/>
    </row>
    <row r="116" spans="2:3" ht="13" x14ac:dyDescent="0.15">
      <c r="B116" s="52"/>
      <c r="C116" s="52"/>
    </row>
    <row r="117" spans="2:3" ht="13" x14ac:dyDescent="0.15">
      <c r="B117" s="52"/>
      <c r="C117" s="52"/>
    </row>
    <row r="118" spans="2:3" ht="13" x14ac:dyDescent="0.15">
      <c r="B118" s="52"/>
      <c r="C118" s="52"/>
    </row>
    <row r="119" spans="2:3" ht="13" x14ac:dyDescent="0.15">
      <c r="B119" s="52"/>
      <c r="C119" s="52"/>
    </row>
    <row r="120" spans="2:3" ht="13" x14ac:dyDescent="0.15">
      <c r="B120" s="52"/>
      <c r="C120" s="52"/>
    </row>
    <row r="121" spans="2:3" ht="13" x14ac:dyDescent="0.15">
      <c r="B121" s="52"/>
      <c r="C121" s="52"/>
    </row>
    <row r="122" spans="2:3" ht="13" x14ac:dyDescent="0.15">
      <c r="B122" s="52"/>
      <c r="C122" s="52"/>
    </row>
    <row r="123" spans="2:3" ht="13" x14ac:dyDescent="0.15">
      <c r="B123" s="52"/>
      <c r="C123" s="52"/>
    </row>
    <row r="124" spans="2:3" ht="13" x14ac:dyDescent="0.15">
      <c r="B124" s="52"/>
      <c r="C124" s="52"/>
    </row>
    <row r="125" spans="2:3" ht="13" x14ac:dyDescent="0.15">
      <c r="B125" s="52"/>
      <c r="C125" s="52"/>
    </row>
    <row r="126" spans="2:3" ht="13" x14ac:dyDescent="0.15">
      <c r="B126" s="52"/>
      <c r="C126" s="52"/>
    </row>
    <row r="127" spans="2:3" ht="13" x14ac:dyDescent="0.15">
      <c r="B127" s="52"/>
      <c r="C127" s="52"/>
    </row>
    <row r="128" spans="2:3" ht="13" x14ac:dyDescent="0.15">
      <c r="B128" s="52"/>
      <c r="C128" s="52"/>
    </row>
    <row r="129" spans="2:3" ht="13" x14ac:dyDescent="0.15">
      <c r="B129" s="52"/>
      <c r="C129" s="52"/>
    </row>
    <row r="130" spans="2:3" ht="13" x14ac:dyDescent="0.15">
      <c r="B130" s="52"/>
      <c r="C130" s="52"/>
    </row>
    <row r="131" spans="2:3" ht="13" x14ac:dyDescent="0.15">
      <c r="B131" s="52"/>
      <c r="C131" s="52"/>
    </row>
    <row r="132" spans="2:3" ht="13" x14ac:dyDescent="0.15">
      <c r="B132" s="52"/>
      <c r="C132" s="52"/>
    </row>
    <row r="133" spans="2:3" ht="13" x14ac:dyDescent="0.15">
      <c r="B133" s="52"/>
      <c r="C133" s="52"/>
    </row>
    <row r="134" spans="2:3" ht="13" x14ac:dyDescent="0.15">
      <c r="B134" s="52"/>
      <c r="C134" s="52"/>
    </row>
    <row r="135" spans="2:3" ht="13" x14ac:dyDescent="0.15">
      <c r="B135" s="52"/>
      <c r="C135" s="52"/>
    </row>
    <row r="136" spans="2:3" ht="13" x14ac:dyDescent="0.15">
      <c r="B136" s="52"/>
      <c r="C136" s="52"/>
    </row>
    <row r="137" spans="2:3" ht="13" x14ac:dyDescent="0.15">
      <c r="B137" s="52"/>
      <c r="C137" s="52"/>
    </row>
    <row r="138" spans="2:3" ht="13" x14ac:dyDescent="0.15">
      <c r="B138" s="52"/>
      <c r="C138" s="52"/>
    </row>
    <row r="139" spans="2:3" ht="13" x14ac:dyDescent="0.15">
      <c r="B139" s="52"/>
      <c r="C139" s="52"/>
    </row>
    <row r="140" spans="2:3" ht="13" x14ac:dyDescent="0.15">
      <c r="B140" s="52"/>
      <c r="C140" s="52"/>
    </row>
    <row r="141" spans="2:3" ht="13" x14ac:dyDescent="0.15">
      <c r="B141" s="52"/>
      <c r="C141" s="52"/>
    </row>
    <row r="142" spans="2:3" ht="13" x14ac:dyDescent="0.15">
      <c r="B142" s="52"/>
      <c r="C142" s="52"/>
    </row>
    <row r="143" spans="2:3" ht="13" x14ac:dyDescent="0.15">
      <c r="B143" s="52"/>
      <c r="C143" s="52"/>
    </row>
    <row r="144" spans="2:3" ht="13" x14ac:dyDescent="0.15">
      <c r="B144" s="52"/>
      <c r="C144" s="52"/>
    </row>
    <row r="145" spans="2:3" ht="13" x14ac:dyDescent="0.15">
      <c r="B145" s="52"/>
      <c r="C145" s="52"/>
    </row>
    <row r="146" spans="2:3" ht="13" x14ac:dyDescent="0.15">
      <c r="B146" s="52"/>
      <c r="C146" s="52"/>
    </row>
    <row r="147" spans="2:3" ht="13" x14ac:dyDescent="0.15">
      <c r="B147" s="52"/>
      <c r="C147" s="52"/>
    </row>
    <row r="148" spans="2:3" ht="13" x14ac:dyDescent="0.15">
      <c r="B148" s="52"/>
      <c r="C148" s="52"/>
    </row>
    <row r="149" spans="2:3" ht="13" x14ac:dyDescent="0.15">
      <c r="B149" s="52"/>
      <c r="C149" s="52"/>
    </row>
    <row r="150" spans="2:3" ht="13" x14ac:dyDescent="0.15">
      <c r="B150" s="52"/>
      <c r="C150" s="52"/>
    </row>
    <row r="151" spans="2:3" ht="13" x14ac:dyDescent="0.15">
      <c r="B151" s="52"/>
      <c r="C151" s="52"/>
    </row>
    <row r="152" spans="2:3" ht="13" x14ac:dyDescent="0.15">
      <c r="B152" s="52"/>
      <c r="C152" s="52"/>
    </row>
    <row r="153" spans="2:3" ht="13" x14ac:dyDescent="0.15">
      <c r="B153" s="52"/>
      <c r="C153" s="52"/>
    </row>
    <row r="154" spans="2:3" ht="13" x14ac:dyDescent="0.15">
      <c r="B154" s="52"/>
      <c r="C154" s="52"/>
    </row>
    <row r="155" spans="2:3" ht="13" x14ac:dyDescent="0.15">
      <c r="B155" s="52"/>
      <c r="C155" s="52"/>
    </row>
    <row r="156" spans="2:3" ht="13" x14ac:dyDescent="0.15">
      <c r="B156" s="52"/>
      <c r="C156" s="52"/>
    </row>
    <row r="157" spans="2:3" ht="13" x14ac:dyDescent="0.15">
      <c r="B157" s="52"/>
      <c r="C157" s="52"/>
    </row>
    <row r="158" spans="2:3" ht="13" x14ac:dyDescent="0.15">
      <c r="B158" s="52"/>
      <c r="C158" s="52"/>
    </row>
    <row r="159" spans="2:3" ht="13" x14ac:dyDescent="0.15">
      <c r="B159" s="52"/>
      <c r="C159" s="52"/>
    </row>
    <row r="160" spans="2:3" ht="13" x14ac:dyDescent="0.15">
      <c r="B160" s="52"/>
      <c r="C160" s="52"/>
    </row>
    <row r="161" spans="2:3" ht="13" x14ac:dyDescent="0.15">
      <c r="B161" s="52"/>
      <c r="C161" s="52"/>
    </row>
    <row r="162" spans="2:3" ht="13" x14ac:dyDescent="0.15">
      <c r="B162" s="52"/>
      <c r="C162" s="52"/>
    </row>
    <row r="163" spans="2:3" ht="13" x14ac:dyDescent="0.15">
      <c r="B163" s="52"/>
      <c r="C163" s="52"/>
    </row>
    <row r="164" spans="2:3" ht="13" x14ac:dyDescent="0.15">
      <c r="B164" s="52"/>
      <c r="C164" s="52"/>
    </row>
    <row r="165" spans="2:3" ht="13" x14ac:dyDescent="0.15">
      <c r="B165" s="52"/>
      <c r="C165" s="52"/>
    </row>
    <row r="166" spans="2:3" ht="13" x14ac:dyDescent="0.15">
      <c r="B166" s="52"/>
      <c r="C166" s="52"/>
    </row>
    <row r="167" spans="2:3" ht="13" x14ac:dyDescent="0.15">
      <c r="B167" s="52"/>
      <c r="C167" s="52"/>
    </row>
    <row r="168" spans="2:3" ht="13" x14ac:dyDescent="0.15">
      <c r="B168" s="52"/>
      <c r="C168" s="52"/>
    </row>
    <row r="169" spans="2:3" ht="13" x14ac:dyDescent="0.15">
      <c r="B169" s="52"/>
      <c r="C169" s="52"/>
    </row>
    <row r="170" spans="2:3" ht="13" x14ac:dyDescent="0.15">
      <c r="B170" s="52"/>
      <c r="C170" s="52"/>
    </row>
    <row r="171" spans="2:3" ht="13" x14ac:dyDescent="0.15">
      <c r="B171" s="52"/>
      <c r="C171" s="52"/>
    </row>
    <row r="172" spans="2:3" ht="13" x14ac:dyDescent="0.15">
      <c r="B172" s="52"/>
      <c r="C172" s="52"/>
    </row>
    <row r="173" spans="2:3" ht="13" x14ac:dyDescent="0.15">
      <c r="B173" s="52"/>
      <c r="C173" s="52"/>
    </row>
    <row r="174" spans="2:3" ht="13" x14ac:dyDescent="0.15">
      <c r="B174" s="52"/>
      <c r="C174" s="52"/>
    </row>
    <row r="175" spans="2:3" ht="13" x14ac:dyDescent="0.15">
      <c r="B175" s="52"/>
      <c r="C175" s="52"/>
    </row>
    <row r="176" spans="2:3" ht="13" x14ac:dyDescent="0.15">
      <c r="B176" s="52"/>
      <c r="C176" s="52"/>
    </row>
    <row r="177" spans="2:3" ht="13" x14ac:dyDescent="0.15">
      <c r="B177" s="52"/>
      <c r="C177" s="52"/>
    </row>
    <row r="178" spans="2:3" ht="13" x14ac:dyDescent="0.15">
      <c r="B178" s="52"/>
      <c r="C178" s="52"/>
    </row>
    <row r="179" spans="2:3" ht="13" x14ac:dyDescent="0.15">
      <c r="B179" s="52"/>
      <c r="C179" s="52"/>
    </row>
    <row r="180" spans="2:3" ht="13" x14ac:dyDescent="0.15">
      <c r="B180" s="52"/>
      <c r="C180" s="52"/>
    </row>
    <row r="181" spans="2:3" ht="13" x14ac:dyDescent="0.15">
      <c r="B181" s="52"/>
      <c r="C181" s="52"/>
    </row>
    <row r="182" spans="2:3" ht="13" x14ac:dyDescent="0.15">
      <c r="B182" s="52"/>
      <c r="C182" s="52"/>
    </row>
    <row r="183" spans="2:3" ht="13" x14ac:dyDescent="0.15">
      <c r="B183" s="52"/>
      <c r="C183" s="52"/>
    </row>
    <row r="184" spans="2:3" ht="13" x14ac:dyDescent="0.15">
      <c r="B184" s="52"/>
      <c r="C184" s="52"/>
    </row>
    <row r="185" spans="2:3" ht="13" x14ac:dyDescent="0.15">
      <c r="B185" s="52"/>
      <c r="C185" s="52"/>
    </row>
    <row r="186" spans="2:3" ht="13" x14ac:dyDescent="0.15">
      <c r="B186" s="52"/>
      <c r="C186" s="52"/>
    </row>
    <row r="187" spans="2:3" ht="13" x14ac:dyDescent="0.15">
      <c r="B187" s="52"/>
      <c r="C187" s="52"/>
    </row>
    <row r="188" spans="2:3" ht="13" x14ac:dyDescent="0.15">
      <c r="B188" s="52"/>
      <c r="C188" s="52"/>
    </row>
    <row r="189" spans="2:3" ht="13" x14ac:dyDescent="0.15">
      <c r="B189" s="52"/>
      <c r="C189" s="52"/>
    </row>
    <row r="190" spans="2:3" ht="13" x14ac:dyDescent="0.15">
      <c r="B190" s="52"/>
      <c r="C190" s="52"/>
    </row>
    <row r="191" spans="2:3" ht="13" x14ac:dyDescent="0.15">
      <c r="B191" s="52"/>
      <c r="C191" s="52"/>
    </row>
    <row r="192" spans="2:3" ht="13" x14ac:dyDescent="0.15">
      <c r="B192" s="52"/>
      <c r="C192" s="52"/>
    </row>
    <row r="193" spans="2:3" ht="13" x14ac:dyDescent="0.15">
      <c r="B193" s="52"/>
      <c r="C193" s="52"/>
    </row>
    <row r="194" spans="2:3" ht="13" x14ac:dyDescent="0.15">
      <c r="B194" s="52"/>
      <c r="C194" s="52"/>
    </row>
    <row r="195" spans="2:3" ht="13" x14ac:dyDescent="0.15">
      <c r="B195" s="52"/>
      <c r="C195" s="52"/>
    </row>
    <row r="196" spans="2:3" ht="13" x14ac:dyDescent="0.15">
      <c r="B196" s="52"/>
      <c r="C196" s="52"/>
    </row>
    <row r="197" spans="2:3" ht="13" x14ac:dyDescent="0.15">
      <c r="B197" s="52"/>
      <c r="C197" s="52"/>
    </row>
    <row r="198" spans="2:3" ht="13" x14ac:dyDescent="0.15">
      <c r="B198" s="52"/>
      <c r="C198" s="52"/>
    </row>
    <row r="199" spans="2:3" ht="13" x14ac:dyDescent="0.15">
      <c r="B199" s="52"/>
      <c r="C199" s="52"/>
    </row>
    <row r="200" spans="2:3" ht="13" x14ac:dyDescent="0.15">
      <c r="B200" s="52"/>
      <c r="C200" s="52"/>
    </row>
    <row r="201" spans="2:3" ht="13" x14ac:dyDescent="0.15">
      <c r="B201" s="52"/>
      <c r="C201" s="52"/>
    </row>
    <row r="202" spans="2:3" ht="13" x14ac:dyDescent="0.15">
      <c r="B202" s="52"/>
      <c r="C202" s="52"/>
    </row>
    <row r="203" spans="2:3" ht="13" x14ac:dyDescent="0.15">
      <c r="B203" s="52"/>
      <c r="C203" s="52"/>
    </row>
    <row r="204" spans="2:3" ht="13" x14ac:dyDescent="0.15">
      <c r="B204" s="52"/>
      <c r="C204" s="52"/>
    </row>
    <row r="205" spans="2:3" ht="13" x14ac:dyDescent="0.15">
      <c r="B205" s="52"/>
      <c r="C205" s="52"/>
    </row>
    <row r="206" spans="2:3" ht="13" x14ac:dyDescent="0.15">
      <c r="B206" s="52"/>
      <c r="C206" s="52"/>
    </row>
    <row r="207" spans="2:3" ht="13" x14ac:dyDescent="0.15">
      <c r="B207" s="52"/>
      <c r="C207" s="52"/>
    </row>
    <row r="208" spans="2:3" ht="13" x14ac:dyDescent="0.15">
      <c r="B208" s="52"/>
      <c r="C208" s="52"/>
    </row>
    <row r="209" spans="2:3" ht="13" x14ac:dyDescent="0.15">
      <c r="B209" s="52"/>
      <c r="C209" s="52"/>
    </row>
    <row r="210" spans="2:3" ht="13" x14ac:dyDescent="0.15">
      <c r="B210" s="52"/>
      <c r="C210" s="52"/>
    </row>
    <row r="211" spans="2:3" ht="13" x14ac:dyDescent="0.15">
      <c r="B211" s="52"/>
      <c r="C211" s="52"/>
    </row>
    <row r="212" spans="2:3" ht="13" x14ac:dyDescent="0.15">
      <c r="B212" s="52"/>
      <c r="C212" s="52"/>
    </row>
    <row r="213" spans="2:3" ht="13" x14ac:dyDescent="0.15">
      <c r="B213" s="52"/>
      <c r="C213" s="52"/>
    </row>
    <row r="214" spans="2:3" ht="13" x14ac:dyDescent="0.15">
      <c r="B214" s="52"/>
      <c r="C214" s="52"/>
    </row>
    <row r="215" spans="2:3" ht="13" x14ac:dyDescent="0.15">
      <c r="B215" s="52"/>
      <c r="C215" s="52"/>
    </row>
    <row r="216" spans="2:3" ht="13" x14ac:dyDescent="0.15">
      <c r="B216" s="52"/>
      <c r="C216" s="52"/>
    </row>
    <row r="217" spans="2:3" ht="13" x14ac:dyDescent="0.15">
      <c r="B217" s="52"/>
      <c r="C217" s="52"/>
    </row>
    <row r="218" spans="2:3" ht="13" x14ac:dyDescent="0.15">
      <c r="B218" s="52"/>
      <c r="C218" s="52"/>
    </row>
    <row r="219" spans="2:3" ht="13" x14ac:dyDescent="0.15">
      <c r="B219" s="52"/>
      <c r="C219" s="52"/>
    </row>
    <row r="220" spans="2:3" ht="13" x14ac:dyDescent="0.15">
      <c r="B220" s="52"/>
      <c r="C220" s="52"/>
    </row>
    <row r="221" spans="2:3" ht="13" x14ac:dyDescent="0.15">
      <c r="B221" s="52"/>
      <c r="C221" s="52"/>
    </row>
    <row r="222" spans="2:3" ht="13" x14ac:dyDescent="0.15">
      <c r="B222" s="52"/>
      <c r="C222" s="52"/>
    </row>
    <row r="223" spans="2:3" ht="13" x14ac:dyDescent="0.15">
      <c r="B223" s="52"/>
      <c r="C223" s="52"/>
    </row>
    <row r="224" spans="2:3" ht="13" x14ac:dyDescent="0.15">
      <c r="B224" s="52"/>
      <c r="C224" s="52"/>
    </row>
    <row r="225" spans="2:3" ht="13" x14ac:dyDescent="0.15">
      <c r="B225" s="52"/>
      <c r="C225" s="52"/>
    </row>
    <row r="226" spans="2:3" ht="13" x14ac:dyDescent="0.15">
      <c r="B226" s="52"/>
      <c r="C226" s="52"/>
    </row>
    <row r="227" spans="2:3" ht="13" x14ac:dyDescent="0.15">
      <c r="B227" s="52"/>
      <c r="C227" s="52"/>
    </row>
    <row r="228" spans="2:3" ht="13" x14ac:dyDescent="0.15">
      <c r="B228" s="52"/>
      <c r="C228" s="52"/>
    </row>
    <row r="229" spans="2:3" ht="13" x14ac:dyDescent="0.15">
      <c r="B229" s="52"/>
      <c r="C229" s="52"/>
    </row>
    <row r="230" spans="2:3" ht="13" x14ac:dyDescent="0.15">
      <c r="B230" s="52"/>
      <c r="C230" s="52"/>
    </row>
    <row r="231" spans="2:3" ht="13" x14ac:dyDescent="0.15">
      <c r="B231" s="52"/>
      <c r="C231" s="52"/>
    </row>
    <row r="232" spans="2:3" ht="13" x14ac:dyDescent="0.15">
      <c r="B232" s="52"/>
      <c r="C232" s="52"/>
    </row>
    <row r="233" spans="2:3" ht="13" x14ac:dyDescent="0.15">
      <c r="B233" s="52"/>
      <c r="C233" s="52"/>
    </row>
    <row r="234" spans="2:3" ht="13" x14ac:dyDescent="0.15">
      <c r="B234" s="52"/>
      <c r="C234" s="52"/>
    </row>
    <row r="235" spans="2:3" ht="13" x14ac:dyDescent="0.15">
      <c r="B235" s="52"/>
      <c r="C235" s="52"/>
    </row>
    <row r="236" spans="2:3" ht="13" x14ac:dyDescent="0.15">
      <c r="B236" s="52"/>
      <c r="C236" s="52"/>
    </row>
    <row r="237" spans="2:3" ht="13" x14ac:dyDescent="0.15">
      <c r="B237" s="52"/>
      <c r="C237" s="52"/>
    </row>
    <row r="238" spans="2:3" ht="13" x14ac:dyDescent="0.15">
      <c r="B238" s="52"/>
      <c r="C238" s="52"/>
    </row>
    <row r="239" spans="2:3" ht="13" x14ac:dyDescent="0.15">
      <c r="B239" s="52"/>
      <c r="C239" s="52"/>
    </row>
    <row r="240" spans="2:3" ht="13" x14ac:dyDescent="0.15">
      <c r="B240" s="52"/>
      <c r="C240" s="52"/>
    </row>
    <row r="241" spans="2:3" ht="13" x14ac:dyDescent="0.15">
      <c r="B241" s="52"/>
      <c r="C241" s="52"/>
    </row>
    <row r="242" spans="2:3" ht="13" x14ac:dyDescent="0.15">
      <c r="B242" s="52"/>
      <c r="C242" s="52"/>
    </row>
    <row r="243" spans="2:3" ht="13" x14ac:dyDescent="0.15">
      <c r="B243" s="52"/>
      <c r="C243" s="52"/>
    </row>
    <row r="244" spans="2:3" ht="13" x14ac:dyDescent="0.15">
      <c r="B244" s="52"/>
      <c r="C244" s="52"/>
    </row>
    <row r="245" spans="2:3" ht="13" x14ac:dyDescent="0.15">
      <c r="B245" s="52"/>
      <c r="C245" s="52"/>
    </row>
    <row r="246" spans="2:3" ht="13" x14ac:dyDescent="0.15">
      <c r="B246" s="52"/>
      <c r="C246" s="52"/>
    </row>
    <row r="247" spans="2:3" ht="13" x14ac:dyDescent="0.15">
      <c r="B247" s="52"/>
      <c r="C247" s="52"/>
    </row>
    <row r="248" spans="2:3" ht="13" x14ac:dyDescent="0.15">
      <c r="B248" s="52"/>
      <c r="C248" s="52"/>
    </row>
    <row r="249" spans="2:3" ht="13" x14ac:dyDescent="0.15">
      <c r="B249" s="52"/>
      <c r="C249" s="52"/>
    </row>
    <row r="250" spans="2:3" ht="13" x14ac:dyDescent="0.15">
      <c r="B250" s="52"/>
      <c r="C250" s="52"/>
    </row>
    <row r="251" spans="2:3" ht="13" x14ac:dyDescent="0.15">
      <c r="B251" s="52"/>
      <c r="C251" s="52"/>
    </row>
    <row r="252" spans="2:3" ht="13" x14ac:dyDescent="0.15">
      <c r="B252" s="52"/>
      <c r="C252" s="52"/>
    </row>
    <row r="253" spans="2:3" ht="13" x14ac:dyDescent="0.15">
      <c r="B253" s="52"/>
      <c r="C253" s="52"/>
    </row>
    <row r="254" spans="2:3" ht="13" x14ac:dyDescent="0.15">
      <c r="B254" s="52"/>
      <c r="C254" s="52"/>
    </row>
    <row r="255" spans="2:3" ht="13" x14ac:dyDescent="0.15">
      <c r="B255" s="52"/>
      <c r="C255" s="52"/>
    </row>
    <row r="256" spans="2:3" ht="13" x14ac:dyDescent="0.15">
      <c r="B256" s="52"/>
      <c r="C256" s="52"/>
    </row>
    <row r="257" spans="2:3" ht="13" x14ac:dyDescent="0.15">
      <c r="B257" s="52"/>
      <c r="C257" s="52"/>
    </row>
    <row r="258" spans="2:3" ht="13" x14ac:dyDescent="0.15">
      <c r="B258" s="52"/>
      <c r="C258" s="52"/>
    </row>
    <row r="259" spans="2:3" ht="13" x14ac:dyDescent="0.15">
      <c r="B259" s="52"/>
      <c r="C259" s="52"/>
    </row>
    <row r="260" spans="2:3" ht="13" x14ac:dyDescent="0.15">
      <c r="B260" s="52"/>
      <c r="C260" s="52"/>
    </row>
    <row r="261" spans="2:3" ht="13" x14ac:dyDescent="0.15">
      <c r="B261" s="52"/>
      <c r="C261" s="52"/>
    </row>
    <row r="262" spans="2:3" ht="13" x14ac:dyDescent="0.15">
      <c r="B262" s="52"/>
      <c r="C262" s="52"/>
    </row>
    <row r="263" spans="2:3" ht="13" x14ac:dyDescent="0.15">
      <c r="B263" s="52"/>
      <c r="C263" s="52"/>
    </row>
    <row r="264" spans="2:3" ht="13" x14ac:dyDescent="0.15">
      <c r="B264" s="52"/>
      <c r="C264" s="52"/>
    </row>
    <row r="265" spans="2:3" ht="13" x14ac:dyDescent="0.15">
      <c r="B265" s="52"/>
      <c r="C265" s="52"/>
    </row>
    <row r="266" spans="2:3" ht="13" x14ac:dyDescent="0.15">
      <c r="B266" s="52"/>
      <c r="C266" s="52"/>
    </row>
    <row r="267" spans="2:3" ht="13" x14ac:dyDescent="0.15">
      <c r="B267" s="52"/>
      <c r="C267" s="52"/>
    </row>
    <row r="268" spans="2:3" ht="13" x14ac:dyDescent="0.15">
      <c r="B268" s="52"/>
      <c r="C268" s="52"/>
    </row>
    <row r="269" spans="2:3" ht="13" x14ac:dyDescent="0.15">
      <c r="B269" s="52"/>
      <c r="C269" s="52"/>
    </row>
    <row r="270" spans="2:3" ht="13" x14ac:dyDescent="0.15">
      <c r="B270" s="52"/>
      <c r="C270" s="52"/>
    </row>
    <row r="271" spans="2:3" ht="13" x14ac:dyDescent="0.15">
      <c r="B271" s="52"/>
      <c r="C271" s="52"/>
    </row>
    <row r="272" spans="2:3" ht="13" x14ac:dyDescent="0.15">
      <c r="B272" s="52"/>
      <c r="C272" s="52"/>
    </row>
    <row r="273" spans="2:3" ht="13" x14ac:dyDescent="0.15">
      <c r="B273" s="52"/>
      <c r="C273" s="52"/>
    </row>
    <row r="274" spans="2:3" ht="13" x14ac:dyDescent="0.15">
      <c r="B274" s="52"/>
      <c r="C274" s="52"/>
    </row>
    <row r="275" spans="2:3" ht="13" x14ac:dyDescent="0.15">
      <c r="B275" s="52"/>
      <c r="C275" s="52"/>
    </row>
    <row r="276" spans="2:3" ht="13" x14ac:dyDescent="0.15">
      <c r="B276" s="52"/>
      <c r="C276" s="52"/>
    </row>
    <row r="277" spans="2:3" ht="13" x14ac:dyDescent="0.15">
      <c r="B277" s="52"/>
      <c r="C277" s="52"/>
    </row>
    <row r="278" spans="2:3" ht="13" x14ac:dyDescent="0.15">
      <c r="B278" s="52"/>
      <c r="C278" s="52"/>
    </row>
    <row r="279" spans="2:3" ht="13" x14ac:dyDescent="0.15">
      <c r="B279" s="52"/>
      <c r="C279" s="52"/>
    </row>
    <row r="280" spans="2:3" ht="13" x14ac:dyDescent="0.15">
      <c r="B280" s="52"/>
      <c r="C280" s="52"/>
    </row>
    <row r="281" spans="2:3" ht="13" x14ac:dyDescent="0.15">
      <c r="B281" s="52"/>
      <c r="C281" s="52"/>
    </row>
    <row r="282" spans="2:3" ht="13" x14ac:dyDescent="0.15">
      <c r="B282" s="52"/>
      <c r="C282" s="52"/>
    </row>
    <row r="283" spans="2:3" ht="13" x14ac:dyDescent="0.15">
      <c r="B283" s="52"/>
      <c r="C283" s="52"/>
    </row>
    <row r="284" spans="2:3" ht="13" x14ac:dyDescent="0.15">
      <c r="B284" s="52"/>
      <c r="C284" s="52"/>
    </row>
    <row r="285" spans="2:3" ht="13" x14ac:dyDescent="0.15">
      <c r="B285" s="52"/>
      <c r="C285" s="52"/>
    </row>
    <row r="286" spans="2:3" ht="13" x14ac:dyDescent="0.15">
      <c r="B286" s="52"/>
      <c r="C286" s="52"/>
    </row>
    <row r="287" spans="2:3" ht="13" x14ac:dyDescent="0.15">
      <c r="B287" s="52"/>
      <c r="C287" s="52"/>
    </row>
    <row r="288" spans="2:3" ht="13" x14ac:dyDescent="0.15">
      <c r="B288" s="52"/>
      <c r="C288" s="52"/>
    </row>
    <row r="289" spans="2:3" ht="13" x14ac:dyDescent="0.15">
      <c r="B289" s="52"/>
      <c r="C289" s="52"/>
    </row>
    <row r="290" spans="2:3" ht="13" x14ac:dyDescent="0.15">
      <c r="B290" s="52"/>
      <c r="C290" s="52"/>
    </row>
    <row r="291" spans="2:3" ht="13" x14ac:dyDescent="0.15">
      <c r="B291" s="52"/>
      <c r="C291" s="52"/>
    </row>
    <row r="292" spans="2:3" ht="13" x14ac:dyDescent="0.15">
      <c r="B292" s="52"/>
      <c r="C292" s="52"/>
    </row>
    <row r="293" spans="2:3" ht="13" x14ac:dyDescent="0.15">
      <c r="B293" s="52"/>
      <c r="C293" s="52"/>
    </row>
    <row r="294" spans="2:3" ht="13" x14ac:dyDescent="0.15">
      <c r="B294" s="52"/>
      <c r="C294" s="52"/>
    </row>
    <row r="295" spans="2:3" ht="13" x14ac:dyDescent="0.15">
      <c r="B295" s="52"/>
      <c r="C295" s="52"/>
    </row>
    <row r="296" spans="2:3" ht="13" x14ac:dyDescent="0.15">
      <c r="B296" s="52"/>
      <c r="C296" s="52"/>
    </row>
    <row r="297" spans="2:3" ht="13" x14ac:dyDescent="0.15">
      <c r="B297" s="52"/>
      <c r="C297" s="52"/>
    </row>
    <row r="298" spans="2:3" ht="13" x14ac:dyDescent="0.15">
      <c r="B298" s="52"/>
      <c r="C298" s="52"/>
    </row>
    <row r="299" spans="2:3" ht="13" x14ac:dyDescent="0.15">
      <c r="B299" s="52"/>
      <c r="C299" s="52"/>
    </row>
    <row r="300" spans="2:3" ht="13" x14ac:dyDescent="0.15">
      <c r="B300" s="52"/>
      <c r="C300" s="52"/>
    </row>
    <row r="301" spans="2:3" ht="13" x14ac:dyDescent="0.15">
      <c r="B301" s="52"/>
      <c r="C301" s="52"/>
    </row>
    <row r="302" spans="2:3" ht="13" x14ac:dyDescent="0.15">
      <c r="B302" s="52"/>
      <c r="C302" s="52"/>
    </row>
    <row r="303" spans="2:3" ht="13" x14ac:dyDescent="0.15">
      <c r="B303" s="52"/>
      <c r="C303" s="52"/>
    </row>
    <row r="304" spans="2:3" ht="13" x14ac:dyDescent="0.15">
      <c r="B304" s="52"/>
      <c r="C304" s="52"/>
    </row>
    <row r="305" spans="2:3" ht="13" x14ac:dyDescent="0.15">
      <c r="B305" s="52"/>
      <c r="C305" s="52"/>
    </row>
    <row r="306" spans="2:3" ht="13" x14ac:dyDescent="0.15">
      <c r="B306" s="52"/>
      <c r="C306" s="52"/>
    </row>
    <row r="307" spans="2:3" ht="13" x14ac:dyDescent="0.15">
      <c r="B307" s="52"/>
      <c r="C307" s="52"/>
    </row>
    <row r="308" spans="2:3" ht="13" x14ac:dyDescent="0.15">
      <c r="B308" s="52"/>
      <c r="C308" s="52"/>
    </row>
    <row r="309" spans="2:3" ht="13" x14ac:dyDescent="0.15">
      <c r="B309" s="52"/>
      <c r="C309" s="52"/>
    </row>
    <row r="310" spans="2:3" ht="13" x14ac:dyDescent="0.15">
      <c r="B310" s="52"/>
      <c r="C310" s="52"/>
    </row>
    <row r="311" spans="2:3" ht="13" x14ac:dyDescent="0.15">
      <c r="B311" s="52"/>
      <c r="C311" s="52"/>
    </row>
    <row r="312" spans="2:3" ht="13" x14ac:dyDescent="0.15">
      <c r="B312" s="52"/>
      <c r="C312" s="52"/>
    </row>
    <row r="313" spans="2:3" ht="13" x14ac:dyDescent="0.15">
      <c r="B313" s="52"/>
      <c r="C313" s="52"/>
    </row>
    <row r="314" spans="2:3" ht="13" x14ac:dyDescent="0.15">
      <c r="B314" s="52"/>
      <c r="C314" s="52"/>
    </row>
    <row r="315" spans="2:3" ht="13" x14ac:dyDescent="0.15">
      <c r="B315" s="52"/>
      <c r="C315" s="52"/>
    </row>
    <row r="316" spans="2:3" ht="13" x14ac:dyDescent="0.15">
      <c r="B316" s="52"/>
      <c r="C316" s="52"/>
    </row>
    <row r="317" spans="2:3" ht="13" x14ac:dyDescent="0.15">
      <c r="B317" s="52"/>
      <c r="C317" s="52"/>
    </row>
    <row r="318" spans="2:3" ht="13" x14ac:dyDescent="0.15">
      <c r="B318" s="52"/>
      <c r="C318" s="52"/>
    </row>
    <row r="319" spans="2:3" ht="13" x14ac:dyDescent="0.15">
      <c r="B319" s="52"/>
      <c r="C319" s="52"/>
    </row>
    <row r="320" spans="2:3" ht="13" x14ac:dyDescent="0.15">
      <c r="B320" s="52"/>
      <c r="C320" s="52"/>
    </row>
    <row r="321" spans="2:3" ht="13" x14ac:dyDescent="0.15">
      <c r="B321" s="52"/>
      <c r="C321" s="52"/>
    </row>
    <row r="322" spans="2:3" ht="13" x14ac:dyDescent="0.15">
      <c r="B322" s="52"/>
      <c r="C322" s="52"/>
    </row>
    <row r="323" spans="2:3" ht="13" x14ac:dyDescent="0.15">
      <c r="B323" s="52"/>
      <c r="C323" s="52"/>
    </row>
    <row r="324" spans="2:3" ht="13" x14ac:dyDescent="0.15">
      <c r="B324" s="52"/>
      <c r="C324" s="52"/>
    </row>
    <row r="325" spans="2:3" ht="13" x14ac:dyDescent="0.15">
      <c r="B325" s="52"/>
      <c r="C325" s="52"/>
    </row>
    <row r="326" spans="2:3" ht="13" x14ac:dyDescent="0.15">
      <c r="B326" s="52"/>
      <c r="C326" s="52"/>
    </row>
    <row r="327" spans="2:3" ht="13" x14ac:dyDescent="0.15">
      <c r="B327" s="52"/>
      <c r="C327" s="52"/>
    </row>
    <row r="328" spans="2:3" ht="13" x14ac:dyDescent="0.15">
      <c r="B328" s="52"/>
      <c r="C328" s="52"/>
    </row>
    <row r="329" spans="2:3" ht="13" x14ac:dyDescent="0.15">
      <c r="B329" s="52"/>
      <c r="C329" s="52"/>
    </row>
    <row r="330" spans="2:3" ht="13" x14ac:dyDescent="0.15">
      <c r="B330" s="52"/>
      <c r="C330" s="52"/>
    </row>
    <row r="331" spans="2:3" ht="13" x14ac:dyDescent="0.15">
      <c r="B331" s="52"/>
      <c r="C331" s="52"/>
    </row>
    <row r="332" spans="2:3" ht="13" x14ac:dyDescent="0.15">
      <c r="B332" s="52"/>
      <c r="C332" s="52"/>
    </row>
    <row r="333" spans="2:3" ht="13" x14ac:dyDescent="0.15">
      <c r="B333" s="52"/>
      <c r="C333" s="52"/>
    </row>
    <row r="334" spans="2:3" ht="13" x14ac:dyDescent="0.15">
      <c r="B334" s="52"/>
      <c r="C334" s="52"/>
    </row>
    <row r="335" spans="2:3" ht="13" x14ac:dyDescent="0.15">
      <c r="B335" s="52"/>
      <c r="C335" s="52"/>
    </row>
    <row r="336" spans="2:3" ht="13" x14ac:dyDescent="0.15">
      <c r="B336" s="52"/>
      <c r="C336" s="52"/>
    </row>
    <row r="337" spans="2:3" ht="13" x14ac:dyDescent="0.15">
      <c r="B337" s="52"/>
      <c r="C337" s="52"/>
    </row>
    <row r="338" spans="2:3" ht="13" x14ac:dyDescent="0.15">
      <c r="B338" s="52"/>
      <c r="C338" s="52"/>
    </row>
    <row r="339" spans="2:3" ht="13" x14ac:dyDescent="0.15">
      <c r="B339" s="52"/>
      <c r="C339" s="52"/>
    </row>
    <row r="340" spans="2:3" ht="13" x14ac:dyDescent="0.15">
      <c r="B340" s="52"/>
      <c r="C340" s="52"/>
    </row>
    <row r="341" spans="2:3" ht="13" x14ac:dyDescent="0.15">
      <c r="B341" s="52"/>
      <c r="C341" s="52"/>
    </row>
    <row r="342" spans="2:3" ht="13" x14ac:dyDescent="0.15">
      <c r="B342" s="52"/>
      <c r="C342" s="52"/>
    </row>
    <row r="343" spans="2:3" ht="13" x14ac:dyDescent="0.15">
      <c r="B343" s="52"/>
      <c r="C343" s="52"/>
    </row>
    <row r="344" spans="2:3" ht="13" x14ac:dyDescent="0.15">
      <c r="B344" s="52"/>
      <c r="C344" s="52"/>
    </row>
    <row r="345" spans="2:3" ht="13" x14ac:dyDescent="0.15">
      <c r="B345" s="52"/>
      <c r="C345" s="52"/>
    </row>
    <row r="346" spans="2:3" ht="13" x14ac:dyDescent="0.15">
      <c r="B346" s="52"/>
      <c r="C346" s="52"/>
    </row>
    <row r="347" spans="2:3" ht="13" x14ac:dyDescent="0.15">
      <c r="B347" s="52"/>
      <c r="C347" s="52"/>
    </row>
    <row r="348" spans="2:3" ht="13" x14ac:dyDescent="0.15">
      <c r="B348" s="52"/>
      <c r="C348" s="52"/>
    </row>
    <row r="349" spans="2:3" ht="13" x14ac:dyDescent="0.15">
      <c r="B349" s="52"/>
      <c r="C349" s="52"/>
    </row>
    <row r="350" spans="2:3" ht="13" x14ac:dyDescent="0.15">
      <c r="B350" s="52"/>
      <c r="C350" s="52"/>
    </row>
    <row r="351" spans="2:3" ht="13" x14ac:dyDescent="0.15">
      <c r="B351" s="52"/>
      <c r="C351" s="52"/>
    </row>
    <row r="352" spans="2:3" ht="13" x14ac:dyDescent="0.15">
      <c r="B352" s="52"/>
      <c r="C352" s="52"/>
    </row>
    <row r="353" spans="2:3" ht="13" x14ac:dyDescent="0.15">
      <c r="B353" s="52"/>
      <c r="C353" s="52"/>
    </row>
    <row r="354" spans="2:3" ht="13" x14ac:dyDescent="0.15">
      <c r="B354" s="52"/>
      <c r="C354" s="52"/>
    </row>
    <row r="355" spans="2:3" ht="13" x14ac:dyDescent="0.15">
      <c r="B355" s="52"/>
      <c r="C355" s="52"/>
    </row>
    <row r="356" spans="2:3" ht="13" x14ac:dyDescent="0.15">
      <c r="B356" s="52"/>
      <c r="C356" s="52"/>
    </row>
    <row r="357" spans="2:3" ht="13" x14ac:dyDescent="0.15">
      <c r="B357" s="52"/>
      <c r="C357" s="52"/>
    </row>
    <row r="358" spans="2:3" ht="13" x14ac:dyDescent="0.15">
      <c r="B358" s="52"/>
      <c r="C358" s="52"/>
    </row>
    <row r="359" spans="2:3" ht="13" x14ac:dyDescent="0.15">
      <c r="B359" s="52"/>
      <c r="C359" s="52"/>
    </row>
    <row r="360" spans="2:3" ht="13" x14ac:dyDescent="0.15">
      <c r="B360" s="52"/>
      <c r="C360" s="52"/>
    </row>
    <row r="361" spans="2:3" ht="13" x14ac:dyDescent="0.15">
      <c r="B361" s="52"/>
      <c r="C361" s="52"/>
    </row>
    <row r="362" spans="2:3" ht="13" x14ac:dyDescent="0.15">
      <c r="B362" s="52"/>
      <c r="C362" s="52"/>
    </row>
    <row r="363" spans="2:3" ht="13" x14ac:dyDescent="0.15">
      <c r="B363" s="52"/>
      <c r="C363" s="52"/>
    </row>
    <row r="364" spans="2:3" ht="13" x14ac:dyDescent="0.15">
      <c r="B364" s="52"/>
      <c r="C364" s="52"/>
    </row>
    <row r="365" spans="2:3" ht="13" x14ac:dyDescent="0.15">
      <c r="B365" s="52"/>
      <c r="C365" s="52"/>
    </row>
    <row r="366" spans="2:3" ht="13" x14ac:dyDescent="0.15">
      <c r="B366" s="52"/>
      <c r="C366" s="52"/>
    </row>
    <row r="367" spans="2:3" ht="13" x14ac:dyDescent="0.15">
      <c r="B367" s="52"/>
      <c r="C367" s="52"/>
    </row>
    <row r="368" spans="2:3" ht="13" x14ac:dyDescent="0.15">
      <c r="B368" s="52"/>
      <c r="C368" s="52"/>
    </row>
    <row r="369" spans="2:3" ht="13" x14ac:dyDescent="0.15">
      <c r="B369" s="52"/>
      <c r="C369" s="52"/>
    </row>
    <row r="370" spans="2:3" ht="13" x14ac:dyDescent="0.15">
      <c r="B370" s="52"/>
      <c r="C370" s="52"/>
    </row>
    <row r="371" spans="2:3" ht="13" x14ac:dyDescent="0.15">
      <c r="B371" s="52"/>
      <c r="C371" s="52"/>
    </row>
    <row r="372" spans="2:3" ht="13" x14ac:dyDescent="0.15">
      <c r="B372" s="52"/>
      <c r="C372" s="52"/>
    </row>
    <row r="373" spans="2:3" ht="13" x14ac:dyDescent="0.15">
      <c r="B373" s="52"/>
      <c r="C373" s="52"/>
    </row>
    <row r="374" spans="2:3" ht="13" x14ac:dyDescent="0.15">
      <c r="B374" s="52"/>
      <c r="C374" s="52"/>
    </row>
    <row r="375" spans="2:3" ht="13" x14ac:dyDescent="0.15">
      <c r="B375" s="52"/>
      <c r="C375" s="52"/>
    </row>
    <row r="376" spans="2:3" ht="13" x14ac:dyDescent="0.15">
      <c r="B376" s="52"/>
      <c r="C376" s="52"/>
    </row>
    <row r="377" spans="2:3" ht="13" x14ac:dyDescent="0.15">
      <c r="B377" s="52"/>
      <c r="C377" s="52"/>
    </row>
    <row r="378" spans="2:3" ht="13" x14ac:dyDescent="0.15">
      <c r="B378" s="52"/>
      <c r="C378" s="52"/>
    </row>
    <row r="379" spans="2:3" ht="13" x14ac:dyDescent="0.15">
      <c r="B379" s="52"/>
      <c r="C379" s="52"/>
    </row>
    <row r="380" spans="2:3" ht="13" x14ac:dyDescent="0.15">
      <c r="B380" s="52"/>
      <c r="C380" s="52"/>
    </row>
    <row r="381" spans="2:3" ht="13" x14ac:dyDescent="0.15">
      <c r="B381" s="52"/>
      <c r="C381" s="52"/>
    </row>
    <row r="382" spans="2:3" ht="13" x14ac:dyDescent="0.15">
      <c r="B382" s="52"/>
      <c r="C382" s="52"/>
    </row>
    <row r="383" spans="2:3" ht="13" x14ac:dyDescent="0.15">
      <c r="B383" s="52"/>
      <c r="C383" s="52"/>
    </row>
    <row r="384" spans="2:3" ht="13" x14ac:dyDescent="0.15">
      <c r="B384" s="52"/>
      <c r="C384" s="52"/>
    </row>
    <row r="385" spans="2:3" ht="13" x14ac:dyDescent="0.15">
      <c r="B385" s="52"/>
      <c r="C385" s="52"/>
    </row>
    <row r="386" spans="2:3" ht="13" x14ac:dyDescent="0.15">
      <c r="B386" s="52"/>
      <c r="C386" s="52"/>
    </row>
    <row r="387" spans="2:3" ht="13" x14ac:dyDescent="0.15">
      <c r="B387" s="52"/>
      <c r="C387" s="52"/>
    </row>
    <row r="388" spans="2:3" ht="13" x14ac:dyDescent="0.15">
      <c r="B388" s="52"/>
      <c r="C388" s="52"/>
    </row>
    <row r="389" spans="2:3" ht="13" x14ac:dyDescent="0.15">
      <c r="B389" s="52"/>
      <c r="C389" s="52"/>
    </row>
    <row r="390" spans="2:3" ht="13" x14ac:dyDescent="0.15">
      <c r="B390" s="52"/>
      <c r="C390" s="52"/>
    </row>
    <row r="391" spans="2:3" ht="13" x14ac:dyDescent="0.15">
      <c r="B391" s="52"/>
      <c r="C391" s="52"/>
    </row>
    <row r="392" spans="2:3" ht="13" x14ac:dyDescent="0.15">
      <c r="B392" s="52"/>
      <c r="C392" s="52"/>
    </row>
    <row r="393" spans="2:3" ht="13" x14ac:dyDescent="0.15">
      <c r="B393" s="52"/>
      <c r="C393" s="52"/>
    </row>
    <row r="394" spans="2:3" ht="13" x14ac:dyDescent="0.15">
      <c r="B394" s="52"/>
      <c r="C394" s="52"/>
    </row>
    <row r="395" spans="2:3" ht="13" x14ac:dyDescent="0.15">
      <c r="B395" s="52"/>
      <c r="C395" s="52"/>
    </row>
    <row r="396" spans="2:3" ht="13" x14ac:dyDescent="0.15">
      <c r="B396" s="52"/>
      <c r="C396" s="52"/>
    </row>
    <row r="397" spans="2:3" ht="13" x14ac:dyDescent="0.15">
      <c r="B397" s="52"/>
      <c r="C397" s="52"/>
    </row>
    <row r="398" spans="2:3" ht="13" x14ac:dyDescent="0.15">
      <c r="B398" s="52"/>
      <c r="C398" s="52"/>
    </row>
    <row r="399" spans="2:3" ht="13" x14ac:dyDescent="0.15">
      <c r="B399" s="52"/>
      <c r="C399" s="52"/>
    </row>
    <row r="400" spans="2:3" ht="13" x14ac:dyDescent="0.15">
      <c r="B400" s="52"/>
      <c r="C400" s="52"/>
    </row>
    <row r="401" spans="2:3" ht="13" x14ac:dyDescent="0.15">
      <c r="B401" s="52"/>
      <c r="C401" s="52"/>
    </row>
    <row r="402" spans="2:3" ht="13" x14ac:dyDescent="0.15">
      <c r="B402" s="52"/>
      <c r="C402" s="52"/>
    </row>
    <row r="403" spans="2:3" ht="13" x14ac:dyDescent="0.15">
      <c r="B403" s="52"/>
      <c r="C403" s="52"/>
    </row>
    <row r="404" spans="2:3" ht="13" x14ac:dyDescent="0.15">
      <c r="B404" s="52"/>
      <c r="C404" s="52"/>
    </row>
    <row r="405" spans="2:3" ht="13" x14ac:dyDescent="0.15">
      <c r="B405" s="52"/>
      <c r="C405" s="52"/>
    </row>
    <row r="406" spans="2:3" ht="13" x14ac:dyDescent="0.15">
      <c r="B406" s="52"/>
      <c r="C406" s="52"/>
    </row>
    <row r="407" spans="2:3" ht="13" x14ac:dyDescent="0.15">
      <c r="B407" s="52"/>
      <c r="C407" s="52"/>
    </row>
    <row r="408" spans="2:3" ht="13" x14ac:dyDescent="0.15">
      <c r="B408" s="52"/>
      <c r="C408" s="52"/>
    </row>
    <row r="409" spans="2:3" ht="13" x14ac:dyDescent="0.15">
      <c r="B409" s="52"/>
      <c r="C409" s="52"/>
    </row>
    <row r="410" spans="2:3" ht="13" x14ac:dyDescent="0.15">
      <c r="B410" s="52"/>
      <c r="C410" s="52"/>
    </row>
    <row r="411" spans="2:3" ht="13" x14ac:dyDescent="0.15">
      <c r="B411" s="52"/>
      <c r="C411" s="52"/>
    </row>
    <row r="412" spans="2:3" ht="13" x14ac:dyDescent="0.15">
      <c r="B412" s="52"/>
      <c r="C412" s="52"/>
    </row>
    <row r="413" spans="2:3" ht="13" x14ac:dyDescent="0.15">
      <c r="B413" s="52"/>
      <c r="C413" s="52"/>
    </row>
    <row r="414" spans="2:3" ht="13" x14ac:dyDescent="0.15">
      <c r="B414" s="52"/>
      <c r="C414" s="52"/>
    </row>
    <row r="415" spans="2:3" ht="13" x14ac:dyDescent="0.15">
      <c r="B415" s="52"/>
      <c r="C415" s="52"/>
    </row>
    <row r="416" spans="2:3" ht="13" x14ac:dyDescent="0.15">
      <c r="B416" s="52"/>
      <c r="C416" s="52"/>
    </row>
    <row r="417" spans="2:3" ht="13" x14ac:dyDescent="0.15">
      <c r="B417" s="52"/>
      <c r="C417" s="52"/>
    </row>
    <row r="418" spans="2:3" ht="13" x14ac:dyDescent="0.15">
      <c r="B418" s="52"/>
      <c r="C418" s="52"/>
    </row>
    <row r="419" spans="2:3" ht="13" x14ac:dyDescent="0.15">
      <c r="B419" s="52"/>
      <c r="C419" s="52"/>
    </row>
    <row r="420" spans="2:3" ht="13" x14ac:dyDescent="0.15">
      <c r="B420" s="52"/>
      <c r="C420" s="52"/>
    </row>
    <row r="421" spans="2:3" ht="13" x14ac:dyDescent="0.15">
      <c r="B421" s="52"/>
      <c r="C421" s="52"/>
    </row>
    <row r="422" spans="2:3" ht="13" x14ac:dyDescent="0.15">
      <c r="B422" s="52"/>
      <c r="C422" s="52"/>
    </row>
    <row r="423" spans="2:3" ht="13" x14ac:dyDescent="0.15">
      <c r="B423" s="52"/>
      <c r="C423" s="52"/>
    </row>
    <row r="424" spans="2:3" ht="13" x14ac:dyDescent="0.15">
      <c r="B424" s="52"/>
      <c r="C424" s="52"/>
    </row>
    <row r="425" spans="2:3" ht="13" x14ac:dyDescent="0.15">
      <c r="B425" s="52"/>
      <c r="C425" s="52"/>
    </row>
    <row r="426" spans="2:3" ht="13" x14ac:dyDescent="0.15">
      <c r="B426" s="52"/>
      <c r="C426" s="52"/>
    </row>
    <row r="427" spans="2:3" ht="13" x14ac:dyDescent="0.15">
      <c r="B427" s="52"/>
      <c r="C427" s="52"/>
    </row>
    <row r="428" spans="2:3" ht="13" x14ac:dyDescent="0.15">
      <c r="B428" s="52"/>
      <c r="C428" s="52"/>
    </row>
    <row r="429" spans="2:3" ht="13" x14ac:dyDescent="0.15">
      <c r="B429" s="52"/>
      <c r="C429" s="52"/>
    </row>
    <row r="430" spans="2:3" ht="13" x14ac:dyDescent="0.15">
      <c r="B430" s="52"/>
      <c r="C430" s="52"/>
    </row>
    <row r="431" spans="2:3" ht="13" x14ac:dyDescent="0.15">
      <c r="B431" s="52"/>
      <c r="C431" s="52"/>
    </row>
    <row r="432" spans="2:3" ht="13" x14ac:dyDescent="0.15">
      <c r="B432" s="52"/>
      <c r="C432" s="52"/>
    </row>
    <row r="433" spans="2:3" ht="13" x14ac:dyDescent="0.15">
      <c r="B433" s="52"/>
      <c r="C433" s="52"/>
    </row>
    <row r="434" spans="2:3" ht="13" x14ac:dyDescent="0.15">
      <c r="B434" s="52"/>
      <c r="C434" s="52"/>
    </row>
    <row r="435" spans="2:3" ht="13" x14ac:dyDescent="0.15">
      <c r="B435" s="52"/>
      <c r="C435" s="52"/>
    </row>
    <row r="436" spans="2:3" ht="13" x14ac:dyDescent="0.15">
      <c r="B436" s="52"/>
      <c r="C436" s="52"/>
    </row>
    <row r="437" spans="2:3" ht="13" x14ac:dyDescent="0.15">
      <c r="B437" s="52"/>
      <c r="C437" s="52"/>
    </row>
    <row r="438" spans="2:3" ht="13" x14ac:dyDescent="0.15">
      <c r="B438" s="52"/>
      <c r="C438" s="52"/>
    </row>
    <row r="439" spans="2:3" ht="13" x14ac:dyDescent="0.15">
      <c r="B439" s="52"/>
      <c r="C439" s="52"/>
    </row>
    <row r="440" spans="2:3" ht="13" x14ac:dyDescent="0.15">
      <c r="B440" s="52"/>
      <c r="C440" s="52"/>
    </row>
    <row r="441" spans="2:3" ht="13" x14ac:dyDescent="0.15">
      <c r="B441" s="52"/>
      <c r="C441" s="52"/>
    </row>
    <row r="442" spans="2:3" ht="13" x14ac:dyDescent="0.15">
      <c r="B442" s="52"/>
      <c r="C442" s="52"/>
    </row>
    <row r="443" spans="2:3" ht="13" x14ac:dyDescent="0.15">
      <c r="B443" s="52"/>
      <c r="C443" s="52"/>
    </row>
    <row r="444" spans="2:3" ht="13" x14ac:dyDescent="0.15">
      <c r="B444" s="52"/>
      <c r="C444" s="52"/>
    </row>
    <row r="445" spans="2:3" ht="13" x14ac:dyDescent="0.15">
      <c r="B445" s="52"/>
      <c r="C445" s="52"/>
    </row>
    <row r="446" spans="2:3" ht="13" x14ac:dyDescent="0.15">
      <c r="B446" s="52"/>
      <c r="C446" s="52"/>
    </row>
    <row r="447" spans="2:3" ht="13" x14ac:dyDescent="0.15">
      <c r="B447" s="52"/>
      <c r="C447" s="52"/>
    </row>
    <row r="448" spans="2:3" ht="13" x14ac:dyDescent="0.15">
      <c r="B448" s="52"/>
      <c r="C448" s="52"/>
    </row>
    <row r="449" spans="2:3" ht="13" x14ac:dyDescent="0.15">
      <c r="B449" s="52"/>
      <c r="C449" s="52"/>
    </row>
    <row r="450" spans="2:3" ht="13" x14ac:dyDescent="0.15">
      <c r="B450" s="52"/>
      <c r="C450" s="52"/>
    </row>
    <row r="451" spans="2:3" ht="13" x14ac:dyDescent="0.15">
      <c r="B451" s="52"/>
      <c r="C451" s="52"/>
    </row>
    <row r="452" spans="2:3" ht="13" x14ac:dyDescent="0.15">
      <c r="B452" s="52"/>
      <c r="C452" s="52"/>
    </row>
    <row r="453" spans="2:3" ht="13" x14ac:dyDescent="0.15">
      <c r="B453" s="52"/>
      <c r="C453" s="52"/>
    </row>
    <row r="454" spans="2:3" ht="13" x14ac:dyDescent="0.15">
      <c r="B454" s="52"/>
      <c r="C454" s="52"/>
    </row>
    <row r="455" spans="2:3" ht="13" x14ac:dyDescent="0.15">
      <c r="B455" s="52"/>
      <c r="C455" s="52"/>
    </row>
    <row r="456" spans="2:3" ht="13" x14ac:dyDescent="0.15">
      <c r="B456" s="52"/>
      <c r="C456" s="52"/>
    </row>
    <row r="457" spans="2:3" ht="13" x14ac:dyDescent="0.15">
      <c r="B457" s="52"/>
      <c r="C457" s="52"/>
    </row>
    <row r="458" spans="2:3" ht="13" x14ac:dyDescent="0.15">
      <c r="B458" s="52"/>
      <c r="C458" s="52"/>
    </row>
    <row r="459" spans="2:3" ht="13" x14ac:dyDescent="0.15">
      <c r="B459" s="52"/>
      <c r="C459" s="52"/>
    </row>
    <row r="460" spans="2:3" ht="13" x14ac:dyDescent="0.15">
      <c r="B460" s="52"/>
      <c r="C460" s="52"/>
    </row>
    <row r="461" spans="2:3" ht="13" x14ac:dyDescent="0.15">
      <c r="B461" s="52"/>
      <c r="C461" s="52"/>
    </row>
    <row r="462" spans="2:3" ht="13" x14ac:dyDescent="0.15">
      <c r="B462" s="52"/>
      <c r="C462" s="52"/>
    </row>
    <row r="463" spans="2:3" ht="13" x14ac:dyDescent="0.15">
      <c r="B463" s="52"/>
      <c r="C463" s="52"/>
    </row>
    <row r="464" spans="2:3" ht="13" x14ac:dyDescent="0.15">
      <c r="B464" s="52"/>
      <c r="C464" s="52"/>
    </row>
    <row r="465" spans="2:3" ht="13" x14ac:dyDescent="0.15">
      <c r="B465" s="52"/>
      <c r="C465" s="52"/>
    </row>
    <row r="466" spans="2:3" ht="13" x14ac:dyDescent="0.15">
      <c r="B466" s="52"/>
      <c r="C466" s="52"/>
    </row>
    <row r="467" spans="2:3" ht="13" x14ac:dyDescent="0.15">
      <c r="B467" s="52"/>
      <c r="C467" s="52"/>
    </row>
    <row r="468" spans="2:3" ht="13" x14ac:dyDescent="0.15">
      <c r="B468" s="52"/>
      <c r="C468" s="52"/>
    </row>
    <row r="469" spans="2:3" ht="13" x14ac:dyDescent="0.15">
      <c r="B469" s="52"/>
      <c r="C469" s="52"/>
    </row>
    <row r="470" spans="2:3" ht="13" x14ac:dyDescent="0.15">
      <c r="B470" s="52"/>
      <c r="C470" s="52"/>
    </row>
    <row r="471" spans="2:3" ht="13" x14ac:dyDescent="0.15">
      <c r="B471" s="52"/>
      <c r="C471" s="52"/>
    </row>
    <row r="472" spans="2:3" ht="13" x14ac:dyDescent="0.15">
      <c r="B472" s="52"/>
      <c r="C472" s="52"/>
    </row>
    <row r="473" spans="2:3" ht="13" x14ac:dyDescent="0.15">
      <c r="B473" s="52"/>
      <c r="C473" s="52"/>
    </row>
    <row r="474" spans="2:3" ht="13" x14ac:dyDescent="0.15">
      <c r="B474" s="52"/>
      <c r="C474" s="52"/>
    </row>
    <row r="475" spans="2:3" ht="13" x14ac:dyDescent="0.15">
      <c r="B475" s="52"/>
      <c r="C475" s="52"/>
    </row>
    <row r="476" spans="2:3" ht="13" x14ac:dyDescent="0.15">
      <c r="B476" s="52"/>
      <c r="C476" s="52"/>
    </row>
    <row r="477" spans="2:3" ht="13" x14ac:dyDescent="0.15">
      <c r="B477" s="52"/>
      <c r="C477" s="52"/>
    </row>
    <row r="478" spans="2:3" ht="13" x14ac:dyDescent="0.15">
      <c r="B478" s="52"/>
      <c r="C478" s="52"/>
    </row>
    <row r="479" spans="2:3" ht="13" x14ac:dyDescent="0.15">
      <c r="B479" s="52"/>
      <c r="C479" s="52"/>
    </row>
    <row r="480" spans="2:3" ht="13" x14ac:dyDescent="0.15">
      <c r="B480" s="52"/>
      <c r="C480" s="52"/>
    </row>
    <row r="481" spans="2:3" ht="13" x14ac:dyDescent="0.15">
      <c r="B481" s="52"/>
      <c r="C481" s="52"/>
    </row>
    <row r="482" spans="2:3" ht="13" x14ac:dyDescent="0.15">
      <c r="B482" s="52"/>
      <c r="C482" s="52"/>
    </row>
    <row r="483" spans="2:3" ht="13" x14ac:dyDescent="0.15">
      <c r="B483" s="52"/>
      <c r="C483" s="52"/>
    </row>
    <row r="484" spans="2:3" ht="13" x14ac:dyDescent="0.15">
      <c r="B484" s="52"/>
      <c r="C484" s="52"/>
    </row>
    <row r="485" spans="2:3" ht="13" x14ac:dyDescent="0.15">
      <c r="B485" s="52"/>
      <c r="C485" s="52"/>
    </row>
    <row r="486" spans="2:3" ht="13" x14ac:dyDescent="0.15">
      <c r="B486" s="52"/>
      <c r="C486" s="52"/>
    </row>
    <row r="487" spans="2:3" ht="13" x14ac:dyDescent="0.15">
      <c r="B487" s="52"/>
      <c r="C487" s="52"/>
    </row>
    <row r="488" spans="2:3" ht="13" x14ac:dyDescent="0.15">
      <c r="B488" s="52"/>
      <c r="C488" s="52"/>
    </row>
    <row r="489" spans="2:3" ht="13" x14ac:dyDescent="0.15">
      <c r="B489" s="52"/>
      <c r="C489" s="52"/>
    </row>
    <row r="490" spans="2:3" ht="13" x14ac:dyDescent="0.15">
      <c r="B490" s="52"/>
      <c r="C490" s="52"/>
    </row>
    <row r="491" spans="2:3" ht="13" x14ac:dyDescent="0.15">
      <c r="B491" s="52"/>
      <c r="C491" s="52"/>
    </row>
    <row r="492" spans="2:3" ht="13" x14ac:dyDescent="0.15">
      <c r="B492" s="52"/>
      <c r="C492" s="52"/>
    </row>
    <row r="493" spans="2:3" ht="13" x14ac:dyDescent="0.15">
      <c r="B493" s="52"/>
      <c r="C493" s="52"/>
    </row>
    <row r="494" spans="2:3" ht="13" x14ac:dyDescent="0.15">
      <c r="B494" s="52"/>
      <c r="C494" s="52"/>
    </row>
    <row r="495" spans="2:3" ht="13" x14ac:dyDescent="0.15">
      <c r="B495" s="52"/>
      <c r="C495" s="52"/>
    </row>
    <row r="496" spans="2:3" ht="13" x14ac:dyDescent="0.15">
      <c r="B496" s="52"/>
      <c r="C496" s="52"/>
    </row>
    <row r="497" spans="2:3" ht="13" x14ac:dyDescent="0.15">
      <c r="B497" s="52"/>
      <c r="C497" s="52"/>
    </row>
    <row r="498" spans="2:3" ht="13" x14ac:dyDescent="0.15">
      <c r="B498" s="52"/>
      <c r="C498" s="52"/>
    </row>
    <row r="499" spans="2:3" ht="13" x14ac:dyDescent="0.15">
      <c r="B499" s="52"/>
      <c r="C499" s="52"/>
    </row>
    <row r="500" spans="2:3" ht="13" x14ac:dyDescent="0.15">
      <c r="B500" s="52"/>
      <c r="C500" s="52"/>
    </row>
    <row r="501" spans="2:3" ht="13" x14ac:dyDescent="0.15">
      <c r="B501" s="52"/>
      <c r="C501" s="52"/>
    </row>
    <row r="502" spans="2:3" ht="13" x14ac:dyDescent="0.15">
      <c r="B502" s="52"/>
      <c r="C502" s="52"/>
    </row>
    <row r="503" spans="2:3" ht="13" x14ac:dyDescent="0.15">
      <c r="B503" s="52"/>
      <c r="C503" s="52"/>
    </row>
    <row r="504" spans="2:3" ht="13" x14ac:dyDescent="0.15">
      <c r="B504" s="52"/>
      <c r="C504" s="52"/>
    </row>
    <row r="505" spans="2:3" ht="13" x14ac:dyDescent="0.15">
      <c r="B505" s="52"/>
      <c r="C505" s="52"/>
    </row>
    <row r="506" spans="2:3" ht="13" x14ac:dyDescent="0.15">
      <c r="B506" s="52"/>
      <c r="C506" s="52"/>
    </row>
    <row r="507" spans="2:3" ht="13" x14ac:dyDescent="0.15">
      <c r="B507" s="52"/>
      <c r="C507" s="52"/>
    </row>
    <row r="508" spans="2:3" ht="13" x14ac:dyDescent="0.15">
      <c r="B508" s="52"/>
      <c r="C508" s="52"/>
    </row>
    <row r="509" spans="2:3" ht="13" x14ac:dyDescent="0.15">
      <c r="B509" s="52"/>
      <c r="C509" s="52"/>
    </row>
    <row r="510" spans="2:3" ht="13" x14ac:dyDescent="0.15">
      <c r="B510" s="52"/>
      <c r="C510" s="52"/>
    </row>
    <row r="511" spans="2:3" ht="13" x14ac:dyDescent="0.15">
      <c r="B511" s="52"/>
      <c r="C511" s="52"/>
    </row>
    <row r="512" spans="2:3" ht="13" x14ac:dyDescent="0.15">
      <c r="B512" s="52"/>
      <c r="C512" s="52"/>
    </row>
    <row r="513" spans="2:3" ht="13" x14ac:dyDescent="0.15">
      <c r="B513" s="52"/>
      <c r="C513" s="52"/>
    </row>
    <row r="514" spans="2:3" ht="13" x14ac:dyDescent="0.15">
      <c r="B514" s="52"/>
      <c r="C514" s="52"/>
    </row>
    <row r="515" spans="2:3" ht="13" x14ac:dyDescent="0.15">
      <c r="B515" s="52"/>
      <c r="C515" s="52"/>
    </row>
    <row r="516" spans="2:3" ht="13" x14ac:dyDescent="0.15">
      <c r="B516" s="52"/>
      <c r="C516" s="52"/>
    </row>
    <row r="517" spans="2:3" ht="13" x14ac:dyDescent="0.15">
      <c r="B517" s="52"/>
      <c r="C517" s="52"/>
    </row>
    <row r="518" spans="2:3" ht="13" x14ac:dyDescent="0.15">
      <c r="B518" s="52"/>
      <c r="C518" s="52"/>
    </row>
    <row r="519" spans="2:3" ht="13" x14ac:dyDescent="0.15">
      <c r="B519" s="52"/>
      <c r="C519" s="52"/>
    </row>
    <row r="520" spans="2:3" ht="13" x14ac:dyDescent="0.15">
      <c r="B520" s="52"/>
      <c r="C520" s="52"/>
    </row>
    <row r="521" spans="2:3" ht="13" x14ac:dyDescent="0.15">
      <c r="B521" s="52"/>
      <c r="C521" s="52"/>
    </row>
    <row r="522" spans="2:3" ht="13" x14ac:dyDescent="0.15">
      <c r="B522" s="52"/>
      <c r="C522" s="52"/>
    </row>
    <row r="523" spans="2:3" ht="13" x14ac:dyDescent="0.15">
      <c r="B523" s="52"/>
      <c r="C523" s="52"/>
    </row>
    <row r="524" spans="2:3" ht="13" x14ac:dyDescent="0.15">
      <c r="B524" s="52"/>
      <c r="C524" s="52"/>
    </row>
    <row r="525" spans="2:3" ht="13" x14ac:dyDescent="0.15">
      <c r="B525" s="52"/>
      <c r="C525" s="52"/>
    </row>
    <row r="526" spans="2:3" ht="13" x14ac:dyDescent="0.15">
      <c r="B526" s="52"/>
      <c r="C526" s="52"/>
    </row>
    <row r="527" spans="2:3" ht="13" x14ac:dyDescent="0.15">
      <c r="B527" s="52"/>
      <c r="C527" s="52"/>
    </row>
    <row r="528" spans="2:3" ht="13" x14ac:dyDescent="0.15">
      <c r="B528" s="52"/>
      <c r="C528" s="52"/>
    </row>
    <row r="529" spans="2:3" ht="13" x14ac:dyDescent="0.15">
      <c r="B529" s="52"/>
      <c r="C529" s="52"/>
    </row>
    <row r="530" spans="2:3" ht="13" x14ac:dyDescent="0.15">
      <c r="B530" s="52"/>
      <c r="C530" s="52"/>
    </row>
    <row r="531" spans="2:3" ht="13" x14ac:dyDescent="0.15">
      <c r="B531" s="52"/>
      <c r="C531" s="52"/>
    </row>
    <row r="532" spans="2:3" ht="13" x14ac:dyDescent="0.15">
      <c r="B532" s="52"/>
      <c r="C532" s="52"/>
    </row>
    <row r="533" spans="2:3" ht="13" x14ac:dyDescent="0.15">
      <c r="B533" s="52"/>
      <c r="C533" s="52"/>
    </row>
    <row r="534" spans="2:3" ht="13" x14ac:dyDescent="0.15">
      <c r="B534" s="52"/>
      <c r="C534" s="52"/>
    </row>
    <row r="535" spans="2:3" ht="13" x14ac:dyDescent="0.15">
      <c r="B535" s="52"/>
      <c r="C535" s="52"/>
    </row>
    <row r="536" spans="2:3" ht="13" x14ac:dyDescent="0.15">
      <c r="B536" s="52"/>
      <c r="C536" s="52"/>
    </row>
    <row r="537" spans="2:3" ht="13" x14ac:dyDescent="0.15">
      <c r="B537" s="52"/>
      <c r="C537" s="52"/>
    </row>
    <row r="538" spans="2:3" ht="13" x14ac:dyDescent="0.15">
      <c r="B538" s="52"/>
      <c r="C538" s="52"/>
    </row>
    <row r="539" spans="2:3" ht="13" x14ac:dyDescent="0.15">
      <c r="B539" s="52"/>
      <c r="C539" s="52"/>
    </row>
    <row r="540" spans="2:3" ht="13" x14ac:dyDescent="0.15">
      <c r="B540" s="52"/>
      <c r="C540" s="52"/>
    </row>
    <row r="541" spans="2:3" ht="13" x14ac:dyDescent="0.15">
      <c r="B541" s="52"/>
      <c r="C541" s="52"/>
    </row>
    <row r="542" spans="2:3" ht="13" x14ac:dyDescent="0.15">
      <c r="B542" s="52"/>
      <c r="C542" s="52"/>
    </row>
    <row r="543" spans="2:3" ht="13" x14ac:dyDescent="0.15">
      <c r="B543" s="52"/>
      <c r="C543" s="52"/>
    </row>
    <row r="544" spans="2:3" ht="13" x14ac:dyDescent="0.15">
      <c r="B544" s="52"/>
      <c r="C544" s="52"/>
    </row>
    <row r="545" spans="2:3" ht="13" x14ac:dyDescent="0.15">
      <c r="B545" s="52"/>
      <c r="C545" s="52"/>
    </row>
    <row r="546" spans="2:3" ht="13" x14ac:dyDescent="0.15">
      <c r="B546" s="52"/>
      <c r="C546" s="52"/>
    </row>
    <row r="547" spans="2:3" ht="13" x14ac:dyDescent="0.15">
      <c r="B547" s="52"/>
      <c r="C547" s="52"/>
    </row>
    <row r="548" spans="2:3" ht="13" x14ac:dyDescent="0.15">
      <c r="B548" s="52"/>
      <c r="C548" s="52"/>
    </row>
    <row r="549" spans="2:3" ht="13" x14ac:dyDescent="0.15">
      <c r="B549" s="52"/>
      <c r="C549" s="52"/>
    </row>
    <row r="550" spans="2:3" ht="13" x14ac:dyDescent="0.15">
      <c r="B550" s="52"/>
      <c r="C550" s="52"/>
    </row>
    <row r="551" spans="2:3" ht="13" x14ac:dyDescent="0.15">
      <c r="B551" s="52"/>
      <c r="C551" s="52"/>
    </row>
    <row r="552" spans="2:3" ht="13" x14ac:dyDescent="0.15">
      <c r="B552" s="52"/>
      <c r="C552" s="52"/>
    </row>
    <row r="553" spans="2:3" ht="13" x14ac:dyDescent="0.15">
      <c r="B553" s="52"/>
      <c r="C553" s="52"/>
    </row>
    <row r="554" spans="2:3" ht="13" x14ac:dyDescent="0.15">
      <c r="B554" s="52"/>
      <c r="C554" s="52"/>
    </row>
    <row r="555" spans="2:3" ht="13" x14ac:dyDescent="0.15">
      <c r="B555" s="52"/>
      <c r="C555" s="52"/>
    </row>
    <row r="556" spans="2:3" ht="13" x14ac:dyDescent="0.15">
      <c r="B556" s="52"/>
      <c r="C556" s="52"/>
    </row>
    <row r="557" spans="2:3" ht="13" x14ac:dyDescent="0.15">
      <c r="B557" s="52"/>
      <c r="C557" s="52"/>
    </row>
    <row r="558" spans="2:3" ht="13" x14ac:dyDescent="0.15">
      <c r="B558" s="52"/>
      <c r="C558" s="52"/>
    </row>
    <row r="559" spans="2:3" ht="13" x14ac:dyDescent="0.15">
      <c r="B559" s="52"/>
      <c r="C559" s="52"/>
    </row>
    <row r="560" spans="2:3" ht="13" x14ac:dyDescent="0.15">
      <c r="B560" s="52"/>
      <c r="C560" s="52"/>
    </row>
    <row r="561" spans="2:3" ht="13" x14ac:dyDescent="0.15">
      <c r="B561" s="52"/>
      <c r="C561" s="52"/>
    </row>
    <row r="562" spans="2:3" ht="13" x14ac:dyDescent="0.15">
      <c r="B562" s="52"/>
      <c r="C562" s="52"/>
    </row>
    <row r="563" spans="2:3" ht="13" x14ac:dyDescent="0.15">
      <c r="B563" s="52"/>
      <c r="C563" s="52"/>
    </row>
    <row r="564" spans="2:3" ht="13" x14ac:dyDescent="0.15">
      <c r="B564" s="52"/>
      <c r="C564" s="52"/>
    </row>
    <row r="565" spans="2:3" ht="13" x14ac:dyDescent="0.15">
      <c r="B565" s="52"/>
      <c r="C565" s="52"/>
    </row>
    <row r="566" spans="2:3" ht="13" x14ac:dyDescent="0.15">
      <c r="B566" s="52"/>
      <c r="C566" s="52"/>
    </row>
    <row r="567" spans="2:3" ht="13" x14ac:dyDescent="0.15">
      <c r="B567" s="52"/>
      <c r="C567" s="52"/>
    </row>
    <row r="568" spans="2:3" ht="13" x14ac:dyDescent="0.15">
      <c r="B568" s="52"/>
      <c r="C568" s="52"/>
    </row>
    <row r="569" spans="2:3" ht="13" x14ac:dyDescent="0.15">
      <c r="B569" s="52"/>
      <c r="C569" s="52"/>
    </row>
    <row r="570" spans="2:3" ht="13" x14ac:dyDescent="0.15">
      <c r="B570" s="52"/>
      <c r="C570" s="52"/>
    </row>
    <row r="571" spans="2:3" ht="13" x14ac:dyDescent="0.15">
      <c r="B571" s="52"/>
      <c r="C571" s="52"/>
    </row>
    <row r="572" spans="2:3" ht="13" x14ac:dyDescent="0.15">
      <c r="B572" s="52"/>
      <c r="C572" s="52"/>
    </row>
    <row r="573" spans="2:3" ht="13" x14ac:dyDescent="0.15">
      <c r="B573" s="52"/>
      <c r="C573" s="52"/>
    </row>
    <row r="574" spans="2:3" ht="13" x14ac:dyDescent="0.15">
      <c r="B574" s="52"/>
      <c r="C574" s="52"/>
    </row>
    <row r="575" spans="2:3" ht="13" x14ac:dyDescent="0.15">
      <c r="B575" s="52"/>
      <c r="C575" s="52"/>
    </row>
    <row r="576" spans="2:3" ht="13" x14ac:dyDescent="0.15">
      <c r="B576" s="52"/>
      <c r="C576" s="52"/>
    </row>
    <row r="577" spans="2:3" ht="13" x14ac:dyDescent="0.15">
      <c r="B577" s="52"/>
      <c r="C577" s="52"/>
    </row>
    <row r="578" spans="2:3" ht="13" x14ac:dyDescent="0.15">
      <c r="B578" s="52"/>
      <c r="C578" s="52"/>
    </row>
    <row r="579" spans="2:3" ht="13" x14ac:dyDescent="0.15">
      <c r="B579" s="52"/>
      <c r="C579" s="52"/>
    </row>
    <row r="580" spans="2:3" ht="13" x14ac:dyDescent="0.15">
      <c r="B580" s="52"/>
      <c r="C580" s="52"/>
    </row>
    <row r="581" spans="2:3" ht="13" x14ac:dyDescent="0.15">
      <c r="B581" s="52"/>
      <c r="C581" s="52"/>
    </row>
    <row r="582" spans="2:3" ht="13" x14ac:dyDescent="0.15">
      <c r="B582" s="52"/>
      <c r="C582" s="52"/>
    </row>
    <row r="583" spans="2:3" ht="13" x14ac:dyDescent="0.15">
      <c r="B583" s="52"/>
      <c r="C583" s="52"/>
    </row>
    <row r="584" spans="2:3" ht="13" x14ac:dyDescent="0.15">
      <c r="B584" s="52"/>
      <c r="C584" s="52"/>
    </row>
    <row r="585" spans="2:3" ht="13" x14ac:dyDescent="0.15">
      <c r="B585" s="52"/>
      <c r="C585" s="52"/>
    </row>
    <row r="586" spans="2:3" ht="13" x14ac:dyDescent="0.15">
      <c r="B586" s="52"/>
      <c r="C586" s="52"/>
    </row>
    <row r="587" spans="2:3" ht="13" x14ac:dyDescent="0.15">
      <c r="B587" s="52"/>
      <c r="C587" s="52"/>
    </row>
    <row r="588" spans="2:3" ht="13" x14ac:dyDescent="0.15">
      <c r="B588" s="52"/>
      <c r="C588" s="52"/>
    </row>
    <row r="589" spans="2:3" ht="13" x14ac:dyDescent="0.15">
      <c r="B589" s="52"/>
      <c r="C589" s="52"/>
    </row>
    <row r="590" spans="2:3" ht="13" x14ac:dyDescent="0.15">
      <c r="B590" s="52"/>
      <c r="C590" s="52"/>
    </row>
    <row r="591" spans="2:3" ht="13" x14ac:dyDescent="0.15">
      <c r="B591" s="52"/>
      <c r="C591" s="52"/>
    </row>
    <row r="592" spans="2:3" ht="13" x14ac:dyDescent="0.15">
      <c r="B592" s="52"/>
      <c r="C592" s="52"/>
    </row>
    <row r="593" spans="2:3" ht="13" x14ac:dyDescent="0.15">
      <c r="B593" s="52"/>
      <c r="C593" s="52"/>
    </row>
    <row r="594" spans="2:3" ht="13" x14ac:dyDescent="0.15">
      <c r="B594" s="52"/>
      <c r="C594" s="52"/>
    </row>
    <row r="595" spans="2:3" ht="13" x14ac:dyDescent="0.15">
      <c r="B595" s="52"/>
      <c r="C595" s="52"/>
    </row>
    <row r="596" spans="2:3" ht="13" x14ac:dyDescent="0.15">
      <c r="B596" s="52"/>
      <c r="C596" s="52"/>
    </row>
    <row r="597" spans="2:3" ht="13" x14ac:dyDescent="0.15">
      <c r="B597" s="52"/>
      <c r="C597" s="52"/>
    </row>
    <row r="598" spans="2:3" ht="13" x14ac:dyDescent="0.15">
      <c r="B598" s="52"/>
      <c r="C598" s="52"/>
    </row>
    <row r="599" spans="2:3" ht="13" x14ac:dyDescent="0.15">
      <c r="B599" s="52"/>
      <c r="C599" s="52"/>
    </row>
    <row r="600" spans="2:3" ht="13" x14ac:dyDescent="0.15">
      <c r="B600" s="52"/>
      <c r="C600" s="52"/>
    </row>
    <row r="601" spans="2:3" ht="13" x14ac:dyDescent="0.15">
      <c r="B601" s="52"/>
      <c r="C601" s="52"/>
    </row>
    <row r="602" spans="2:3" ht="13" x14ac:dyDescent="0.15">
      <c r="B602" s="52"/>
      <c r="C602" s="52"/>
    </row>
    <row r="603" spans="2:3" ht="13" x14ac:dyDescent="0.15">
      <c r="B603" s="52"/>
      <c r="C603" s="52"/>
    </row>
    <row r="604" spans="2:3" ht="13" x14ac:dyDescent="0.15">
      <c r="B604" s="52"/>
      <c r="C604" s="52"/>
    </row>
    <row r="605" spans="2:3" ht="13" x14ac:dyDescent="0.15">
      <c r="B605" s="52"/>
      <c r="C605" s="52"/>
    </row>
    <row r="606" spans="2:3" ht="13" x14ac:dyDescent="0.15">
      <c r="B606" s="52"/>
      <c r="C606" s="52"/>
    </row>
    <row r="607" spans="2:3" ht="13" x14ac:dyDescent="0.15">
      <c r="B607" s="52"/>
      <c r="C607" s="52"/>
    </row>
    <row r="608" spans="2:3" ht="13" x14ac:dyDescent="0.15">
      <c r="B608" s="52"/>
      <c r="C608" s="52"/>
    </row>
    <row r="609" spans="2:3" ht="13" x14ac:dyDescent="0.15">
      <c r="B609" s="52"/>
      <c r="C609" s="52"/>
    </row>
    <row r="610" spans="2:3" ht="13" x14ac:dyDescent="0.15">
      <c r="B610" s="52"/>
      <c r="C610" s="52"/>
    </row>
    <row r="611" spans="2:3" ht="13" x14ac:dyDescent="0.15">
      <c r="B611" s="52"/>
      <c r="C611" s="52"/>
    </row>
    <row r="612" spans="2:3" ht="13" x14ac:dyDescent="0.15">
      <c r="B612" s="52"/>
      <c r="C612" s="52"/>
    </row>
    <row r="613" spans="2:3" ht="13" x14ac:dyDescent="0.15">
      <c r="B613" s="52"/>
      <c r="C613" s="52"/>
    </row>
    <row r="614" spans="2:3" ht="13" x14ac:dyDescent="0.15">
      <c r="B614" s="52"/>
      <c r="C614" s="52"/>
    </row>
    <row r="615" spans="2:3" ht="13" x14ac:dyDescent="0.15">
      <c r="B615" s="52"/>
      <c r="C615" s="52"/>
    </row>
    <row r="616" spans="2:3" ht="13" x14ac:dyDescent="0.15">
      <c r="B616" s="52"/>
      <c r="C616" s="52"/>
    </row>
    <row r="617" spans="2:3" ht="13" x14ac:dyDescent="0.15">
      <c r="B617" s="52"/>
      <c r="C617" s="52"/>
    </row>
    <row r="618" spans="2:3" ht="13" x14ac:dyDescent="0.15">
      <c r="B618" s="52"/>
      <c r="C618" s="52"/>
    </row>
    <row r="619" spans="2:3" ht="13" x14ac:dyDescent="0.15">
      <c r="B619" s="52"/>
      <c r="C619" s="52"/>
    </row>
    <row r="620" spans="2:3" ht="13" x14ac:dyDescent="0.15">
      <c r="B620" s="52"/>
      <c r="C620" s="52"/>
    </row>
    <row r="621" spans="2:3" ht="13" x14ac:dyDescent="0.15">
      <c r="B621" s="52"/>
      <c r="C621" s="52"/>
    </row>
    <row r="622" spans="2:3" ht="13" x14ac:dyDescent="0.15">
      <c r="B622" s="52"/>
      <c r="C622" s="52"/>
    </row>
    <row r="623" spans="2:3" ht="13" x14ac:dyDescent="0.15">
      <c r="B623" s="52"/>
      <c r="C623" s="52"/>
    </row>
    <row r="624" spans="2:3" ht="13" x14ac:dyDescent="0.15">
      <c r="B624" s="52"/>
      <c r="C624" s="52"/>
    </row>
    <row r="625" spans="2:3" ht="13" x14ac:dyDescent="0.15">
      <c r="B625" s="52"/>
      <c r="C625" s="52"/>
    </row>
    <row r="626" spans="2:3" ht="13" x14ac:dyDescent="0.15">
      <c r="B626" s="52"/>
      <c r="C626" s="52"/>
    </row>
    <row r="627" spans="2:3" ht="13" x14ac:dyDescent="0.15">
      <c r="B627" s="52"/>
      <c r="C627" s="52"/>
    </row>
    <row r="628" spans="2:3" ht="13" x14ac:dyDescent="0.15">
      <c r="B628" s="52"/>
      <c r="C628" s="52"/>
    </row>
    <row r="629" spans="2:3" ht="13" x14ac:dyDescent="0.15">
      <c r="B629" s="52"/>
      <c r="C629" s="52"/>
    </row>
    <row r="630" spans="2:3" ht="13" x14ac:dyDescent="0.15">
      <c r="B630" s="52"/>
      <c r="C630" s="52"/>
    </row>
    <row r="631" spans="2:3" ht="13" x14ac:dyDescent="0.15">
      <c r="B631" s="52"/>
      <c r="C631" s="52"/>
    </row>
    <row r="632" spans="2:3" ht="13" x14ac:dyDescent="0.15">
      <c r="B632" s="52"/>
      <c r="C632" s="52"/>
    </row>
    <row r="633" spans="2:3" ht="13" x14ac:dyDescent="0.15">
      <c r="B633" s="52"/>
      <c r="C633" s="52"/>
    </row>
    <row r="634" spans="2:3" ht="13" x14ac:dyDescent="0.15">
      <c r="B634" s="52"/>
      <c r="C634" s="52"/>
    </row>
    <row r="635" spans="2:3" ht="13" x14ac:dyDescent="0.15">
      <c r="B635" s="52"/>
      <c r="C635" s="52"/>
    </row>
    <row r="636" spans="2:3" ht="13" x14ac:dyDescent="0.15">
      <c r="B636" s="52"/>
      <c r="C636" s="52"/>
    </row>
    <row r="637" spans="2:3" ht="13" x14ac:dyDescent="0.15">
      <c r="B637" s="52"/>
      <c r="C637" s="52"/>
    </row>
    <row r="638" spans="2:3" ht="13" x14ac:dyDescent="0.15">
      <c r="B638" s="52"/>
      <c r="C638" s="52"/>
    </row>
    <row r="639" spans="2:3" ht="13" x14ac:dyDescent="0.15">
      <c r="B639" s="52"/>
      <c r="C639" s="52"/>
    </row>
    <row r="640" spans="2:3" ht="13" x14ac:dyDescent="0.15">
      <c r="B640" s="52"/>
      <c r="C640" s="52"/>
    </row>
    <row r="641" spans="2:3" ht="13" x14ac:dyDescent="0.15">
      <c r="B641" s="52"/>
      <c r="C641" s="52"/>
    </row>
    <row r="642" spans="2:3" ht="13" x14ac:dyDescent="0.15">
      <c r="B642" s="52"/>
      <c r="C642" s="52"/>
    </row>
    <row r="643" spans="2:3" ht="13" x14ac:dyDescent="0.15">
      <c r="B643" s="52"/>
      <c r="C643" s="52"/>
    </row>
    <row r="644" spans="2:3" ht="13" x14ac:dyDescent="0.15">
      <c r="B644" s="52"/>
      <c r="C644" s="52"/>
    </row>
    <row r="645" spans="2:3" ht="13" x14ac:dyDescent="0.15">
      <c r="B645" s="52"/>
      <c r="C645" s="52"/>
    </row>
    <row r="646" spans="2:3" ht="13" x14ac:dyDescent="0.15">
      <c r="B646" s="52"/>
      <c r="C646" s="52"/>
    </row>
    <row r="647" spans="2:3" ht="13" x14ac:dyDescent="0.15">
      <c r="B647" s="52"/>
      <c r="C647" s="52"/>
    </row>
    <row r="648" spans="2:3" ht="13" x14ac:dyDescent="0.15">
      <c r="B648" s="52"/>
      <c r="C648" s="52"/>
    </row>
    <row r="649" spans="2:3" ht="13" x14ac:dyDescent="0.15">
      <c r="B649" s="52"/>
      <c r="C649" s="52"/>
    </row>
    <row r="650" spans="2:3" ht="13" x14ac:dyDescent="0.15">
      <c r="B650" s="52"/>
      <c r="C650" s="52"/>
    </row>
    <row r="651" spans="2:3" ht="13" x14ac:dyDescent="0.15">
      <c r="B651" s="52"/>
      <c r="C651" s="52"/>
    </row>
    <row r="652" spans="2:3" ht="13" x14ac:dyDescent="0.15">
      <c r="B652" s="52"/>
      <c r="C652" s="52"/>
    </row>
    <row r="653" spans="2:3" ht="13" x14ac:dyDescent="0.15">
      <c r="B653" s="52"/>
      <c r="C653" s="52"/>
    </row>
    <row r="654" spans="2:3" ht="13" x14ac:dyDescent="0.15">
      <c r="B654" s="52"/>
      <c r="C654" s="52"/>
    </row>
    <row r="655" spans="2:3" ht="13" x14ac:dyDescent="0.15">
      <c r="B655" s="52"/>
      <c r="C655" s="52"/>
    </row>
    <row r="656" spans="2:3" ht="13" x14ac:dyDescent="0.15">
      <c r="B656" s="52"/>
      <c r="C656" s="52"/>
    </row>
    <row r="657" spans="2:3" ht="13" x14ac:dyDescent="0.15">
      <c r="B657" s="52"/>
      <c r="C657" s="52"/>
    </row>
    <row r="658" spans="2:3" ht="13" x14ac:dyDescent="0.15">
      <c r="B658" s="52"/>
      <c r="C658" s="52"/>
    </row>
    <row r="659" spans="2:3" ht="13" x14ac:dyDescent="0.15">
      <c r="B659" s="52"/>
      <c r="C659" s="52"/>
    </row>
    <row r="660" spans="2:3" ht="13" x14ac:dyDescent="0.15">
      <c r="B660" s="52"/>
      <c r="C660" s="52"/>
    </row>
    <row r="661" spans="2:3" ht="13" x14ac:dyDescent="0.15">
      <c r="B661" s="52"/>
      <c r="C661" s="52"/>
    </row>
    <row r="662" spans="2:3" ht="13" x14ac:dyDescent="0.15">
      <c r="B662" s="52"/>
      <c r="C662" s="52"/>
    </row>
    <row r="663" spans="2:3" ht="13" x14ac:dyDescent="0.15">
      <c r="B663" s="52"/>
      <c r="C663" s="52"/>
    </row>
    <row r="664" spans="2:3" ht="13" x14ac:dyDescent="0.15">
      <c r="B664" s="52"/>
      <c r="C664" s="52"/>
    </row>
    <row r="665" spans="2:3" ht="13" x14ac:dyDescent="0.15">
      <c r="B665" s="52"/>
      <c r="C665" s="52"/>
    </row>
    <row r="666" spans="2:3" ht="13" x14ac:dyDescent="0.15">
      <c r="B666" s="52"/>
      <c r="C666" s="52"/>
    </row>
    <row r="667" spans="2:3" ht="13" x14ac:dyDescent="0.15">
      <c r="B667" s="52"/>
      <c r="C667" s="52"/>
    </row>
    <row r="668" spans="2:3" ht="13" x14ac:dyDescent="0.15">
      <c r="B668" s="52"/>
      <c r="C668" s="52"/>
    </row>
    <row r="669" spans="2:3" ht="13" x14ac:dyDescent="0.15">
      <c r="B669" s="52"/>
      <c r="C669" s="52"/>
    </row>
    <row r="670" spans="2:3" ht="13" x14ac:dyDescent="0.15">
      <c r="B670" s="52"/>
      <c r="C670" s="52"/>
    </row>
    <row r="671" spans="2:3" ht="13" x14ac:dyDescent="0.15">
      <c r="B671" s="52"/>
      <c r="C671" s="52"/>
    </row>
    <row r="672" spans="2:3" ht="13" x14ac:dyDescent="0.15">
      <c r="B672" s="52"/>
      <c r="C672" s="52"/>
    </row>
    <row r="673" spans="2:3" ht="13" x14ac:dyDescent="0.15">
      <c r="B673" s="52"/>
      <c r="C673" s="52"/>
    </row>
    <row r="674" spans="2:3" ht="13" x14ac:dyDescent="0.15">
      <c r="B674" s="52"/>
      <c r="C674" s="52"/>
    </row>
    <row r="675" spans="2:3" ht="13" x14ac:dyDescent="0.15">
      <c r="B675" s="52"/>
      <c r="C675" s="52"/>
    </row>
    <row r="676" spans="2:3" ht="13" x14ac:dyDescent="0.15">
      <c r="B676" s="52"/>
      <c r="C676" s="52"/>
    </row>
    <row r="677" spans="2:3" ht="13" x14ac:dyDescent="0.15">
      <c r="B677" s="52"/>
      <c r="C677" s="52"/>
    </row>
    <row r="678" spans="2:3" ht="13" x14ac:dyDescent="0.15">
      <c r="B678" s="52"/>
      <c r="C678" s="52"/>
    </row>
    <row r="679" spans="2:3" ht="13" x14ac:dyDescent="0.15">
      <c r="B679" s="52"/>
      <c r="C679" s="52"/>
    </row>
    <row r="680" spans="2:3" ht="13" x14ac:dyDescent="0.15">
      <c r="B680" s="52"/>
      <c r="C680" s="52"/>
    </row>
    <row r="681" spans="2:3" ht="13" x14ac:dyDescent="0.15">
      <c r="B681" s="52"/>
      <c r="C681" s="52"/>
    </row>
    <row r="682" spans="2:3" ht="13" x14ac:dyDescent="0.15">
      <c r="B682" s="52"/>
      <c r="C682" s="52"/>
    </row>
    <row r="683" spans="2:3" ht="13" x14ac:dyDescent="0.15">
      <c r="B683" s="52"/>
      <c r="C683" s="52"/>
    </row>
    <row r="684" spans="2:3" ht="13" x14ac:dyDescent="0.15">
      <c r="B684" s="52"/>
      <c r="C684" s="52"/>
    </row>
    <row r="685" spans="2:3" ht="13" x14ac:dyDescent="0.15">
      <c r="B685" s="52"/>
      <c r="C685" s="52"/>
    </row>
    <row r="686" spans="2:3" ht="13" x14ac:dyDescent="0.15">
      <c r="B686" s="52"/>
      <c r="C686" s="52"/>
    </row>
    <row r="687" spans="2:3" ht="13" x14ac:dyDescent="0.15">
      <c r="B687" s="52"/>
      <c r="C687" s="52"/>
    </row>
    <row r="688" spans="2:3" ht="13" x14ac:dyDescent="0.15">
      <c r="B688" s="52"/>
      <c r="C688" s="52"/>
    </row>
    <row r="689" spans="2:3" ht="13" x14ac:dyDescent="0.15">
      <c r="B689" s="52"/>
      <c r="C689" s="52"/>
    </row>
    <row r="690" spans="2:3" ht="13" x14ac:dyDescent="0.15">
      <c r="B690" s="52"/>
      <c r="C690" s="52"/>
    </row>
    <row r="691" spans="2:3" ht="13" x14ac:dyDescent="0.15">
      <c r="B691" s="52"/>
      <c r="C691" s="52"/>
    </row>
    <row r="692" spans="2:3" ht="13" x14ac:dyDescent="0.15">
      <c r="B692" s="52"/>
      <c r="C692" s="52"/>
    </row>
    <row r="693" spans="2:3" ht="13" x14ac:dyDescent="0.15">
      <c r="B693" s="52"/>
      <c r="C693" s="52"/>
    </row>
    <row r="694" spans="2:3" ht="13" x14ac:dyDescent="0.15">
      <c r="B694" s="52"/>
      <c r="C694" s="52"/>
    </row>
    <row r="695" spans="2:3" ht="13" x14ac:dyDescent="0.15">
      <c r="B695" s="52"/>
      <c r="C695" s="52"/>
    </row>
    <row r="696" spans="2:3" ht="13" x14ac:dyDescent="0.15">
      <c r="B696" s="52"/>
      <c r="C696" s="52"/>
    </row>
    <row r="697" spans="2:3" ht="13" x14ac:dyDescent="0.15">
      <c r="B697" s="52"/>
      <c r="C697" s="52"/>
    </row>
    <row r="698" spans="2:3" ht="13" x14ac:dyDescent="0.15">
      <c r="B698" s="52"/>
      <c r="C698" s="52"/>
    </row>
    <row r="699" spans="2:3" ht="13" x14ac:dyDescent="0.15">
      <c r="B699" s="52"/>
      <c r="C699" s="52"/>
    </row>
    <row r="700" spans="2:3" ht="13" x14ac:dyDescent="0.15">
      <c r="B700" s="52"/>
      <c r="C700" s="52"/>
    </row>
    <row r="701" spans="2:3" ht="13" x14ac:dyDescent="0.15">
      <c r="B701" s="52"/>
      <c r="C701" s="52"/>
    </row>
    <row r="702" spans="2:3" ht="13" x14ac:dyDescent="0.15">
      <c r="B702" s="52"/>
      <c r="C702" s="52"/>
    </row>
    <row r="703" spans="2:3" ht="13" x14ac:dyDescent="0.15">
      <c r="B703" s="52"/>
      <c r="C703" s="52"/>
    </row>
    <row r="704" spans="2:3" ht="13" x14ac:dyDescent="0.15">
      <c r="B704" s="52"/>
      <c r="C704" s="52"/>
    </row>
    <row r="705" spans="2:3" ht="13" x14ac:dyDescent="0.15">
      <c r="B705" s="52"/>
      <c r="C705" s="52"/>
    </row>
    <row r="706" spans="2:3" ht="13" x14ac:dyDescent="0.15">
      <c r="B706" s="52"/>
      <c r="C706" s="52"/>
    </row>
    <row r="707" spans="2:3" ht="13" x14ac:dyDescent="0.15">
      <c r="B707" s="52"/>
      <c r="C707" s="52"/>
    </row>
    <row r="708" spans="2:3" ht="13" x14ac:dyDescent="0.15">
      <c r="B708" s="52"/>
      <c r="C708" s="52"/>
    </row>
    <row r="709" spans="2:3" ht="13" x14ac:dyDescent="0.15">
      <c r="B709" s="52"/>
      <c r="C709" s="52"/>
    </row>
    <row r="710" spans="2:3" ht="13" x14ac:dyDescent="0.15">
      <c r="B710" s="52"/>
      <c r="C710" s="52"/>
    </row>
    <row r="711" spans="2:3" ht="13" x14ac:dyDescent="0.15">
      <c r="B711" s="52"/>
      <c r="C711" s="52"/>
    </row>
    <row r="712" spans="2:3" ht="13" x14ac:dyDescent="0.15">
      <c r="B712" s="52"/>
      <c r="C712" s="52"/>
    </row>
    <row r="713" spans="2:3" ht="13" x14ac:dyDescent="0.15">
      <c r="B713" s="52"/>
      <c r="C713" s="52"/>
    </row>
    <row r="714" spans="2:3" ht="13" x14ac:dyDescent="0.15">
      <c r="B714" s="52"/>
      <c r="C714" s="52"/>
    </row>
    <row r="715" spans="2:3" ht="13" x14ac:dyDescent="0.15">
      <c r="B715" s="52"/>
      <c r="C715" s="52"/>
    </row>
    <row r="716" spans="2:3" ht="13" x14ac:dyDescent="0.15">
      <c r="B716" s="52"/>
      <c r="C716" s="52"/>
    </row>
    <row r="717" spans="2:3" ht="13" x14ac:dyDescent="0.15">
      <c r="B717" s="52"/>
      <c r="C717" s="52"/>
    </row>
    <row r="718" spans="2:3" ht="13" x14ac:dyDescent="0.15">
      <c r="B718" s="52"/>
      <c r="C718" s="52"/>
    </row>
    <row r="719" spans="2:3" ht="13" x14ac:dyDescent="0.15">
      <c r="B719" s="52"/>
      <c r="C719" s="52"/>
    </row>
    <row r="720" spans="2:3" ht="13" x14ac:dyDescent="0.15">
      <c r="B720" s="52"/>
      <c r="C720" s="52"/>
    </row>
    <row r="721" spans="2:3" ht="13" x14ac:dyDescent="0.15">
      <c r="B721" s="52"/>
      <c r="C721" s="52"/>
    </row>
    <row r="722" spans="2:3" ht="13" x14ac:dyDescent="0.15">
      <c r="B722" s="52"/>
      <c r="C722" s="52"/>
    </row>
    <row r="723" spans="2:3" ht="13" x14ac:dyDescent="0.15">
      <c r="B723" s="52"/>
      <c r="C723" s="52"/>
    </row>
    <row r="724" spans="2:3" ht="13" x14ac:dyDescent="0.15">
      <c r="B724" s="52"/>
      <c r="C724" s="52"/>
    </row>
    <row r="725" spans="2:3" ht="13" x14ac:dyDescent="0.15">
      <c r="B725" s="52"/>
      <c r="C725" s="52"/>
    </row>
    <row r="726" spans="2:3" ht="13" x14ac:dyDescent="0.15">
      <c r="B726" s="52"/>
      <c r="C726" s="52"/>
    </row>
    <row r="727" spans="2:3" ht="13" x14ac:dyDescent="0.15">
      <c r="B727" s="52"/>
      <c r="C727" s="52"/>
    </row>
    <row r="728" spans="2:3" ht="13" x14ac:dyDescent="0.15">
      <c r="B728" s="52"/>
      <c r="C728" s="52"/>
    </row>
    <row r="729" spans="2:3" ht="13" x14ac:dyDescent="0.15">
      <c r="B729" s="52"/>
      <c r="C729" s="52"/>
    </row>
    <row r="730" spans="2:3" ht="13" x14ac:dyDescent="0.15">
      <c r="B730" s="52"/>
      <c r="C730" s="52"/>
    </row>
    <row r="731" spans="2:3" ht="13" x14ac:dyDescent="0.15">
      <c r="B731" s="52"/>
      <c r="C731" s="52"/>
    </row>
    <row r="732" spans="2:3" ht="13" x14ac:dyDescent="0.15">
      <c r="B732" s="52"/>
      <c r="C732" s="52"/>
    </row>
    <row r="733" spans="2:3" ht="13" x14ac:dyDescent="0.15">
      <c r="B733" s="52"/>
      <c r="C733" s="52"/>
    </row>
    <row r="734" spans="2:3" ht="13" x14ac:dyDescent="0.15">
      <c r="B734" s="52"/>
      <c r="C734" s="52"/>
    </row>
    <row r="735" spans="2:3" ht="13" x14ac:dyDescent="0.15">
      <c r="B735" s="52"/>
      <c r="C735" s="52"/>
    </row>
    <row r="736" spans="2:3" ht="13" x14ac:dyDescent="0.15">
      <c r="B736" s="52"/>
      <c r="C736" s="52"/>
    </row>
    <row r="737" spans="2:3" ht="13" x14ac:dyDescent="0.15">
      <c r="B737" s="52"/>
      <c r="C737" s="52"/>
    </row>
    <row r="738" spans="2:3" ht="13" x14ac:dyDescent="0.15">
      <c r="B738" s="52"/>
      <c r="C738" s="52"/>
    </row>
    <row r="739" spans="2:3" ht="13" x14ac:dyDescent="0.15">
      <c r="B739" s="52"/>
      <c r="C739" s="52"/>
    </row>
    <row r="740" spans="2:3" ht="13" x14ac:dyDescent="0.15">
      <c r="B740" s="52"/>
      <c r="C740" s="52"/>
    </row>
    <row r="741" spans="2:3" ht="13" x14ac:dyDescent="0.15">
      <c r="B741" s="52"/>
      <c r="C741" s="52"/>
    </row>
    <row r="742" spans="2:3" ht="13" x14ac:dyDescent="0.15">
      <c r="B742" s="52"/>
      <c r="C742" s="52"/>
    </row>
    <row r="743" spans="2:3" ht="13" x14ac:dyDescent="0.15">
      <c r="B743" s="52"/>
      <c r="C743" s="52"/>
    </row>
    <row r="744" spans="2:3" ht="13" x14ac:dyDescent="0.15">
      <c r="B744" s="52"/>
      <c r="C744" s="52"/>
    </row>
    <row r="745" spans="2:3" ht="13" x14ac:dyDescent="0.15">
      <c r="B745" s="52"/>
      <c r="C745" s="52"/>
    </row>
    <row r="746" spans="2:3" ht="13" x14ac:dyDescent="0.15">
      <c r="B746" s="52"/>
      <c r="C746" s="52"/>
    </row>
    <row r="747" spans="2:3" ht="13" x14ac:dyDescent="0.15">
      <c r="B747" s="52"/>
      <c r="C747" s="52"/>
    </row>
    <row r="748" spans="2:3" ht="13" x14ac:dyDescent="0.15">
      <c r="B748" s="52"/>
      <c r="C748" s="52"/>
    </row>
    <row r="749" spans="2:3" ht="13" x14ac:dyDescent="0.15">
      <c r="B749" s="52"/>
      <c r="C749" s="52"/>
    </row>
    <row r="750" spans="2:3" ht="13" x14ac:dyDescent="0.15">
      <c r="B750" s="52"/>
      <c r="C750" s="52"/>
    </row>
    <row r="751" spans="2:3" ht="13" x14ac:dyDescent="0.15">
      <c r="B751" s="52"/>
      <c r="C751" s="52"/>
    </row>
    <row r="752" spans="2:3" ht="13" x14ac:dyDescent="0.15">
      <c r="B752" s="52"/>
      <c r="C752" s="52"/>
    </row>
    <row r="753" spans="2:3" ht="13" x14ac:dyDescent="0.15">
      <c r="B753" s="52"/>
      <c r="C753" s="52"/>
    </row>
    <row r="754" spans="2:3" ht="13" x14ac:dyDescent="0.15">
      <c r="B754" s="52"/>
      <c r="C754" s="52"/>
    </row>
    <row r="755" spans="2:3" ht="13" x14ac:dyDescent="0.15">
      <c r="B755" s="52"/>
      <c r="C755" s="52"/>
    </row>
    <row r="756" spans="2:3" ht="13" x14ac:dyDescent="0.15">
      <c r="B756" s="52"/>
      <c r="C756" s="52"/>
    </row>
    <row r="757" spans="2:3" ht="13" x14ac:dyDescent="0.15">
      <c r="B757" s="52"/>
      <c r="C757" s="52"/>
    </row>
    <row r="758" spans="2:3" ht="13" x14ac:dyDescent="0.15">
      <c r="B758" s="52"/>
      <c r="C758" s="52"/>
    </row>
    <row r="759" spans="2:3" ht="13" x14ac:dyDescent="0.15">
      <c r="B759" s="52"/>
      <c r="C759" s="52"/>
    </row>
    <row r="760" spans="2:3" ht="13" x14ac:dyDescent="0.15">
      <c r="B760" s="52"/>
      <c r="C760" s="52"/>
    </row>
    <row r="761" spans="2:3" ht="13" x14ac:dyDescent="0.15">
      <c r="B761" s="52"/>
      <c r="C761" s="52"/>
    </row>
    <row r="762" spans="2:3" ht="13" x14ac:dyDescent="0.15">
      <c r="B762" s="52"/>
      <c r="C762" s="52"/>
    </row>
    <row r="763" spans="2:3" ht="13" x14ac:dyDescent="0.15">
      <c r="B763" s="52"/>
      <c r="C763" s="52"/>
    </row>
    <row r="764" spans="2:3" ht="13" x14ac:dyDescent="0.15">
      <c r="B764" s="52"/>
      <c r="C764" s="52"/>
    </row>
    <row r="765" spans="2:3" ht="13" x14ac:dyDescent="0.15">
      <c r="B765" s="52"/>
      <c r="C765" s="52"/>
    </row>
    <row r="766" spans="2:3" ht="13" x14ac:dyDescent="0.15">
      <c r="B766" s="52"/>
      <c r="C766" s="52"/>
    </row>
    <row r="767" spans="2:3" ht="13" x14ac:dyDescent="0.15">
      <c r="B767" s="52"/>
      <c r="C767" s="52"/>
    </row>
    <row r="768" spans="2:3" ht="13" x14ac:dyDescent="0.15">
      <c r="B768" s="52"/>
      <c r="C768" s="52"/>
    </row>
    <row r="769" spans="2:3" ht="13" x14ac:dyDescent="0.15">
      <c r="B769" s="52"/>
      <c r="C769" s="52"/>
    </row>
    <row r="770" spans="2:3" ht="13" x14ac:dyDescent="0.15">
      <c r="B770" s="52"/>
      <c r="C770" s="52"/>
    </row>
    <row r="771" spans="2:3" ht="13" x14ac:dyDescent="0.15">
      <c r="B771" s="52"/>
      <c r="C771" s="52"/>
    </row>
    <row r="772" spans="2:3" ht="13" x14ac:dyDescent="0.15">
      <c r="B772" s="52"/>
      <c r="C772" s="52"/>
    </row>
    <row r="773" spans="2:3" ht="13" x14ac:dyDescent="0.15">
      <c r="B773" s="52"/>
      <c r="C773" s="52"/>
    </row>
    <row r="774" spans="2:3" ht="13" x14ac:dyDescent="0.15">
      <c r="B774" s="52"/>
      <c r="C774" s="52"/>
    </row>
    <row r="775" spans="2:3" ht="13" x14ac:dyDescent="0.15">
      <c r="B775" s="52"/>
      <c r="C775" s="52"/>
    </row>
    <row r="776" spans="2:3" ht="13" x14ac:dyDescent="0.15">
      <c r="B776" s="52"/>
      <c r="C776" s="52"/>
    </row>
    <row r="777" spans="2:3" ht="13" x14ac:dyDescent="0.15">
      <c r="B777" s="52"/>
      <c r="C777" s="52"/>
    </row>
    <row r="778" spans="2:3" ht="13" x14ac:dyDescent="0.15">
      <c r="B778" s="52"/>
      <c r="C778" s="52"/>
    </row>
    <row r="779" spans="2:3" ht="13" x14ac:dyDescent="0.15">
      <c r="B779" s="52"/>
      <c r="C779" s="52"/>
    </row>
    <row r="780" spans="2:3" ht="13" x14ac:dyDescent="0.15">
      <c r="B780" s="52"/>
      <c r="C780" s="52"/>
    </row>
    <row r="781" spans="2:3" ht="13" x14ac:dyDescent="0.15">
      <c r="B781" s="52"/>
      <c r="C781" s="52"/>
    </row>
    <row r="782" spans="2:3" ht="13" x14ac:dyDescent="0.15">
      <c r="B782" s="52"/>
      <c r="C782" s="52"/>
    </row>
    <row r="783" spans="2:3" ht="13" x14ac:dyDescent="0.15">
      <c r="B783" s="52"/>
      <c r="C783" s="52"/>
    </row>
    <row r="784" spans="2:3" ht="13" x14ac:dyDescent="0.15">
      <c r="B784" s="52"/>
      <c r="C784" s="52"/>
    </row>
    <row r="785" spans="2:3" ht="13" x14ac:dyDescent="0.15">
      <c r="B785" s="52"/>
      <c r="C785" s="52"/>
    </row>
    <row r="786" spans="2:3" ht="13" x14ac:dyDescent="0.15">
      <c r="B786" s="52"/>
      <c r="C786" s="52"/>
    </row>
    <row r="787" spans="2:3" ht="13" x14ac:dyDescent="0.15">
      <c r="B787" s="52"/>
      <c r="C787" s="52"/>
    </row>
    <row r="788" spans="2:3" ht="13" x14ac:dyDescent="0.15">
      <c r="B788" s="52"/>
      <c r="C788" s="52"/>
    </row>
    <row r="789" spans="2:3" ht="13" x14ac:dyDescent="0.15">
      <c r="B789" s="52"/>
      <c r="C789" s="52"/>
    </row>
    <row r="790" spans="2:3" ht="13" x14ac:dyDescent="0.15">
      <c r="B790" s="52"/>
      <c r="C790" s="52"/>
    </row>
    <row r="791" spans="2:3" ht="13" x14ac:dyDescent="0.15">
      <c r="B791" s="52"/>
      <c r="C791" s="52"/>
    </row>
    <row r="792" spans="2:3" ht="13" x14ac:dyDescent="0.15">
      <c r="B792" s="52"/>
      <c r="C792" s="52"/>
    </row>
    <row r="793" spans="2:3" ht="13" x14ac:dyDescent="0.15">
      <c r="B793" s="52"/>
      <c r="C793" s="52"/>
    </row>
    <row r="794" spans="2:3" ht="13" x14ac:dyDescent="0.15">
      <c r="B794" s="52"/>
      <c r="C794" s="52"/>
    </row>
    <row r="795" spans="2:3" ht="13" x14ac:dyDescent="0.15">
      <c r="B795" s="52"/>
      <c r="C795" s="52"/>
    </row>
    <row r="796" spans="2:3" ht="13" x14ac:dyDescent="0.15">
      <c r="B796" s="52"/>
      <c r="C796" s="52"/>
    </row>
    <row r="797" spans="2:3" ht="13" x14ac:dyDescent="0.15">
      <c r="B797" s="52"/>
      <c r="C797" s="52"/>
    </row>
    <row r="798" spans="2:3" ht="13" x14ac:dyDescent="0.15">
      <c r="B798" s="52"/>
      <c r="C798" s="52"/>
    </row>
    <row r="799" spans="2:3" ht="13" x14ac:dyDescent="0.15">
      <c r="B799" s="52"/>
      <c r="C799" s="52"/>
    </row>
    <row r="800" spans="2:3" ht="13" x14ac:dyDescent="0.15">
      <c r="B800" s="52"/>
      <c r="C800" s="52"/>
    </row>
    <row r="801" spans="2:3" ht="13" x14ac:dyDescent="0.15">
      <c r="B801" s="52"/>
      <c r="C801" s="52"/>
    </row>
    <row r="802" spans="2:3" ht="13" x14ac:dyDescent="0.15">
      <c r="B802" s="52"/>
      <c r="C802" s="52"/>
    </row>
    <row r="803" spans="2:3" ht="13" x14ac:dyDescent="0.15">
      <c r="B803" s="52"/>
      <c r="C803" s="52"/>
    </row>
    <row r="804" spans="2:3" ht="13" x14ac:dyDescent="0.15">
      <c r="B804" s="52"/>
      <c r="C804" s="52"/>
    </row>
    <row r="805" spans="2:3" ht="13" x14ac:dyDescent="0.15">
      <c r="B805" s="52"/>
      <c r="C805" s="52"/>
    </row>
    <row r="806" spans="2:3" ht="13" x14ac:dyDescent="0.15">
      <c r="B806" s="52"/>
      <c r="C806" s="52"/>
    </row>
    <row r="807" spans="2:3" ht="13" x14ac:dyDescent="0.15">
      <c r="B807" s="52"/>
      <c r="C807" s="52"/>
    </row>
    <row r="808" spans="2:3" ht="13" x14ac:dyDescent="0.15">
      <c r="B808" s="52"/>
      <c r="C808" s="52"/>
    </row>
    <row r="809" spans="2:3" ht="13" x14ac:dyDescent="0.15">
      <c r="B809" s="52"/>
      <c r="C809" s="52"/>
    </row>
    <row r="810" spans="2:3" ht="13" x14ac:dyDescent="0.15">
      <c r="B810" s="52"/>
      <c r="C810" s="52"/>
    </row>
    <row r="811" spans="2:3" ht="13" x14ac:dyDescent="0.15">
      <c r="B811" s="52"/>
      <c r="C811" s="52"/>
    </row>
    <row r="812" spans="2:3" ht="13" x14ac:dyDescent="0.15">
      <c r="B812" s="52"/>
      <c r="C812" s="52"/>
    </row>
    <row r="813" spans="2:3" ht="13" x14ac:dyDescent="0.15">
      <c r="B813" s="52"/>
      <c r="C813" s="52"/>
    </row>
    <row r="814" spans="2:3" ht="13" x14ac:dyDescent="0.15">
      <c r="B814" s="52"/>
      <c r="C814" s="52"/>
    </row>
    <row r="815" spans="2:3" ht="13" x14ac:dyDescent="0.15">
      <c r="B815" s="52"/>
      <c r="C815" s="52"/>
    </row>
    <row r="816" spans="2:3" ht="13" x14ac:dyDescent="0.15">
      <c r="B816" s="52"/>
      <c r="C816" s="52"/>
    </row>
    <row r="817" spans="2:3" ht="13" x14ac:dyDescent="0.15">
      <c r="B817" s="52"/>
      <c r="C817" s="52"/>
    </row>
    <row r="818" spans="2:3" ht="13" x14ac:dyDescent="0.15">
      <c r="B818" s="52"/>
      <c r="C818" s="52"/>
    </row>
    <row r="819" spans="2:3" ht="13" x14ac:dyDescent="0.15">
      <c r="B819" s="52"/>
      <c r="C819" s="52"/>
    </row>
    <row r="820" spans="2:3" ht="13" x14ac:dyDescent="0.15">
      <c r="B820" s="52"/>
      <c r="C820" s="52"/>
    </row>
    <row r="821" spans="2:3" ht="13" x14ac:dyDescent="0.15">
      <c r="B821" s="52"/>
      <c r="C821" s="52"/>
    </row>
    <row r="822" spans="2:3" ht="13" x14ac:dyDescent="0.15">
      <c r="B822" s="52"/>
      <c r="C822" s="52"/>
    </row>
    <row r="823" spans="2:3" ht="13" x14ac:dyDescent="0.15">
      <c r="B823" s="52"/>
      <c r="C823" s="52"/>
    </row>
    <row r="824" spans="2:3" ht="13" x14ac:dyDescent="0.15">
      <c r="B824" s="52"/>
      <c r="C824" s="52"/>
    </row>
    <row r="825" spans="2:3" ht="13" x14ac:dyDescent="0.15">
      <c r="B825" s="52"/>
      <c r="C825" s="52"/>
    </row>
    <row r="826" spans="2:3" ht="13" x14ac:dyDescent="0.15">
      <c r="B826" s="52"/>
      <c r="C826" s="52"/>
    </row>
    <row r="827" spans="2:3" ht="13" x14ac:dyDescent="0.15">
      <c r="B827" s="52"/>
      <c r="C827" s="52"/>
    </row>
    <row r="828" spans="2:3" ht="13" x14ac:dyDescent="0.15">
      <c r="B828" s="52"/>
      <c r="C828" s="52"/>
    </row>
    <row r="829" spans="2:3" ht="13" x14ac:dyDescent="0.15">
      <c r="B829" s="52"/>
      <c r="C829" s="52"/>
    </row>
    <row r="830" spans="2:3" ht="13" x14ac:dyDescent="0.15">
      <c r="B830" s="52"/>
      <c r="C830" s="52"/>
    </row>
    <row r="831" spans="2:3" ht="13" x14ac:dyDescent="0.15">
      <c r="B831" s="52"/>
      <c r="C831" s="52"/>
    </row>
    <row r="832" spans="2:3" ht="13" x14ac:dyDescent="0.15">
      <c r="B832" s="52"/>
      <c r="C832" s="52"/>
    </row>
    <row r="833" spans="2:3" ht="13" x14ac:dyDescent="0.15">
      <c r="B833" s="52"/>
      <c r="C833" s="52"/>
    </row>
    <row r="834" spans="2:3" ht="13" x14ac:dyDescent="0.15">
      <c r="B834" s="52"/>
      <c r="C834" s="52"/>
    </row>
    <row r="835" spans="2:3" ht="13" x14ac:dyDescent="0.15">
      <c r="B835" s="52"/>
      <c r="C835" s="52"/>
    </row>
    <row r="836" spans="2:3" ht="13" x14ac:dyDescent="0.15">
      <c r="B836" s="52"/>
      <c r="C836" s="52"/>
    </row>
    <row r="837" spans="2:3" ht="13" x14ac:dyDescent="0.15">
      <c r="B837" s="52"/>
      <c r="C837" s="52"/>
    </row>
    <row r="838" spans="2:3" ht="13" x14ac:dyDescent="0.15">
      <c r="B838" s="52"/>
      <c r="C838" s="52"/>
    </row>
    <row r="839" spans="2:3" ht="13" x14ac:dyDescent="0.15">
      <c r="B839" s="52"/>
      <c r="C839" s="52"/>
    </row>
    <row r="840" spans="2:3" ht="13" x14ac:dyDescent="0.15">
      <c r="B840" s="52"/>
      <c r="C840" s="52"/>
    </row>
    <row r="841" spans="2:3" ht="13" x14ac:dyDescent="0.15">
      <c r="B841" s="52"/>
      <c r="C841" s="52"/>
    </row>
    <row r="842" spans="2:3" ht="13" x14ac:dyDescent="0.15">
      <c r="B842" s="52"/>
      <c r="C842" s="52"/>
    </row>
    <row r="843" spans="2:3" ht="13" x14ac:dyDescent="0.15">
      <c r="B843" s="52"/>
      <c r="C843" s="52"/>
    </row>
    <row r="844" spans="2:3" ht="13" x14ac:dyDescent="0.15">
      <c r="B844" s="52"/>
      <c r="C844" s="52"/>
    </row>
    <row r="845" spans="2:3" ht="13" x14ac:dyDescent="0.15">
      <c r="B845" s="52"/>
      <c r="C845" s="52"/>
    </row>
    <row r="846" spans="2:3" ht="13" x14ac:dyDescent="0.15">
      <c r="B846" s="52"/>
      <c r="C846" s="52"/>
    </row>
    <row r="847" spans="2:3" ht="13" x14ac:dyDescent="0.15">
      <c r="B847" s="52"/>
      <c r="C847" s="52"/>
    </row>
    <row r="848" spans="2:3" ht="13" x14ac:dyDescent="0.15">
      <c r="B848" s="52"/>
      <c r="C848" s="52"/>
    </row>
    <row r="849" spans="2:3" ht="13" x14ac:dyDescent="0.15">
      <c r="B849" s="52"/>
      <c r="C849" s="52"/>
    </row>
    <row r="850" spans="2:3" ht="13" x14ac:dyDescent="0.15">
      <c r="B850" s="52"/>
      <c r="C850" s="52"/>
    </row>
    <row r="851" spans="2:3" ht="13" x14ac:dyDescent="0.15">
      <c r="B851" s="52"/>
      <c r="C851" s="52"/>
    </row>
    <row r="852" spans="2:3" ht="13" x14ac:dyDescent="0.15">
      <c r="B852" s="52"/>
      <c r="C852" s="52"/>
    </row>
    <row r="853" spans="2:3" ht="13" x14ac:dyDescent="0.15">
      <c r="B853" s="52"/>
      <c r="C853" s="52"/>
    </row>
    <row r="854" spans="2:3" ht="13" x14ac:dyDescent="0.15">
      <c r="B854" s="52"/>
      <c r="C854" s="52"/>
    </row>
    <row r="855" spans="2:3" ht="13" x14ac:dyDescent="0.15">
      <c r="B855" s="52"/>
      <c r="C855" s="52"/>
    </row>
    <row r="856" spans="2:3" ht="13" x14ac:dyDescent="0.15">
      <c r="B856" s="52"/>
      <c r="C856" s="52"/>
    </row>
    <row r="857" spans="2:3" ht="13" x14ac:dyDescent="0.15">
      <c r="B857" s="52"/>
      <c r="C857" s="52"/>
    </row>
    <row r="858" spans="2:3" ht="13" x14ac:dyDescent="0.15">
      <c r="B858" s="52"/>
      <c r="C858" s="52"/>
    </row>
    <row r="859" spans="2:3" ht="13" x14ac:dyDescent="0.15">
      <c r="B859" s="52"/>
      <c r="C859" s="52"/>
    </row>
    <row r="860" spans="2:3" ht="13" x14ac:dyDescent="0.15">
      <c r="B860" s="52"/>
      <c r="C860" s="52"/>
    </row>
    <row r="861" spans="2:3" ht="13" x14ac:dyDescent="0.15">
      <c r="B861" s="52"/>
      <c r="C861" s="52"/>
    </row>
    <row r="862" spans="2:3" ht="13" x14ac:dyDescent="0.15">
      <c r="B862" s="52"/>
      <c r="C862" s="52"/>
    </row>
    <row r="863" spans="2:3" ht="13" x14ac:dyDescent="0.15">
      <c r="B863" s="52"/>
      <c r="C863" s="52"/>
    </row>
    <row r="864" spans="2:3" ht="13" x14ac:dyDescent="0.15">
      <c r="B864" s="52"/>
      <c r="C864" s="52"/>
    </row>
    <row r="865" spans="2:3" ht="13" x14ac:dyDescent="0.15">
      <c r="B865" s="52"/>
      <c r="C865" s="52"/>
    </row>
    <row r="866" spans="2:3" ht="13" x14ac:dyDescent="0.15">
      <c r="B866" s="52"/>
      <c r="C866" s="52"/>
    </row>
    <row r="867" spans="2:3" ht="13" x14ac:dyDescent="0.15">
      <c r="B867" s="52"/>
      <c r="C867" s="52"/>
    </row>
    <row r="868" spans="2:3" ht="13" x14ac:dyDescent="0.15">
      <c r="B868" s="52"/>
      <c r="C868" s="52"/>
    </row>
    <row r="869" spans="2:3" ht="13" x14ac:dyDescent="0.15">
      <c r="B869" s="52"/>
      <c r="C869" s="52"/>
    </row>
    <row r="870" spans="2:3" ht="13" x14ac:dyDescent="0.15">
      <c r="B870" s="52"/>
      <c r="C870" s="52"/>
    </row>
    <row r="871" spans="2:3" ht="13" x14ac:dyDescent="0.15">
      <c r="B871" s="52"/>
      <c r="C871" s="52"/>
    </row>
    <row r="872" spans="2:3" ht="13" x14ac:dyDescent="0.15">
      <c r="B872" s="52"/>
      <c r="C872" s="52"/>
    </row>
    <row r="873" spans="2:3" ht="13" x14ac:dyDescent="0.15">
      <c r="B873" s="52"/>
      <c r="C873" s="52"/>
    </row>
    <row r="874" spans="2:3" ht="13" x14ac:dyDescent="0.15">
      <c r="B874" s="52"/>
      <c r="C874" s="52"/>
    </row>
    <row r="875" spans="2:3" ht="13" x14ac:dyDescent="0.15">
      <c r="B875" s="52"/>
      <c r="C875" s="52"/>
    </row>
    <row r="876" spans="2:3" ht="13" x14ac:dyDescent="0.15">
      <c r="B876" s="52"/>
      <c r="C876" s="52"/>
    </row>
    <row r="877" spans="2:3" ht="13" x14ac:dyDescent="0.15">
      <c r="B877" s="52"/>
      <c r="C877" s="52"/>
    </row>
    <row r="878" spans="2:3" ht="13" x14ac:dyDescent="0.15">
      <c r="B878" s="52"/>
      <c r="C878" s="52"/>
    </row>
    <row r="879" spans="2:3" ht="13" x14ac:dyDescent="0.15">
      <c r="B879" s="52"/>
      <c r="C879" s="52"/>
    </row>
    <row r="880" spans="2:3" ht="13" x14ac:dyDescent="0.15">
      <c r="B880" s="52"/>
      <c r="C880" s="52"/>
    </row>
    <row r="881" spans="2:3" ht="13" x14ac:dyDescent="0.15">
      <c r="B881" s="52"/>
      <c r="C881" s="52"/>
    </row>
    <row r="882" spans="2:3" ht="13" x14ac:dyDescent="0.15">
      <c r="B882" s="52"/>
      <c r="C882" s="52"/>
    </row>
    <row r="883" spans="2:3" ht="13" x14ac:dyDescent="0.15">
      <c r="B883" s="52"/>
      <c r="C883" s="52"/>
    </row>
    <row r="884" spans="2:3" ht="13" x14ac:dyDescent="0.15">
      <c r="B884" s="52"/>
      <c r="C884" s="52"/>
    </row>
    <row r="885" spans="2:3" ht="13" x14ac:dyDescent="0.15">
      <c r="B885" s="52"/>
      <c r="C885" s="52"/>
    </row>
    <row r="886" spans="2:3" ht="13" x14ac:dyDescent="0.15">
      <c r="B886" s="52"/>
      <c r="C886" s="52"/>
    </row>
    <row r="887" spans="2:3" ht="13" x14ac:dyDescent="0.15">
      <c r="B887" s="52"/>
      <c r="C887" s="52"/>
    </row>
    <row r="888" spans="2:3" ht="13" x14ac:dyDescent="0.15">
      <c r="B888" s="52"/>
      <c r="C888" s="52"/>
    </row>
    <row r="889" spans="2:3" ht="13" x14ac:dyDescent="0.15">
      <c r="B889" s="52"/>
      <c r="C889" s="52"/>
    </row>
    <row r="890" spans="2:3" ht="13" x14ac:dyDescent="0.15">
      <c r="B890" s="52"/>
      <c r="C890" s="52"/>
    </row>
    <row r="891" spans="2:3" ht="13" x14ac:dyDescent="0.15">
      <c r="B891" s="52"/>
      <c r="C891" s="52"/>
    </row>
    <row r="892" spans="2:3" ht="13" x14ac:dyDescent="0.15">
      <c r="B892" s="52"/>
      <c r="C892" s="52"/>
    </row>
    <row r="893" spans="2:3" ht="13" x14ac:dyDescent="0.15">
      <c r="B893" s="52"/>
      <c r="C893" s="52"/>
    </row>
    <row r="894" spans="2:3" ht="13" x14ac:dyDescent="0.15">
      <c r="B894" s="52"/>
      <c r="C894" s="52"/>
    </row>
    <row r="895" spans="2:3" ht="13" x14ac:dyDescent="0.15">
      <c r="B895" s="52"/>
      <c r="C895" s="52"/>
    </row>
    <row r="896" spans="2:3" ht="13" x14ac:dyDescent="0.15">
      <c r="B896" s="52"/>
      <c r="C896" s="52"/>
    </row>
    <row r="897" spans="2:3" ht="13" x14ac:dyDescent="0.15">
      <c r="B897" s="52"/>
      <c r="C897" s="52"/>
    </row>
    <row r="898" spans="2:3" ht="13" x14ac:dyDescent="0.15">
      <c r="B898" s="52"/>
      <c r="C898" s="52"/>
    </row>
    <row r="899" spans="2:3" ht="13" x14ac:dyDescent="0.15">
      <c r="B899" s="52"/>
      <c r="C899" s="52"/>
    </row>
    <row r="900" spans="2:3" ht="13" x14ac:dyDescent="0.15">
      <c r="B900" s="52"/>
      <c r="C900" s="52"/>
    </row>
    <row r="901" spans="2:3" ht="13" x14ac:dyDescent="0.15">
      <c r="B901" s="52"/>
      <c r="C901" s="52"/>
    </row>
    <row r="902" spans="2:3" ht="13" x14ac:dyDescent="0.15">
      <c r="B902" s="52"/>
      <c r="C902" s="52"/>
    </row>
    <row r="903" spans="2:3" ht="13" x14ac:dyDescent="0.15">
      <c r="B903" s="52"/>
      <c r="C903" s="52"/>
    </row>
    <row r="904" spans="2:3" ht="13" x14ac:dyDescent="0.15">
      <c r="B904" s="52"/>
      <c r="C904" s="52"/>
    </row>
    <row r="905" spans="2:3" ht="13" x14ac:dyDescent="0.15">
      <c r="B905" s="52"/>
      <c r="C905" s="52"/>
    </row>
    <row r="906" spans="2:3" ht="13" x14ac:dyDescent="0.15">
      <c r="B906" s="52"/>
      <c r="C906" s="52"/>
    </row>
    <row r="907" spans="2:3" ht="13" x14ac:dyDescent="0.15">
      <c r="B907" s="52"/>
      <c r="C907" s="52"/>
    </row>
    <row r="908" spans="2:3" ht="13" x14ac:dyDescent="0.15">
      <c r="B908" s="52"/>
      <c r="C908" s="52"/>
    </row>
    <row r="909" spans="2:3" ht="13" x14ac:dyDescent="0.15">
      <c r="B909" s="52"/>
      <c r="C909" s="52"/>
    </row>
    <row r="910" spans="2:3" ht="13" x14ac:dyDescent="0.15">
      <c r="B910" s="52"/>
      <c r="C910" s="52"/>
    </row>
    <row r="911" spans="2:3" ht="13" x14ac:dyDescent="0.15">
      <c r="B911" s="52"/>
      <c r="C911" s="52"/>
    </row>
    <row r="912" spans="2:3" ht="13" x14ac:dyDescent="0.15">
      <c r="B912" s="52"/>
      <c r="C912" s="52"/>
    </row>
    <row r="913" spans="2:3" ht="13" x14ac:dyDescent="0.15">
      <c r="B913" s="52"/>
      <c r="C913" s="52"/>
    </row>
    <row r="914" spans="2:3" ht="13" x14ac:dyDescent="0.15">
      <c r="B914" s="52"/>
      <c r="C914" s="52"/>
    </row>
    <row r="915" spans="2:3" ht="13" x14ac:dyDescent="0.15">
      <c r="B915" s="52"/>
      <c r="C915" s="52"/>
    </row>
    <row r="916" spans="2:3" ht="13" x14ac:dyDescent="0.15">
      <c r="B916" s="52"/>
      <c r="C916" s="52"/>
    </row>
    <row r="917" spans="2:3" ht="13" x14ac:dyDescent="0.15">
      <c r="B917" s="52"/>
      <c r="C917" s="52"/>
    </row>
    <row r="918" spans="2:3" ht="13" x14ac:dyDescent="0.15">
      <c r="B918" s="52"/>
      <c r="C918" s="52"/>
    </row>
    <row r="919" spans="2:3" ht="13" x14ac:dyDescent="0.15">
      <c r="B919" s="52"/>
      <c r="C919" s="52"/>
    </row>
    <row r="920" spans="2:3" ht="13" x14ac:dyDescent="0.15">
      <c r="B920" s="52"/>
      <c r="C920" s="52"/>
    </row>
    <row r="921" spans="2:3" ht="13" x14ac:dyDescent="0.15">
      <c r="B921" s="52"/>
      <c r="C921" s="52"/>
    </row>
    <row r="922" spans="2:3" ht="13" x14ac:dyDescent="0.15">
      <c r="B922" s="52"/>
      <c r="C922" s="52"/>
    </row>
    <row r="923" spans="2:3" ht="13" x14ac:dyDescent="0.15">
      <c r="B923" s="52"/>
      <c r="C923" s="52"/>
    </row>
    <row r="924" spans="2:3" ht="13" x14ac:dyDescent="0.15">
      <c r="B924" s="52"/>
      <c r="C924" s="52"/>
    </row>
    <row r="925" spans="2:3" ht="13" x14ac:dyDescent="0.15">
      <c r="B925" s="52"/>
      <c r="C925" s="52"/>
    </row>
    <row r="926" spans="2:3" ht="13" x14ac:dyDescent="0.15">
      <c r="B926" s="52"/>
      <c r="C926" s="52"/>
    </row>
    <row r="927" spans="2:3" ht="13" x14ac:dyDescent="0.15">
      <c r="B927" s="52"/>
      <c r="C927" s="52"/>
    </row>
    <row r="928" spans="2:3" ht="13" x14ac:dyDescent="0.15">
      <c r="B928" s="52"/>
      <c r="C928" s="52"/>
    </row>
    <row r="929" spans="2:3" ht="13" x14ac:dyDescent="0.15">
      <c r="B929" s="52"/>
      <c r="C929" s="52"/>
    </row>
    <row r="930" spans="2:3" ht="13" x14ac:dyDescent="0.15">
      <c r="B930" s="52"/>
      <c r="C930" s="52"/>
    </row>
    <row r="931" spans="2:3" ht="13" x14ac:dyDescent="0.15">
      <c r="B931" s="52"/>
      <c r="C931" s="52"/>
    </row>
    <row r="932" spans="2:3" ht="13" x14ac:dyDescent="0.15">
      <c r="B932" s="52"/>
      <c r="C932" s="52"/>
    </row>
    <row r="933" spans="2:3" ht="13" x14ac:dyDescent="0.15">
      <c r="B933" s="52"/>
      <c r="C933" s="52"/>
    </row>
    <row r="934" spans="2:3" ht="13" x14ac:dyDescent="0.15">
      <c r="B934" s="52"/>
      <c r="C934" s="52"/>
    </row>
    <row r="935" spans="2:3" ht="13" x14ac:dyDescent="0.15">
      <c r="B935" s="52"/>
      <c r="C935" s="52"/>
    </row>
    <row r="936" spans="2:3" ht="13" x14ac:dyDescent="0.15">
      <c r="B936" s="52"/>
      <c r="C936" s="52"/>
    </row>
    <row r="937" spans="2:3" ht="13" x14ac:dyDescent="0.15">
      <c r="B937" s="52"/>
      <c r="C937" s="52"/>
    </row>
    <row r="938" spans="2:3" ht="13" x14ac:dyDescent="0.15">
      <c r="B938" s="52"/>
      <c r="C938" s="52"/>
    </row>
    <row r="939" spans="2:3" ht="13" x14ac:dyDescent="0.15">
      <c r="B939" s="52"/>
      <c r="C939" s="52"/>
    </row>
    <row r="940" spans="2:3" ht="13" x14ac:dyDescent="0.15">
      <c r="B940" s="52"/>
      <c r="C940" s="52"/>
    </row>
    <row r="941" spans="2:3" ht="13" x14ac:dyDescent="0.15">
      <c r="B941" s="52"/>
      <c r="C941" s="52"/>
    </row>
    <row r="942" spans="2:3" ht="13" x14ac:dyDescent="0.15">
      <c r="B942" s="52"/>
      <c r="C942" s="52"/>
    </row>
    <row r="943" spans="2:3" ht="13" x14ac:dyDescent="0.15">
      <c r="B943" s="52"/>
      <c r="C943" s="52"/>
    </row>
    <row r="944" spans="2:3" ht="13" x14ac:dyDescent="0.15">
      <c r="B944" s="52"/>
      <c r="C944" s="52"/>
    </row>
    <row r="945" spans="2:3" ht="13" x14ac:dyDescent="0.15">
      <c r="B945" s="52"/>
      <c r="C945" s="52"/>
    </row>
    <row r="946" spans="2:3" ht="13" x14ac:dyDescent="0.15">
      <c r="B946" s="52"/>
      <c r="C946" s="52"/>
    </row>
    <row r="947" spans="2:3" ht="13" x14ac:dyDescent="0.15">
      <c r="B947" s="52"/>
      <c r="C947" s="52"/>
    </row>
    <row r="948" spans="2:3" ht="13" x14ac:dyDescent="0.15">
      <c r="B948" s="52"/>
      <c r="C948" s="52"/>
    </row>
    <row r="949" spans="2:3" ht="13" x14ac:dyDescent="0.15">
      <c r="B949" s="52"/>
      <c r="C949" s="52"/>
    </row>
    <row r="950" spans="2:3" ht="13" x14ac:dyDescent="0.15">
      <c r="B950" s="52"/>
      <c r="C950" s="52"/>
    </row>
    <row r="951" spans="2:3" ht="13" x14ac:dyDescent="0.15">
      <c r="B951" s="52"/>
      <c r="C951" s="52"/>
    </row>
    <row r="952" spans="2:3" ht="13" x14ac:dyDescent="0.15">
      <c r="B952" s="52"/>
      <c r="C952" s="52"/>
    </row>
    <row r="953" spans="2:3" ht="13" x14ac:dyDescent="0.15">
      <c r="B953" s="52"/>
      <c r="C953" s="52"/>
    </row>
    <row r="954" spans="2:3" ht="13" x14ac:dyDescent="0.15">
      <c r="B954" s="52"/>
      <c r="C954" s="52"/>
    </row>
    <row r="955" spans="2:3" ht="13" x14ac:dyDescent="0.15">
      <c r="B955" s="52"/>
      <c r="C955" s="52"/>
    </row>
    <row r="956" spans="2:3" ht="13" x14ac:dyDescent="0.15">
      <c r="B956" s="52"/>
      <c r="C956" s="52"/>
    </row>
    <row r="957" spans="2:3" ht="13" x14ac:dyDescent="0.15">
      <c r="B957" s="52"/>
      <c r="C957" s="52"/>
    </row>
    <row r="958" spans="2:3" ht="13" x14ac:dyDescent="0.15">
      <c r="B958" s="52"/>
      <c r="C958" s="52"/>
    </row>
    <row r="959" spans="2:3" ht="13" x14ac:dyDescent="0.15">
      <c r="B959" s="52"/>
      <c r="C959" s="52"/>
    </row>
    <row r="960" spans="2:3" ht="13" x14ac:dyDescent="0.15">
      <c r="B960" s="52"/>
      <c r="C960" s="52"/>
    </row>
    <row r="961" spans="2:3" ht="13" x14ac:dyDescent="0.15">
      <c r="B961" s="52"/>
      <c r="C961" s="52"/>
    </row>
    <row r="962" spans="2:3" ht="13" x14ac:dyDescent="0.15">
      <c r="B962" s="52"/>
      <c r="C962" s="52"/>
    </row>
    <row r="963" spans="2:3" ht="13" x14ac:dyDescent="0.15">
      <c r="B963" s="52"/>
      <c r="C963" s="52"/>
    </row>
    <row r="964" spans="2:3" ht="13" x14ac:dyDescent="0.15">
      <c r="B964" s="52"/>
      <c r="C964" s="52"/>
    </row>
    <row r="965" spans="2:3" ht="13" x14ac:dyDescent="0.15">
      <c r="B965" s="52"/>
      <c r="C965" s="52"/>
    </row>
    <row r="966" spans="2:3" ht="13" x14ac:dyDescent="0.15">
      <c r="B966" s="52"/>
      <c r="C966" s="52"/>
    </row>
    <row r="967" spans="2:3" ht="13" x14ac:dyDescent="0.15">
      <c r="B967" s="52"/>
      <c r="C967" s="52"/>
    </row>
    <row r="968" spans="2:3" ht="13" x14ac:dyDescent="0.15">
      <c r="B968" s="52"/>
      <c r="C968" s="52"/>
    </row>
    <row r="969" spans="2:3" ht="13" x14ac:dyDescent="0.15">
      <c r="B969" s="52"/>
      <c r="C969" s="52"/>
    </row>
    <row r="970" spans="2:3" ht="13" x14ac:dyDescent="0.15">
      <c r="B970" s="52"/>
      <c r="C970" s="52"/>
    </row>
    <row r="971" spans="2:3" ht="13" x14ac:dyDescent="0.15">
      <c r="B971" s="52"/>
      <c r="C971" s="52"/>
    </row>
    <row r="972" spans="2:3" ht="13" x14ac:dyDescent="0.15">
      <c r="B972" s="52"/>
      <c r="C972" s="52"/>
    </row>
    <row r="973" spans="2:3" ht="13" x14ac:dyDescent="0.15">
      <c r="B973" s="52"/>
      <c r="C973" s="52"/>
    </row>
    <row r="974" spans="2:3" ht="13" x14ac:dyDescent="0.15">
      <c r="B974" s="52"/>
      <c r="C974" s="52"/>
    </row>
    <row r="975" spans="2:3" ht="13" x14ac:dyDescent="0.15">
      <c r="B975" s="52"/>
      <c r="C975" s="52"/>
    </row>
    <row r="976" spans="2:3" ht="13" x14ac:dyDescent="0.15">
      <c r="B976" s="52"/>
      <c r="C976" s="52"/>
    </row>
    <row r="977" spans="2:3" ht="13" x14ac:dyDescent="0.15">
      <c r="B977" s="52"/>
      <c r="C977" s="52"/>
    </row>
    <row r="978" spans="2:3" ht="13" x14ac:dyDescent="0.15">
      <c r="B978" s="52"/>
      <c r="C978" s="52"/>
    </row>
    <row r="979" spans="2:3" ht="13" x14ac:dyDescent="0.15">
      <c r="B979" s="52"/>
      <c r="C979" s="52"/>
    </row>
    <row r="980" spans="2:3" ht="13" x14ac:dyDescent="0.15">
      <c r="B980" s="52"/>
      <c r="C980" s="52"/>
    </row>
    <row r="981" spans="2:3" ht="13" x14ac:dyDescent="0.15">
      <c r="B981" s="52"/>
      <c r="C981" s="52"/>
    </row>
    <row r="982" spans="2:3" ht="13" x14ac:dyDescent="0.15">
      <c r="B982" s="52"/>
      <c r="C982" s="52"/>
    </row>
    <row r="983" spans="2:3" ht="13" x14ac:dyDescent="0.15">
      <c r="B983" s="52"/>
      <c r="C983" s="52"/>
    </row>
    <row r="984" spans="2:3" ht="13" x14ac:dyDescent="0.15">
      <c r="B984" s="52"/>
      <c r="C984" s="52"/>
    </row>
    <row r="985" spans="2:3" ht="13" x14ac:dyDescent="0.15">
      <c r="B985" s="52"/>
      <c r="C985" s="52"/>
    </row>
    <row r="986" spans="2:3" ht="13" x14ac:dyDescent="0.15">
      <c r="B986" s="52"/>
      <c r="C986" s="52"/>
    </row>
    <row r="987" spans="2:3" ht="13" x14ac:dyDescent="0.15">
      <c r="B987" s="52"/>
      <c r="C987" s="52"/>
    </row>
    <row r="988" spans="2:3" ht="13" x14ac:dyDescent="0.15">
      <c r="B988" s="52"/>
      <c r="C988" s="52"/>
    </row>
    <row r="989" spans="2:3" ht="13" x14ac:dyDescent="0.15">
      <c r="B989" s="52"/>
      <c r="C989" s="52"/>
    </row>
    <row r="990" spans="2:3" ht="13" x14ac:dyDescent="0.15">
      <c r="B990" s="52"/>
      <c r="C990" s="52"/>
    </row>
    <row r="991" spans="2:3" ht="13" x14ac:dyDescent="0.15">
      <c r="B991" s="52"/>
      <c r="C991" s="52"/>
    </row>
    <row r="992" spans="2:3" ht="13" x14ac:dyDescent="0.15">
      <c r="B992" s="52"/>
      <c r="C992" s="52"/>
    </row>
    <row r="993" spans="2:3" ht="13" x14ac:dyDescent="0.15">
      <c r="B993" s="52"/>
      <c r="C993" s="52"/>
    </row>
    <row r="994" spans="2:3" ht="13" x14ac:dyDescent="0.15">
      <c r="B994" s="52"/>
      <c r="C994" s="52"/>
    </row>
    <row r="995" spans="2:3" ht="13" x14ac:dyDescent="0.15">
      <c r="B995" s="52"/>
      <c r="C995" s="52"/>
    </row>
    <row r="996" spans="2:3" ht="13" x14ac:dyDescent="0.15">
      <c r="B996" s="52"/>
      <c r="C996" s="52"/>
    </row>
    <row r="997" spans="2:3" ht="13" x14ac:dyDescent="0.15">
      <c r="B997" s="52"/>
      <c r="C997" s="52"/>
    </row>
    <row r="998" spans="2:3" ht="13" x14ac:dyDescent="0.15">
      <c r="B998" s="52"/>
      <c r="C998" s="52"/>
    </row>
    <row r="999" spans="2:3" ht="13" x14ac:dyDescent="0.15">
      <c r="B999" s="52"/>
      <c r="C999" s="52"/>
    </row>
    <row r="1000" spans="2:3" ht="13" x14ac:dyDescent="0.15">
      <c r="B1000" s="52"/>
      <c r="C1000" s="52"/>
    </row>
    <row r="1001" spans="2:3" ht="13" x14ac:dyDescent="0.15">
      <c r="B1001" s="52"/>
      <c r="C1001" s="52"/>
    </row>
  </sheetData>
  <mergeCells count="3">
    <mergeCell ref="A7:C7"/>
    <mergeCell ref="A11:C11"/>
    <mergeCell ref="C12:C13"/>
  </mergeCells>
  <hyperlinks>
    <hyperlink ref="B2" r:id="rId1" xr:uid="{00000000-0004-0000-0500-000000000000}"/>
    <hyperlink ref="B3" r:id="rId2" xr:uid="{00000000-0004-0000-0500-000001000000}"/>
    <hyperlink ref="B4" r:id="rId3" xr:uid="{00000000-0004-0000-0500-000002000000}"/>
    <hyperlink ref="B5" r:id="rId4" location="gid=0" xr:uid="{00000000-0004-0000-0500-000003000000}"/>
    <hyperlink ref="B8" r:id="rId5" xr:uid="{00000000-0004-0000-0500-000004000000}"/>
    <hyperlink ref="B9" r:id="rId6" location="gid=1511092207"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B000000}"/>
    <hyperlink ref="B17" r:id="rId12" xr:uid="{00000000-0004-0000-0500-00000C000000}"/>
    <hyperlink ref="B18" r:id="rId13" xr:uid="{00000000-0004-0000-05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Infrastructure Risk Estimates</vt:lpstr>
      <vt:lpstr>Service Delivery Risk Estimates</vt:lpstr>
      <vt:lpstr>Application Risk Extimates</vt:lpstr>
      <vt:lpstr>Ransomware &amp; BEC Estimates</vt:lpstr>
      <vt:lpstr>Helpful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Carlota Sage</cp:lastModifiedBy>
  <dcterms:modified xsi:type="dcterms:W3CDTF">2024-10-17T21:33:01Z</dcterms:modified>
</cp:coreProperties>
</file>