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gian/Desktop/"/>
    </mc:Choice>
  </mc:AlternateContent>
  <xr:revisionPtr revIDLastSave="0" documentId="13_ncr:1_{8A74265E-95A5-6746-A905-292F6921461D}" xr6:coauthVersionLast="47" xr6:coauthVersionMax="47" xr10:uidLastSave="{00000000-0000-0000-0000-000000000000}"/>
  <bookViews>
    <workbookView xWindow="360" yWindow="520" windowWidth="27640" windowHeight="15560" xr2:uid="{4D1E6967-E653-2D41-92DC-4B302D3703F0}"/>
  </bookViews>
  <sheets>
    <sheet name="Task 1" sheetId="1" r:id="rId1"/>
    <sheet name="Task 2 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12" i="2"/>
  <c r="D13" i="2"/>
  <c r="D14" i="2"/>
  <c r="D15" i="2"/>
  <c r="D16" i="2"/>
  <c r="D17" i="2"/>
  <c r="D18" i="2"/>
  <c r="D19" i="2"/>
  <c r="D20" i="2"/>
  <c r="D11" i="2"/>
  <c r="F3" i="2"/>
  <c r="F4" i="2"/>
  <c r="F5" i="2"/>
  <c r="F6" i="2"/>
  <c r="F7" i="2"/>
  <c r="AI10" i="1"/>
  <c r="AI9" i="1"/>
  <c r="AI8" i="1"/>
  <c r="AD10" i="1"/>
  <c r="AD9" i="1"/>
  <c r="AD8" i="1"/>
  <c r="Z17" i="1"/>
  <c r="Z16" i="1"/>
  <c r="AA10" i="1"/>
  <c r="AA11" i="1"/>
  <c r="AA12" i="1"/>
  <c r="AA9" i="1"/>
  <c r="Z10" i="1"/>
  <c r="Z11" i="1"/>
  <c r="Z12" i="1"/>
  <c r="Z9" i="1"/>
  <c r="AA3" i="1"/>
  <c r="AA4" i="1"/>
  <c r="AA5" i="1"/>
  <c r="AA2" i="1"/>
  <c r="Z3" i="1"/>
  <c r="Z4" i="1"/>
  <c r="Z5" i="1"/>
  <c r="Z2" i="1"/>
  <c r="W3" i="1"/>
  <c r="W4" i="1"/>
  <c r="W5" i="1"/>
  <c r="W6" i="1"/>
  <c r="W2" i="1"/>
  <c r="V3" i="1"/>
  <c r="V4" i="1"/>
  <c r="V5" i="1"/>
  <c r="V6" i="1"/>
  <c r="V2" i="1"/>
  <c r="R17" i="1"/>
  <c r="G17" i="1"/>
  <c r="R16" i="1"/>
  <c r="R15" i="1"/>
  <c r="R14" i="1"/>
  <c r="O10" i="1"/>
  <c r="O9" i="1"/>
  <c r="L13" i="1"/>
  <c r="J13" i="1"/>
  <c r="I13" i="1"/>
  <c r="G16" i="1"/>
  <c r="G15" i="1"/>
  <c r="G14" i="1"/>
  <c r="D13" i="1"/>
  <c r="B13" i="1"/>
</calcChain>
</file>

<file path=xl/sharedStrings.xml><?xml version="1.0" encoding="utf-8"?>
<sst xmlns="http://schemas.openxmlformats.org/spreadsheetml/2006/main" count="176" uniqueCount="93">
  <si>
    <t>1. Average</t>
  </si>
  <si>
    <t>2. Sum</t>
  </si>
  <si>
    <t>3. SumIf</t>
  </si>
  <si>
    <t>Car Type:</t>
  </si>
  <si>
    <t>Mazda</t>
  </si>
  <si>
    <t>Honda</t>
  </si>
  <si>
    <t>Hyundai</t>
  </si>
  <si>
    <t>Toyota</t>
  </si>
  <si>
    <t>Number:</t>
  </si>
  <si>
    <t>4. Count</t>
  </si>
  <si>
    <t>Average:</t>
  </si>
  <si>
    <t>Sum:</t>
  </si>
  <si>
    <t xml:space="preserve">Count: </t>
  </si>
  <si>
    <t>5. Counta</t>
  </si>
  <si>
    <t>6. CountIf</t>
  </si>
  <si>
    <t xml:space="preserve">Hyundai </t>
  </si>
  <si>
    <t>Jim</t>
  </si>
  <si>
    <t>Karla-12</t>
  </si>
  <si>
    <t>Counta:</t>
  </si>
  <si>
    <t>Countblank:</t>
  </si>
  <si>
    <t xml:space="preserve">Counta: </t>
  </si>
  <si>
    <t>CountIf:</t>
  </si>
  <si>
    <t>SumIf:</t>
  </si>
  <si>
    <t>7. Concatenate</t>
  </si>
  <si>
    <t>First Name</t>
  </si>
  <si>
    <t>Last Name</t>
  </si>
  <si>
    <t>Redlier</t>
  </si>
  <si>
    <t>Tam-ing</t>
  </si>
  <si>
    <t>Justine</t>
  </si>
  <si>
    <t>Mayames</t>
  </si>
  <si>
    <t>Trisha</t>
  </si>
  <si>
    <t>Alciso</t>
  </si>
  <si>
    <t>Mahailah</t>
  </si>
  <si>
    <t>Bawang</t>
  </si>
  <si>
    <t>Caitlin</t>
  </si>
  <si>
    <t>Atienza</t>
  </si>
  <si>
    <t>(with space)</t>
  </si>
  <si>
    <t>8. If</t>
  </si>
  <si>
    <t>Fruit:</t>
  </si>
  <si>
    <t>Apple</t>
  </si>
  <si>
    <t>Orange</t>
  </si>
  <si>
    <t>Lemon</t>
  </si>
  <si>
    <t>Banana</t>
  </si>
  <si>
    <t>Numbers:</t>
  </si>
  <si>
    <t>Yes</t>
  </si>
  <si>
    <t>No</t>
  </si>
  <si>
    <t>Yes or No</t>
  </si>
  <si>
    <t>9. Vlookup</t>
  </si>
  <si>
    <t>Name</t>
  </si>
  <si>
    <t>Email</t>
  </si>
  <si>
    <t>Phone Number</t>
  </si>
  <si>
    <t>Revenue:</t>
  </si>
  <si>
    <t>spankmenorman@gmail.com</t>
  </si>
  <si>
    <t>Beauty Gonzales</t>
  </si>
  <si>
    <t>Revenue</t>
  </si>
  <si>
    <t>0917 123 4567</t>
  </si>
  <si>
    <t>Reidler Tam-ing</t>
  </si>
  <si>
    <t>lanceyyy@hotmail.com</t>
  </si>
  <si>
    <t>0927 654 3210</t>
  </si>
  <si>
    <t>Justine Mayames</t>
  </si>
  <si>
    <t>sopheaaa@gmail.com</t>
  </si>
  <si>
    <t>0915 987 6543</t>
  </si>
  <si>
    <t>$500,000</t>
  </si>
  <si>
    <t xml:space="preserve">$50 </t>
  </si>
  <si>
    <t>$100</t>
  </si>
  <si>
    <t>Iron Man</t>
  </si>
  <si>
    <t>tonyst4rk@yahoo.com</t>
  </si>
  <si>
    <t>$1</t>
  </si>
  <si>
    <t>Name:</t>
  </si>
  <si>
    <t>Email:</t>
  </si>
  <si>
    <t>Phone Number:</t>
  </si>
  <si>
    <t>10. Drop Down List</t>
  </si>
  <si>
    <t>Student Name</t>
  </si>
  <si>
    <t>Assignment (20%)</t>
  </si>
  <si>
    <t>Quiz (20%)</t>
  </si>
  <si>
    <t>Midterm Exam (30%)</t>
  </si>
  <si>
    <t>Final Exam (30%)</t>
  </si>
  <si>
    <t>Final Grade</t>
  </si>
  <si>
    <t>Daily Allowance (PHP)</t>
  </si>
  <si>
    <t>Days Attended</t>
  </si>
  <si>
    <t>Total Allowance (PHP)</t>
  </si>
  <si>
    <t>Task A: Grade Computation</t>
  </si>
  <si>
    <t>Task B: Daily Allowance</t>
  </si>
  <si>
    <t>Vice Ganda</t>
  </si>
  <si>
    <t>Jungcook</t>
  </si>
  <si>
    <t>Andrew D</t>
  </si>
  <si>
    <t>Ryan Beng</t>
  </si>
  <si>
    <t>Anne Curtains</t>
  </si>
  <si>
    <t>Marina Summers</t>
  </si>
  <si>
    <t>Jhong Hillares</t>
  </si>
  <si>
    <t>Donald Trunk</t>
  </si>
  <si>
    <t>Beng Beng Marcos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</si>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</sst>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  <xf numFmtId="0" fontId="0" fillId="2" borderId="0" xfId="0" applyFont="1" applyFill="1"/>
    <xf numFmtId="0" fontId="2" fillId="0" borderId="0" xfId="0" applyFont="1"/>
    <xf numFmtId="0" fontId="0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ill="1"/>
    <xf numFmtId="0" fontId="3" fillId="0" borderId="0" xfId="1"/>
    <xf numFmtId="0" fontId="0" fillId="0" borderId="0" xfId="0" applyAlignment="1">
      <alignment horizontal="left"/>
    </xf>
    <xf numFmtId="0" fontId="4" fillId="0" borderId="0" xfId="0" applyFont="1"/>
    <xf numFmtId="0" fontId="0" fillId="2" borderId="0" xfId="0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5" borderId="0" xfId="0" applyFont="1" applyFill="1"/>
    <xf numFmtId="0" fontId="0" fillId="0" borderId="0" xfId="0" applyFont="1" applyAlignment="1">
      <alignment horizontal="center"/>
    </xf>
    <xf numFmtId="0" fontId="6" fillId="0" borderId="0" xfId="0" applyFont="1" applyFill="1"/>
    <xf numFmtId="0" fontId="0" fillId="4" borderId="0" xfId="0" applyFont="1" applyFill="1"/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5">
    <dxf>
      <fill>
        <patternFill patternType="solid">
          <fgColor rgb="FFBF9000"/>
          <bgColor rgb="FFBF9000"/>
        </patternFill>
      </fill>
    </dxf>
    <dxf>
      <font>
        <b/>
        <i/>
      </font>
      <fill>
        <patternFill patternType="solid">
          <fgColor rgb="FFC00000"/>
          <bgColor rgb="FFC00000"/>
        </patternFill>
      </fill>
    </dxf>
    <dxf>
      <font>
        <b/>
      </font>
      <fill>
        <patternFill patternType="solid">
          <fgColor rgb="FF385623"/>
          <bgColor rgb="FF385623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222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BF9000"/>
          <bgColor rgb="FFBF9000"/>
        </patternFill>
      </fill>
    </dxf>
    <dxf>
      <font>
        <b/>
        <i/>
      </font>
      <fill>
        <patternFill patternType="solid">
          <fgColor rgb="FFC00000"/>
          <bgColor rgb="FFC00000"/>
        </patternFill>
      </fill>
    </dxf>
    <dxf>
      <font>
        <b/>
      </font>
      <fill>
        <patternFill patternType="solid">
          <fgColor rgb="FF385623"/>
          <bgColor rgb="FF385623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BF9000"/>
          <bgColor rgb="FFBF9000"/>
        </patternFill>
      </fill>
    </dxf>
    <dxf>
      <font>
        <b/>
        <i/>
      </font>
      <fill>
        <patternFill patternType="solid">
          <fgColor rgb="FFC00000"/>
          <bgColor rgb="FFC00000"/>
        </patternFill>
      </fill>
    </dxf>
    <dxf>
      <font>
        <b/>
      </font>
      <fill>
        <patternFill patternType="solid">
          <fgColor rgb="FF385623"/>
          <bgColor rgb="FF385623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rgb="FFBF9000"/>
          <bgColor rgb="FFBF9000"/>
        </patternFill>
      </fill>
    </dxf>
    <dxf>
      <font>
        <b/>
        <i/>
      </font>
      <fill>
        <patternFill patternType="solid">
          <fgColor rgb="FFC00000"/>
          <bgColor rgb="FFC00000"/>
        </patternFill>
      </fill>
    </dxf>
    <dxf>
      <font>
        <b/>
      </font>
      <fill>
        <patternFill patternType="solid">
          <fgColor rgb="FF385623"/>
          <bgColor rgb="FF385623"/>
        </patternFill>
      </fill>
    </dxf>
    <dxf>
      <fill>
        <patternFill patternType="solid">
          <fgColor rgb="FFBF9000"/>
          <bgColor rgb="FFBF9000"/>
        </patternFill>
      </fill>
    </dxf>
    <dxf>
      <font>
        <b/>
        <i/>
      </font>
      <fill>
        <patternFill patternType="solid">
          <fgColor rgb="FFC00000"/>
          <bgColor rgb="FFC00000"/>
        </patternFill>
      </fill>
    </dxf>
    <dxf>
      <font>
        <b/>
      </font>
      <fill>
        <patternFill patternType="solid">
          <fgColor rgb="FF385623"/>
          <bgColor rgb="FF385623"/>
        </patternFill>
      </fill>
    </dxf>
  </dxfs>
  <tableStyles count="0" defaultTableStyle="TableStyleMedium2" defaultPivotStyle="PivotStyleLight16"/>
  <colors>
    <mruColors>
      <color rgb="FFFF22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onyst4rk@yahoo.com" TargetMode="External"/><Relationship Id="rId3" Type="http://schemas.openxmlformats.org/officeDocument/2006/relationships/hyperlink" Target="mailto:sopheaaa@gmail.com" TargetMode="External"/><Relationship Id="rId7" Type="http://schemas.openxmlformats.org/officeDocument/2006/relationships/hyperlink" Target="mailto:sopheaaa@gmail.com" TargetMode="External"/><Relationship Id="rId2" Type="http://schemas.openxmlformats.org/officeDocument/2006/relationships/hyperlink" Target="mailto:lanceyyy@hotmail.com" TargetMode="External"/><Relationship Id="rId1" Type="http://schemas.openxmlformats.org/officeDocument/2006/relationships/hyperlink" Target="mailto:spankmenorman@gmail.com" TargetMode="External"/><Relationship Id="rId6" Type="http://schemas.openxmlformats.org/officeDocument/2006/relationships/hyperlink" Target="mailto:lanceyyy@hotmail.com" TargetMode="External"/><Relationship Id="rId5" Type="http://schemas.openxmlformats.org/officeDocument/2006/relationships/hyperlink" Target="mailto:spankmenorman@gmail.com" TargetMode="External"/><Relationship Id="rId4" Type="http://schemas.openxmlformats.org/officeDocument/2006/relationships/hyperlink" Target="mailto:tonyst4rk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19DF-D85B-1847-B55F-B15FE44F514A}">
  <dimension ref="A1:AK17"/>
  <sheetViews>
    <sheetView tabSelected="1" zoomScale="88" workbookViewId="0">
      <selection activeCell="W13" sqref="W13"/>
    </sheetView>
  </sheetViews>
  <sheetFormatPr baseColWidth="10" defaultRowHeight="16" x14ac:dyDescent="0.2"/>
  <cols>
    <col min="19" max="19" width="15" customWidth="1"/>
    <col min="20" max="20" width="11.83203125" customWidth="1"/>
    <col min="21" max="21" width="11.6640625" customWidth="1"/>
    <col min="22" max="22" width="17.83203125" customWidth="1"/>
    <col min="23" max="23" width="19.33203125" customWidth="1"/>
    <col min="27" max="27" width="16.5" customWidth="1"/>
    <col min="28" max="28" width="12.33203125" customWidth="1"/>
    <col min="29" max="29" width="20.83203125" customWidth="1"/>
    <col min="30" max="30" width="26.83203125" customWidth="1"/>
    <col min="31" max="31" width="18.5" customWidth="1"/>
    <col min="32" max="32" width="15.33203125" customWidth="1"/>
    <col min="33" max="33" width="21" customWidth="1"/>
    <col min="34" max="34" width="18.1640625" customWidth="1"/>
    <col min="35" max="35" width="27.6640625" customWidth="1"/>
    <col min="36" max="36" width="16.33203125" customWidth="1"/>
    <col min="37" max="37" width="14.6640625" customWidth="1"/>
  </cols>
  <sheetData>
    <row r="1" spans="1:37" x14ac:dyDescent="0.2">
      <c r="A1" s="3" t="s">
        <v>0</v>
      </c>
      <c r="B1" s="2"/>
      <c r="C1" s="3" t="s">
        <v>1</v>
      </c>
      <c r="D1" s="2"/>
      <c r="E1" s="3" t="s">
        <v>2</v>
      </c>
      <c r="F1" s="2" t="s">
        <v>3</v>
      </c>
      <c r="G1" s="2" t="s">
        <v>8</v>
      </c>
      <c r="H1" s="3" t="s">
        <v>9</v>
      </c>
      <c r="I1" s="2"/>
      <c r="J1" s="2"/>
      <c r="K1" s="3" t="s">
        <v>13</v>
      </c>
      <c r="L1" s="2" t="s">
        <v>3</v>
      </c>
      <c r="M1" s="2" t="s">
        <v>8</v>
      </c>
      <c r="P1" s="3" t="s">
        <v>14</v>
      </c>
      <c r="Q1" s="2" t="s">
        <v>3</v>
      </c>
      <c r="R1" s="2" t="s">
        <v>8</v>
      </c>
      <c r="S1" s="3" t="s">
        <v>23</v>
      </c>
      <c r="T1" s="2" t="s">
        <v>24</v>
      </c>
      <c r="U1" s="2" t="s">
        <v>25</v>
      </c>
      <c r="W1" s="6" t="s">
        <v>36</v>
      </c>
      <c r="X1" s="3" t="s">
        <v>37</v>
      </c>
      <c r="Y1" t="s">
        <v>38</v>
      </c>
      <c r="AB1" s="3" t="s">
        <v>47</v>
      </c>
      <c r="AC1" t="s">
        <v>48</v>
      </c>
      <c r="AD1" t="s">
        <v>49</v>
      </c>
      <c r="AE1" t="s">
        <v>50</v>
      </c>
      <c r="AF1" t="s">
        <v>54</v>
      </c>
      <c r="AG1" s="3" t="s">
        <v>71</v>
      </c>
      <c r="AH1" t="s">
        <v>48</v>
      </c>
      <c r="AI1" t="s">
        <v>49</v>
      </c>
      <c r="AJ1" t="s">
        <v>50</v>
      </c>
      <c r="AK1" t="s">
        <v>54</v>
      </c>
    </row>
    <row r="2" spans="1:37" x14ac:dyDescent="0.2">
      <c r="A2" s="2"/>
      <c r="B2" s="2">
        <v>10</v>
      </c>
      <c r="C2" s="2"/>
      <c r="D2" s="2">
        <v>10</v>
      </c>
      <c r="E2" s="2"/>
      <c r="F2" s="2" t="s">
        <v>4</v>
      </c>
      <c r="G2" s="2">
        <v>125</v>
      </c>
      <c r="H2" s="2"/>
      <c r="I2" s="2" t="s">
        <v>4</v>
      </c>
      <c r="J2" s="2">
        <v>125</v>
      </c>
      <c r="K2" s="2"/>
      <c r="L2" s="2" t="s">
        <v>4</v>
      </c>
      <c r="M2" s="2">
        <v>125</v>
      </c>
      <c r="N2" s="2"/>
      <c r="O2" s="2" t="s">
        <v>4</v>
      </c>
      <c r="Q2" s="2" t="s">
        <v>4</v>
      </c>
      <c r="R2" s="2">
        <v>125</v>
      </c>
      <c r="T2" t="s">
        <v>26</v>
      </c>
      <c r="U2" t="s">
        <v>27</v>
      </c>
      <c r="V2" s="1" t="str">
        <f>CONCATENATE(T2,U2)</f>
        <v>RedlierTam-ing</v>
      </c>
      <c r="W2" s="1" t="str">
        <f>CONCATENATE(T2," ",U2)</f>
        <v>Redlier Tam-ing</v>
      </c>
      <c r="Y2" t="s">
        <v>39</v>
      </c>
      <c r="Z2" s="1" t="b">
        <f>IF(Y2="Orange",TRUE,FALSE)</f>
        <v>0</v>
      </c>
      <c r="AA2" s="1" t="str">
        <f>IF(Y2="Lemon","Yes","It is not a lemon")</f>
        <v>It is not a lemon</v>
      </c>
      <c r="AC2" t="s">
        <v>53</v>
      </c>
      <c r="AD2" s="11" t="s">
        <v>52</v>
      </c>
      <c r="AE2" s="12" t="s">
        <v>55</v>
      </c>
      <c r="AF2" t="s">
        <v>62</v>
      </c>
      <c r="AH2" t="s">
        <v>53</v>
      </c>
      <c r="AI2" s="11" t="s">
        <v>52</v>
      </c>
      <c r="AJ2" s="12" t="s">
        <v>55</v>
      </c>
      <c r="AK2" t="s">
        <v>62</v>
      </c>
    </row>
    <row r="3" spans="1:37" x14ac:dyDescent="0.2">
      <c r="A3" s="2"/>
      <c r="B3" s="2">
        <v>13</v>
      </c>
      <c r="C3" s="2"/>
      <c r="D3" s="2">
        <v>13</v>
      </c>
      <c r="E3" s="2"/>
      <c r="F3" s="2" t="s">
        <v>5</v>
      </c>
      <c r="G3" s="2">
        <v>174</v>
      </c>
      <c r="H3" s="2"/>
      <c r="I3" s="2" t="s">
        <v>5</v>
      </c>
      <c r="J3" s="2">
        <v>174</v>
      </c>
      <c r="K3" s="2"/>
      <c r="L3" s="2" t="s">
        <v>5</v>
      </c>
      <c r="M3" s="2">
        <v>174</v>
      </c>
      <c r="N3" s="2"/>
      <c r="O3" s="2">
        <v>25</v>
      </c>
      <c r="Q3" s="2" t="s">
        <v>5</v>
      </c>
      <c r="R3" s="2">
        <v>174</v>
      </c>
      <c r="T3" t="s">
        <v>28</v>
      </c>
      <c r="U3" t="s">
        <v>29</v>
      </c>
      <c r="V3" s="1" t="str">
        <f t="shared" ref="V3:V6" si="0">CONCATENATE(T3,U3)</f>
        <v>JustineMayames</v>
      </c>
      <c r="W3" s="1" t="str">
        <f t="shared" ref="W3:W6" si="1">CONCATENATE(T3," ",U3)</f>
        <v>Justine Mayames</v>
      </c>
      <c r="Y3" t="s">
        <v>40</v>
      </c>
      <c r="Z3" s="1" t="b">
        <f t="shared" ref="Z3:Z5" si="2">IF(Y3="Orange",TRUE,FALSE)</f>
        <v>1</v>
      </c>
      <c r="AA3" s="1" t="str">
        <f t="shared" ref="AA3:AA5" si="3">IF(Y3="Lemon","Yes","It is not a lemon")</f>
        <v>It is not a lemon</v>
      </c>
      <c r="AC3" t="s">
        <v>56</v>
      </c>
      <c r="AD3" s="11" t="s">
        <v>57</v>
      </c>
      <c r="AE3" s="13" t="s">
        <v>58</v>
      </c>
      <c r="AF3" t="s">
        <v>63</v>
      </c>
      <c r="AH3" t="s">
        <v>56</v>
      </c>
      <c r="AI3" s="11" t="s">
        <v>57</v>
      </c>
      <c r="AJ3" s="13" t="s">
        <v>58</v>
      </c>
      <c r="AK3" t="s">
        <v>63</v>
      </c>
    </row>
    <row r="4" spans="1:37" x14ac:dyDescent="0.2">
      <c r="A4" s="2"/>
      <c r="B4" s="2">
        <v>15</v>
      </c>
      <c r="C4" s="2"/>
      <c r="D4" s="2">
        <v>15</v>
      </c>
      <c r="E4" s="2"/>
      <c r="F4" s="2" t="s">
        <v>6</v>
      </c>
      <c r="G4" s="2">
        <v>215</v>
      </c>
      <c r="H4" s="2"/>
      <c r="I4" s="2" t="s">
        <v>6</v>
      </c>
      <c r="J4" s="2">
        <v>215</v>
      </c>
      <c r="K4" s="2"/>
      <c r="L4" s="2" t="s">
        <v>15</v>
      </c>
      <c r="M4" s="2">
        <v>215</v>
      </c>
      <c r="N4" s="2"/>
      <c r="O4" s="2" t="s">
        <v>7</v>
      </c>
      <c r="Q4" s="2" t="s">
        <v>15</v>
      </c>
      <c r="R4" s="2">
        <v>215</v>
      </c>
      <c r="T4" t="s">
        <v>30</v>
      </c>
      <c r="U4" t="s">
        <v>31</v>
      </c>
      <c r="V4" s="1" t="str">
        <f t="shared" si="0"/>
        <v>TrishaAlciso</v>
      </c>
      <c r="W4" s="1" t="str">
        <f t="shared" si="1"/>
        <v>Trisha Alciso</v>
      </c>
      <c r="Y4" t="s">
        <v>41</v>
      </c>
      <c r="Z4" s="1" t="b">
        <f t="shared" si="2"/>
        <v>0</v>
      </c>
      <c r="AA4" s="1" t="str">
        <f t="shared" si="3"/>
        <v>Yes</v>
      </c>
      <c r="AC4" t="s">
        <v>59</v>
      </c>
      <c r="AD4" s="11" t="s">
        <v>60</v>
      </c>
      <c r="AE4" s="13" t="s">
        <v>61</v>
      </c>
      <c r="AF4" t="s">
        <v>64</v>
      </c>
      <c r="AH4" t="s">
        <v>59</v>
      </c>
      <c r="AI4" s="11" t="s">
        <v>60</v>
      </c>
      <c r="AJ4" s="13" t="s">
        <v>61</v>
      </c>
      <c r="AK4" t="s">
        <v>64</v>
      </c>
    </row>
    <row r="5" spans="1:37" x14ac:dyDescent="0.2">
      <c r="A5" s="2"/>
      <c r="B5" s="2">
        <v>17</v>
      </c>
      <c r="C5" s="2"/>
      <c r="D5" s="2">
        <v>17</v>
      </c>
      <c r="E5" s="2"/>
      <c r="F5" s="2" t="s">
        <v>7</v>
      </c>
      <c r="G5" s="2">
        <v>326</v>
      </c>
      <c r="H5" s="2"/>
      <c r="I5" s="2" t="s">
        <v>7</v>
      </c>
      <c r="J5" s="2">
        <v>326</v>
      </c>
      <c r="K5" s="2"/>
      <c r="L5" s="2" t="s">
        <v>7</v>
      </c>
      <c r="M5" s="2">
        <v>326</v>
      </c>
      <c r="N5" s="2"/>
      <c r="O5" s="2">
        <v>37</v>
      </c>
      <c r="Q5" s="2" t="s">
        <v>7</v>
      </c>
      <c r="R5" s="2">
        <v>326</v>
      </c>
      <c r="T5" t="s">
        <v>32</v>
      </c>
      <c r="U5" t="s">
        <v>33</v>
      </c>
      <c r="V5" s="1" t="str">
        <f t="shared" si="0"/>
        <v>MahailahBawang</v>
      </c>
      <c r="W5" s="1" t="str">
        <f t="shared" si="1"/>
        <v>Mahailah Bawang</v>
      </c>
      <c r="Y5" t="s">
        <v>42</v>
      </c>
      <c r="Z5" s="1" t="b">
        <f t="shared" si="2"/>
        <v>0</v>
      </c>
      <c r="AA5" s="1" t="str">
        <f t="shared" si="3"/>
        <v>It is not a lemon</v>
      </c>
      <c r="AC5" t="s">
        <v>65</v>
      </c>
      <c r="AD5" s="11" t="s">
        <v>66</v>
      </c>
      <c r="AE5" s="12">
        <v>911</v>
      </c>
      <c r="AF5" t="s">
        <v>67</v>
      </c>
      <c r="AH5" t="s">
        <v>65</v>
      </c>
      <c r="AI5" s="11" t="s">
        <v>66</v>
      </c>
      <c r="AJ5" s="12">
        <v>911</v>
      </c>
      <c r="AK5" t="s">
        <v>67</v>
      </c>
    </row>
    <row r="6" spans="1:37" x14ac:dyDescent="0.2">
      <c r="A6" s="2"/>
      <c r="B6" s="2">
        <v>18</v>
      </c>
      <c r="C6" s="2"/>
      <c r="D6" s="2">
        <v>18</v>
      </c>
      <c r="E6" s="2"/>
      <c r="F6" s="2" t="s">
        <v>4</v>
      </c>
      <c r="G6" s="2">
        <v>142</v>
      </c>
      <c r="H6" s="2"/>
      <c r="I6" s="2" t="s">
        <v>4</v>
      </c>
      <c r="J6" s="2">
        <v>142</v>
      </c>
      <c r="K6" s="2"/>
      <c r="L6" s="2" t="s">
        <v>4</v>
      </c>
      <c r="M6" s="2">
        <v>142</v>
      </c>
      <c r="N6" s="2"/>
      <c r="O6" s="2" t="s">
        <v>16</v>
      </c>
      <c r="Q6" s="2" t="s">
        <v>4</v>
      </c>
      <c r="R6" s="2">
        <v>142</v>
      </c>
      <c r="T6" t="s">
        <v>34</v>
      </c>
      <c r="U6" t="s">
        <v>35</v>
      </c>
      <c r="V6" s="1" t="str">
        <f t="shared" si="0"/>
        <v>CaitlinAtienza</v>
      </c>
      <c r="W6" s="1" t="str">
        <f t="shared" si="1"/>
        <v>Caitlin Atienza</v>
      </c>
    </row>
    <row r="7" spans="1:37" x14ac:dyDescent="0.2">
      <c r="A7" s="2"/>
      <c r="B7" s="2">
        <v>20</v>
      </c>
      <c r="C7" s="2"/>
      <c r="D7" s="2">
        <v>20</v>
      </c>
      <c r="E7" s="2"/>
      <c r="F7" s="2" t="s">
        <v>7</v>
      </c>
      <c r="G7" s="2">
        <v>89</v>
      </c>
      <c r="H7" s="2"/>
      <c r="I7" s="2" t="s">
        <v>7</v>
      </c>
      <c r="J7" s="2">
        <v>89</v>
      </c>
      <c r="K7" s="2"/>
      <c r="L7" s="2" t="s">
        <v>7</v>
      </c>
      <c r="M7" s="2">
        <v>89</v>
      </c>
      <c r="N7" s="2"/>
      <c r="O7" s="2" t="s">
        <v>17</v>
      </c>
      <c r="Q7" s="2" t="s">
        <v>7</v>
      </c>
      <c r="R7" s="2">
        <v>89</v>
      </c>
      <c r="AC7" s="1" t="s">
        <v>68</v>
      </c>
      <c r="AD7" s="1" t="s">
        <v>53</v>
      </c>
      <c r="AH7" s="1" t="s">
        <v>68</v>
      </c>
      <c r="AI7" s="1" t="s">
        <v>53</v>
      </c>
    </row>
    <row r="8" spans="1:37" x14ac:dyDescent="0.2">
      <c r="A8" s="2"/>
      <c r="B8" s="2">
        <v>22</v>
      </c>
      <c r="C8" s="2"/>
      <c r="D8" s="2">
        <v>22</v>
      </c>
      <c r="E8" s="2"/>
      <c r="F8" s="2" t="s">
        <v>6</v>
      </c>
      <c r="G8" s="2">
        <v>376</v>
      </c>
      <c r="H8" s="2"/>
      <c r="I8" s="2" t="s">
        <v>6</v>
      </c>
      <c r="J8" s="2">
        <v>376</v>
      </c>
      <c r="K8" s="2"/>
      <c r="L8" s="2" t="s">
        <v>15</v>
      </c>
      <c r="M8" s="2">
        <v>376</v>
      </c>
      <c r="N8" s="2"/>
      <c r="O8" s="2"/>
      <c r="Q8" s="2" t="s">
        <v>15</v>
      </c>
      <c r="R8" s="2">
        <v>376</v>
      </c>
      <c r="Y8" t="s">
        <v>43</v>
      </c>
      <c r="AC8" s="1" t="s">
        <v>69</v>
      </c>
      <c r="AD8" s="1" t="str">
        <f>VLOOKUP(AD7,AC2:AF5,2,FALSE)</f>
        <v>spankmenorman@gmail.com</v>
      </c>
      <c r="AH8" s="1" t="s">
        <v>69</v>
      </c>
      <c r="AI8" s="1" t="str">
        <f>VLOOKUP(AI7,AH2:AK5,2,FALSE)</f>
        <v>spankmenorman@gmail.com</v>
      </c>
    </row>
    <row r="9" spans="1:37" x14ac:dyDescent="0.2">
      <c r="A9" s="2"/>
      <c r="B9" s="2">
        <v>24</v>
      </c>
      <c r="C9" s="2"/>
      <c r="D9" s="2">
        <v>24</v>
      </c>
      <c r="E9" s="2"/>
      <c r="F9" s="2" t="s">
        <v>4</v>
      </c>
      <c r="G9" s="2">
        <v>425</v>
      </c>
      <c r="H9" s="2"/>
      <c r="I9" s="2" t="s">
        <v>4</v>
      </c>
      <c r="J9" s="2">
        <v>425</v>
      </c>
      <c r="K9" s="2"/>
      <c r="L9" s="2" t="s">
        <v>4</v>
      </c>
      <c r="M9" s="2">
        <v>425</v>
      </c>
      <c r="N9" s="8" t="s">
        <v>18</v>
      </c>
      <c r="O9" s="7">
        <f>COUNTA(O2:O7)</f>
        <v>6</v>
      </c>
      <c r="Q9" s="2" t="s">
        <v>4</v>
      </c>
      <c r="R9" s="2">
        <v>425</v>
      </c>
      <c r="Y9">
        <v>15</v>
      </c>
      <c r="Z9" s="1">
        <f>IF(Y9&gt;30,Y9*10,Y9*0)</f>
        <v>0</v>
      </c>
      <c r="AA9" s="1">
        <f>IF(Y9&lt;30,Y9-10,Y9/10)</f>
        <v>5</v>
      </c>
      <c r="AC9" s="1" t="s">
        <v>70</v>
      </c>
      <c r="AD9" s="1" t="str">
        <f>VLOOKUP(AD7,AC2:AF5,3,FALSE)</f>
        <v>0917 123 4567</v>
      </c>
      <c r="AH9" s="1" t="s">
        <v>70</v>
      </c>
      <c r="AI9" s="14" t="str">
        <f>VLOOKUP(AI7,AH2:AK5,3,FALSE)</f>
        <v>0917 123 4567</v>
      </c>
    </row>
    <row r="10" spans="1:37" x14ac:dyDescent="0.2">
      <c r="A10" s="2"/>
      <c r="B10" s="2">
        <v>26</v>
      </c>
      <c r="C10" s="2"/>
      <c r="D10" s="2">
        <v>26</v>
      </c>
      <c r="E10" s="2"/>
      <c r="F10" s="2" t="s">
        <v>6</v>
      </c>
      <c r="G10" s="2">
        <v>568</v>
      </c>
      <c r="H10" s="2"/>
      <c r="I10" s="2" t="s">
        <v>6</v>
      </c>
      <c r="J10" s="2">
        <v>568</v>
      </c>
      <c r="K10" s="2"/>
      <c r="L10" s="2" t="s">
        <v>15</v>
      </c>
      <c r="M10" s="2">
        <v>568</v>
      </c>
      <c r="N10" s="8" t="s">
        <v>19</v>
      </c>
      <c r="O10" s="7">
        <f>COUNTBLANK(O1:O8)</f>
        <v>2</v>
      </c>
      <c r="Q10" s="2" t="s">
        <v>15</v>
      </c>
      <c r="R10" s="2">
        <v>568</v>
      </c>
      <c r="Y10">
        <v>25</v>
      </c>
      <c r="Z10" s="1">
        <f t="shared" ref="Z10:Z12" si="4">IF(Y10&gt;30,Y10*10,Y10*0)</f>
        <v>0</v>
      </c>
      <c r="AA10" s="1">
        <f t="shared" ref="AA10:AA13" si="5">IF(Y10&lt;30,Y10-10,Y10/10)</f>
        <v>15</v>
      </c>
      <c r="AC10" s="1" t="s">
        <v>51</v>
      </c>
      <c r="AD10" s="1" t="str">
        <f>VLOOKUP(AD7,AC2:AF5,4,FALSE)</f>
        <v>$500,000</v>
      </c>
      <c r="AH10" s="1" t="s">
        <v>51</v>
      </c>
      <c r="AI10" s="1" t="str">
        <f>VLOOKUP(AI7,AH2:AK5,4,FALSE)</f>
        <v>$500,000</v>
      </c>
    </row>
    <row r="11" spans="1:37" x14ac:dyDescent="0.2">
      <c r="A11" s="2"/>
      <c r="B11" s="2">
        <v>28</v>
      </c>
      <c r="C11" s="2"/>
      <c r="D11" s="2">
        <v>28</v>
      </c>
      <c r="E11" s="2"/>
      <c r="F11" s="2" t="s">
        <v>7</v>
      </c>
      <c r="G11" s="2">
        <v>274</v>
      </c>
      <c r="H11" s="2"/>
      <c r="I11" s="2" t="s">
        <v>7</v>
      </c>
      <c r="J11" s="2">
        <v>274</v>
      </c>
      <c r="K11" s="2"/>
      <c r="L11" s="2" t="s">
        <v>7</v>
      </c>
      <c r="M11" s="2">
        <v>274</v>
      </c>
      <c r="Q11" s="2" t="s">
        <v>7</v>
      </c>
      <c r="R11" s="2">
        <v>274</v>
      </c>
      <c r="Y11">
        <v>50</v>
      </c>
      <c r="Z11" s="1">
        <f t="shared" si="4"/>
        <v>500</v>
      </c>
      <c r="AA11" s="1">
        <f t="shared" si="5"/>
        <v>5</v>
      </c>
    </row>
    <row r="12" spans="1:37" x14ac:dyDescent="0.2">
      <c r="A12" s="2"/>
      <c r="B12" s="2">
        <v>30</v>
      </c>
      <c r="C12" s="2"/>
      <c r="D12" s="2">
        <v>30</v>
      </c>
      <c r="E12" s="2"/>
      <c r="F12" s="2"/>
      <c r="G12" s="2"/>
      <c r="H12" s="2"/>
      <c r="I12" s="2"/>
      <c r="J12" s="2"/>
      <c r="K12" s="2"/>
      <c r="L12" s="2"/>
      <c r="M12" s="2"/>
      <c r="Y12">
        <v>84</v>
      </c>
      <c r="Z12" s="1">
        <f t="shared" si="4"/>
        <v>840</v>
      </c>
      <c r="AA12" s="1">
        <f t="shared" si="5"/>
        <v>8.4</v>
      </c>
      <c r="AC12" s="10"/>
      <c r="AD12" s="10"/>
    </row>
    <row r="13" spans="1:37" x14ac:dyDescent="0.2">
      <c r="A13" s="8" t="s">
        <v>10</v>
      </c>
      <c r="B13" s="5">
        <f>AVERAGE(B2:B12)</f>
        <v>20.272727272727273</v>
      </c>
      <c r="C13" s="8" t="s">
        <v>11</v>
      </c>
      <c r="D13" s="5">
        <f>SUM(D2:D12)</f>
        <v>223</v>
      </c>
      <c r="E13" s="2"/>
      <c r="F13" s="2" t="s">
        <v>3</v>
      </c>
      <c r="G13" s="9" t="s">
        <v>22</v>
      </c>
      <c r="H13" s="8" t="s">
        <v>12</v>
      </c>
      <c r="I13" s="5">
        <f>COUNT(I2:I11)</f>
        <v>0</v>
      </c>
      <c r="J13" s="5">
        <f>COUNT(J2:J11)</f>
        <v>10</v>
      </c>
      <c r="K13" s="8" t="s">
        <v>20</v>
      </c>
      <c r="L13" s="7">
        <f>COUNTA(L2:L11)</f>
        <v>10</v>
      </c>
      <c r="M13" s="2"/>
      <c r="Q13" t="s">
        <v>3</v>
      </c>
      <c r="R13" s="3" t="s">
        <v>21</v>
      </c>
      <c r="AC13" s="10"/>
      <c r="AD13" s="10"/>
    </row>
    <row r="14" spans="1:37" x14ac:dyDescent="0.2">
      <c r="A14" s="2"/>
      <c r="B14" s="2"/>
      <c r="C14" s="2"/>
      <c r="D14" s="2"/>
      <c r="E14" s="2"/>
      <c r="F14" s="2" t="s">
        <v>7</v>
      </c>
      <c r="G14" s="5">
        <f>SUMIF(F2:F11,F14,G2:G11)</f>
        <v>689</v>
      </c>
      <c r="H14" s="2"/>
      <c r="I14" s="2"/>
      <c r="J14" s="2"/>
      <c r="K14" s="2"/>
      <c r="L14" s="2"/>
      <c r="M14" s="2"/>
      <c r="Q14" t="s">
        <v>7</v>
      </c>
      <c r="R14" s="1">
        <f>COUNTIF(Q2:Q11,Q14)</f>
        <v>3</v>
      </c>
    </row>
    <row r="15" spans="1:37" x14ac:dyDescent="0.2">
      <c r="A15" s="2"/>
      <c r="B15" s="2"/>
      <c r="C15" s="2"/>
      <c r="D15" s="2"/>
      <c r="E15" s="2"/>
      <c r="F15" s="2" t="s">
        <v>6</v>
      </c>
      <c r="G15" s="5">
        <f>SUMIF(F2:F11,F15,G2:G11)</f>
        <v>1159</v>
      </c>
      <c r="H15" s="2"/>
      <c r="I15" s="2"/>
      <c r="J15" s="2"/>
      <c r="K15" s="2"/>
      <c r="L15" s="2"/>
      <c r="M15" s="2"/>
      <c r="Q15" t="s">
        <v>4</v>
      </c>
      <c r="R15" s="1">
        <f>COUNTIF(Q2:Q11,Q15)</f>
        <v>3</v>
      </c>
      <c r="Y15" t="s">
        <v>46</v>
      </c>
    </row>
    <row r="16" spans="1:37" x14ac:dyDescent="0.2">
      <c r="A16" s="2"/>
      <c r="B16" s="2"/>
      <c r="C16" s="2"/>
      <c r="D16" s="2"/>
      <c r="E16" s="2"/>
      <c r="F16" s="2" t="s">
        <v>4</v>
      </c>
      <c r="G16" s="5">
        <f>SUMIF(F2:F11,F16,G2:G11)</f>
        <v>692</v>
      </c>
      <c r="H16" s="2"/>
      <c r="I16" s="2"/>
      <c r="J16" s="2"/>
      <c r="K16" s="2"/>
      <c r="L16" s="2"/>
      <c r="M16" s="2"/>
      <c r="Q16" s="2" t="s">
        <v>15</v>
      </c>
      <c r="R16" s="1">
        <f>COUNTIF(Q2:Q11,Q16)</f>
        <v>3</v>
      </c>
      <c r="Y16" t="s">
        <v>44</v>
      </c>
      <c r="Z16" s="1">
        <f>IF(Y16="Yes",SUM(Y9:Y12),AVERAGE(Y9:Y12))</f>
        <v>174</v>
      </c>
    </row>
    <row r="17" spans="6:26" x14ac:dyDescent="0.2">
      <c r="F17" s="2" t="s">
        <v>5</v>
      </c>
      <c r="G17" s="1">
        <f>SUMIF(F2:F11,F17,G2:G11)</f>
        <v>174</v>
      </c>
      <c r="Q17" s="2" t="s">
        <v>5</v>
      </c>
      <c r="R17" s="1">
        <f>COUNTIF(Q2:Q11,Q17)</f>
        <v>1</v>
      </c>
      <c r="Y17" t="s">
        <v>45</v>
      </c>
      <c r="Z17" s="1">
        <f>IF(Y17="Yes",SUM(Y10:Y15),AVERAGE(Y10:Y15))</f>
        <v>53</v>
      </c>
    </row>
  </sheetData>
  <dataValidations count="1">
    <dataValidation type="list" allowBlank="1" showInputMessage="1" showErrorMessage="1" sqref="AI7" xr:uid="{EE0CF776-7DC5-8148-8CFD-D824A06CF539}">
      <formula1>$AH$2:$AH$5</formula1>
    </dataValidation>
  </dataValidations>
  <hyperlinks>
    <hyperlink ref="AD2" r:id="rId1" xr:uid="{1AFD2288-5037-7B42-B48B-11D049BC2949}"/>
    <hyperlink ref="AD3" r:id="rId2" xr:uid="{BF53DF92-4E9B-914F-A75A-2A2976128B25}"/>
    <hyperlink ref="AD4" r:id="rId3" xr:uid="{53107011-BB7A-534B-8569-9FE2F9F965C4}"/>
    <hyperlink ref="AD5" r:id="rId4" xr:uid="{C4E2004F-FECB-3B45-8025-F22D1AB8D637}"/>
    <hyperlink ref="AI2" r:id="rId5" xr:uid="{B184C2EB-ECBB-6242-B97E-F1F68D797995}"/>
    <hyperlink ref="AI3" r:id="rId6" xr:uid="{0DC6F90B-B096-7F4E-9741-7563D3A3C756}"/>
    <hyperlink ref="AI4" r:id="rId7" xr:uid="{E7B9063C-3109-B842-B177-B9C2512245C5}"/>
    <hyperlink ref="AI5" r:id="rId8" xr:uid="{E19141FD-D3A6-7E48-B921-4C571EE7FBF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BDFD-80AF-984E-8EC8-CF4BAB80A392}">
  <dimension ref="A1:F22"/>
  <sheetViews>
    <sheetView topLeftCell="B1" zoomScale="107" workbookViewId="0">
      <selection activeCell="F13" sqref="F13"/>
    </sheetView>
  </sheetViews>
  <sheetFormatPr baseColWidth="10" defaultRowHeight="16" x14ac:dyDescent="0.2"/>
  <cols>
    <col min="1" max="1" width="19.1640625" customWidth="1"/>
    <col min="2" max="2" width="24.6640625" customWidth="1"/>
    <col min="3" max="3" width="15" customWidth="1"/>
    <col min="4" max="4" width="21.5" customWidth="1"/>
    <col min="5" max="5" width="19" customWidth="1"/>
  </cols>
  <sheetData>
    <row r="1" spans="1:6" x14ac:dyDescent="0.2">
      <c r="A1" s="2" t="s">
        <v>81</v>
      </c>
      <c r="B1" s="2"/>
      <c r="C1" s="2"/>
      <c r="D1" s="2"/>
      <c r="E1" s="2"/>
      <c r="F1" s="2"/>
    </row>
    <row r="2" spans="1:6" x14ac:dyDescent="0.2">
      <c r="A2" s="15" t="s">
        <v>72</v>
      </c>
      <c r="B2" s="15" t="s">
        <v>73</v>
      </c>
      <c r="C2" s="16" t="s">
        <v>74</v>
      </c>
      <c r="D2" s="16" t="s">
        <v>75</v>
      </c>
      <c r="E2" s="16" t="s">
        <v>76</v>
      </c>
      <c r="F2" s="15" t="s">
        <v>77</v>
      </c>
    </row>
    <row r="3" spans="1:6" x14ac:dyDescent="0.2">
      <c r="A3" s="2" t="s">
        <v>53</v>
      </c>
      <c r="B3" s="18">
        <v>85</v>
      </c>
      <c r="C3" s="18">
        <v>90</v>
      </c>
      <c r="D3" s="18">
        <v>88</v>
      </c>
      <c r="E3" s="18">
        <v>92</v>
      </c>
      <c r="F3" s="17">
        <f>(B3*0.2)+(C3*0.2)+(D3*0.3)+(E3*0.3)</f>
        <v>89</v>
      </c>
    </row>
    <row r="4" spans="1:6" x14ac:dyDescent="0.2">
      <c r="A4" s="2" t="s">
        <v>83</v>
      </c>
      <c r="B4" s="18">
        <v>78</v>
      </c>
      <c r="C4" s="18">
        <v>80</v>
      </c>
      <c r="D4" s="18">
        <v>85</v>
      </c>
      <c r="E4" s="18">
        <v>84</v>
      </c>
      <c r="F4" s="19">
        <f t="shared" ref="F4:F7" si="0">(B4*0.2)+(C4*0.2)+(D4*0.3)+(E4*0.3)</f>
        <v>82.3</v>
      </c>
    </row>
    <row r="5" spans="1:6" x14ac:dyDescent="0.2">
      <c r="A5" s="2" t="s">
        <v>84</v>
      </c>
      <c r="B5" s="18">
        <v>92</v>
      </c>
      <c r="C5" s="18">
        <v>95</v>
      </c>
      <c r="D5" s="18">
        <v>91</v>
      </c>
      <c r="E5" s="18">
        <v>89</v>
      </c>
      <c r="F5" s="20">
        <f t="shared" si="0"/>
        <v>91.4</v>
      </c>
    </row>
    <row r="6" spans="1:6" x14ac:dyDescent="0.2">
      <c r="A6" s="2" t="s">
        <v>85</v>
      </c>
      <c r="B6" s="18">
        <v>70</v>
      </c>
      <c r="C6" s="18">
        <v>75</v>
      </c>
      <c r="D6" s="18">
        <v>80</v>
      </c>
      <c r="E6" s="18">
        <v>78</v>
      </c>
      <c r="F6" s="20">
        <f t="shared" si="0"/>
        <v>76.400000000000006</v>
      </c>
    </row>
    <row r="7" spans="1:6" x14ac:dyDescent="0.2">
      <c r="A7" s="2" t="s">
        <v>86</v>
      </c>
      <c r="B7" s="18">
        <v>88</v>
      </c>
      <c r="C7" s="18">
        <v>85</v>
      </c>
      <c r="D7" s="18">
        <v>87</v>
      </c>
      <c r="E7" s="18">
        <v>90</v>
      </c>
      <c r="F7" s="20">
        <f t="shared" si="0"/>
        <v>87.7</v>
      </c>
    </row>
    <row r="8" spans="1:6" x14ac:dyDescent="0.2">
      <c r="A8" s="2"/>
      <c r="B8" s="2"/>
      <c r="C8" s="2"/>
      <c r="D8" s="2"/>
      <c r="E8" s="2"/>
      <c r="F8" s="2"/>
    </row>
    <row r="9" spans="1:6" x14ac:dyDescent="0.2">
      <c r="A9" s="2" t="s">
        <v>82</v>
      </c>
      <c r="B9" s="2"/>
      <c r="C9" s="2"/>
      <c r="D9" s="2"/>
      <c r="E9" s="2"/>
      <c r="F9" s="2"/>
    </row>
    <row r="10" spans="1:6" x14ac:dyDescent="0.2">
      <c r="A10" s="15" t="s">
        <v>72</v>
      </c>
      <c r="B10" s="16" t="s">
        <v>78</v>
      </c>
      <c r="C10" s="16" t="s">
        <v>79</v>
      </c>
      <c r="D10" s="16" t="s">
        <v>80</v>
      </c>
      <c r="E10" s="2"/>
      <c r="F10" s="2"/>
    </row>
    <row r="11" spans="1:6" x14ac:dyDescent="0.2">
      <c r="A11" s="2" t="s">
        <v>53</v>
      </c>
      <c r="B11" s="18">
        <v>150</v>
      </c>
      <c r="C11" s="18">
        <v>11</v>
      </c>
      <c r="D11" s="18">
        <f t="shared" ref="D11:D20" si="1">B11 * C11</f>
        <v>1650</v>
      </c>
      <c r="E11" s="2"/>
      <c r="F11" s="2"/>
    </row>
    <row r="12" spans="1:6" x14ac:dyDescent="0.2">
      <c r="A12" s="2" t="s">
        <v>83</v>
      </c>
      <c r="B12" s="18">
        <v>150</v>
      </c>
      <c r="C12" s="18">
        <v>2</v>
      </c>
      <c r="D12" s="18">
        <f t="shared" si="1"/>
        <v>300</v>
      </c>
      <c r="E12" s="2"/>
      <c r="F12" s="2"/>
    </row>
    <row r="13" spans="1:6" x14ac:dyDescent="0.2">
      <c r="A13" s="2" t="s">
        <v>84</v>
      </c>
      <c r="B13" s="18">
        <v>150</v>
      </c>
      <c r="C13" s="18">
        <v>5</v>
      </c>
      <c r="D13" s="18">
        <f t="shared" si="1"/>
        <v>750</v>
      </c>
      <c r="E13" s="2"/>
      <c r="F13" s="2"/>
    </row>
    <row r="14" spans="1:6" x14ac:dyDescent="0.2">
      <c r="A14" s="2" t="s">
        <v>85</v>
      </c>
      <c r="B14" s="18">
        <v>150</v>
      </c>
      <c r="C14" s="18">
        <v>2</v>
      </c>
      <c r="D14" s="18">
        <f t="shared" si="1"/>
        <v>300</v>
      </c>
      <c r="E14" s="2"/>
      <c r="F14" s="2"/>
    </row>
    <row r="15" spans="1:6" x14ac:dyDescent="0.2">
      <c r="A15" s="2" t="s">
        <v>86</v>
      </c>
      <c r="B15" s="18">
        <v>150</v>
      </c>
      <c r="C15" s="18">
        <v>14</v>
      </c>
      <c r="D15" s="18">
        <f t="shared" si="1"/>
        <v>2100</v>
      </c>
      <c r="E15" s="2"/>
      <c r="F15" s="2"/>
    </row>
    <row r="16" spans="1:6" x14ac:dyDescent="0.2">
      <c r="A16" s="2" t="s">
        <v>87</v>
      </c>
      <c r="B16" s="18">
        <v>150</v>
      </c>
      <c r="C16" s="18">
        <v>3</v>
      </c>
      <c r="D16" s="18">
        <f t="shared" si="1"/>
        <v>450</v>
      </c>
      <c r="E16" s="2"/>
      <c r="F16" s="2"/>
    </row>
    <row r="17" spans="1:6" x14ac:dyDescent="0.2">
      <c r="A17" s="2" t="s">
        <v>88</v>
      </c>
      <c r="B17" s="18">
        <v>150</v>
      </c>
      <c r="C17" s="18">
        <v>6</v>
      </c>
      <c r="D17" s="18">
        <f t="shared" si="1"/>
        <v>900</v>
      </c>
      <c r="E17" s="2"/>
      <c r="F17" s="2"/>
    </row>
    <row r="18" spans="1:6" x14ac:dyDescent="0.2">
      <c r="A18" s="2" t="s">
        <v>89</v>
      </c>
      <c r="B18" s="18">
        <v>150</v>
      </c>
      <c r="C18" s="18">
        <v>1</v>
      </c>
      <c r="D18" s="18">
        <f t="shared" si="1"/>
        <v>150</v>
      </c>
      <c r="E18" s="2"/>
      <c r="F18" s="2"/>
    </row>
    <row r="19" spans="1:6" x14ac:dyDescent="0.2">
      <c r="A19" s="2" t="s">
        <v>90</v>
      </c>
      <c r="B19" s="18">
        <v>150</v>
      </c>
      <c r="C19" s="18">
        <v>10</v>
      </c>
      <c r="D19" s="18">
        <f t="shared" si="1"/>
        <v>1500</v>
      </c>
      <c r="E19" s="2"/>
      <c r="F19" s="2"/>
    </row>
    <row r="20" spans="1:6" x14ac:dyDescent="0.2">
      <c r="A20" s="2" t="s">
        <v>91</v>
      </c>
      <c r="B20" s="18">
        <v>150</v>
      </c>
      <c r="C20" s="18">
        <v>11</v>
      </c>
      <c r="D20" s="18">
        <f t="shared" si="1"/>
        <v>1650</v>
      </c>
      <c r="E20" s="2"/>
      <c r="F20" s="2"/>
    </row>
    <row r="21" spans="1:6" x14ac:dyDescent="0.2">
      <c r="A21" s="2"/>
      <c r="B21" s="2"/>
      <c r="E21" s="2"/>
      <c r="F21" s="2"/>
    </row>
    <row r="22" spans="1:6" x14ac:dyDescent="0.2">
      <c r="A22" s="2"/>
      <c r="B22" s="2"/>
      <c r="C22" s="4" t="s">
        <v>92</v>
      </c>
      <c r="D22" s="21">
        <f>SUM(D11:D20)</f>
        <v>9750</v>
      </c>
      <c r="E22" s="2"/>
      <c r="F22" s="2"/>
    </row>
  </sheetData>
  <conditionalFormatting sqref="F3:F7">
    <cfRule type="cellIs" dxfId="6" priority="1" operator="lessThan">
      <formula>75</formula>
    </cfRule>
    <cfRule type="cellIs" dxfId="5" priority="2" operator="greaterThan">
      <formula>90</formula>
    </cfRule>
    <cfRule type="cellIs" dxfId="4" priority="3" operator="between">
      <formula>75</formula>
      <formula>89</formula>
    </cfRule>
    <cfRule type="cellIs" dxfId="3" priority="4" operator="greaterThan">
      <formula>90</formula>
    </cfRule>
    <cfRule type="cellIs" dxfId="2" priority="5" operator="greaterThanOrEqual">
      <formula>90</formula>
    </cfRule>
    <cfRule type="cellIs" dxfId="1" priority="6" operator="lessThan">
      <formula>75</formula>
    </cfRule>
    <cfRule type="cellIs" dxfId="0" priority="7" operator="between">
      <formula>75</formula>
      <formula>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Gian</dc:creator>
  <cp:lastModifiedBy>Carl Gian</cp:lastModifiedBy>
  <dcterms:created xsi:type="dcterms:W3CDTF">2024-11-11T13:47:47Z</dcterms:created>
  <dcterms:modified xsi:type="dcterms:W3CDTF">2024-11-12T01:34:06Z</dcterms:modified>
</cp:coreProperties>
</file>