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autoCompressPictures="0"/>
  <xr:revisionPtr revIDLastSave="0" documentId="8_{444F904F-AA11-49AC-830E-592CBB420B2D}" xr6:coauthVersionLast="47" xr6:coauthVersionMax="47" xr10:uidLastSave="{00000000-0000-0000-0000-000000000000}"/>
  <bookViews>
    <workbookView xWindow="20370" yWindow="-120" windowWidth="20730" windowHeight="11310" tabRatio="788" xr2:uid="{00000000-000D-0000-FFFF-FFFF00000000}"/>
  </bookViews>
  <sheets>
    <sheet name="Calendário" sheetId="14" r:id="rId1"/>
  </sheets>
  <definedNames>
    <definedName name="_xlnm.Print_Area" localSheetId="0">Calendário!$B$1:$I$168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<sst xmlns="http://schemas.openxmlformats.org/spreadsheetml/2006/main" count="15" uniqueCount="4">
  <si>
    <t>Anotações:</t>
  </si>
  <si>
    <t>Reunião de pais e mestres às 19h</t>
  </si>
  <si>
    <t>DOMINGO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</si>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</sst>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166" fontId="9" fillId="0" borderId="9" xfId="5" applyNumberFormat="1" applyFill="1">
      <alignment horizontal="left" vertical="center" wrapText="1" indent="1"/>
    </xf>
    <xf numFmtId="166" fontId="9" fillId="0" borderId="4" xfId="5" applyNumberFormat="1" applyFill="1" applyBorder="1">
      <alignment horizontal="left" vertical="center" wrapText="1" indent="1"/>
    </xf>
    <xf numFmtId="0" fontId="7" fillId="0" borderId="0" xfId="2">
      <alignment horizontal="left" indent="3"/>
    </xf>
    <xf numFmtId="167" fontId="0" fillId="0" borderId="8" xfId="8" applyNumberFormat="1" applyFont="1" applyBorder="1">
      <alignment horizontal="left" vertical="center" wrapText="1" indent="1"/>
    </xf>
    <xf numFmtId="167" fontId="11" fillId="0" borderId="8" xfId="8" applyNumberFormat="1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7" fontId="11" fillId="0" borderId="8" xfId="8" applyNumberFormat="1">
      <alignment horizontal="left" vertical="center" wrapText="1" indent="1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/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2022</v>
      </c>
      <c r="C1" s="13" t="s">
        <v>3</v>
      </c>
      <c r="D1" s="13"/>
      <c r="E1" s="13"/>
      <c r="F1" s="2"/>
      <c r="G1" s="2"/>
      <c r="H1" s="2"/>
    </row>
    <row r="2" spans="1:8" ht="14.25" customHeight="1" x14ac:dyDescent="0.3">
      <c r="A2" s="3"/>
      <c r="B2" s="4" t="s">
        <v>2</v>
      </c>
      <c r="C2" s="5" t="str">
        <f ca="1">UPPER(TEXT(C3,"dddd"))</f>
        <v>SEGUNDA-FEIRA</v>
      </c>
      <c r="D2" s="4" t="str">
        <f t="shared" ref="D2:H2" ca="1" si="0">UPPER(TEXT(D3,"dddd"))</f>
        <v>TERÇA-FEIRA</v>
      </c>
      <c r="E2" s="5" t="str">
        <f t="shared" ca="1" si="0"/>
        <v>QUARTA-FEIRA</v>
      </c>
      <c r="F2" s="4" t="str">
        <f t="shared" ca="1" si="0"/>
        <v>QUINTA-FEIRA</v>
      </c>
      <c r="G2" s="5" t="str">
        <f t="shared" ca="1" si="0"/>
        <v>SEXTA-FEIRA</v>
      </c>
      <c r="H2" s="4" t="str">
        <f t="shared" ca="1" si="0"/>
        <v>SÁBADO</v>
      </c>
    </row>
    <row r="3" spans="1:8" ht="16.5" customHeight="1" x14ac:dyDescent="0.3">
      <c r="B3" s="11">
        <f t="array" aca="1" ref="B3:H3" ca="1">Dias+1+DATE(CalendárioAno1,CaléndárioMês1Opção,1)-WEEKDAY(DATE(CalendárioAno1,CaléndárioMês1Opção,1),DiaDaSemanaOpção)</f>
        <v>44773</v>
      </c>
      <c r="C3" s="11">
        <f ca="1"/>
        <v>44774</v>
      </c>
      <c r="D3" s="11">
        <f ca="1"/>
        <v>44775</v>
      </c>
      <c r="E3" s="11">
        <f ca="1"/>
        <v>44776</v>
      </c>
      <c r="F3" s="11">
        <f ca="1"/>
        <v>44777</v>
      </c>
      <c r="G3" s="11">
        <f ca="1"/>
        <v>44778</v>
      </c>
      <c r="H3" s="12">
        <f ca="1"/>
        <v>44779</v>
      </c>
    </row>
    <row r="4" spans="1:8" ht="56.25" customHeight="1" x14ac:dyDescent="0.3">
      <c r="B4" s="7"/>
      <c r="C4" s="7"/>
      <c r="D4" s="7"/>
      <c r="E4" s="7"/>
      <c r="F4" s="7"/>
      <c r="G4" s="7"/>
      <c r="H4" s="8"/>
    </row>
    <row r="5" spans="1:8" ht="16.5" customHeight="1" x14ac:dyDescent="0.3">
      <c r="B5" s="11">
        <f t="array" aca="1" ref="B5:H5" ca="1">Dias+8+DATE(CalendárioAno1,CaléndárioMês1Opção,1)-WEEKDAY(DATE(CalendárioAno1,CaléndárioMês1Opção,1),DiaDaSemanaOpção)</f>
        <v>44780</v>
      </c>
      <c r="C5" s="11">
        <f ca="1"/>
        <v>44781</v>
      </c>
      <c r="D5" s="11">
        <f ca="1"/>
        <v>44782</v>
      </c>
      <c r="E5" s="11">
        <f ca="1"/>
        <v>44783</v>
      </c>
      <c r="F5" s="11">
        <f ca="1"/>
        <v>44784</v>
      </c>
      <c r="G5" s="11">
        <f ca="1"/>
        <v>44785</v>
      </c>
      <c r="H5" s="12">
        <f ca="1"/>
        <v>44786</v>
      </c>
    </row>
    <row r="6" spans="1:8" ht="56.25" customHeight="1" x14ac:dyDescent="0.3">
      <c r="B6" s="7"/>
      <c r="C6" s="7"/>
      <c r="D6" s="7"/>
      <c r="E6" s="7" t="s">
        <v>1</v>
      </c>
      <c r="F6" s="7"/>
      <c r="G6" s="7"/>
      <c r="H6" s="10"/>
    </row>
    <row r="7" spans="1:8" ht="16.5" customHeight="1" x14ac:dyDescent="0.3">
      <c r="B7" s="11">
        <f t="array" aca="1" ref="B7:H7" ca="1">Dias+15+DATE(CalendárioAno1,CaléndárioMês1Opção,1)-WEEKDAY(DATE(CalendárioAno1,CaléndárioMês1Opção,1),DiaDaSemanaOpção)</f>
        <v>44787</v>
      </c>
      <c r="C7" s="11">
        <f ca="1"/>
        <v>44788</v>
      </c>
      <c r="D7" s="11">
        <f ca="1"/>
        <v>44789</v>
      </c>
      <c r="E7" s="11">
        <f ca="1"/>
        <v>44790</v>
      </c>
      <c r="F7" s="11">
        <f ca="1"/>
        <v>44791</v>
      </c>
      <c r="G7" s="11">
        <f ca="1"/>
        <v>44792</v>
      </c>
      <c r="H7" s="12">
        <f ca="1"/>
        <v>44793</v>
      </c>
    </row>
    <row r="8" spans="1:8" ht="56.25" customHeight="1" x14ac:dyDescent="0.3">
      <c r="B8" s="7"/>
      <c r="C8" s="7"/>
      <c r="D8" s="7"/>
      <c r="E8" s="7"/>
      <c r="F8" s="7"/>
      <c r="G8" s="7"/>
      <c r="H8" s="8"/>
    </row>
    <row r="9" spans="1:8" ht="16.5" customHeight="1" x14ac:dyDescent="0.3">
      <c r="B9" s="11">
        <f t="array" aca="1" ref="B9:H9" ca="1">Dias+22+DATE(CalendárioAno1,CaléndárioMês1Opção,1)-WEEKDAY(DATE(CalendárioAno1,CaléndárioMês1Opção,1),DiaDaSemanaOpção)</f>
        <v>44794</v>
      </c>
      <c r="C9" s="11">
        <f ca="1"/>
        <v>44795</v>
      </c>
      <c r="D9" s="11">
        <f ca="1"/>
        <v>44796</v>
      </c>
      <c r="E9" s="11">
        <f ca="1"/>
        <v>44797</v>
      </c>
      <c r="F9" s="11">
        <f ca="1"/>
        <v>44798</v>
      </c>
      <c r="G9" s="11">
        <f ca="1"/>
        <v>44799</v>
      </c>
      <c r="H9" s="12">
        <f ca="1"/>
        <v>44800</v>
      </c>
    </row>
    <row r="10" spans="1:8" ht="56.25" customHeight="1" x14ac:dyDescent="0.3">
      <c r="B10" s="7"/>
      <c r="C10" s="7"/>
      <c r="D10" s="7"/>
      <c r="E10" s="7"/>
      <c r="F10" s="7"/>
      <c r="G10" s="7"/>
      <c r="H10" s="8"/>
    </row>
    <row r="11" spans="1:8" ht="16.5" customHeight="1" x14ac:dyDescent="0.3">
      <c r="B11" s="11">
        <f t="array" aca="1" ref="B11:H11" ca="1">Dias+29+DATE(CalendárioAno1,CaléndárioMês1Opção,1)-WEEKDAY(DATE(CalendárioAno1,CaléndárioMês1Opção,1),DiaDaSemanaOpção)</f>
        <v>44801</v>
      </c>
      <c r="C11" s="11">
        <f ca="1"/>
        <v>44802</v>
      </c>
      <c r="D11" s="11">
        <f ca="1"/>
        <v>44803</v>
      </c>
      <c r="E11" s="11">
        <f ca="1"/>
        <v>44804</v>
      </c>
      <c r="F11" s="11">
        <f ca="1"/>
        <v>44805</v>
      </c>
      <c r="G11" s="11">
        <f ca="1"/>
        <v>44806</v>
      </c>
      <c r="H11" s="12">
        <f ca="1"/>
        <v>44807</v>
      </c>
    </row>
    <row r="12" spans="1:8" ht="57" customHeight="1" x14ac:dyDescent="0.3">
      <c r="B12" s="7"/>
      <c r="C12" s="7"/>
      <c r="D12" s="7"/>
      <c r="E12" s="7"/>
      <c r="F12" s="7"/>
      <c r="G12" s="7"/>
      <c r="H12" s="8"/>
    </row>
    <row r="13" spans="1:8" ht="16.5" customHeight="1" x14ac:dyDescent="0.3">
      <c r="B13" s="11">
        <f t="array" aca="1" ref="B13:C13" ca="1">Dias+36+DATE(CalendárioAno1,CaléndárioMês1Opção,1)-WEEKDAY(DATE(CalendárioAno1,CaléndárioMês1Opção,1),DiaDaSemanaOpção)</f>
        <v>44808</v>
      </c>
      <c r="C13" s="11">
        <f ca="1"/>
        <v>44809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7"/>
      <c r="C14" s="7"/>
      <c r="D14" s="17"/>
      <c r="E14" s="17"/>
      <c r="F14" s="17"/>
      <c r="G14" s="17"/>
      <c r="H14" s="17"/>
    </row>
    <row r="15" spans="1:8" ht="54" customHeight="1" x14ac:dyDescent="0.7">
      <c r="A15" s="2"/>
      <c r="B15" s="1">
        <f ca="1">YEAR(DATE(CalendárioAno1,CaléndárioMês1Opção+1,1))</f>
        <v>2022</v>
      </c>
      <c r="C15" s="13" t="str">
        <f ca="1">TEXT(DATE(CalendárioAno1,CaléndárioMês1Opção+1,1),"mmmm")</f>
        <v>setembro</v>
      </c>
      <c r="D15" s="13"/>
      <c r="E15" s="13"/>
      <c r="F15" s="6"/>
      <c r="G15" s="6"/>
      <c r="H15" s="2"/>
    </row>
    <row r="16" spans="1:8" ht="14.25" customHeight="1" x14ac:dyDescent="0.3">
      <c r="A16" s="3"/>
      <c r="B16" s="4" t="str">
        <f ca="1">UPPER(TEXT(B17,"dddd"))</f>
        <v>DOMINGO</v>
      </c>
      <c r="C16" s="5" t="str">
        <f t="shared" ref="C16:H16" ca="1" si="1">UPPER(TEXT(C17,"dddd"))</f>
        <v>SEGUNDA-FEIRA</v>
      </c>
      <c r="D16" s="4" t="str">
        <f t="shared" ca="1" si="1"/>
        <v>TERÇA-FEIRA</v>
      </c>
      <c r="E16" s="5" t="str">
        <f t="shared" ca="1" si="1"/>
        <v>QUARTA-FEIRA</v>
      </c>
      <c r="F16" s="4" t="str">
        <f t="shared" ca="1" si="1"/>
        <v>QUINTA-FEIRA</v>
      </c>
      <c r="G16" s="5" t="str">
        <f t="shared" ca="1" si="1"/>
        <v>SEXTA-FEIRA</v>
      </c>
      <c r="H16" s="4" t="str">
        <f t="shared" ca="1" si="1"/>
        <v>SÁBADO</v>
      </c>
    </row>
    <row r="17" spans="1:8" ht="16.5" customHeight="1" x14ac:dyDescent="0.3">
      <c r="B17" s="11">
        <f t="array" aca="1" ref="B17:H17" ca="1">Dias+1+DATE(CalendárioAno2,CaléndárioMês2Opção,1)-WEEKDAY(DATE(CalendárioAno2,CaléndárioMês2Opção,1),DiaDaSemanaOpção)</f>
        <v>44801</v>
      </c>
      <c r="C17" s="11">
        <f ca="1"/>
        <v>44802</v>
      </c>
      <c r="D17" s="11">
        <f ca="1"/>
        <v>44803</v>
      </c>
      <c r="E17" s="11">
        <f ca="1"/>
        <v>44804</v>
      </c>
      <c r="F17" s="11">
        <f ca="1"/>
        <v>44805</v>
      </c>
      <c r="G17" s="11">
        <f ca="1"/>
        <v>44806</v>
      </c>
      <c r="H17" s="12">
        <f ca="1"/>
        <v>44807</v>
      </c>
    </row>
    <row r="18" spans="1:8" ht="56.25" customHeight="1" x14ac:dyDescent="0.3">
      <c r="B18" s="7"/>
      <c r="C18" s="7"/>
      <c r="D18" s="7"/>
      <c r="E18" s="7"/>
      <c r="F18" s="7"/>
      <c r="G18" s="7"/>
      <c r="H18" s="8"/>
    </row>
    <row r="19" spans="1:8" ht="16.5" customHeight="1" x14ac:dyDescent="0.3">
      <c r="B19" s="11">
        <f t="array" aca="1" ref="B19:H19" ca="1">Dias+8+DATE(CalendárioAno2,CaléndárioMês2Opção,1)-WEEKDAY(DATE(CalendárioAno2,CaléndárioMês2Opção,1),DiaDaSemanaOpção)</f>
        <v>44808</v>
      </c>
      <c r="C19" s="11">
        <f ca="1"/>
        <v>44809</v>
      </c>
      <c r="D19" s="11">
        <f ca="1"/>
        <v>44810</v>
      </c>
      <c r="E19" s="11">
        <f ca="1"/>
        <v>44811</v>
      </c>
      <c r="F19" s="11">
        <f ca="1"/>
        <v>44812</v>
      </c>
      <c r="G19" s="11">
        <f ca="1"/>
        <v>44813</v>
      </c>
      <c r="H19" s="12">
        <f ca="1"/>
        <v>44814</v>
      </c>
    </row>
    <row r="20" spans="1:8" ht="56.25" customHeight="1" x14ac:dyDescent="0.3">
      <c r="B20" s="7"/>
      <c r="C20" s="7"/>
      <c r="D20" s="7"/>
      <c r="E20" s="7"/>
      <c r="F20" s="7"/>
      <c r="G20" s="7"/>
      <c r="H20" s="8"/>
    </row>
    <row r="21" spans="1:8" ht="16.5" customHeight="1" x14ac:dyDescent="0.3">
      <c r="B21" s="11">
        <f t="array" aca="1" ref="B21:H21" ca="1">Dias+15+DATE(CalendárioAno2,CaléndárioMês2Opção,1)-WEEKDAY(DATE(CalendárioAno2,CaléndárioMês2Opção,1),DiaDaSemanaOpção)</f>
        <v>44815</v>
      </c>
      <c r="C21" s="11">
        <f ca="1"/>
        <v>44816</v>
      </c>
      <c r="D21" s="11">
        <f ca="1"/>
        <v>44817</v>
      </c>
      <c r="E21" s="11">
        <f ca="1"/>
        <v>44818</v>
      </c>
      <c r="F21" s="11">
        <f ca="1"/>
        <v>44819</v>
      </c>
      <c r="G21" s="11">
        <f ca="1"/>
        <v>44820</v>
      </c>
      <c r="H21" s="12">
        <f ca="1"/>
        <v>44821</v>
      </c>
    </row>
    <row r="22" spans="1:8" ht="56.25" customHeight="1" x14ac:dyDescent="0.3">
      <c r="B22" s="7"/>
      <c r="C22" s="7"/>
      <c r="D22" s="7"/>
      <c r="E22" s="7"/>
      <c r="F22" s="7"/>
      <c r="G22" s="7"/>
      <c r="H22" s="8"/>
    </row>
    <row r="23" spans="1:8" ht="16.5" customHeight="1" x14ac:dyDescent="0.3">
      <c r="B23" s="11">
        <f t="array" aca="1" ref="B23:H23" ca="1">Dias+22+DATE(CalendárioAno2,CaléndárioMês2Opção,1)-WEEKDAY(DATE(CalendárioAno2,CaléndárioMês2Opção,1),DiaDaSemanaOpção)</f>
        <v>44822</v>
      </c>
      <c r="C23" s="11">
        <f ca="1"/>
        <v>44823</v>
      </c>
      <c r="D23" s="11">
        <f ca="1"/>
        <v>44824</v>
      </c>
      <c r="E23" s="11">
        <f ca="1"/>
        <v>44825</v>
      </c>
      <c r="F23" s="11">
        <f ca="1"/>
        <v>44826</v>
      </c>
      <c r="G23" s="11">
        <f ca="1"/>
        <v>44827</v>
      </c>
      <c r="H23" s="12">
        <f ca="1"/>
        <v>44828</v>
      </c>
    </row>
    <row r="24" spans="1:8" ht="56.25" customHeight="1" x14ac:dyDescent="0.3">
      <c r="B24" s="7"/>
      <c r="C24" s="7"/>
      <c r="D24" s="7"/>
      <c r="E24" s="7"/>
      <c r="F24" s="7"/>
      <c r="G24" s="7"/>
      <c r="H24" s="8"/>
    </row>
    <row r="25" spans="1:8" ht="16.5" customHeight="1" x14ac:dyDescent="0.3">
      <c r="B25" s="11">
        <f t="array" aca="1" ref="B25:H25" ca="1">Dias+29+DATE(CalendárioAno2,CaléndárioMês2Opção,1)-WEEKDAY(DATE(CalendárioAno2,CaléndárioMês2Opção,1),DiaDaSemanaOpção)</f>
        <v>44829</v>
      </c>
      <c r="C25" s="11">
        <f ca="1"/>
        <v>44830</v>
      </c>
      <c r="D25" s="11">
        <f ca="1"/>
        <v>44831</v>
      </c>
      <c r="E25" s="11">
        <f ca="1"/>
        <v>44832</v>
      </c>
      <c r="F25" s="11">
        <f ca="1"/>
        <v>44833</v>
      </c>
      <c r="G25" s="11">
        <f ca="1"/>
        <v>44834</v>
      </c>
      <c r="H25" s="12">
        <f ca="1"/>
        <v>44835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11">
        <f t="array" aca="1" ref="B27:C27" ca="1">Dias+36+DATE(CalendárioAno2,CaléndárioMês2Opção,1)-WEEKDAY(DATE(CalendárioAno2,CaléndárioMês2Opção,1),DiaDaSemanaOpção)</f>
        <v>44836</v>
      </c>
      <c r="C27" s="11">
        <f ca="1"/>
        <v>44837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7"/>
      <c r="C28" s="7"/>
      <c r="D28" s="17"/>
      <c r="E28" s="17"/>
      <c r="F28" s="17"/>
      <c r="G28" s="17"/>
      <c r="H28" s="17"/>
    </row>
    <row r="29" spans="1:8" ht="54" customHeight="1" x14ac:dyDescent="0.7">
      <c r="A29" s="2"/>
      <c r="B29" s="1">
        <f ca="1">YEAR(DATE(CalendárioAno2,CaléndárioMês2Opção+1,1))</f>
        <v>2022</v>
      </c>
      <c r="C29" s="13" t="str">
        <f ca="1">TEXT(DATE(CalendárioAno2,CaléndárioMês2Opção+1,1),"mmmm")</f>
        <v>outubro</v>
      </c>
      <c r="D29" s="13"/>
      <c r="E29" s="13"/>
      <c r="F29" s="6"/>
      <c r="G29" s="6"/>
      <c r="H29" s="2"/>
    </row>
    <row r="30" spans="1:8" ht="14.25" customHeight="1" x14ac:dyDescent="0.3">
      <c r="A30" s="3"/>
      <c r="B30" s="4" t="str">
        <f ca="1">UPPER(TEXT(B31,"dddd"))</f>
        <v>DOMINGO</v>
      </c>
      <c r="C30" s="5" t="str">
        <f t="shared" ref="C30" ca="1" si="2">UPPER(TEXT(C31,"dddd"))</f>
        <v>SEGUNDA-FEIRA</v>
      </c>
      <c r="D30" s="4" t="str">
        <f t="shared" ref="D30" ca="1" si="3">UPPER(TEXT(D31,"dddd"))</f>
        <v>TERÇA-FEIRA</v>
      </c>
      <c r="E30" s="5" t="str">
        <f t="shared" ref="E30" ca="1" si="4">UPPER(TEXT(E31,"dddd"))</f>
        <v>QUARTA-FEIRA</v>
      </c>
      <c r="F30" s="4" t="str">
        <f t="shared" ref="F30" ca="1" si="5">UPPER(TEXT(F31,"dddd"))</f>
        <v>QUINTA-FEIRA</v>
      </c>
      <c r="G30" s="5" t="str">
        <f t="shared" ref="G30" ca="1" si="6">UPPER(TEXT(G31,"dddd"))</f>
        <v>SEXTA-FEIRA</v>
      </c>
      <c r="H30" s="4" t="str">
        <f t="shared" ref="H30" ca="1" si="7">UPPER(TEXT(H31,"dddd"))</f>
        <v>SÁBADO</v>
      </c>
    </row>
    <row r="31" spans="1:8" ht="16.5" customHeight="1" x14ac:dyDescent="0.3">
      <c r="B31" s="11">
        <f t="array" aca="1" ref="B31:H31" ca="1">Dias+1+DATE(CalendárioAno3,CaléndárioMês3Opção,1)-WEEKDAY(DATE(CalendárioAno3,CaléndárioMês3Opção,1),DiaDaSemanaOpção)</f>
        <v>44829</v>
      </c>
      <c r="C31" s="11">
        <f ca="1"/>
        <v>44830</v>
      </c>
      <c r="D31" s="11">
        <f ca="1"/>
        <v>44831</v>
      </c>
      <c r="E31" s="11">
        <f ca="1"/>
        <v>44832</v>
      </c>
      <c r="F31" s="11">
        <f ca="1"/>
        <v>44833</v>
      </c>
      <c r="G31" s="11">
        <f ca="1"/>
        <v>44834</v>
      </c>
      <c r="H31" s="12">
        <f ca="1"/>
        <v>44835</v>
      </c>
    </row>
    <row r="32" spans="1:8" ht="56.25" customHeight="1" x14ac:dyDescent="0.3">
      <c r="B32" s="7"/>
      <c r="C32" s="7"/>
      <c r="D32" s="7"/>
      <c r="E32" s="7"/>
      <c r="F32" s="7"/>
      <c r="G32" s="7"/>
      <c r="H32" s="8"/>
    </row>
    <row r="33" spans="1:8" ht="16.5" customHeight="1" x14ac:dyDescent="0.3">
      <c r="B33" s="11">
        <f t="array" aca="1" ref="B33:H33" ca="1">Dias+8+DATE(CalendárioAno3,CaléndárioMês3Opção,1)-WEEKDAY(DATE(CalendárioAno3,CaléndárioMês3Opção,1),DiaDaSemanaOpção)</f>
        <v>44836</v>
      </c>
      <c r="C33" s="11">
        <f ca="1"/>
        <v>44837</v>
      </c>
      <c r="D33" s="11">
        <f ca="1"/>
        <v>44838</v>
      </c>
      <c r="E33" s="11">
        <f ca="1"/>
        <v>44839</v>
      </c>
      <c r="F33" s="11">
        <f ca="1"/>
        <v>44840</v>
      </c>
      <c r="G33" s="11">
        <f ca="1"/>
        <v>44841</v>
      </c>
      <c r="H33" s="12">
        <f ca="1"/>
        <v>44842</v>
      </c>
    </row>
    <row r="34" spans="1:8" ht="56.25" customHeight="1" x14ac:dyDescent="0.3">
      <c r="B34" s="7"/>
      <c r="C34" s="7"/>
      <c r="D34" s="7"/>
      <c r="E34" s="7"/>
      <c r="F34" s="7"/>
      <c r="G34" s="7"/>
      <c r="H34" s="8"/>
    </row>
    <row r="35" spans="1:8" ht="16.5" customHeight="1" x14ac:dyDescent="0.3">
      <c r="B35" s="11">
        <f t="array" aca="1" ref="B35:H35" ca="1">Dias+15+DATE(CalendárioAno3,CaléndárioMês3Opção,1)-WEEKDAY(DATE(CalendárioAno3,CaléndárioMês3Opção,1),DiaDaSemanaOpção)</f>
        <v>44843</v>
      </c>
      <c r="C35" s="11">
        <f ca="1"/>
        <v>44844</v>
      </c>
      <c r="D35" s="11">
        <f ca="1"/>
        <v>44845</v>
      </c>
      <c r="E35" s="11">
        <f ca="1"/>
        <v>44846</v>
      </c>
      <c r="F35" s="11">
        <f ca="1"/>
        <v>44847</v>
      </c>
      <c r="G35" s="11">
        <f ca="1"/>
        <v>44848</v>
      </c>
      <c r="H35" s="12">
        <f ca="1"/>
        <v>44849</v>
      </c>
    </row>
    <row r="36" spans="1:8" ht="56.25" customHeight="1" x14ac:dyDescent="0.3">
      <c r="B36" s="7"/>
      <c r="C36" s="7"/>
      <c r="D36" s="7"/>
      <c r="E36" s="7"/>
      <c r="F36" s="7"/>
      <c r="G36" s="7"/>
      <c r="H36" s="8"/>
    </row>
    <row r="37" spans="1:8" ht="16.5" customHeight="1" x14ac:dyDescent="0.3">
      <c r="B37" s="11">
        <f t="array" aca="1" ref="B37:H37" ca="1">Dias+22+DATE(CalendárioAno3,CaléndárioMês3Opção,1)-WEEKDAY(DATE(CalendárioAno3,CaléndárioMês3Opção,1),DiaDaSemanaOpção)</f>
        <v>44850</v>
      </c>
      <c r="C37" s="11">
        <f ca="1"/>
        <v>44851</v>
      </c>
      <c r="D37" s="11">
        <f ca="1"/>
        <v>44852</v>
      </c>
      <c r="E37" s="11">
        <f ca="1"/>
        <v>44853</v>
      </c>
      <c r="F37" s="11">
        <f ca="1"/>
        <v>44854</v>
      </c>
      <c r="G37" s="11">
        <f ca="1"/>
        <v>44855</v>
      </c>
      <c r="H37" s="12">
        <f ca="1"/>
        <v>44856</v>
      </c>
    </row>
    <row r="38" spans="1:8" ht="56.25" customHeight="1" x14ac:dyDescent="0.3">
      <c r="B38" s="7"/>
      <c r="C38" s="7"/>
      <c r="D38" s="7"/>
      <c r="E38" s="7"/>
      <c r="F38" s="7"/>
      <c r="G38" s="7"/>
      <c r="H38" s="8"/>
    </row>
    <row r="39" spans="1:8" ht="16.5" customHeight="1" x14ac:dyDescent="0.3">
      <c r="B39" s="11">
        <f t="array" aca="1" ref="B39:H39" ca="1">Dias+29+DATE(CalendárioAno3,CaléndárioMês3Opção,1)-WEEKDAY(DATE(CalendárioAno3,CaléndárioMês3Opção,1),DiaDaSemanaOpção)</f>
        <v>44857</v>
      </c>
      <c r="C39" s="11">
        <f ca="1"/>
        <v>44858</v>
      </c>
      <c r="D39" s="11">
        <f ca="1"/>
        <v>44859</v>
      </c>
      <c r="E39" s="11">
        <f ca="1"/>
        <v>44860</v>
      </c>
      <c r="F39" s="11">
        <f ca="1"/>
        <v>44861</v>
      </c>
      <c r="G39" s="11">
        <f ca="1"/>
        <v>44862</v>
      </c>
      <c r="H39" s="12">
        <f ca="1"/>
        <v>44863</v>
      </c>
    </row>
    <row r="40" spans="1:8" ht="57" customHeight="1" x14ac:dyDescent="0.3">
      <c r="B40" s="7"/>
      <c r="C40" s="7"/>
      <c r="D40" s="7"/>
      <c r="E40" s="7"/>
      <c r="F40" s="7"/>
      <c r="G40" s="7"/>
      <c r="H40" s="9"/>
    </row>
    <row r="41" spans="1:8" ht="16.5" customHeight="1" x14ac:dyDescent="0.3">
      <c r="B41" s="11">
        <f t="array" aca="1" ref="B41:C41" ca="1">Dias+36+DATE(CalendárioAno3,CaléndárioMês3Opção,1)-WEEKDAY(DATE(CalendárioAno3,CaléndárioMês3Opção,1),DiaDaSemanaOpção)</f>
        <v>44864</v>
      </c>
      <c r="C41" s="11">
        <f ca="1"/>
        <v>44865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7"/>
      <c r="C42" s="7"/>
      <c r="D42" s="17"/>
      <c r="E42" s="17"/>
      <c r="F42" s="17"/>
      <c r="G42" s="17"/>
      <c r="H42" s="17"/>
    </row>
    <row r="43" spans="1:8" ht="54" customHeight="1" x14ac:dyDescent="0.7">
      <c r="A43" s="2"/>
      <c r="B43" s="1">
        <f ca="1">YEAR(DATE(CalendárioAno3,CaléndárioMês3Opção+1,1))</f>
        <v>2022</v>
      </c>
      <c r="C43" s="13" t="str">
        <f ca="1">TEXT(DATE(CalendárioAno3,CaléndárioMês3Opção+1,1),"mmmm")</f>
        <v>novembro</v>
      </c>
      <c r="D43" s="13"/>
      <c r="E43" s="13"/>
      <c r="F43" s="6"/>
      <c r="G43" s="6"/>
      <c r="H43" s="2"/>
    </row>
    <row r="44" spans="1:8" ht="14.25" customHeight="1" x14ac:dyDescent="0.3">
      <c r="A44" s="3"/>
      <c r="B44" s="4" t="str">
        <f ca="1">UPPER(TEXT(B45,"dddd"))</f>
        <v>DOMINGO</v>
      </c>
      <c r="C44" s="5" t="str">
        <f t="shared" ref="C44" ca="1" si="8">UPPER(TEXT(C45,"dddd"))</f>
        <v>SEGUNDA-FEIRA</v>
      </c>
      <c r="D44" s="4" t="str">
        <f t="shared" ref="D44" ca="1" si="9">UPPER(TEXT(D45,"dddd"))</f>
        <v>TERÇA-FEIRA</v>
      </c>
      <c r="E44" s="5" t="str">
        <f t="shared" ref="E44" ca="1" si="10">UPPER(TEXT(E45,"dddd"))</f>
        <v>QUARTA-FEIRA</v>
      </c>
      <c r="F44" s="4" t="str">
        <f t="shared" ref="F44" ca="1" si="11">UPPER(TEXT(F45,"dddd"))</f>
        <v>QUINTA-FEIRA</v>
      </c>
      <c r="G44" s="5" t="str">
        <f t="shared" ref="G44" ca="1" si="12">UPPER(TEXT(G45,"dddd"))</f>
        <v>SEXTA-FEIRA</v>
      </c>
      <c r="H44" s="4" t="str">
        <f t="shared" ref="H44" ca="1" si="13">UPPER(TEXT(H45,"dddd"))</f>
        <v>SÁBADO</v>
      </c>
    </row>
    <row r="45" spans="1:8" ht="16.5" customHeight="1" x14ac:dyDescent="0.3">
      <c r="B45" s="11">
        <f t="array" aca="1" ref="B45:H45" ca="1">Dias+1+DATE(CalendárioAno4,CaléndárioMês4Opção,1)-WEEKDAY(DATE(CalendárioAno4,CaléndárioMês4Opção,1),DiaDaSemanaOpção)</f>
        <v>44864</v>
      </c>
      <c r="C45" s="11">
        <f ca="1"/>
        <v>44865</v>
      </c>
      <c r="D45" s="11">
        <f ca="1"/>
        <v>44866</v>
      </c>
      <c r="E45" s="11">
        <f ca="1"/>
        <v>44867</v>
      </c>
      <c r="F45" s="11">
        <f ca="1"/>
        <v>44868</v>
      </c>
      <c r="G45" s="11">
        <f ca="1"/>
        <v>44869</v>
      </c>
      <c r="H45" s="12">
        <f ca="1"/>
        <v>44870</v>
      </c>
    </row>
    <row r="46" spans="1:8" ht="56.25" customHeight="1" x14ac:dyDescent="0.3">
      <c r="B46" s="7"/>
      <c r="C46" s="7"/>
      <c r="D46" s="7"/>
      <c r="E46" s="7"/>
      <c r="F46" s="7"/>
      <c r="G46" s="7"/>
      <c r="H46" s="8"/>
    </row>
    <row r="47" spans="1:8" ht="16.5" customHeight="1" x14ac:dyDescent="0.3">
      <c r="B47" s="11">
        <f t="array" aca="1" ref="B47:H47" ca="1">Dias+8+DATE(CalendárioAno4,CaléndárioMês4Opção,1)-WEEKDAY(DATE(CalendárioAno4,CaléndárioMês4Opção,1),DiaDaSemanaOpção)</f>
        <v>44871</v>
      </c>
      <c r="C47" s="11">
        <f ca="1"/>
        <v>44872</v>
      </c>
      <c r="D47" s="11">
        <f ca="1"/>
        <v>44873</v>
      </c>
      <c r="E47" s="11">
        <f ca="1"/>
        <v>44874</v>
      </c>
      <c r="F47" s="11">
        <f ca="1"/>
        <v>44875</v>
      </c>
      <c r="G47" s="11">
        <f ca="1"/>
        <v>44876</v>
      </c>
      <c r="H47" s="12">
        <f ca="1"/>
        <v>44877</v>
      </c>
    </row>
    <row r="48" spans="1:8" ht="56.25" customHeight="1" x14ac:dyDescent="0.3">
      <c r="B48" s="7"/>
      <c r="C48" s="7"/>
      <c r="D48" s="7"/>
      <c r="E48" s="7"/>
      <c r="F48" s="7"/>
      <c r="G48" s="7"/>
      <c r="H48" s="8"/>
    </row>
    <row r="49" spans="1:8" ht="16.5" customHeight="1" x14ac:dyDescent="0.3">
      <c r="B49" s="11">
        <f t="array" aca="1" ref="B49:H49" ca="1">Dias+15+DATE(CalendárioAno4,CaléndárioMês4Opção,1)-WEEKDAY(DATE(CalendárioAno4,CaléndárioMês4Opção,1),DiaDaSemanaOpção)</f>
        <v>44878</v>
      </c>
      <c r="C49" s="11">
        <f ca="1"/>
        <v>44879</v>
      </c>
      <c r="D49" s="11">
        <f ca="1"/>
        <v>44880</v>
      </c>
      <c r="E49" s="11">
        <f ca="1"/>
        <v>44881</v>
      </c>
      <c r="F49" s="11">
        <f ca="1"/>
        <v>44882</v>
      </c>
      <c r="G49" s="11">
        <f ca="1"/>
        <v>44883</v>
      </c>
      <c r="H49" s="12">
        <f ca="1"/>
        <v>44884</v>
      </c>
    </row>
    <row r="50" spans="1:8" ht="56.25" customHeight="1" x14ac:dyDescent="0.3">
      <c r="B50" s="7"/>
      <c r="C50" s="7"/>
      <c r="D50" s="7"/>
      <c r="E50" s="7"/>
      <c r="F50" s="7"/>
      <c r="G50" s="7"/>
      <c r="H50" s="8"/>
    </row>
    <row r="51" spans="1:8" ht="16.5" customHeight="1" x14ac:dyDescent="0.3">
      <c r="B51" s="11">
        <f t="array" aca="1" ref="B51:H51" ca="1">Dias+22+DATE(CalendárioAno4,CaléndárioMês4Opção,1)-WEEKDAY(DATE(CalendárioAno4,CaléndárioMês4Opção,1),DiaDaSemanaOpção)</f>
        <v>44885</v>
      </c>
      <c r="C51" s="11">
        <f ca="1"/>
        <v>44886</v>
      </c>
      <c r="D51" s="11">
        <f ca="1"/>
        <v>44887</v>
      </c>
      <c r="E51" s="11">
        <f ca="1"/>
        <v>44888</v>
      </c>
      <c r="F51" s="11">
        <f ca="1"/>
        <v>44889</v>
      </c>
      <c r="G51" s="11">
        <f ca="1"/>
        <v>44890</v>
      </c>
      <c r="H51" s="12">
        <f ca="1"/>
        <v>44891</v>
      </c>
    </row>
    <row r="52" spans="1:8" ht="56.25" customHeight="1" x14ac:dyDescent="0.3">
      <c r="B52" s="7"/>
      <c r="C52" s="7"/>
      <c r="D52" s="7"/>
      <c r="E52" s="7"/>
      <c r="F52" s="7"/>
      <c r="G52" s="7"/>
      <c r="H52" s="8"/>
    </row>
    <row r="53" spans="1:8" ht="16.5" customHeight="1" x14ac:dyDescent="0.3">
      <c r="B53" s="11">
        <f t="array" aca="1" ref="B53:H53" ca="1">Dias+29+DATE(CalendárioAno4,CaléndárioMês4Opção,1)-WEEKDAY(DATE(CalendárioAno4,CaléndárioMês4Opção,1),DiaDaSemanaOpção)</f>
        <v>44892</v>
      </c>
      <c r="C53" s="11">
        <f ca="1"/>
        <v>44893</v>
      </c>
      <c r="D53" s="11">
        <f ca="1"/>
        <v>44894</v>
      </c>
      <c r="E53" s="11">
        <f ca="1"/>
        <v>44895</v>
      </c>
      <c r="F53" s="11">
        <f ca="1"/>
        <v>44896</v>
      </c>
      <c r="G53" s="11">
        <f ca="1"/>
        <v>44897</v>
      </c>
      <c r="H53" s="12">
        <f ca="1"/>
        <v>44898</v>
      </c>
    </row>
    <row r="54" spans="1:8" ht="57" customHeight="1" x14ac:dyDescent="0.3">
      <c r="B54" s="7"/>
      <c r="C54" s="7"/>
      <c r="D54" s="7"/>
      <c r="E54" s="7"/>
      <c r="F54" s="7"/>
      <c r="G54" s="7"/>
      <c r="H54" s="9"/>
    </row>
    <row r="55" spans="1:8" ht="16.5" customHeight="1" x14ac:dyDescent="0.3">
      <c r="B55" s="11">
        <f t="array" aca="1" ref="B55:C55" ca="1">Dias+36+DATE(CalendárioAno4,CaléndárioMês4Opção,1)-WEEKDAY(DATE(CalendárioAno4,CaléndárioMês4Opção,1),DiaDaSemanaOpção)</f>
        <v>44899</v>
      </c>
      <c r="C55" s="11">
        <f ca="1"/>
        <v>44900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7"/>
      <c r="C56" s="7"/>
      <c r="D56" s="17"/>
      <c r="E56" s="17"/>
      <c r="F56" s="17"/>
      <c r="G56" s="17"/>
      <c r="H56" s="17"/>
    </row>
    <row r="57" spans="1:8" ht="54" customHeight="1" x14ac:dyDescent="0.7">
      <c r="A57" s="2"/>
      <c r="B57" s="1">
        <f ca="1">YEAR(DATE(CalendárioAno4,CaléndárioMês4Opção+1,1))</f>
        <v>2022</v>
      </c>
      <c r="C57" s="13" t="str">
        <f ca="1">TEXT(DATE(CalendárioAno4,CaléndárioMês4Opção+1,1),"mmmm")</f>
        <v>dezembro</v>
      </c>
      <c r="D57" s="13"/>
      <c r="E57" s="13"/>
      <c r="F57" s="6"/>
      <c r="G57" s="6"/>
      <c r="H57" s="2"/>
    </row>
    <row r="58" spans="1:8" ht="14.25" customHeight="1" x14ac:dyDescent="0.3">
      <c r="A58" s="3"/>
      <c r="B58" s="4" t="str">
        <f ca="1">UPPER(TEXT(B59,"dddd"))</f>
        <v>DOMINGO</v>
      </c>
      <c r="C58" s="5" t="str">
        <f t="shared" ref="C58" ca="1" si="14">UPPER(TEXT(C59,"dddd"))</f>
        <v>SEGUNDA-FEIRA</v>
      </c>
      <c r="D58" s="4" t="str">
        <f t="shared" ref="D58" ca="1" si="15">UPPER(TEXT(D59,"dddd"))</f>
        <v>TERÇA-FEIRA</v>
      </c>
      <c r="E58" s="5" t="str">
        <f t="shared" ref="E58" ca="1" si="16">UPPER(TEXT(E59,"dddd"))</f>
        <v>QUARTA-FEIRA</v>
      </c>
      <c r="F58" s="4" t="str">
        <f t="shared" ref="F58" ca="1" si="17">UPPER(TEXT(F59,"dddd"))</f>
        <v>QUINTA-FEIRA</v>
      </c>
      <c r="G58" s="5" t="str">
        <f t="shared" ref="G58" ca="1" si="18">UPPER(TEXT(G59,"dddd"))</f>
        <v>SEXTA-FEIRA</v>
      </c>
      <c r="H58" s="4" t="str">
        <f t="shared" ref="H58" ca="1" si="19">UPPER(TEXT(H59,"dddd"))</f>
        <v>SÁBADO</v>
      </c>
    </row>
    <row r="59" spans="1:8" ht="16.5" customHeight="1" x14ac:dyDescent="0.3">
      <c r="B59" s="11">
        <f t="array" aca="1" ref="B59:H59" ca="1">Dias+1+DATE(CalendárioAno5,CaléndárioMês5Opção,1)-WEEKDAY(DATE(CalendárioAno5,CaléndárioMês5Opção,1),DiaDaSemanaOpção)</f>
        <v>44892</v>
      </c>
      <c r="C59" s="11">
        <f ca="1"/>
        <v>44893</v>
      </c>
      <c r="D59" s="11">
        <f ca="1"/>
        <v>44894</v>
      </c>
      <c r="E59" s="11">
        <f ca="1"/>
        <v>44895</v>
      </c>
      <c r="F59" s="11">
        <f ca="1"/>
        <v>44896</v>
      </c>
      <c r="G59" s="11">
        <f ca="1"/>
        <v>44897</v>
      </c>
      <c r="H59" s="12">
        <f ca="1"/>
        <v>44898</v>
      </c>
    </row>
    <row r="60" spans="1:8" ht="56.25" customHeight="1" x14ac:dyDescent="0.3">
      <c r="B60" s="7"/>
      <c r="C60" s="7"/>
      <c r="D60" s="7"/>
      <c r="E60" s="7"/>
      <c r="F60" s="7"/>
      <c r="G60" s="7"/>
      <c r="H60" s="8"/>
    </row>
    <row r="61" spans="1:8" ht="16.5" customHeight="1" x14ac:dyDescent="0.3">
      <c r="B61" s="11">
        <f t="array" aca="1" ref="B61:H61" ca="1">Dias+8+DATE(CalendárioAno5,CaléndárioMês5Opção,1)-WEEKDAY(DATE(CalendárioAno5,CaléndárioMês5Opção,1),DiaDaSemanaOpção)</f>
        <v>44899</v>
      </c>
      <c r="C61" s="11">
        <f ca="1"/>
        <v>44900</v>
      </c>
      <c r="D61" s="11">
        <f ca="1"/>
        <v>44901</v>
      </c>
      <c r="E61" s="11">
        <f ca="1"/>
        <v>44902</v>
      </c>
      <c r="F61" s="11">
        <f ca="1"/>
        <v>44903</v>
      </c>
      <c r="G61" s="11">
        <f ca="1"/>
        <v>44904</v>
      </c>
      <c r="H61" s="12">
        <f ca="1"/>
        <v>44905</v>
      </c>
    </row>
    <row r="62" spans="1:8" ht="56.25" customHeight="1" x14ac:dyDescent="0.3">
      <c r="B62" s="7"/>
      <c r="C62" s="7"/>
      <c r="D62" s="7"/>
      <c r="E62" s="7"/>
      <c r="F62" s="7"/>
      <c r="G62" s="7"/>
      <c r="H62" s="8"/>
    </row>
    <row r="63" spans="1:8" ht="16.5" customHeight="1" x14ac:dyDescent="0.3">
      <c r="B63" s="11">
        <f t="array" aca="1" ref="B63:H63" ca="1">Dias+15+DATE(CalendárioAno5,CaléndárioMês5Opção,1)-WEEKDAY(DATE(CalendárioAno5,CaléndárioMês5Opção,1),DiaDaSemanaOpção)</f>
        <v>44906</v>
      </c>
      <c r="C63" s="11">
        <f ca="1"/>
        <v>44907</v>
      </c>
      <c r="D63" s="11">
        <f ca="1"/>
        <v>44908</v>
      </c>
      <c r="E63" s="11">
        <f ca="1"/>
        <v>44909</v>
      </c>
      <c r="F63" s="11">
        <f ca="1"/>
        <v>44910</v>
      </c>
      <c r="G63" s="11">
        <f ca="1"/>
        <v>44911</v>
      </c>
      <c r="H63" s="12">
        <f ca="1"/>
        <v>44912</v>
      </c>
    </row>
    <row r="64" spans="1:8" ht="56.25" customHeight="1" x14ac:dyDescent="0.3">
      <c r="B64" s="7"/>
      <c r="C64" s="7"/>
      <c r="D64" s="7"/>
      <c r="E64" s="7"/>
      <c r="F64" s="7"/>
      <c r="G64" s="7"/>
      <c r="H64" s="8"/>
    </row>
    <row r="65" spans="1:8" ht="16.5" customHeight="1" x14ac:dyDescent="0.3">
      <c r="B65" s="11">
        <f t="array" aca="1" ref="B65:H65" ca="1">Dias+22+DATE(CalendárioAno5,CaléndárioMês5Opção,1)-WEEKDAY(DATE(CalendárioAno5,CaléndárioMês5Opção,1),DiaDaSemanaOpção)</f>
        <v>44913</v>
      </c>
      <c r="C65" s="11">
        <f ca="1"/>
        <v>44914</v>
      </c>
      <c r="D65" s="11">
        <f ca="1"/>
        <v>44915</v>
      </c>
      <c r="E65" s="11">
        <f ca="1"/>
        <v>44916</v>
      </c>
      <c r="F65" s="11">
        <f ca="1"/>
        <v>44917</v>
      </c>
      <c r="G65" s="11">
        <f ca="1"/>
        <v>44918</v>
      </c>
      <c r="H65" s="12">
        <f ca="1"/>
        <v>44919</v>
      </c>
    </row>
    <row r="66" spans="1:8" ht="56.25" customHeight="1" x14ac:dyDescent="0.3">
      <c r="B66" s="7"/>
      <c r="C66" s="7"/>
      <c r="D66" s="7"/>
      <c r="E66" s="7"/>
      <c r="F66" s="7"/>
      <c r="G66" s="7"/>
      <c r="H66" s="8"/>
    </row>
    <row r="67" spans="1:8" ht="16.5" customHeight="1" x14ac:dyDescent="0.3">
      <c r="B67" s="11">
        <f t="array" aca="1" ref="B67:H67" ca="1">Dias+29+DATE(CalendárioAno5,CaléndárioMês5Opção,1)-WEEKDAY(DATE(CalendárioAno5,CaléndárioMês5Opção,1),DiaDaSemanaOpção)</f>
        <v>44920</v>
      </c>
      <c r="C67" s="11">
        <f ca="1"/>
        <v>44921</v>
      </c>
      <c r="D67" s="11">
        <f ca="1"/>
        <v>44922</v>
      </c>
      <c r="E67" s="11">
        <f ca="1"/>
        <v>44923</v>
      </c>
      <c r="F67" s="11">
        <f ca="1"/>
        <v>44924</v>
      </c>
      <c r="G67" s="11">
        <f ca="1"/>
        <v>44925</v>
      </c>
      <c r="H67" s="12">
        <f ca="1"/>
        <v>44926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1">
        <f t="array" aca="1" ref="B69:C69" ca="1">Dias+36+DATE(CalendárioAno5,CaléndárioMês5Opção,1)-WEEKDAY(DATE(CalendárioAno5,CaléndárioMês5Opção,1),DiaDaSemanaOpção)</f>
        <v>44927</v>
      </c>
      <c r="C69" s="11">
        <f ca="1"/>
        <v>44928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7"/>
      <c r="C70" s="7"/>
      <c r="D70" s="17"/>
      <c r="E70" s="17"/>
      <c r="F70" s="17"/>
      <c r="G70" s="17"/>
      <c r="H70" s="17"/>
    </row>
    <row r="71" spans="1:8" ht="54" customHeight="1" x14ac:dyDescent="0.7">
      <c r="A71" s="2"/>
      <c r="B71" s="1">
        <f ca="1">YEAR(DATE(CalendárioAno5,CaléndárioMês5Opção+1,1))</f>
        <v>2023</v>
      </c>
      <c r="C71" s="13" t="str">
        <f ca="1">TEXT(DATE(CalendárioAno5,CaléndárioMês5Opção+1,1),"mmmm")</f>
        <v>janeiro</v>
      </c>
      <c r="D71" s="13"/>
      <c r="E71" s="13"/>
      <c r="F71" s="6"/>
      <c r="G71" s="6"/>
      <c r="H71" s="2"/>
    </row>
    <row r="72" spans="1:8" ht="14.25" customHeight="1" x14ac:dyDescent="0.3">
      <c r="A72" s="3"/>
      <c r="B72" s="4" t="str">
        <f ca="1">UPPER(TEXT(B73,"dddd"))</f>
        <v>DOMINGO</v>
      </c>
      <c r="C72" s="5" t="str">
        <f t="shared" ref="C72" ca="1" si="20">UPPER(TEXT(C73,"dddd"))</f>
        <v>SEGUNDA-FEIRA</v>
      </c>
      <c r="D72" s="4" t="str">
        <f t="shared" ref="D72" ca="1" si="21">UPPER(TEXT(D73,"dddd"))</f>
        <v>TERÇA-FEIRA</v>
      </c>
      <c r="E72" s="5" t="str">
        <f t="shared" ref="E72" ca="1" si="22">UPPER(TEXT(E73,"dddd"))</f>
        <v>QUARTA-FEIRA</v>
      </c>
      <c r="F72" s="4" t="str">
        <f t="shared" ref="F72" ca="1" si="23">UPPER(TEXT(F73,"dddd"))</f>
        <v>QUINTA-FEIRA</v>
      </c>
      <c r="G72" s="5" t="str">
        <f t="shared" ref="G72" ca="1" si="24">UPPER(TEXT(G73,"dddd"))</f>
        <v>SEXTA-FEIRA</v>
      </c>
      <c r="H72" s="4" t="str">
        <f t="shared" ref="H72" ca="1" si="25">UPPER(TEXT(H73,"dddd"))</f>
        <v>SÁBADO</v>
      </c>
    </row>
    <row r="73" spans="1:8" ht="16.5" customHeight="1" x14ac:dyDescent="0.3">
      <c r="B73" s="11">
        <f t="array" aca="1" ref="B73:H73" ca="1">Dias+1+DATE(CalendárioAno6,CaléndárioMês6Opção,1)-WEEKDAY(DATE(CalendárioAno6,CaléndárioMês6Opção,1),DiaDaSemanaOpção)</f>
        <v>44927</v>
      </c>
      <c r="C73" s="11">
        <f ca="1"/>
        <v>44928</v>
      </c>
      <c r="D73" s="11">
        <f ca="1"/>
        <v>44929</v>
      </c>
      <c r="E73" s="11">
        <f ca="1"/>
        <v>44930</v>
      </c>
      <c r="F73" s="11">
        <f ca="1"/>
        <v>44931</v>
      </c>
      <c r="G73" s="11">
        <f ca="1"/>
        <v>44932</v>
      </c>
      <c r="H73" s="12">
        <f ca="1"/>
        <v>44933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1">
        <f t="array" aca="1" ref="B75:H75" ca="1">Dias+8+DATE(CalendárioAno6,CaléndárioMês6Opção,1)-WEEKDAY(DATE(CalendárioAno6,CaléndárioMês6Opção,1),DiaDaSemanaOpção)</f>
        <v>44934</v>
      </c>
      <c r="C75" s="11">
        <f ca="1"/>
        <v>44935</v>
      </c>
      <c r="D75" s="11">
        <f ca="1"/>
        <v>44936</v>
      </c>
      <c r="E75" s="11">
        <f ca="1"/>
        <v>44937</v>
      </c>
      <c r="F75" s="11">
        <f ca="1"/>
        <v>44938</v>
      </c>
      <c r="G75" s="11">
        <f ca="1"/>
        <v>44939</v>
      </c>
      <c r="H75" s="12">
        <f ca="1"/>
        <v>44940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1">
        <f t="array" aca="1" ref="B77:H77" ca="1">Dias+15+DATE(CalendárioAno6,CaléndárioMês6Opção,1)-WEEKDAY(DATE(CalendárioAno6,CaléndárioMês6Opção,1),DiaDaSemanaOpção)</f>
        <v>44941</v>
      </c>
      <c r="C77" s="11">
        <f ca="1"/>
        <v>44942</v>
      </c>
      <c r="D77" s="11">
        <f ca="1"/>
        <v>44943</v>
      </c>
      <c r="E77" s="11">
        <f ca="1"/>
        <v>44944</v>
      </c>
      <c r="F77" s="11">
        <f ca="1"/>
        <v>44945</v>
      </c>
      <c r="G77" s="11">
        <f ca="1"/>
        <v>44946</v>
      </c>
      <c r="H77" s="12">
        <f ca="1"/>
        <v>44947</v>
      </c>
    </row>
    <row r="78" spans="1:8" ht="56.25" customHeight="1" x14ac:dyDescent="0.3">
      <c r="B78" s="7"/>
      <c r="C78" s="7"/>
      <c r="D78" s="7"/>
      <c r="E78" s="7"/>
      <c r="F78" s="7"/>
      <c r="G78" s="7"/>
      <c r="H78" s="8"/>
    </row>
    <row r="79" spans="1:8" ht="16.5" customHeight="1" x14ac:dyDescent="0.3">
      <c r="B79" s="11">
        <f t="array" aca="1" ref="B79:H79" ca="1">Dias+22+DATE(CalendárioAno6,CaléndárioMês6Opção,1)-WEEKDAY(DATE(CalendárioAno6,CaléndárioMês6Opção,1),DiaDaSemanaOpção)</f>
        <v>44948</v>
      </c>
      <c r="C79" s="11">
        <f ca="1"/>
        <v>44949</v>
      </c>
      <c r="D79" s="11">
        <f ca="1"/>
        <v>44950</v>
      </c>
      <c r="E79" s="11">
        <f ca="1"/>
        <v>44951</v>
      </c>
      <c r="F79" s="11">
        <f ca="1"/>
        <v>44952</v>
      </c>
      <c r="G79" s="11">
        <f ca="1"/>
        <v>44953</v>
      </c>
      <c r="H79" s="12">
        <f ca="1"/>
        <v>44954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1">
        <f t="array" aca="1" ref="B81:H81" ca="1">Dias+29+DATE(CalendárioAno6,CaléndárioMês6Opção,1)-WEEKDAY(DATE(CalendárioAno6,CaléndárioMês6Opção,1),DiaDaSemanaOpção)</f>
        <v>44955</v>
      </c>
      <c r="C81" s="11">
        <f ca="1"/>
        <v>44956</v>
      </c>
      <c r="D81" s="11">
        <f ca="1"/>
        <v>44957</v>
      </c>
      <c r="E81" s="11">
        <f ca="1"/>
        <v>44958</v>
      </c>
      <c r="F81" s="11">
        <f ca="1"/>
        <v>44959</v>
      </c>
      <c r="G81" s="11">
        <f ca="1"/>
        <v>44960</v>
      </c>
      <c r="H81" s="12">
        <f ca="1"/>
        <v>44961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1">
        <f t="array" aca="1" ref="B83:C83" ca="1">Dias+36+DATE(CalendárioAno6,CaléndárioMês6Opção,1)-WEEKDAY(DATE(CalendárioAno6,CaléndárioMês6Opção,1),DiaDaSemanaOpção)</f>
        <v>44962</v>
      </c>
      <c r="C83" s="11">
        <f ca="1"/>
        <v>44963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7"/>
      <c r="C84" s="7"/>
      <c r="D84" s="17"/>
      <c r="E84" s="17"/>
      <c r="F84" s="17"/>
      <c r="G84" s="17"/>
      <c r="H84" s="17"/>
    </row>
    <row r="85" spans="1:8" ht="54" customHeight="1" x14ac:dyDescent="0.7">
      <c r="A85" s="2"/>
      <c r="B85" s="1">
        <f ca="1">YEAR(DATE(CalendárioAno6,CaléndárioMês6Opção+1,1))</f>
        <v>2023</v>
      </c>
      <c r="C85" s="13" t="str">
        <f ca="1">TEXT(DATE(CalendárioAno6,CaléndárioMês6Opção+1,1),"mmmm")</f>
        <v>fevereiro</v>
      </c>
      <c r="D85" s="13"/>
      <c r="E85" s="13"/>
      <c r="F85" s="6"/>
      <c r="G85" s="6"/>
      <c r="H85" s="2"/>
    </row>
    <row r="86" spans="1:8" ht="14.25" customHeight="1" x14ac:dyDescent="0.3">
      <c r="A86" s="3"/>
      <c r="B86" s="4" t="str">
        <f ca="1">UPPER(TEXT(B87,"dddd"))</f>
        <v>DOMINGO</v>
      </c>
      <c r="C86" s="5" t="str">
        <f t="shared" ref="C86" ca="1" si="26">UPPER(TEXT(C87,"dddd"))</f>
        <v>SEGUNDA-FEIRA</v>
      </c>
      <c r="D86" s="4" t="str">
        <f t="shared" ref="D86" ca="1" si="27">UPPER(TEXT(D87,"dddd"))</f>
        <v>TERÇA-FEIRA</v>
      </c>
      <c r="E86" s="5" t="str">
        <f t="shared" ref="E86" ca="1" si="28">UPPER(TEXT(E87,"dddd"))</f>
        <v>QUARTA-FEIRA</v>
      </c>
      <c r="F86" s="4" t="str">
        <f t="shared" ref="F86" ca="1" si="29">UPPER(TEXT(F87,"dddd"))</f>
        <v>QUINTA-FEIRA</v>
      </c>
      <c r="G86" s="5" t="str">
        <f t="shared" ref="G86" ca="1" si="30">UPPER(TEXT(G87,"dddd"))</f>
        <v>SEXTA-FEIRA</v>
      </c>
      <c r="H86" s="4" t="str">
        <f t="shared" ref="H86" ca="1" si="31">UPPER(TEXT(H87,"dddd"))</f>
        <v>SÁBADO</v>
      </c>
    </row>
    <row r="87" spans="1:8" ht="16.5" customHeight="1" x14ac:dyDescent="0.3">
      <c r="B87" s="11">
        <f t="array" aca="1" ref="B87:H87" ca="1">Dias+1+DATE(CalendárioAno7,CaléndárioMês7Opção,1)-WEEKDAY(DATE(CalendárioAno7,CaléndárioMês7Opção,1),DiaDaSemanaOpção)</f>
        <v>44955</v>
      </c>
      <c r="C87" s="11">
        <f ca="1"/>
        <v>44956</v>
      </c>
      <c r="D87" s="11">
        <f ca="1"/>
        <v>44957</v>
      </c>
      <c r="E87" s="11">
        <f ca="1"/>
        <v>44958</v>
      </c>
      <c r="F87" s="11">
        <f ca="1"/>
        <v>44959</v>
      </c>
      <c r="G87" s="11">
        <f ca="1"/>
        <v>44960</v>
      </c>
      <c r="H87" s="12">
        <f ca="1"/>
        <v>44961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1">
        <f t="array" aca="1" ref="B89:H89" ca="1">Dias+8+DATE(CalendárioAno7,CaléndárioMês7Opção,1)-WEEKDAY(DATE(CalendárioAno7,CaléndárioMês7Opção,1),DiaDaSemanaOpção)</f>
        <v>44962</v>
      </c>
      <c r="C89" s="11">
        <f ca="1"/>
        <v>44963</v>
      </c>
      <c r="D89" s="11">
        <f ca="1"/>
        <v>44964</v>
      </c>
      <c r="E89" s="11">
        <f ca="1"/>
        <v>44965</v>
      </c>
      <c r="F89" s="11">
        <f ca="1"/>
        <v>44966</v>
      </c>
      <c r="G89" s="11">
        <f ca="1"/>
        <v>44967</v>
      </c>
      <c r="H89" s="12">
        <f ca="1"/>
        <v>44968</v>
      </c>
    </row>
    <row r="90" spans="1:8" ht="56.25" customHeight="1" x14ac:dyDescent="0.3">
      <c r="B90" s="7"/>
      <c r="C90" s="7"/>
      <c r="D90" s="7"/>
      <c r="E90" s="7"/>
      <c r="F90" s="7"/>
      <c r="G90" s="7"/>
      <c r="H90" s="8"/>
    </row>
    <row r="91" spans="1:8" ht="16.5" customHeight="1" x14ac:dyDescent="0.3">
      <c r="B91" s="11">
        <f t="array" aca="1" ref="B91:H91" ca="1">Dias+15+DATE(CalendárioAno7,CaléndárioMês7Opção,1)-WEEKDAY(DATE(CalendárioAno7,CaléndárioMês7Opção,1),DiaDaSemanaOpção)</f>
        <v>44969</v>
      </c>
      <c r="C91" s="11">
        <f ca="1"/>
        <v>44970</v>
      </c>
      <c r="D91" s="11">
        <f ca="1"/>
        <v>44971</v>
      </c>
      <c r="E91" s="11">
        <f ca="1"/>
        <v>44972</v>
      </c>
      <c r="F91" s="11">
        <f ca="1"/>
        <v>44973</v>
      </c>
      <c r="G91" s="11">
        <f ca="1"/>
        <v>44974</v>
      </c>
      <c r="H91" s="12">
        <f ca="1"/>
        <v>44975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1">
        <f t="array" aca="1" ref="B93:H93" ca="1">Dias+22+DATE(CalendárioAno7,CaléndárioMês7Opção,1)-WEEKDAY(DATE(CalendárioAno7,CaléndárioMês7Opção,1),DiaDaSemanaOpção)</f>
        <v>44976</v>
      </c>
      <c r="C93" s="11">
        <f ca="1"/>
        <v>44977</v>
      </c>
      <c r="D93" s="11">
        <f ca="1"/>
        <v>44978</v>
      </c>
      <c r="E93" s="11">
        <f ca="1"/>
        <v>44979</v>
      </c>
      <c r="F93" s="11">
        <f ca="1"/>
        <v>44980</v>
      </c>
      <c r="G93" s="11">
        <f ca="1"/>
        <v>44981</v>
      </c>
      <c r="H93" s="12">
        <f ca="1"/>
        <v>44982</v>
      </c>
    </row>
    <row r="94" spans="1:8" ht="56.25" customHeight="1" x14ac:dyDescent="0.3">
      <c r="B94" s="7"/>
      <c r="C94" s="7"/>
      <c r="D94" s="7"/>
      <c r="E94" s="7"/>
      <c r="F94" s="7"/>
      <c r="G94" s="7"/>
      <c r="H94" s="8"/>
    </row>
    <row r="95" spans="1:8" ht="16.5" customHeight="1" x14ac:dyDescent="0.3">
      <c r="B95" s="11">
        <f t="array" aca="1" ref="B95:H95" ca="1">Dias+29+DATE(CalendárioAno7,CaléndárioMês7Opção,1)-WEEKDAY(DATE(CalendárioAno7,CaléndárioMês7Opção,1),DiaDaSemanaOpção)</f>
        <v>44983</v>
      </c>
      <c r="C95" s="11">
        <f ca="1"/>
        <v>44984</v>
      </c>
      <c r="D95" s="11">
        <f ca="1"/>
        <v>44985</v>
      </c>
      <c r="E95" s="11">
        <f ca="1"/>
        <v>44986</v>
      </c>
      <c r="F95" s="11">
        <f ca="1"/>
        <v>44987</v>
      </c>
      <c r="G95" s="11">
        <f ca="1"/>
        <v>44988</v>
      </c>
      <c r="H95" s="12">
        <f ca="1"/>
        <v>44989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1">
        <f t="array" aca="1" ref="B97:C97" ca="1">Dias+36+DATE(CalendárioAno7,CaléndárioMês7Opção,1)-WEEKDAY(DATE(CalendárioAno7,CaléndárioMês7Opção,1),DiaDaSemanaOpção)</f>
        <v>44990</v>
      </c>
      <c r="C97" s="11">
        <f ca="1"/>
        <v>44991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7"/>
      <c r="C98" s="7"/>
      <c r="D98" s="17"/>
      <c r="E98" s="17"/>
      <c r="F98" s="17"/>
      <c r="G98" s="17"/>
      <c r="H98" s="17"/>
    </row>
    <row r="99" spans="1:8" ht="54" customHeight="1" x14ac:dyDescent="0.7">
      <c r="A99" s="2"/>
      <c r="B99" s="1">
        <f ca="1">YEAR(DATE(CalendárioAno7,CaléndárioMês7Opção+1,1))</f>
        <v>2023</v>
      </c>
      <c r="C99" s="13" t="str">
        <f ca="1">TEXT(DATE(CalendárioAno7,CaléndárioMês7Opção+1,1),"mmmm")</f>
        <v>março</v>
      </c>
      <c r="D99" s="13"/>
      <c r="E99" s="13"/>
      <c r="F99" s="6"/>
      <c r="G99" s="6"/>
      <c r="H99" s="2"/>
    </row>
    <row r="100" spans="1:8" ht="14.25" customHeight="1" x14ac:dyDescent="0.3">
      <c r="A100" s="3"/>
      <c r="B100" s="4" t="str">
        <f ca="1">UPPER(TEXT(B101,"dddd"))</f>
        <v>DOMINGO</v>
      </c>
      <c r="C100" s="5" t="str">
        <f t="shared" ref="C100" ca="1" si="32">UPPER(TEXT(C101,"dddd"))</f>
        <v>SEGUNDA-FEIRA</v>
      </c>
      <c r="D100" s="4" t="str">
        <f t="shared" ref="D100" ca="1" si="33">UPPER(TEXT(D101,"dddd"))</f>
        <v>TERÇA-FEIRA</v>
      </c>
      <c r="E100" s="5" t="str">
        <f t="shared" ref="E100" ca="1" si="34">UPPER(TEXT(E101,"dddd"))</f>
        <v>QUARTA-FEIRA</v>
      </c>
      <c r="F100" s="4" t="str">
        <f t="shared" ref="F100" ca="1" si="35">UPPER(TEXT(F101,"dddd"))</f>
        <v>QUINTA-FEIRA</v>
      </c>
      <c r="G100" s="5" t="str">
        <f t="shared" ref="G100" ca="1" si="36">UPPER(TEXT(G101,"dddd"))</f>
        <v>SEXTA-FEIRA</v>
      </c>
      <c r="H100" s="4" t="str">
        <f t="shared" ref="H100" ca="1" si="37">UPPER(TEXT(H101,"dddd"))</f>
        <v>SÁBADO</v>
      </c>
    </row>
    <row r="101" spans="1:8" ht="16.5" customHeight="1" x14ac:dyDescent="0.3">
      <c r="B101" s="11">
        <f t="array" aca="1" ref="B101:H101" ca="1">Dias+1+DATE(CalendárioAno8,CaléndárioMês8Opção,1)-WEEKDAY(DATE(CalendárioAno8,CaléndárioMês8Opção,1),DiaDaSemanaOpção)</f>
        <v>44983</v>
      </c>
      <c r="C101" s="11">
        <f ca="1"/>
        <v>44984</v>
      </c>
      <c r="D101" s="11">
        <f ca="1"/>
        <v>44985</v>
      </c>
      <c r="E101" s="11">
        <f ca="1"/>
        <v>44986</v>
      </c>
      <c r="F101" s="11">
        <f ca="1"/>
        <v>44987</v>
      </c>
      <c r="G101" s="11">
        <f ca="1"/>
        <v>44988</v>
      </c>
      <c r="H101" s="12">
        <f ca="1"/>
        <v>44989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1">
        <f t="array" aca="1" ref="B103:H103" ca="1">Dias+8+DATE(CalendárioAno8,CaléndárioMês8Opção,1)-WEEKDAY(DATE(CalendárioAno8,CaléndárioMês8Opção,1),DiaDaSemanaOpção)</f>
        <v>44990</v>
      </c>
      <c r="C103" s="11">
        <f ca="1"/>
        <v>44991</v>
      </c>
      <c r="D103" s="11">
        <f ca="1"/>
        <v>44992</v>
      </c>
      <c r="E103" s="11">
        <f ca="1"/>
        <v>44993</v>
      </c>
      <c r="F103" s="11">
        <f ca="1"/>
        <v>44994</v>
      </c>
      <c r="G103" s="11">
        <f ca="1"/>
        <v>44995</v>
      </c>
      <c r="H103" s="12">
        <f ca="1"/>
        <v>44996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1">
        <f t="array" aca="1" ref="B105:H105" ca="1">Dias+15+DATE(CalendárioAno8,CaléndárioMês8Opção,1)-WEEKDAY(DATE(CalendárioAno8,CaléndárioMês8Opção,1),DiaDaSemanaOpção)</f>
        <v>44997</v>
      </c>
      <c r="C105" s="11">
        <f ca="1"/>
        <v>44998</v>
      </c>
      <c r="D105" s="11">
        <f ca="1"/>
        <v>44999</v>
      </c>
      <c r="E105" s="11">
        <f ca="1"/>
        <v>45000</v>
      </c>
      <c r="F105" s="11">
        <f ca="1"/>
        <v>45001</v>
      </c>
      <c r="G105" s="11">
        <f ca="1"/>
        <v>45002</v>
      </c>
      <c r="H105" s="12">
        <f ca="1"/>
        <v>45003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1">
        <f t="array" aca="1" ref="B107:H107" ca="1">Dias+22+DATE(CalendárioAno8,CaléndárioMês8Opção,1)-WEEKDAY(DATE(CalendárioAno8,CaléndárioMês8Opção,1),DiaDaSemanaOpção)</f>
        <v>45004</v>
      </c>
      <c r="C107" s="11">
        <f ca="1"/>
        <v>45005</v>
      </c>
      <c r="D107" s="11">
        <f ca="1"/>
        <v>45006</v>
      </c>
      <c r="E107" s="11">
        <f ca="1"/>
        <v>45007</v>
      </c>
      <c r="F107" s="11">
        <f ca="1"/>
        <v>45008</v>
      </c>
      <c r="G107" s="11">
        <f ca="1"/>
        <v>45009</v>
      </c>
      <c r="H107" s="12">
        <f ca="1"/>
        <v>45010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1">
        <f t="array" aca="1" ref="B109:H109" ca="1">Dias+29+DATE(CalendárioAno8,CaléndárioMês8Opção,1)-WEEKDAY(DATE(CalendárioAno8,CaléndárioMês8Opção,1),DiaDaSemanaOpção)</f>
        <v>45011</v>
      </c>
      <c r="C109" s="11">
        <f ca="1"/>
        <v>45012</v>
      </c>
      <c r="D109" s="11">
        <f ca="1"/>
        <v>45013</v>
      </c>
      <c r="E109" s="11">
        <f ca="1"/>
        <v>45014</v>
      </c>
      <c r="F109" s="11">
        <f ca="1"/>
        <v>45015</v>
      </c>
      <c r="G109" s="11">
        <f ca="1"/>
        <v>45016</v>
      </c>
      <c r="H109" s="12">
        <f ca="1"/>
        <v>45017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1">
        <f t="array" aca="1" ref="B111:C111" ca="1">Dias+36+DATE(CalendárioAno8,CaléndárioMês8Opção,1)-WEEKDAY(DATE(CalendárioAno8,CaléndárioMês8Opção,1),DiaDaSemanaOpção)</f>
        <v>45018</v>
      </c>
      <c r="C111" s="11">
        <f ca="1"/>
        <v>45019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7"/>
      <c r="C112" s="7"/>
      <c r="D112" s="17"/>
      <c r="E112" s="17"/>
      <c r="F112" s="17"/>
      <c r="G112" s="17"/>
      <c r="H112" s="17"/>
    </row>
    <row r="113" spans="1:8" ht="54" customHeight="1" x14ac:dyDescent="0.7">
      <c r="A113" s="2"/>
      <c r="B113" s="1">
        <f ca="1">YEAR(DATE(CalendárioAno8,CaléndárioMês8Opção+1,1))</f>
        <v>2023</v>
      </c>
      <c r="C113" s="13" t="str">
        <f ca="1">TEXT(DATE(CalendárioAno8,CaléndárioMês8Opção+1,1),"mmmm")</f>
        <v>abril</v>
      </c>
      <c r="D113" s="13"/>
      <c r="E113" s="13"/>
      <c r="F113" s="6"/>
      <c r="G113" s="6"/>
      <c r="H113" s="2"/>
    </row>
    <row r="114" spans="1:8" ht="14.25" customHeight="1" x14ac:dyDescent="0.3">
      <c r="A114" s="3"/>
      <c r="B114" s="4" t="str">
        <f ca="1">UPPER(TEXT(B115,"dddd"))</f>
        <v>DOMINGO</v>
      </c>
      <c r="C114" s="5" t="str">
        <f t="shared" ref="C114" ca="1" si="38">UPPER(TEXT(C115,"dddd"))</f>
        <v>SEGUNDA-FEIRA</v>
      </c>
      <c r="D114" s="4" t="str">
        <f t="shared" ref="D114" ca="1" si="39">UPPER(TEXT(D115,"dddd"))</f>
        <v>TERÇA-FEIRA</v>
      </c>
      <c r="E114" s="5" t="str">
        <f t="shared" ref="E114" ca="1" si="40">UPPER(TEXT(E115,"dddd"))</f>
        <v>QUARTA-FEIRA</v>
      </c>
      <c r="F114" s="4" t="str">
        <f t="shared" ref="F114" ca="1" si="41">UPPER(TEXT(F115,"dddd"))</f>
        <v>QUINTA-FEIRA</v>
      </c>
      <c r="G114" s="5" t="str">
        <f t="shared" ref="G114" ca="1" si="42">UPPER(TEXT(G115,"dddd"))</f>
        <v>SEXTA-FEIRA</v>
      </c>
      <c r="H114" s="4" t="str">
        <f t="shared" ref="H114" ca="1" si="43">UPPER(TEXT(H115,"dddd"))</f>
        <v>SÁBADO</v>
      </c>
    </row>
    <row r="115" spans="1:8" ht="16.5" customHeight="1" x14ac:dyDescent="0.3">
      <c r="B115" s="11">
        <f t="array" aca="1" ref="B115:H115" ca="1">Dias+1+DATE(CalendárioAno9,CaléndárioMês9Opção,1)-WEEKDAY(DATE(CalendárioAno9,CaléndárioMês9Opção,1),DiaDaSemanaOpção)</f>
        <v>45011</v>
      </c>
      <c r="C115" s="11">
        <f ca="1"/>
        <v>45012</v>
      </c>
      <c r="D115" s="11">
        <f ca="1"/>
        <v>45013</v>
      </c>
      <c r="E115" s="11">
        <f ca="1"/>
        <v>45014</v>
      </c>
      <c r="F115" s="11">
        <f ca="1"/>
        <v>45015</v>
      </c>
      <c r="G115" s="11">
        <f ca="1"/>
        <v>45016</v>
      </c>
      <c r="H115" s="12">
        <f ca="1"/>
        <v>45017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1">
        <f t="array" aca="1" ref="B117:H117" ca="1">Dias+8+DATE(CalendárioAno9,CaléndárioMês9Opção,1)-WEEKDAY(DATE(CalendárioAno9,CaléndárioMês9Opção,1),DiaDaSemanaOpção)</f>
        <v>45018</v>
      </c>
      <c r="C117" s="11">
        <f ca="1"/>
        <v>45019</v>
      </c>
      <c r="D117" s="11">
        <f ca="1"/>
        <v>45020</v>
      </c>
      <c r="E117" s="11">
        <f ca="1"/>
        <v>45021</v>
      </c>
      <c r="F117" s="11">
        <f ca="1"/>
        <v>45022</v>
      </c>
      <c r="G117" s="11">
        <f ca="1"/>
        <v>45023</v>
      </c>
      <c r="H117" s="12">
        <f ca="1"/>
        <v>45024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1">
        <f t="array" aca="1" ref="B119:H119" ca="1">Dias+15+DATE(CalendárioAno9,CaléndárioMês9Opção,1)-WEEKDAY(DATE(CalendárioAno9,CaléndárioMês9Opção,1),DiaDaSemanaOpção)</f>
        <v>45025</v>
      </c>
      <c r="C119" s="11">
        <f ca="1"/>
        <v>45026</v>
      </c>
      <c r="D119" s="11">
        <f ca="1"/>
        <v>45027</v>
      </c>
      <c r="E119" s="11">
        <f ca="1"/>
        <v>45028</v>
      </c>
      <c r="F119" s="11">
        <f ca="1"/>
        <v>45029</v>
      </c>
      <c r="G119" s="11">
        <f ca="1"/>
        <v>45030</v>
      </c>
      <c r="H119" s="12">
        <f ca="1"/>
        <v>45031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1">
        <f t="array" aca="1" ref="B121:H121" ca="1">Dias+22+DATE(CalendárioAno9,CaléndárioMês9Opção,1)-WEEKDAY(DATE(CalendárioAno9,CaléndárioMês9Opção,1),DiaDaSemanaOpção)</f>
        <v>45032</v>
      </c>
      <c r="C121" s="11">
        <f ca="1"/>
        <v>45033</v>
      </c>
      <c r="D121" s="11">
        <f ca="1"/>
        <v>45034</v>
      </c>
      <c r="E121" s="11">
        <f ca="1"/>
        <v>45035</v>
      </c>
      <c r="F121" s="11">
        <f ca="1"/>
        <v>45036</v>
      </c>
      <c r="G121" s="11">
        <f ca="1"/>
        <v>45037</v>
      </c>
      <c r="H121" s="12">
        <f ca="1"/>
        <v>45038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1">
        <f t="array" aca="1" ref="B123:H123" ca="1">Dias+29+DATE(CalendárioAno9,CaléndárioMês9Opção,1)-WEEKDAY(DATE(CalendárioAno9,CaléndárioMês9Opção,1),DiaDaSemanaOpção)</f>
        <v>45039</v>
      </c>
      <c r="C123" s="11">
        <f ca="1"/>
        <v>45040</v>
      </c>
      <c r="D123" s="11">
        <f ca="1"/>
        <v>45041</v>
      </c>
      <c r="E123" s="11">
        <f ca="1"/>
        <v>45042</v>
      </c>
      <c r="F123" s="11">
        <f ca="1"/>
        <v>45043</v>
      </c>
      <c r="G123" s="11">
        <f ca="1"/>
        <v>45044</v>
      </c>
      <c r="H123" s="12">
        <f ca="1"/>
        <v>45045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1">
        <f t="array" aca="1" ref="B125:C125" ca="1">Dias+36+DATE(CalendárioAno9,CaléndárioMês9Opção,1)-WEEKDAY(DATE(CalendárioAno9,CaléndárioMês9Opção,1),DiaDaSemanaOpção)</f>
        <v>45046</v>
      </c>
      <c r="C125" s="11">
        <f ca="1"/>
        <v>45047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7"/>
      <c r="C126" s="7"/>
      <c r="D126" s="17"/>
      <c r="E126" s="17"/>
      <c r="F126" s="17"/>
      <c r="G126" s="17"/>
      <c r="H126" s="17"/>
    </row>
    <row r="127" spans="1:8" ht="54" customHeight="1" x14ac:dyDescent="0.7">
      <c r="A127" s="2"/>
      <c r="B127" s="1">
        <f ca="1">YEAR(DATE(CalendárioAno9,CaléndárioMês9Opção+1,1))</f>
        <v>2023</v>
      </c>
      <c r="C127" s="13" t="str">
        <f ca="1">TEXT(DATE(CalendárioAno9,CaléndárioMês9Opção+1,1),"mmmm")</f>
        <v>maio</v>
      </c>
      <c r="D127" s="13"/>
      <c r="E127" s="13"/>
      <c r="F127" s="6"/>
      <c r="G127" s="6"/>
      <c r="H127" s="2"/>
    </row>
    <row r="128" spans="1:8" ht="14.25" customHeight="1" x14ac:dyDescent="0.3">
      <c r="A128" s="3"/>
      <c r="B128" s="4" t="str">
        <f ca="1">UPPER(TEXT(B129,"dddd"))</f>
        <v>DOMINGO</v>
      </c>
      <c r="C128" s="5" t="str">
        <f t="shared" ref="C128:H128" ca="1" si="44">UPPER(TEXT(C129,"dddd"))</f>
        <v>SEGUNDA-FEIRA</v>
      </c>
      <c r="D128" s="4" t="str">
        <f t="shared" ca="1" si="44"/>
        <v>TERÇA-FEIRA</v>
      </c>
      <c r="E128" s="5" t="str">
        <f t="shared" ca="1" si="44"/>
        <v>QUARTA-FEIRA</v>
      </c>
      <c r="F128" s="4" t="str">
        <f t="shared" ca="1" si="44"/>
        <v>QUINTA-FEIRA</v>
      </c>
      <c r="G128" s="5" t="str">
        <f t="shared" ca="1" si="44"/>
        <v>SEXTA-FEIRA</v>
      </c>
      <c r="H128" s="4" t="str">
        <f t="shared" ca="1" si="44"/>
        <v>SÁBADO</v>
      </c>
    </row>
    <row r="129" spans="2:8" ht="16.5" customHeight="1" x14ac:dyDescent="0.3">
      <c r="B129" s="11">
        <f t="array" aca="1" ref="B129:H129" ca="1">Dias+1+DATE(CalendárioAno10,CaléndárioMês10Opção,1)-WEEKDAY(DATE(CalendárioAno10,CaléndárioMês10Opção,1),DiaDaSemanaOpção)</f>
        <v>45046</v>
      </c>
      <c r="C129" s="11">
        <f ca="1"/>
        <v>45047</v>
      </c>
      <c r="D129" s="11">
        <f ca="1"/>
        <v>45048</v>
      </c>
      <c r="E129" s="11">
        <f ca="1"/>
        <v>45049</v>
      </c>
      <c r="F129" s="11">
        <f ca="1"/>
        <v>45050</v>
      </c>
      <c r="G129" s="11">
        <f ca="1"/>
        <v>45051</v>
      </c>
      <c r="H129" s="12">
        <f ca="1"/>
        <v>45052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1">
        <f t="array" aca="1" ref="B131:H131" ca="1">Dias+8+DATE(CalendárioAno10,CaléndárioMês10Opção,1)-WEEKDAY(DATE(CalendárioAno10,CaléndárioMês10Opção,1),DiaDaSemanaOpção)</f>
        <v>45053</v>
      </c>
      <c r="C131" s="11">
        <f ca="1"/>
        <v>45054</v>
      </c>
      <c r="D131" s="11">
        <f ca="1"/>
        <v>45055</v>
      </c>
      <c r="E131" s="11">
        <f ca="1"/>
        <v>45056</v>
      </c>
      <c r="F131" s="11">
        <f ca="1"/>
        <v>45057</v>
      </c>
      <c r="G131" s="11">
        <f ca="1"/>
        <v>45058</v>
      </c>
      <c r="H131" s="12">
        <f ca="1"/>
        <v>45059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1">
        <f t="array" aca="1" ref="B133:H133" ca="1">Dias+15+DATE(CalendárioAno10,CaléndárioMês10Opção,1)-WEEKDAY(DATE(CalendárioAno10,CaléndárioMês10Opção,1),DiaDaSemanaOpção)</f>
        <v>45060</v>
      </c>
      <c r="C133" s="11">
        <f ca="1"/>
        <v>45061</v>
      </c>
      <c r="D133" s="11">
        <f ca="1"/>
        <v>45062</v>
      </c>
      <c r="E133" s="11">
        <f ca="1"/>
        <v>45063</v>
      </c>
      <c r="F133" s="11">
        <f ca="1"/>
        <v>45064</v>
      </c>
      <c r="G133" s="11">
        <f ca="1"/>
        <v>45065</v>
      </c>
      <c r="H133" s="12">
        <f ca="1"/>
        <v>45066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1">
        <f t="array" aca="1" ref="B135:H135" ca="1">Dias+22+DATE(CalendárioAno10,CaléndárioMês10Opção,1)-WEEKDAY(DATE(CalendárioAno10,CaléndárioMês10Opção,1),DiaDaSemanaOpção)</f>
        <v>45067</v>
      </c>
      <c r="C135" s="11">
        <f ca="1"/>
        <v>45068</v>
      </c>
      <c r="D135" s="11">
        <f ca="1"/>
        <v>45069</v>
      </c>
      <c r="E135" s="11">
        <f ca="1"/>
        <v>45070</v>
      </c>
      <c r="F135" s="11">
        <f ca="1"/>
        <v>45071</v>
      </c>
      <c r="G135" s="11">
        <f ca="1"/>
        <v>45072</v>
      </c>
      <c r="H135" s="12">
        <f ca="1"/>
        <v>45073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1">
        <f t="array" aca="1" ref="B137:H137" ca="1">Dias+29+DATE(CalendárioAno10,CaléndárioMês10Opção,1)-WEEKDAY(DATE(CalendárioAno10,CaléndárioMês10Opção,1),DiaDaSemanaOpção)</f>
        <v>45074</v>
      </c>
      <c r="C137" s="11">
        <f ca="1"/>
        <v>45075</v>
      </c>
      <c r="D137" s="11">
        <f ca="1"/>
        <v>45076</v>
      </c>
      <c r="E137" s="11">
        <f ca="1"/>
        <v>45077</v>
      </c>
      <c r="F137" s="11">
        <f ca="1"/>
        <v>45078</v>
      </c>
      <c r="G137" s="11">
        <f ca="1"/>
        <v>45079</v>
      </c>
      <c r="H137" s="12">
        <f ca="1"/>
        <v>45080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1">
        <f t="array" aca="1" ref="B139:C139" ca="1">Dias+36+DATE(CalendárioAno10,CaléndárioMês10Opção,1)-WEEKDAY(DATE(CalendárioAno10,CaléndárioMês10Opção,1),DiaDaSemanaOpção)</f>
        <v>45081</v>
      </c>
      <c r="C139" s="11">
        <f ca="1"/>
        <v>45082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7"/>
      <c r="C140" s="7"/>
      <c r="D140" s="17"/>
      <c r="E140" s="17"/>
      <c r="F140" s="17"/>
      <c r="G140" s="17"/>
      <c r="H140" s="17"/>
    </row>
    <row r="141" spans="2:8" ht="54" customHeight="1" x14ac:dyDescent="0.7">
      <c r="B141" s="1">
        <f ca="1">YEAR(DATE(CalendárioAno10,CaléndárioMês10Opção+1,1))</f>
        <v>2023</v>
      </c>
      <c r="C141" s="13" t="str">
        <f ca="1">TEXT(DATE(CalendárioAno10,CaléndárioMês10Opção+1,1),"mmmm")</f>
        <v>junho</v>
      </c>
      <c r="D141" s="13"/>
      <c r="E141" s="13"/>
      <c r="F141" s="6"/>
      <c r="G141" s="6"/>
      <c r="H141" s="2"/>
    </row>
    <row r="142" spans="2:8" ht="14.25" customHeight="1" x14ac:dyDescent="0.3">
      <c r="B142" s="4" t="str">
        <f ca="1">UPPER(TEXT(B143,"dddd"))</f>
        <v>DOMINGO</v>
      </c>
      <c r="C142" s="5" t="str">
        <f t="shared" ref="C142:H142" ca="1" si="45">UPPER(TEXT(C143,"dddd"))</f>
        <v>SEGUNDA-FEIRA</v>
      </c>
      <c r="D142" s="4" t="str">
        <f t="shared" ca="1" si="45"/>
        <v>TERÇA-FEIRA</v>
      </c>
      <c r="E142" s="5" t="str">
        <f t="shared" ca="1" si="45"/>
        <v>QUARTA-FEIRA</v>
      </c>
      <c r="F142" s="4" t="str">
        <f t="shared" ca="1" si="45"/>
        <v>QUINTA-FEIRA</v>
      </c>
      <c r="G142" s="5" t="str">
        <f t="shared" ca="1" si="45"/>
        <v>SEXTA-FEIRA</v>
      </c>
      <c r="H142" s="4" t="str">
        <f t="shared" ca="1" si="45"/>
        <v>SÁBADO</v>
      </c>
    </row>
    <row r="143" spans="2:8" ht="16.5" customHeight="1" x14ac:dyDescent="0.3">
      <c r="B143" s="11">
        <f t="array" aca="1" ref="B143:H143" ca="1">Dias+1+DATE(CalendárioAno11,CaléndárioMês11Opção,1)-WEEKDAY(DATE(CalendárioAno11,CaléndárioMês11Opção,1),DiaDaSemanaOpção)</f>
        <v>45074</v>
      </c>
      <c r="C143" s="11">
        <f ca="1"/>
        <v>45075</v>
      </c>
      <c r="D143" s="11">
        <f ca="1"/>
        <v>45076</v>
      </c>
      <c r="E143" s="11">
        <f ca="1"/>
        <v>45077</v>
      </c>
      <c r="F143" s="11">
        <f ca="1"/>
        <v>45078</v>
      </c>
      <c r="G143" s="11">
        <f ca="1"/>
        <v>45079</v>
      </c>
      <c r="H143" s="12">
        <f ca="1"/>
        <v>45080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1">
        <f t="array" aca="1" ref="B145:H145" ca="1">Dias+8+DATE(CalendárioAno11,CaléndárioMês11Opção,1)-WEEKDAY(DATE(CalendárioAno11,CaléndárioMês11Opção,1),DiaDaSemanaOpção)</f>
        <v>45081</v>
      </c>
      <c r="C145" s="11">
        <f ca="1"/>
        <v>45082</v>
      </c>
      <c r="D145" s="11">
        <f ca="1"/>
        <v>45083</v>
      </c>
      <c r="E145" s="11">
        <f ca="1"/>
        <v>45084</v>
      </c>
      <c r="F145" s="11">
        <f ca="1"/>
        <v>45085</v>
      </c>
      <c r="G145" s="11">
        <f ca="1"/>
        <v>45086</v>
      </c>
      <c r="H145" s="12">
        <f ca="1"/>
        <v>45087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1">
        <f t="array" aca="1" ref="B147:H147" ca="1">Dias+15+DATE(CalendárioAno11,CaléndárioMês11Opção,1)-WEEKDAY(DATE(CalendárioAno11,CaléndárioMês11Opção,1),DiaDaSemanaOpção)</f>
        <v>45088</v>
      </c>
      <c r="C147" s="11">
        <f ca="1"/>
        <v>45089</v>
      </c>
      <c r="D147" s="11">
        <f ca="1"/>
        <v>45090</v>
      </c>
      <c r="E147" s="11">
        <f ca="1"/>
        <v>45091</v>
      </c>
      <c r="F147" s="11">
        <f ca="1"/>
        <v>45092</v>
      </c>
      <c r="G147" s="11">
        <f ca="1"/>
        <v>45093</v>
      </c>
      <c r="H147" s="12">
        <f ca="1"/>
        <v>45094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1">
        <f t="array" aca="1" ref="B149:H149" ca="1">Dias+22+DATE(CalendárioAno11,CaléndárioMês11Opção,1)-WEEKDAY(DATE(CalendárioAno11,CaléndárioMês11Opção,1),DiaDaSemanaOpção)</f>
        <v>45095</v>
      </c>
      <c r="C149" s="11">
        <f ca="1"/>
        <v>45096</v>
      </c>
      <c r="D149" s="11">
        <f ca="1"/>
        <v>45097</v>
      </c>
      <c r="E149" s="11">
        <f ca="1"/>
        <v>45098</v>
      </c>
      <c r="F149" s="11">
        <f ca="1"/>
        <v>45099</v>
      </c>
      <c r="G149" s="11">
        <f ca="1"/>
        <v>45100</v>
      </c>
      <c r="H149" s="12">
        <f ca="1"/>
        <v>45101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1">
        <f t="array" aca="1" ref="B151:H151" ca="1">Dias+29+DATE(CalendárioAno11,CaléndárioMês11Opção,1)-WEEKDAY(DATE(CalendárioAno11,CaléndárioMês11Opção,1),DiaDaSemanaOpção)</f>
        <v>45102</v>
      </c>
      <c r="C151" s="11">
        <f ca="1"/>
        <v>45103</v>
      </c>
      <c r="D151" s="11">
        <f ca="1"/>
        <v>45104</v>
      </c>
      <c r="E151" s="11">
        <f ca="1"/>
        <v>45105</v>
      </c>
      <c r="F151" s="11">
        <f ca="1"/>
        <v>45106</v>
      </c>
      <c r="G151" s="11">
        <f ca="1"/>
        <v>45107</v>
      </c>
      <c r="H151" s="12">
        <f ca="1"/>
        <v>45108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1">
        <f t="array" aca="1" ref="B153:C153" ca="1">Dias+36+DATE(CalendárioAno11,CaléndárioMês11Opção,1)-WEEKDAY(DATE(CalendárioAno11,CaléndárioMês11Opção,1),DiaDaSemanaOpção)</f>
        <v>45109</v>
      </c>
      <c r="C153" s="11">
        <f ca="1"/>
        <v>45110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7"/>
      <c r="C154" s="7"/>
      <c r="D154" s="17"/>
      <c r="E154" s="17"/>
      <c r="F154" s="17"/>
      <c r="G154" s="17"/>
      <c r="H154" s="17"/>
    </row>
    <row r="155" spans="2:8" ht="54" customHeight="1" x14ac:dyDescent="0.7">
      <c r="B155" s="1">
        <f ca="1">YEAR(DATE(CalendárioAno11,CaléndárioMês11Opção+1,1))</f>
        <v>2023</v>
      </c>
      <c r="C155" s="13" t="str">
        <f ca="1">TEXT(DATE(CalendárioAno11,CaléndárioMês11Opção+1,1),"mmmm")</f>
        <v>julho</v>
      </c>
      <c r="D155" s="13"/>
      <c r="E155" s="13"/>
      <c r="F155" s="6"/>
      <c r="G155" s="6"/>
      <c r="H155" s="2"/>
    </row>
    <row r="156" spans="2:8" ht="14.25" customHeight="1" x14ac:dyDescent="0.3">
      <c r="B156" s="4" t="str">
        <f ca="1">UPPER(TEXT(B157,"dddd"))</f>
        <v>DOMINGO</v>
      </c>
      <c r="C156" s="5" t="str">
        <f t="shared" ref="C156:H156" ca="1" si="46">UPPER(TEXT(C157,"dddd"))</f>
        <v>SEGUNDA-FEIRA</v>
      </c>
      <c r="D156" s="4" t="str">
        <f t="shared" ca="1" si="46"/>
        <v>TERÇA-FEIRA</v>
      </c>
      <c r="E156" s="5" t="str">
        <f t="shared" ca="1" si="46"/>
        <v>QUARTA-FEIRA</v>
      </c>
      <c r="F156" s="4" t="str">
        <f t="shared" ca="1" si="46"/>
        <v>QUINTA-FEIRA</v>
      </c>
      <c r="G156" s="5" t="str">
        <f t="shared" ca="1" si="46"/>
        <v>SEXTA-FEIRA</v>
      </c>
      <c r="H156" s="4" t="str">
        <f t="shared" ca="1" si="46"/>
        <v>SÁBADO</v>
      </c>
    </row>
    <row r="157" spans="2:8" ht="16.5" customHeight="1" x14ac:dyDescent="0.3">
      <c r="B157" s="11">
        <f t="array" aca="1" ref="B157:H157" ca="1">Dias+1+DATE(CalendárioAno12,CaléndárioMês12Opção,1)-WEEKDAY(DATE(CalendárioAno12,CaléndárioMês12Opção,1),DiaDaSemanaOpção)</f>
        <v>45102</v>
      </c>
      <c r="C157" s="11">
        <f ca="1"/>
        <v>45103</v>
      </c>
      <c r="D157" s="11">
        <f ca="1"/>
        <v>45104</v>
      </c>
      <c r="E157" s="11">
        <f ca="1"/>
        <v>45105</v>
      </c>
      <c r="F157" s="11">
        <f ca="1"/>
        <v>45106</v>
      </c>
      <c r="G157" s="11">
        <f ca="1"/>
        <v>45107</v>
      </c>
      <c r="H157" s="12">
        <f ca="1"/>
        <v>45108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1">
        <f t="array" aca="1" ref="B159:H159" ca="1">Dias+8+DATE(CalendárioAno12,CaléndárioMês12Opção,1)-WEEKDAY(DATE(CalendárioAno12,CaléndárioMês12Opção,1),DiaDaSemanaOpção)</f>
        <v>45109</v>
      </c>
      <c r="C159" s="11">
        <f ca="1"/>
        <v>45110</v>
      </c>
      <c r="D159" s="11">
        <f ca="1"/>
        <v>45111</v>
      </c>
      <c r="E159" s="11">
        <f ca="1"/>
        <v>45112</v>
      </c>
      <c r="F159" s="11">
        <f ca="1"/>
        <v>45113</v>
      </c>
      <c r="G159" s="11">
        <f ca="1"/>
        <v>45114</v>
      </c>
      <c r="H159" s="12">
        <f ca="1"/>
        <v>45115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1">
        <f t="array" aca="1" ref="B161:H161" ca="1">Dias+15+DATE(CalendárioAno12,CaléndárioMês12Opção,1)-WEEKDAY(DATE(CalendárioAno12,CaléndárioMês12Opção,1),DiaDaSemanaOpção)</f>
        <v>45116</v>
      </c>
      <c r="C161" s="11">
        <f ca="1"/>
        <v>45117</v>
      </c>
      <c r="D161" s="11">
        <f ca="1"/>
        <v>45118</v>
      </c>
      <c r="E161" s="11">
        <f ca="1"/>
        <v>45119</v>
      </c>
      <c r="F161" s="11">
        <f ca="1"/>
        <v>45120</v>
      </c>
      <c r="G161" s="11">
        <f ca="1"/>
        <v>45121</v>
      </c>
      <c r="H161" s="12">
        <f ca="1"/>
        <v>45122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1">
        <f t="array" aca="1" ref="B163:H163" ca="1">Dias+22+DATE(CalendárioAno12,CaléndárioMês12Opção,1)-WEEKDAY(DATE(CalendárioAno12,CaléndárioMês12Opção,1),DiaDaSemanaOpção)</f>
        <v>45123</v>
      </c>
      <c r="C163" s="11">
        <f ca="1"/>
        <v>45124</v>
      </c>
      <c r="D163" s="11">
        <f ca="1"/>
        <v>45125</v>
      </c>
      <c r="E163" s="11">
        <f ca="1"/>
        <v>45126</v>
      </c>
      <c r="F163" s="11">
        <f ca="1"/>
        <v>45127</v>
      </c>
      <c r="G163" s="11">
        <f ca="1"/>
        <v>45128</v>
      </c>
      <c r="H163" s="12">
        <f ca="1"/>
        <v>45129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1">
        <f t="array" aca="1" ref="B165:H165" ca="1">Dias+29+DATE(CalendárioAno12,CaléndárioMês12Opção,1)-WEEKDAY(DATE(CalendárioAno12,CaléndárioMês12Opção,1),DiaDaSemanaOpção)</f>
        <v>45130</v>
      </c>
      <c r="C165" s="11">
        <f ca="1"/>
        <v>45131</v>
      </c>
      <c r="D165" s="11">
        <f ca="1"/>
        <v>45132</v>
      </c>
      <c r="E165" s="11">
        <f ca="1"/>
        <v>45133</v>
      </c>
      <c r="F165" s="11">
        <f ca="1"/>
        <v>45134</v>
      </c>
      <c r="G165" s="11">
        <f ca="1"/>
        <v>45135</v>
      </c>
      <c r="H165" s="12">
        <f ca="1"/>
        <v>45136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1">
        <f t="array" aca="1" ref="B167:C167" ca="1">Dias+36+DATE(CalendárioAno12,CaléndárioMês12Opção,1)-WEEKDAY(DATE(CalendárioAno12,CaléndárioMês12Opção,1),DiaDaSemanaOpção)</f>
        <v>45137</v>
      </c>
      <c r="C167" s="11">
        <f ca="1"/>
        <v>45138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7"/>
      <c r="C168" s="7"/>
      <c r="D168" s="17"/>
      <c r="E168" s="17"/>
      <c r="F168" s="17"/>
      <c r="G168" s="17"/>
      <c r="H168" s="17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62</vt:i4>
      </vt:variant>
    </vt:vector>
  </HeadingPairs>
  <TitlesOfParts>
    <vt:vector size="63" baseType="lpstr">
      <vt:lpstr>Calendário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2022-06-13T22:27:00Z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