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C236168D-A079-4810-A12D-0FE7A2AFBC7E}" xr6:coauthVersionLast="47" xr6:coauthVersionMax="47" xr10:uidLastSave="{00000000-0000-0000-0000-000000000000}"/>
  <bookViews>
    <workbookView xWindow="1770" yWindow="1770" windowWidth="21600" windowHeight="1129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6" i="4" l="1"/>
  <c r="T17" i="4"/>
  <c r="T18" i="4"/>
  <c r="U18" i="4" s="1"/>
  <c r="T19" i="4"/>
  <c r="U19" i="4" s="1"/>
  <c r="T20" i="4"/>
  <c r="U20" i="4" s="1"/>
  <c r="T21" i="4"/>
  <c r="U21" i="4" s="1"/>
  <c r="T22" i="4"/>
  <c r="U22" i="4" s="1"/>
  <c r="T23" i="4"/>
  <c r="T24" i="4"/>
  <c r="T25" i="4"/>
  <c r="U25" i="4" s="1"/>
  <c r="T26" i="4"/>
  <c r="U26" i="4" s="1"/>
  <c r="T27" i="4"/>
  <c r="U27" i="4" s="1"/>
  <c r="T28" i="4"/>
  <c r="T29" i="4"/>
  <c r="T30" i="4"/>
  <c r="U30" i="4" s="1"/>
  <c r="T31" i="4"/>
  <c r="U31" i="4" s="1"/>
  <c r="T32" i="4"/>
  <c r="T33" i="4"/>
  <c r="T34" i="4"/>
  <c r="U34" i="4" s="1"/>
  <c r="T35" i="4"/>
  <c r="U35" i="4" s="1"/>
  <c r="T36" i="4"/>
  <c r="U36" i="4" s="1"/>
  <c r="T37" i="4"/>
  <c r="U37" i="4" s="1"/>
  <c r="T38" i="4"/>
  <c r="U38" i="4" s="1"/>
  <c r="T39" i="4"/>
  <c r="T40" i="4"/>
  <c r="T41" i="4"/>
  <c r="U41" i="4" s="1"/>
  <c r="T42" i="4"/>
  <c r="U42" i="4" s="1"/>
  <c r="T43" i="4"/>
  <c r="U43" i="4" s="1"/>
  <c r="T44" i="4"/>
  <c r="T15" i="4"/>
  <c r="U16" i="4"/>
  <c r="U17" i="4"/>
  <c r="U23" i="4"/>
  <c r="U24" i="4"/>
  <c r="U28" i="4"/>
  <c r="U29" i="4"/>
  <c r="U32" i="4"/>
  <c r="U33" i="4"/>
  <c r="U39" i="4"/>
  <c r="U40" i="4"/>
  <c r="U44" i="4"/>
  <c r="U15" i="4"/>
  <c r="U16" i="3"/>
  <c r="U17" i="3"/>
  <c r="U18" i="3"/>
  <c r="U19" i="3"/>
  <c r="U20" i="3"/>
  <c r="U21" i="3"/>
  <c r="U22" i="3"/>
  <c r="U23" i="3"/>
  <c r="U24" i="3"/>
  <c r="U25" i="3"/>
  <c r="U26" i="3"/>
  <c r="U27" i="3"/>
  <c r="U28" i="3"/>
  <c r="U29" i="3"/>
  <c r="U30" i="3"/>
  <c r="U31" i="3"/>
  <c r="U32" i="3"/>
  <c r="U33" i="3"/>
  <c r="U34" i="3"/>
  <c r="U35" i="3"/>
  <c r="U36" i="3"/>
  <c r="U37" i="3"/>
  <c r="U38" i="3"/>
  <c r="U39" i="3"/>
  <c r="U40" i="3"/>
  <c r="U41" i="3"/>
  <c r="U42" i="3"/>
  <c r="U43" i="3"/>
  <c r="U44" i="3"/>
  <c r="U15" i="3"/>
  <c r="U16" i="2"/>
  <c r="U17" i="2"/>
  <c r="U18" i="2"/>
  <c r="U19" i="2"/>
  <c r="U20" i="2"/>
  <c r="U21" i="2"/>
  <c r="U22" i="2"/>
  <c r="U23" i="2"/>
  <c r="U24" i="2"/>
  <c r="U25" i="2"/>
  <c r="U26" i="2"/>
  <c r="U27" i="2"/>
  <c r="U28" i="2"/>
  <c r="U29" i="2"/>
  <c r="U30" i="2"/>
  <c r="U31" i="2"/>
  <c r="U32" i="2"/>
  <c r="U33" i="2"/>
  <c r="U34" i="2"/>
  <c r="U35" i="2"/>
  <c r="U36" i="2"/>
  <c r="U37" i="2"/>
  <c r="U38" i="2"/>
  <c r="U39" i="2"/>
  <c r="U40" i="2"/>
  <c r="U41" i="2"/>
  <c r="U42" i="2"/>
  <c r="U43" i="2"/>
  <c r="U44" i="2"/>
  <c r="U15" i="2"/>
  <c r="R16" i="4"/>
  <c r="R17" i="4"/>
  <c r="R18" i="4"/>
  <c r="R19" i="4"/>
  <c r="R20" i="4"/>
  <c r="R21" i="4"/>
  <c r="R22" i="4"/>
  <c r="R23" i="4"/>
  <c r="R24" i="4"/>
  <c r="R25" i="4"/>
  <c r="R26" i="4"/>
  <c r="R27" i="4"/>
  <c r="R28" i="4"/>
  <c r="R29" i="4"/>
  <c r="R30" i="4"/>
  <c r="R31" i="4"/>
  <c r="R32" i="4"/>
  <c r="R33" i="4"/>
  <c r="R34" i="4"/>
  <c r="R35" i="4"/>
  <c r="R36" i="4"/>
  <c r="R37" i="4"/>
  <c r="R38" i="4"/>
  <c r="R39" i="4"/>
  <c r="R40" i="4"/>
  <c r="R41" i="4"/>
  <c r="R42" i="4"/>
  <c r="R43" i="4"/>
  <c r="R44"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R16" i="3"/>
  <c r="R17" i="3"/>
  <c r="R18" i="3"/>
  <c r="R19" i="3"/>
  <c r="R20" i="3"/>
  <c r="R21" i="3"/>
  <c r="R22" i="3"/>
  <c r="R23" i="3"/>
  <c r="R24" i="3"/>
  <c r="R25" i="3"/>
  <c r="R26" i="3"/>
  <c r="R27" i="3"/>
  <c r="R28" i="3"/>
  <c r="R29" i="3"/>
  <c r="R30" i="3"/>
  <c r="R31" i="3"/>
  <c r="R32" i="3"/>
  <c r="R33" i="3"/>
  <c r="R34" i="3"/>
  <c r="R35" i="3"/>
  <c r="R36" i="3"/>
  <c r="R37" i="3"/>
  <c r="R38" i="3"/>
  <c r="R39" i="3"/>
  <c r="R40" i="3"/>
  <c r="R41" i="3"/>
  <c r="R42" i="3"/>
  <c r="R43" i="3"/>
  <c r="R44" i="3"/>
  <c r="R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R16" i="2"/>
  <c r="R17" i="2"/>
  <c r="R18" i="2"/>
  <c r="R19" i="2"/>
  <c r="R20" i="2"/>
  <c r="R21" i="2"/>
  <c r="R22" i="2"/>
  <c r="R23" i="2"/>
  <c r="R24" i="2"/>
  <c r="R25" i="2"/>
  <c r="R26" i="2"/>
  <c r="R27" i="2"/>
  <c r="R28" i="2"/>
  <c r="R29" i="2"/>
  <c r="R30" i="2"/>
  <c r="R31" i="2"/>
  <c r="R32" i="2"/>
  <c r="R33" i="2"/>
  <c r="R34" i="2"/>
  <c r="R35" i="2"/>
  <c r="R36" i="2"/>
  <c r="R37" i="2"/>
  <c r="R38" i="2"/>
  <c r="R39" i="2"/>
  <c r="R40" i="2"/>
  <c r="R41" i="2"/>
  <c r="R42" i="2"/>
  <c r="R43" i="2"/>
  <c r="R44" i="2"/>
  <c r="R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15" i="2"/>
  <c r="C15" i="2"/>
  <c r="C10" i="6"/>
  <c r="C9" i="6"/>
  <c r="C8" i="6"/>
  <c r="C7" i="6"/>
  <c r="F14" i="7"/>
  <c r="E14" i="7"/>
  <c r="B14" i="7"/>
  <c r="B9" i="7"/>
  <c r="B8" i="7"/>
  <c r="B7" i="7"/>
  <c r="B6" i="7"/>
  <c r="B5" i="7"/>
  <c r="A3" i="7"/>
  <c r="A2" i="7"/>
  <c r="A1" i="7"/>
  <c r="C5" i="6"/>
  <c r="D14" i="7" s="1"/>
  <c r="C6" i="6"/>
  <c r="C14" i="7" s="1"/>
  <c r="C3" i="6"/>
  <c r="G46" i="5"/>
  <c r="I46" i="5"/>
  <c r="G47" i="5"/>
  <c r="G48" i="5"/>
  <c r="G49" i="5"/>
  <c r="G50" i="5"/>
  <c r="H50" i="5"/>
  <c r="I50" i="5"/>
  <c r="J50" i="5"/>
  <c r="G51" i="5"/>
  <c r="G52" i="5"/>
  <c r="G53" i="5"/>
  <c r="G54" i="5"/>
  <c r="G55" i="5"/>
  <c r="G56" i="5"/>
  <c r="I56" i="5"/>
  <c r="G57" i="5"/>
  <c r="G58" i="5"/>
  <c r="G59" i="5"/>
  <c r="G60" i="5"/>
  <c r="G61" i="5"/>
  <c r="G62" i="5"/>
  <c r="H62" i="5"/>
  <c r="G63" i="5"/>
  <c r="G64" i="5"/>
  <c r="G65" i="5"/>
  <c r="I65" i="5"/>
  <c r="G66" i="5"/>
  <c r="G67" i="5"/>
  <c r="G68" i="5"/>
  <c r="G69" i="5"/>
  <c r="H69" i="5"/>
  <c r="G70" i="5"/>
  <c r="G71" i="5"/>
  <c r="I71" i="5"/>
  <c r="G72" i="5"/>
  <c r="G73" i="5"/>
  <c r="G74" i="5"/>
  <c r="U73" i="4"/>
  <c r="I73" i="5" s="1"/>
  <c r="U71" i="4"/>
  <c r="U69" i="4"/>
  <c r="I69" i="5" s="1"/>
  <c r="J69" i="5" s="1"/>
  <c r="U67" i="4"/>
  <c r="I67" i="5" s="1"/>
  <c r="U66" i="4"/>
  <c r="I66" i="5" s="1"/>
  <c r="U65" i="4"/>
  <c r="U64" i="4"/>
  <c r="I64" i="5" s="1"/>
  <c r="U56" i="4"/>
  <c r="U54" i="4"/>
  <c r="I54" i="5" s="1"/>
  <c r="U52" i="4"/>
  <c r="I52" i="5" s="1"/>
  <c r="U51" i="4"/>
  <c r="I51" i="5" s="1"/>
  <c r="U50" i="4"/>
  <c r="U49" i="4"/>
  <c r="I49" i="5" s="1"/>
  <c r="U48" i="4"/>
  <c r="I48" i="5" s="1"/>
  <c r="U46" i="4"/>
  <c r="U75" i="3"/>
  <c r="U74" i="3"/>
  <c r="H74" i="5" s="1"/>
  <c r="U73" i="3"/>
  <c r="H73" i="5" s="1"/>
  <c r="U72" i="3"/>
  <c r="H72" i="5" s="1"/>
  <c r="U69" i="3"/>
  <c r="U62" i="3"/>
  <c r="U60" i="3"/>
  <c r="H60" i="5" s="1"/>
  <c r="U58" i="3"/>
  <c r="H58" i="5" s="1"/>
  <c r="U57" i="3"/>
  <c r="H57" i="5" s="1"/>
  <c r="U56" i="3"/>
  <c r="H56" i="5" s="1"/>
  <c r="J56" i="5" s="1"/>
  <c r="U50" i="3"/>
  <c r="U47" i="3"/>
  <c r="H47" i="5" s="1"/>
  <c r="U46" i="2"/>
  <c r="U47" i="2"/>
  <c r="U48" i="2"/>
  <c r="U49" i="2"/>
  <c r="U50" i="2"/>
  <c r="U51" i="2"/>
  <c r="U52" i="2"/>
  <c r="U53" i="2"/>
  <c r="U54" i="2"/>
  <c r="U55" i="2"/>
  <c r="U56" i="2"/>
  <c r="U57" i="2"/>
  <c r="U58" i="2"/>
  <c r="U59" i="2"/>
  <c r="U60" i="2"/>
  <c r="U61" i="2"/>
  <c r="U62" i="2"/>
  <c r="U63" i="2"/>
  <c r="U64" i="2"/>
  <c r="U65" i="2"/>
  <c r="U66" i="2"/>
  <c r="U67" i="2"/>
  <c r="U68" i="2"/>
  <c r="U69" i="2"/>
  <c r="U70" i="2"/>
  <c r="U71" i="2"/>
  <c r="U72" i="2"/>
  <c r="U73" i="2"/>
  <c r="U74" i="2"/>
  <c r="U75" i="2"/>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J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R45" i="4" s="1"/>
  <c r="M45" i="4"/>
  <c r="U45" i="4" s="1"/>
  <c r="I45" i="5" s="1"/>
  <c r="L45" i="4"/>
  <c r="F45" i="4"/>
  <c r="E45" i="4"/>
  <c r="D45" i="4"/>
  <c r="C45" i="4"/>
  <c r="Q44" i="4"/>
  <c r="L44" i="4"/>
  <c r="F44" i="4"/>
  <c r="E44" i="4"/>
  <c r="D44" i="4"/>
  <c r="C44" i="4"/>
  <c r="Q43" i="4"/>
  <c r="L43" i="4"/>
  <c r="F43" i="4"/>
  <c r="E43" i="4"/>
  <c r="D43" i="4"/>
  <c r="C43" i="4"/>
  <c r="Q42" i="4"/>
  <c r="L42" i="4"/>
  <c r="F42" i="4"/>
  <c r="E42" i="4"/>
  <c r="D42" i="4"/>
  <c r="C42" i="4"/>
  <c r="Q41" i="4"/>
  <c r="L41" i="4"/>
  <c r="F41" i="4"/>
  <c r="E41" i="4"/>
  <c r="D41" i="4"/>
  <c r="C41" i="4"/>
  <c r="Q40" i="4"/>
  <c r="L40" i="4"/>
  <c r="F40" i="4"/>
  <c r="E40" i="4"/>
  <c r="D40" i="4"/>
  <c r="C40" i="4"/>
  <c r="Q39" i="4"/>
  <c r="L39" i="4"/>
  <c r="F39" i="4"/>
  <c r="E39" i="4"/>
  <c r="D39" i="4"/>
  <c r="C39" i="4"/>
  <c r="Q38" i="4"/>
  <c r="L38" i="4"/>
  <c r="F38" i="4"/>
  <c r="E38" i="4"/>
  <c r="D38" i="4"/>
  <c r="C38" i="4"/>
  <c r="Q37" i="4"/>
  <c r="L37" i="4"/>
  <c r="F37" i="4"/>
  <c r="E37" i="4"/>
  <c r="D37" i="4"/>
  <c r="C37" i="4"/>
  <c r="Q36" i="4"/>
  <c r="L36" i="4"/>
  <c r="F36" i="4"/>
  <c r="E36" i="4"/>
  <c r="D36" i="4"/>
  <c r="C36" i="4"/>
  <c r="Q35" i="4"/>
  <c r="L35" i="4"/>
  <c r="F35" i="4"/>
  <c r="E35" i="4"/>
  <c r="D35" i="4"/>
  <c r="C35" i="4"/>
  <c r="Q34" i="4"/>
  <c r="L34" i="4"/>
  <c r="F34" i="4"/>
  <c r="E34" i="4"/>
  <c r="D34" i="4"/>
  <c r="C34" i="4"/>
  <c r="Q33" i="4"/>
  <c r="L33" i="4"/>
  <c r="F33" i="4"/>
  <c r="E33" i="4"/>
  <c r="D33" i="4"/>
  <c r="C33" i="4"/>
  <c r="Q32" i="4"/>
  <c r="L32" i="4"/>
  <c r="F32" i="4"/>
  <c r="E32" i="4"/>
  <c r="D32" i="4"/>
  <c r="C32" i="4"/>
  <c r="Q31" i="4"/>
  <c r="L31" i="4"/>
  <c r="F31" i="4"/>
  <c r="E31" i="4"/>
  <c r="D31" i="4"/>
  <c r="C31" i="4"/>
  <c r="Q30" i="4"/>
  <c r="L30" i="4"/>
  <c r="F30" i="4"/>
  <c r="E30" i="4"/>
  <c r="D30" i="4"/>
  <c r="C30" i="4"/>
  <c r="Q29" i="4"/>
  <c r="L29" i="4"/>
  <c r="F29" i="4"/>
  <c r="E29" i="4"/>
  <c r="D29" i="4"/>
  <c r="C29" i="4"/>
  <c r="Q28" i="4"/>
  <c r="L28" i="4"/>
  <c r="F28" i="4"/>
  <c r="E28" i="4"/>
  <c r="D28" i="4"/>
  <c r="C28" i="4"/>
  <c r="Q27" i="4"/>
  <c r="L27" i="4"/>
  <c r="F27" i="4"/>
  <c r="E27" i="4"/>
  <c r="D27" i="4"/>
  <c r="C27" i="4"/>
  <c r="Q26" i="4"/>
  <c r="L26" i="4"/>
  <c r="F26" i="4"/>
  <c r="E26" i="4"/>
  <c r="D26" i="4"/>
  <c r="C26" i="4"/>
  <c r="Q25" i="4"/>
  <c r="L25" i="4"/>
  <c r="F25" i="4"/>
  <c r="E25" i="4"/>
  <c r="D25" i="4"/>
  <c r="C25" i="4"/>
  <c r="Q24" i="4"/>
  <c r="L24" i="4"/>
  <c r="F24" i="4"/>
  <c r="E24" i="4"/>
  <c r="D24" i="4"/>
  <c r="C24" i="4"/>
  <c r="Q23" i="4"/>
  <c r="L23" i="4"/>
  <c r="F23" i="4"/>
  <c r="E23" i="4"/>
  <c r="D23" i="4"/>
  <c r="C23" i="4"/>
  <c r="Q22" i="4"/>
  <c r="L22" i="4"/>
  <c r="F22" i="4"/>
  <c r="E22" i="4"/>
  <c r="D22" i="4"/>
  <c r="C22" i="4"/>
  <c r="Q21" i="4"/>
  <c r="L21" i="4"/>
  <c r="F21" i="4"/>
  <c r="E21" i="4"/>
  <c r="D21" i="4"/>
  <c r="C21" i="4"/>
  <c r="Q20" i="4"/>
  <c r="L20" i="4"/>
  <c r="F20" i="4"/>
  <c r="E20" i="4"/>
  <c r="D20" i="4"/>
  <c r="C20" i="4"/>
  <c r="Q19" i="4"/>
  <c r="L19" i="4"/>
  <c r="F19" i="4"/>
  <c r="E19" i="4"/>
  <c r="D19" i="4"/>
  <c r="C19" i="4"/>
  <c r="Q18" i="4"/>
  <c r="L18" i="4"/>
  <c r="F18" i="4"/>
  <c r="E18" i="4"/>
  <c r="D18" i="4"/>
  <c r="C18" i="4"/>
  <c r="Q17" i="4"/>
  <c r="L17" i="4"/>
  <c r="F17" i="4"/>
  <c r="E17" i="4"/>
  <c r="D17" i="4"/>
  <c r="C17" i="4"/>
  <c r="Q16" i="4"/>
  <c r="L16" i="4"/>
  <c r="F16" i="4"/>
  <c r="E16" i="4"/>
  <c r="D16" i="4"/>
  <c r="C16" i="4"/>
  <c r="Q15" i="4"/>
  <c r="L15" i="4"/>
  <c r="F15" i="4"/>
  <c r="E15" i="4"/>
  <c r="D15" i="4"/>
  <c r="C15" i="4"/>
  <c r="Q14" i="4"/>
  <c r="R15" i="4" s="1"/>
  <c r="L14" i="4"/>
  <c r="C9" i="4"/>
  <c r="C8" i="4"/>
  <c r="C7" i="4"/>
  <c r="C6" i="4"/>
  <c r="C5" i="4"/>
  <c r="A3" i="4"/>
  <c r="A2" i="4"/>
  <c r="A1" i="4"/>
  <c r="C80" i="3"/>
  <c r="S78" i="3" a="1"/>
  <c r="S78" i="3" s="1"/>
  <c r="S79" i="3" s="1"/>
  <c r="C78" i="3"/>
  <c r="S77" i="3"/>
  <c r="T75" i="3"/>
  <c r="Q75" i="3"/>
  <c r="R75" i="3" s="1"/>
  <c r="L75" i="3"/>
  <c r="M75" i="3" s="1"/>
  <c r="T74" i="3"/>
  <c r="Q74" i="3"/>
  <c r="R74" i="3" s="1"/>
  <c r="L74" i="3"/>
  <c r="M74" i="3" s="1"/>
  <c r="F74" i="3"/>
  <c r="E74" i="3"/>
  <c r="D74" i="3"/>
  <c r="C74" i="3"/>
  <c r="T73" i="3"/>
  <c r="Q73" i="3"/>
  <c r="R73" i="3" s="1"/>
  <c r="M73" i="3"/>
  <c r="L73" i="3"/>
  <c r="F73" i="3"/>
  <c r="E73" i="3"/>
  <c r="D73" i="3"/>
  <c r="C73" i="3"/>
  <c r="T72" i="3"/>
  <c r="Q72" i="3"/>
  <c r="R72" i="3" s="1"/>
  <c r="L72" i="3"/>
  <c r="M72" i="3" s="1"/>
  <c r="F72" i="3"/>
  <c r="E72" i="3"/>
  <c r="D72" i="3"/>
  <c r="C72" i="3"/>
  <c r="T71" i="3"/>
  <c r="U71" i="3" s="1"/>
  <c r="H71" i="5" s="1"/>
  <c r="R71" i="3"/>
  <c r="Q71" i="3"/>
  <c r="L71" i="3"/>
  <c r="M71" i="3" s="1"/>
  <c r="F71" i="3"/>
  <c r="E71" i="3"/>
  <c r="D71" i="3"/>
  <c r="C71" i="3"/>
  <c r="T70" i="3"/>
  <c r="U70" i="3" s="1"/>
  <c r="H70" i="5" s="1"/>
  <c r="Q70" i="3"/>
  <c r="R70" i="3" s="1"/>
  <c r="L70" i="3"/>
  <c r="M70" i="3" s="1"/>
  <c r="F70" i="3"/>
  <c r="E70" i="3"/>
  <c r="D70" i="3"/>
  <c r="C70" i="3"/>
  <c r="T69" i="3"/>
  <c r="Q69" i="3"/>
  <c r="R69" i="3" s="1"/>
  <c r="M69" i="3"/>
  <c r="L69" i="3"/>
  <c r="F69" i="3"/>
  <c r="E69" i="3"/>
  <c r="D69" i="3"/>
  <c r="C69" i="3"/>
  <c r="T68" i="3"/>
  <c r="U68" i="3" s="1"/>
  <c r="H68" i="5" s="1"/>
  <c r="Q68" i="3"/>
  <c r="R68" i="3" s="1"/>
  <c r="L68" i="3"/>
  <c r="M68" i="3" s="1"/>
  <c r="F68" i="3"/>
  <c r="E68" i="3"/>
  <c r="D68" i="3"/>
  <c r="C68" i="3"/>
  <c r="T67" i="3"/>
  <c r="U67" i="3" s="1"/>
  <c r="H67" i="5" s="1"/>
  <c r="R67" i="3"/>
  <c r="Q67" i="3"/>
  <c r="L67" i="3"/>
  <c r="M67" i="3" s="1"/>
  <c r="F67" i="3"/>
  <c r="E67" i="3"/>
  <c r="D67" i="3"/>
  <c r="C67" i="3"/>
  <c r="T66" i="3"/>
  <c r="U66" i="3" s="1"/>
  <c r="H66" i="5" s="1"/>
  <c r="Q66" i="3"/>
  <c r="R66" i="3" s="1"/>
  <c r="L66" i="3"/>
  <c r="M66" i="3" s="1"/>
  <c r="F66" i="3"/>
  <c r="E66" i="3"/>
  <c r="D66" i="3"/>
  <c r="C66" i="3"/>
  <c r="T65" i="3"/>
  <c r="U65" i="3" s="1"/>
  <c r="H65" i="5" s="1"/>
  <c r="Q65" i="3"/>
  <c r="R65" i="3" s="1"/>
  <c r="M65" i="3"/>
  <c r="L65" i="3"/>
  <c r="F65" i="3"/>
  <c r="E65" i="3"/>
  <c r="D65" i="3"/>
  <c r="C65" i="3"/>
  <c r="T64" i="3"/>
  <c r="U64" i="3" s="1"/>
  <c r="H64" i="5" s="1"/>
  <c r="Q64" i="3"/>
  <c r="R64" i="3" s="1"/>
  <c r="L64" i="3"/>
  <c r="M64" i="3" s="1"/>
  <c r="F64" i="3"/>
  <c r="E64" i="3"/>
  <c r="D64" i="3"/>
  <c r="C64" i="3"/>
  <c r="T63" i="3"/>
  <c r="U63" i="3" s="1"/>
  <c r="H63" i="5" s="1"/>
  <c r="R63" i="3"/>
  <c r="Q63" i="3"/>
  <c r="L63" i="3"/>
  <c r="M63" i="3" s="1"/>
  <c r="F63" i="3"/>
  <c r="E63" i="3"/>
  <c r="D63" i="3"/>
  <c r="C63" i="3"/>
  <c r="T62" i="3"/>
  <c r="Q62" i="3"/>
  <c r="R62" i="3" s="1"/>
  <c r="L62" i="3"/>
  <c r="M62" i="3" s="1"/>
  <c r="F62" i="3"/>
  <c r="E62" i="3"/>
  <c r="D62" i="3"/>
  <c r="C62" i="3"/>
  <c r="T61" i="3"/>
  <c r="U61" i="3" s="1"/>
  <c r="H61" i="5" s="1"/>
  <c r="Q61" i="3"/>
  <c r="R61" i="3" s="1"/>
  <c r="M61" i="3"/>
  <c r="L61" i="3"/>
  <c r="F61" i="3"/>
  <c r="E61" i="3"/>
  <c r="D61" i="3"/>
  <c r="C61" i="3"/>
  <c r="T60" i="3"/>
  <c r="Q60" i="3"/>
  <c r="R60" i="3" s="1"/>
  <c r="L60" i="3"/>
  <c r="M60" i="3" s="1"/>
  <c r="F60" i="3"/>
  <c r="E60" i="3"/>
  <c r="D60" i="3"/>
  <c r="C60" i="3"/>
  <c r="T59" i="3"/>
  <c r="U59" i="3" s="1"/>
  <c r="H59" i="5" s="1"/>
  <c r="R59" i="3"/>
  <c r="Q59" i="3"/>
  <c r="L59" i="3"/>
  <c r="M59" i="3" s="1"/>
  <c r="F59" i="3"/>
  <c r="E59" i="3"/>
  <c r="D59" i="3"/>
  <c r="C59" i="3"/>
  <c r="T58" i="3"/>
  <c r="Q58" i="3"/>
  <c r="R58" i="3" s="1"/>
  <c r="L58" i="3"/>
  <c r="M58" i="3" s="1"/>
  <c r="F58" i="3"/>
  <c r="E58" i="3"/>
  <c r="D58" i="3"/>
  <c r="C58" i="3"/>
  <c r="T57" i="3"/>
  <c r="Q57" i="3"/>
  <c r="R57" i="3" s="1"/>
  <c r="M57" i="3"/>
  <c r="L57" i="3"/>
  <c r="F57" i="3"/>
  <c r="E57" i="3"/>
  <c r="D57" i="3"/>
  <c r="C57" i="3"/>
  <c r="T56" i="3"/>
  <c r="Q56" i="3"/>
  <c r="R56" i="3" s="1"/>
  <c r="L56" i="3"/>
  <c r="M56" i="3" s="1"/>
  <c r="F56" i="3"/>
  <c r="E56" i="3"/>
  <c r="D56" i="3"/>
  <c r="C56" i="3"/>
  <c r="T55" i="3"/>
  <c r="U55" i="3" s="1"/>
  <c r="H55" i="5" s="1"/>
  <c r="R55" i="3"/>
  <c r="Q55" i="3"/>
  <c r="L55" i="3"/>
  <c r="M55" i="3" s="1"/>
  <c r="F55" i="3"/>
  <c r="E55" i="3"/>
  <c r="D55" i="3"/>
  <c r="C55" i="3"/>
  <c r="T54" i="3"/>
  <c r="U54" i="3" s="1"/>
  <c r="H54" i="5" s="1"/>
  <c r="Q54" i="3"/>
  <c r="R54" i="3" s="1"/>
  <c r="L54" i="3"/>
  <c r="M54" i="3" s="1"/>
  <c r="F54" i="3"/>
  <c r="E54" i="3"/>
  <c r="D54" i="3"/>
  <c r="C54" i="3"/>
  <c r="T53" i="3"/>
  <c r="U53" i="3" s="1"/>
  <c r="H53" i="5" s="1"/>
  <c r="Q53" i="3"/>
  <c r="R53" i="3" s="1"/>
  <c r="M53" i="3"/>
  <c r="L53" i="3"/>
  <c r="F53" i="3"/>
  <c r="E53" i="3"/>
  <c r="D53" i="3"/>
  <c r="C53" i="3"/>
  <c r="T52" i="3"/>
  <c r="U52" i="3" s="1"/>
  <c r="H52" i="5" s="1"/>
  <c r="Q52" i="3"/>
  <c r="R52" i="3" s="1"/>
  <c r="L52" i="3"/>
  <c r="M52" i="3" s="1"/>
  <c r="F52" i="3"/>
  <c r="E52" i="3"/>
  <c r="D52" i="3"/>
  <c r="C52" i="3"/>
  <c r="T51" i="3"/>
  <c r="U51" i="3" s="1"/>
  <c r="H51" i="5" s="1"/>
  <c r="R51" i="3"/>
  <c r="Q51" i="3"/>
  <c r="L51" i="3"/>
  <c r="M51" i="3" s="1"/>
  <c r="F51" i="3"/>
  <c r="E51" i="3"/>
  <c r="D51" i="3"/>
  <c r="C51" i="3"/>
  <c r="T50" i="3"/>
  <c r="Q50" i="3"/>
  <c r="R50" i="3" s="1"/>
  <c r="L50" i="3"/>
  <c r="M50" i="3" s="1"/>
  <c r="F50" i="3"/>
  <c r="E50" i="3"/>
  <c r="D50" i="3"/>
  <c r="C50" i="3"/>
  <c r="T49" i="3"/>
  <c r="U49" i="3" s="1"/>
  <c r="H49" i="5" s="1"/>
  <c r="Q49" i="3"/>
  <c r="R49" i="3" s="1"/>
  <c r="M49" i="3"/>
  <c r="L49" i="3"/>
  <c r="F49" i="3"/>
  <c r="E49" i="3"/>
  <c r="D49" i="3"/>
  <c r="C49" i="3"/>
  <c r="T48" i="3"/>
  <c r="U48" i="3" s="1"/>
  <c r="H48" i="5" s="1"/>
  <c r="Q48" i="3"/>
  <c r="R48" i="3" s="1"/>
  <c r="L48" i="3"/>
  <c r="M48" i="3" s="1"/>
  <c r="F48" i="3"/>
  <c r="E48" i="3"/>
  <c r="D48" i="3"/>
  <c r="C48" i="3"/>
  <c r="T47" i="3"/>
  <c r="R47" i="3"/>
  <c r="Q47" i="3"/>
  <c r="L47" i="3"/>
  <c r="M47" i="3" s="1"/>
  <c r="F47" i="3"/>
  <c r="E47" i="3"/>
  <c r="D47" i="3"/>
  <c r="C47" i="3"/>
  <c r="T46" i="3"/>
  <c r="U46" i="3" s="1"/>
  <c r="H46" i="5" s="1"/>
  <c r="Q46" i="3"/>
  <c r="R46" i="3" s="1"/>
  <c r="L46" i="3"/>
  <c r="M46" i="3" s="1"/>
  <c r="F46" i="3"/>
  <c r="E46" i="3"/>
  <c r="D46" i="3"/>
  <c r="C46" i="3"/>
  <c r="T45" i="3"/>
  <c r="Q45" i="3"/>
  <c r="L45" i="3"/>
  <c r="F45" i="3"/>
  <c r="E45" i="3"/>
  <c r="D45" i="3"/>
  <c r="C45" i="3"/>
  <c r="Q44" i="3"/>
  <c r="L44" i="3"/>
  <c r="F44" i="3"/>
  <c r="E44" i="3"/>
  <c r="D44" i="3"/>
  <c r="C44" i="3"/>
  <c r="Q43" i="3"/>
  <c r="L43" i="3"/>
  <c r="F43" i="3"/>
  <c r="E43" i="3"/>
  <c r="D43" i="3"/>
  <c r="C43" i="3"/>
  <c r="Q42" i="3"/>
  <c r="L42" i="3"/>
  <c r="F42" i="3"/>
  <c r="E42" i="3"/>
  <c r="D42" i="3"/>
  <c r="C42" i="3"/>
  <c r="Q41" i="3"/>
  <c r="L41" i="3"/>
  <c r="F41" i="3"/>
  <c r="E41" i="3"/>
  <c r="D41" i="3"/>
  <c r="C41" i="3"/>
  <c r="Q40" i="3"/>
  <c r="L40" i="3"/>
  <c r="F40" i="3"/>
  <c r="E40" i="3"/>
  <c r="D40" i="3"/>
  <c r="C40" i="3"/>
  <c r="Q39" i="3"/>
  <c r="L39" i="3"/>
  <c r="F39" i="3"/>
  <c r="E39" i="3"/>
  <c r="D39" i="3"/>
  <c r="C39" i="3"/>
  <c r="Q38" i="3"/>
  <c r="L38" i="3"/>
  <c r="F38" i="3"/>
  <c r="E38" i="3"/>
  <c r="D38" i="3"/>
  <c r="C38" i="3"/>
  <c r="Q37" i="3"/>
  <c r="L37" i="3"/>
  <c r="F37" i="3"/>
  <c r="E37" i="3"/>
  <c r="D37" i="3"/>
  <c r="C37" i="3"/>
  <c r="Q36" i="3"/>
  <c r="L36" i="3"/>
  <c r="F36" i="3"/>
  <c r="E36" i="3"/>
  <c r="D36" i="3"/>
  <c r="C36" i="3"/>
  <c r="Q35" i="3"/>
  <c r="L35" i="3"/>
  <c r="F35" i="3"/>
  <c r="E35" i="3"/>
  <c r="D35" i="3"/>
  <c r="C35" i="3"/>
  <c r="Q34" i="3"/>
  <c r="L34" i="3"/>
  <c r="F34" i="3"/>
  <c r="E34" i="3"/>
  <c r="D34" i="3"/>
  <c r="C34" i="3"/>
  <c r="Q33" i="3"/>
  <c r="L33" i="3"/>
  <c r="F33" i="3"/>
  <c r="E33" i="3"/>
  <c r="D33" i="3"/>
  <c r="C33" i="3"/>
  <c r="Q32" i="3"/>
  <c r="L32" i="3"/>
  <c r="F32" i="3"/>
  <c r="E32" i="3"/>
  <c r="D32" i="3"/>
  <c r="C32" i="3"/>
  <c r="Q31" i="3"/>
  <c r="L31" i="3"/>
  <c r="F31" i="3"/>
  <c r="E31" i="3"/>
  <c r="D31" i="3"/>
  <c r="C31" i="3"/>
  <c r="Q30" i="3"/>
  <c r="L30" i="3"/>
  <c r="F30" i="3"/>
  <c r="E30" i="3"/>
  <c r="D30" i="3"/>
  <c r="C30" i="3"/>
  <c r="Q29" i="3"/>
  <c r="L29" i="3"/>
  <c r="F29" i="3"/>
  <c r="E29" i="3"/>
  <c r="D29" i="3"/>
  <c r="C29" i="3"/>
  <c r="Q28" i="3"/>
  <c r="L28" i="3"/>
  <c r="F28" i="3"/>
  <c r="E28" i="3"/>
  <c r="D28" i="3"/>
  <c r="C28" i="3"/>
  <c r="Q27" i="3"/>
  <c r="L27" i="3"/>
  <c r="F27" i="3"/>
  <c r="E27" i="3"/>
  <c r="D27" i="3"/>
  <c r="C27" i="3"/>
  <c r="Q26" i="3"/>
  <c r="L26" i="3"/>
  <c r="F26" i="3"/>
  <c r="E26" i="3"/>
  <c r="D26" i="3"/>
  <c r="C26" i="3"/>
  <c r="Q25" i="3"/>
  <c r="L25" i="3"/>
  <c r="F25" i="3"/>
  <c r="E25" i="3"/>
  <c r="D25" i="3"/>
  <c r="C25" i="3"/>
  <c r="Q24" i="3"/>
  <c r="L24" i="3"/>
  <c r="F24" i="3"/>
  <c r="E24" i="3"/>
  <c r="D24" i="3"/>
  <c r="C24" i="3"/>
  <c r="Q23" i="3"/>
  <c r="L23" i="3"/>
  <c r="F23" i="3"/>
  <c r="E23" i="3"/>
  <c r="D23" i="3"/>
  <c r="C23" i="3"/>
  <c r="Q22" i="3"/>
  <c r="L22" i="3"/>
  <c r="F22" i="3"/>
  <c r="E22" i="3"/>
  <c r="D22" i="3"/>
  <c r="C22" i="3"/>
  <c r="Q21" i="3"/>
  <c r="L21" i="3"/>
  <c r="F21" i="3"/>
  <c r="E21" i="3"/>
  <c r="D21" i="3"/>
  <c r="C21" i="3"/>
  <c r="Q20" i="3"/>
  <c r="L20" i="3"/>
  <c r="F20" i="3"/>
  <c r="E20" i="3"/>
  <c r="D20" i="3"/>
  <c r="C20" i="3"/>
  <c r="Q19" i="3"/>
  <c r="L19" i="3"/>
  <c r="F19" i="3"/>
  <c r="E19" i="3"/>
  <c r="D19" i="3"/>
  <c r="C19" i="3"/>
  <c r="Q18" i="3"/>
  <c r="L18" i="3"/>
  <c r="F18" i="3"/>
  <c r="E18" i="3"/>
  <c r="D18" i="3"/>
  <c r="C18" i="3"/>
  <c r="Q17" i="3"/>
  <c r="L17" i="3"/>
  <c r="F17" i="3"/>
  <c r="E17" i="3"/>
  <c r="D17" i="3"/>
  <c r="C17" i="3"/>
  <c r="Q16" i="3"/>
  <c r="L16" i="3"/>
  <c r="F16" i="3"/>
  <c r="E16" i="3"/>
  <c r="D16" i="3"/>
  <c r="C16" i="3"/>
  <c r="Q15" i="3"/>
  <c r="L15" i="3"/>
  <c r="F15" i="3"/>
  <c r="E15" i="3"/>
  <c r="D15" i="3"/>
  <c r="C15" i="3"/>
  <c r="Q14" i="3"/>
  <c r="L14" i="3"/>
  <c r="M25" i="3" s="1"/>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48" i="2"/>
  <c r="R52" i="2"/>
  <c r="R56" i="2"/>
  <c r="R60" i="2"/>
  <c r="R64" i="2"/>
  <c r="R68" i="2"/>
  <c r="R72"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R45" i="2" s="1"/>
  <c r="Q46" i="2"/>
  <c r="R46" i="2" s="1"/>
  <c r="Q47" i="2"/>
  <c r="Q48" i="2"/>
  <c r="Q49" i="2"/>
  <c r="R49" i="2" s="1"/>
  <c r="Q50" i="2"/>
  <c r="R50" i="2" s="1"/>
  <c r="Q51" i="2"/>
  <c r="Q52" i="2"/>
  <c r="Q53" i="2"/>
  <c r="R53" i="2" s="1"/>
  <c r="Q54" i="2"/>
  <c r="R54" i="2" s="1"/>
  <c r="Q55" i="2"/>
  <c r="Q56" i="2"/>
  <c r="Q57" i="2"/>
  <c r="R57" i="2" s="1"/>
  <c r="Q58" i="2"/>
  <c r="R58" i="2" s="1"/>
  <c r="Q59" i="2"/>
  <c r="Q60" i="2"/>
  <c r="Q61" i="2"/>
  <c r="R61" i="2" s="1"/>
  <c r="Q62" i="2"/>
  <c r="R62" i="2" s="1"/>
  <c r="Q63" i="2"/>
  <c r="Q64" i="2"/>
  <c r="Q65" i="2"/>
  <c r="R65" i="2" s="1"/>
  <c r="Q66" i="2"/>
  <c r="R66" i="2" s="1"/>
  <c r="Q67" i="2"/>
  <c r="Q68" i="2"/>
  <c r="Q69" i="2"/>
  <c r="R69" i="2" s="1"/>
  <c r="Q70" i="2"/>
  <c r="R70" i="2" s="1"/>
  <c r="Q71" i="2"/>
  <c r="Q72" i="2"/>
  <c r="Q73" i="2"/>
  <c r="R73" i="2" s="1"/>
  <c r="Q74" i="2"/>
  <c r="R74" i="2" s="1"/>
  <c r="Q75" i="2"/>
  <c r="Q14" i="2"/>
  <c r="M49" i="2"/>
  <c r="M53" i="2"/>
  <c r="M57" i="2"/>
  <c r="M61" i="2"/>
  <c r="M65" i="2"/>
  <c r="M69" i="2"/>
  <c r="M73"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M45" i="2" s="1"/>
  <c r="L45" i="2"/>
  <c r="L46" i="2"/>
  <c r="M46" i="2" s="1"/>
  <c r="L47" i="2"/>
  <c r="M47" i="2" s="1"/>
  <c r="L48" i="2"/>
  <c r="L49" i="2"/>
  <c r="L50" i="2"/>
  <c r="M50" i="2" s="1"/>
  <c r="L51" i="2"/>
  <c r="M51" i="2" s="1"/>
  <c r="L52" i="2"/>
  <c r="L53" i="2"/>
  <c r="L54" i="2"/>
  <c r="M54" i="2" s="1"/>
  <c r="L55" i="2"/>
  <c r="M55" i="2" s="1"/>
  <c r="L56" i="2"/>
  <c r="L57" i="2"/>
  <c r="L58" i="2"/>
  <c r="M58" i="2" s="1"/>
  <c r="L59" i="2"/>
  <c r="M59" i="2" s="1"/>
  <c r="L60" i="2"/>
  <c r="L61" i="2"/>
  <c r="L62" i="2"/>
  <c r="M62" i="2" s="1"/>
  <c r="L63" i="2"/>
  <c r="M63" i="2" s="1"/>
  <c r="L64" i="2"/>
  <c r="L65" i="2"/>
  <c r="L66" i="2"/>
  <c r="M66" i="2" s="1"/>
  <c r="L67" i="2"/>
  <c r="M67" i="2" s="1"/>
  <c r="L68" i="2"/>
  <c r="L69" i="2"/>
  <c r="L70" i="2"/>
  <c r="M70" i="2" s="1"/>
  <c r="L71" i="2"/>
  <c r="M71" i="2" s="1"/>
  <c r="L72" i="2"/>
  <c r="L73" i="2"/>
  <c r="L74" i="2"/>
  <c r="M74" i="2" s="1"/>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J68" i="5" l="1"/>
  <c r="J66" i="5"/>
  <c r="J49" i="5"/>
  <c r="J64" i="5"/>
  <c r="J47" i="5"/>
  <c r="J48" i="5"/>
  <c r="J65" i="5"/>
  <c r="J46" i="5"/>
  <c r="J63" i="5"/>
  <c r="J61" i="5"/>
  <c r="J74" i="5"/>
  <c r="J51" i="5"/>
  <c r="J57" i="5"/>
  <c r="J71" i="5"/>
  <c r="J60" i="5"/>
  <c r="J67" i="5"/>
  <c r="J72" i="5"/>
  <c r="J73" i="5"/>
  <c r="J59" i="5"/>
  <c r="J53" i="5"/>
  <c r="J58" i="5"/>
  <c r="J52" i="5"/>
  <c r="J55" i="5"/>
  <c r="J70" i="5"/>
  <c r="J54" i="5"/>
  <c r="R45" i="3"/>
  <c r="M32" i="3"/>
  <c r="M37" i="3"/>
  <c r="M21" i="3"/>
  <c r="M17" i="3"/>
  <c r="M28" i="3"/>
  <c r="M24" i="3"/>
  <c r="M15" i="3"/>
  <c r="M22" i="3"/>
  <c r="M33" i="3"/>
  <c r="M43" i="3"/>
  <c r="M42" i="3"/>
  <c r="M35" i="3"/>
  <c r="M41" i="3"/>
  <c r="M18" i="3"/>
  <c r="M29" i="3"/>
  <c r="M40" i="3"/>
  <c r="M31" i="3"/>
  <c r="M20" i="3"/>
  <c r="M38" i="3"/>
  <c r="M30" i="3"/>
  <c r="M27" i="3"/>
  <c r="M39" i="3"/>
  <c r="M26" i="3"/>
  <c r="M44" i="3"/>
  <c r="M36" i="3"/>
  <c r="M19" i="3"/>
  <c r="M34" i="3"/>
  <c r="M23" i="3"/>
  <c r="M16" i="3"/>
  <c r="M45" i="3"/>
  <c r="U45" i="3" s="1"/>
  <c r="H45" i="5" s="1"/>
  <c r="U45" i="2"/>
  <c r="G45" i="5" s="1"/>
  <c r="M55" i="4"/>
  <c r="R57" i="4"/>
  <c r="M59" i="4"/>
  <c r="R61" i="4"/>
  <c r="M63" i="4"/>
  <c r="R65" i="4"/>
  <c r="M67" i="4"/>
  <c r="R69" i="4"/>
  <c r="M71" i="4"/>
  <c r="R73" i="4"/>
  <c r="R75" i="2"/>
  <c r="R71" i="2"/>
  <c r="R67" i="2"/>
  <c r="R63" i="2"/>
  <c r="R59" i="2"/>
  <c r="R55" i="2"/>
  <c r="R51" i="2"/>
  <c r="R47" i="2"/>
  <c r="M72" i="2"/>
  <c r="M68" i="2"/>
  <c r="M64" i="2"/>
  <c r="M60" i="2"/>
  <c r="M56" i="2"/>
  <c r="M52" i="2"/>
  <c r="M48" i="2"/>
  <c r="J22" i="5" l="1"/>
  <c r="J41" i="5"/>
  <c r="J37" i="5"/>
  <c r="J25" i="5"/>
  <c r="J21" i="5"/>
  <c r="J38" i="5"/>
  <c r="J16" i="5"/>
  <c r="J34" i="5"/>
  <c r="J36" i="5"/>
  <c r="J26" i="5"/>
  <c r="J15" i="5"/>
  <c r="J33" i="5"/>
  <c r="J40" i="5"/>
  <c r="J18" i="5"/>
  <c r="J31" i="5"/>
  <c r="J30" i="5"/>
  <c r="J44" i="5"/>
  <c r="J19" i="5"/>
  <c r="J17" i="5"/>
  <c r="J45" i="5"/>
  <c r="J23" i="5"/>
  <c r="J28" i="5"/>
  <c r="J32" i="5"/>
  <c r="J43" i="5"/>
  <c r="J29" i="5"/>
  <c r="J35" i="5"/>
  <c r="J39" i="5"/>
  <c r="J20" i="5"/>
  <c r="J27" i="5"/>
  <c r="J24" i="5"/>
  <c r="J42"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<sst xmlns="http://schemas.openxmlformats.org/spreadsheetml/2006/main" count="345" uniqueCount="203">
  <si>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</si>
  <si>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</si>
  <si>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</si>
  <si>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</si>
  <si>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</si>
  <si>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</si>
  <si>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</si>
  <si>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 xml:space="preserve">Feedback and Control Systems (Lec)	</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</si>
  <si>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</si>
  <si>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</si>
  <si>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</si>
  <si>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</si>
  <si>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</si>
  <si>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</si>
  <si>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</si>
  <si>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</si>
  <si>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</si>
  <si>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</si>
  <si>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</si>
  <si>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</si>
  <si>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</si>
  <si>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</si>
  <si>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</si>
  <si>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</si>
  <si>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</si>
  <si>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</si>
  <si>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</si>
  <si>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</si>
  <si>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</si>
  <si>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</si>
  <si>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</si>
  <si>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</si>
  <si>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</si>
  <si>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</si>
  <si>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</si>
  <si>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</si>
  <si>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</si>
  <si>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</si>
  <si>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</si>
  <si>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</si>
  <si>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</si>
  <si>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</si>
  <si>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</si>
  <si>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</si>
  <si>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</si>
  <si>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</si>
  <si>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</si>
  <si>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</si>
  <si>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</si>
  <si>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</si>
  <si>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</si>
  <si>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</si>
  <si>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</si>
  <si>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</si>
  <si>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</si>
  <si>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</si>
  <si>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</si>
  <si>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</si>
  <si>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</si>
  <si>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</si>
  <si>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</si>
  <si>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</si>
  <si>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</si>
  <si>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</si>
  <si>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</si>
  <si>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</si>
  <si>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</si>
  <si>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</si>
  <si>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</si>
  <si>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</si>
  <si>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</si>
  <si>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</si>
  <si>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</si>
  <si>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</si>
  <si>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</si>
  <si>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</si>
  <si>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</si>
  <si>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</si>
  <si>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</si>
  <si>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</si>
  <si>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</si>
  <si>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</si>
  <si>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</si>
  <si>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</si>
  <si>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</si>
  <si>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</si>
  <si>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</si>
  <si>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</si>
  <si>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</si>
  <si>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</si>
  <si>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</si>
  <si>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</si>
  <si>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</si>
  <si>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</si>
  <si>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</si>
  <si>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</si>
  <si>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</si>
  <si>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</si>
  <si>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</si>
  <si>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</si>
  <si>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</si>
  <si>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</si>
  <si>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</si>
  <si>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</si>
  <si>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</si>
  <si>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</si>
  <si>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</si>
  <si>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</si>
  <si>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</si>
  <si>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</si>
  <si>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</si>
  <si>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</si>
  <si>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</si>
  <si>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</si>
  <si>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</si>
  <si>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</si>
  <si>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</si>
  <si>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</si>
  <si>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</si>
  <si>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</si>
  <si>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</si>
  <si>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</si>
  <si>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</si>
  <si>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</si>
  <si>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</si>
  <si>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</si>
  <si>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</si>
  <si>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</si>
  <si>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</si>
  <si>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</si>
  <si>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</si>
  <si>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</si>
  <si>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</si>
  <si>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</si>
  <si>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</si>
  <si>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</si>
  <si>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</si>
  <si>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</si>
  <si>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</si>
  <si>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</si>
  <si>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</si>
  <si>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</si>
  <si>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</si>
  <si>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</si>
  <si>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</si>
  <si>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</si>
  <si>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</si>
  <si>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</si>
  <si>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</si>
  <si>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</si>
  <si>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</si>
  <si>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</si>
  <si>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</si>
  <si>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</si>
  <si>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</si>
  <si>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</si>
  <si>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</si>
  <si>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</si>
  <si>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</si>
  <si>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</si>
  <si>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</si>
  <si>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</si>
  <si>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</si>
  <si>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</si>
  <si>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</si>
  <si>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</si>
  <si>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</si>
  <si>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</si>
  <si>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</si>
  <si>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</si>
  <si>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</si>
  <si>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</si>
  <si>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</si>
  <si>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</si>
  <si>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</si>
  <si>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</si>
  <si>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</si>
  <si>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</si>
  <si>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</si>
  <si>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</si>
  <si>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</si>
  <si>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</si>
  <si>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</si>
  <si>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</si>
  <si>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</si>
  <si>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</si>
  <si>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</si>
  <si>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</si>
  <si>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</si>
  <si>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</si>
  <si>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</si>
  <si>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</si>
  <si>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</si>
  <si>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</si>
  <si>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</si>
  <si>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</si>
  <si>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</si>
  <si>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</si>
  <si>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</si>
  <si>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</si>
  <si>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</si>
  <si>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</si>
  <si>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Computer Programming 1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</si>
</sst>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0" fontId="0" fillId="0" borderId="0" xfId="0" applyAlignment="1">
      <alignment vertical="center" wrapText="1"/>
    </xf>
    <xf numFmtId="2" fontId="0" fillId="2" borderId="1" xfId="0" applyNumberFormat="1" applyFill="1" applyBorder="1"/>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topLeftCell="A6" zoomScale="130" zoomScaleNormal="130" workbookViewId="0">
      <selection activeCell="B19" sqref="B19"/>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7</v>
      </c>
    </row>
    <row r="7" spans="1:5" ht="15.75" thickBot="1" x14ac:dyDescent="0.3">
      <c r="A7" s="26" t="s">
        <v>8</v>
      </c>
      <c r="B7" s="33" t="s">
        <v>9</v>
      </c>
    </row>
    <row r="8" spans="1:5" ht="15" x14ac:dyDescent="0.25">
      <c r="A8" s="26" t="s">
        <v>10</v>
      </c>
      <c r="B8" s="34" t="s">
        <v>11</v>
      </c>
    </row>
    <row r="9" spans="1:5" ht="15" x14ac:dyDescent="0.25">
      <c r="A9" s="26" t="s">
        <v>12</v>
      </c>
      <c r="B9" s="35">
        <v>3</v>
      </c>
    </row>
    <row r="10" spans="1:5" ht="15.75" thickBot="1" x14ac:dyDescent="0.3">
      <c r="A10" s="26" t="s">
        <v>13</v>
      </c>
      <c r="B10" s="35">
        <v>3</v>
      </c>
    </row>
    <row r="11" spans="1:5" ht="15.75" thickBot="1" x14ac:dyDescent="0.3">
      <c r="A11" s="26" t="s">
        <v>14</v>
      </c>
      <c r="B11" s="35" t="s">
        <v>15</v>
      </c>
      <c r="D11" s="2" t="s">
        <v>16</v>
      </c>
      <c r="E11" s="33">
        <v>30</v>
      </c>
    </row>
    <row r="12" spans="1:5" ht="15" x14ac:dyDescent="0.25">
      <c r="A12" s="26" t="s">
        <v>17</v>
      </c>
      <c r="B12" s="35" t="s">
        <v>18</v>
      </c>
      <c r="C12" s="32"/>
    </row>
    <row r="13" spans="1:5" ht="15" thickBot="1" x14ac:dyDescent="0.25"/>
    <row r="14" spans="1:5" ht="15" thickBot="1" x14ac:dyDescent="0.25">
      <c r="A14" s="2" t="s">
        <v>19</v>
      </c>
      <c r="B14" s="30" t="s">
        <v>20</v>
      </c>
    </row>
    <row r="15" spans="1:5" ht="15" thickBot="1" x14ac:dyDescent="0.25">
      <c r="A15" s="2" t="s">
        <v>21</v>
      </c>
      <c r="B15" s="30">
        <v>26178</v>
      </c>
    </row>
    <row r="17" spans="1:7" x14ac:dyDescent="0.2">
      <c r="B17" s="40" t="s">
        <v>22</v>
      </c>
      <c r="C17" s="40"/>
      <c r="D17" s="40"/>
      <c r="E17" s="40" t="s">
        <v>23</v>
      </c>
      <c r="F17" s="40" t="s">
        <v>24</v>
      </c>
      <c r="G17" s="40" t="s">
        <v>25</v>
      </c>
    </row>
    <row r="18" spans="1:7" x14ac:dyDescent="0.2">
      <c r="B18" s="36" t="s">
        <v>26</v>
      </c>
      <c r="C18" s="36" t="s">
        <v>27</v>
      </c>
      <c r="D18" s="36" t="s">
        <v>28</v>
      </c>
      <c r="E18" s="40"/>
      <c r="F18" s="40"/>
      <c r="G18" s="40"/>
    </row>
    <row r="19" spans="1:7" x14ac:dyDescent="0.2">
      <c r="A19" s="2">
        <v>1</v>
      </c>
      <c r="B19" s="31" t="s">
        <v>114</v>
      </c>
      <c r="C19" s="31" t="s">
        <v>115</v>
      </c>
      <c r="D19" s="31" t="s">
        <v>116</v>
      </c>
      <c r="E19" s="31">
        <v>20230001</v>
      </c>
      <c r="F19" s="31">
        <v>9171234567</v>
      </c>
      <c r="G19" s="31" t="s">
        <v>117</v>
      </c>
    </row>
    <row r="20" spans="1:7" x14ac:dyDescent="0.2">
      <c r="A20" s="2">
        <v>2</v>
      </c>
      <c r="B20" s="31" t="s">
        <v>118</v>
      </c>
      <c r="C20" s="31" t="s">
        <v>119</v>
      </c>
      <c r="D20" s="31" t="s">
        <v>120</v>
      </c>
      <c r="E20" s="31">
        <v>20230002</v>
      </c>
      <c r="F20" s="31">
        <v>9181234567</v>
      </c>
      <c r="G20" s="31" t="s">
        <v>121</v>
      </c>
    </row>
    <row r="21" spans="1:7" x14ac:dyDescent="0.2">
      <c r="A21" s="2">
        <v>3</v>
      </c>
      <c r="B21" s="31" t="s">
        <v>122</v>
      </c>
      <c r="C21" s="31" t="s">
        <v>123</v>
      </c>
      <c r="D21" s="31" t="s">
        <v>124</v>
      </c>
      <c r="E21" s="31">
        <v>20230003</v>
      </c>
      <c r="F21" s="31">
        <v>9191234567</v>
      </c>
      <c r="G21" s="31" t="s">
        <v>125</v>
      </c>
    </row>
    <row r="22" spans="1:7" x14ac:dyDescent="0.2">
      <c r="A22" s="2">
        <v>4</v>
      </c>
      <c r="B22" s="31" t="s">
        <v>126</v>
      </c>
      <c r="C22" s="31" t="s">
        <v>127</v>
      </c>
      <c r="D22" s="31" t="s">
        <v>128</v>
      </c>
      <c r="E22" s="31">
        <v>20230004</v>
      </c>
      <c r="F22" s="31">
        <v>9201234567</v>
      </c>
      <c r="G22" s="31" t="s">
        <v>129</v>
      </c>
    </row>
    <row r="23" spans="1:7" x14ac:dyDescent="0.2">
      <c r="A23" s="2">
        <v>5</v>
      </c>
      <c r="B23" s="31" t="s">
        <v>130</v>
      </c>
      <c r="C23" s="31" t="s">
        <v>131</v>
      </c>
      <c r="D23" s="31" t="s">
        <v>132</v>
      </c>
      <c r="E23" s="31">
        <v>20230005</v>
      </c>
      <c r="F23" s="31">
        <v>9211234567</v>
      </c>
      <c r="G23" s="31" t="s">
        <v>133</v>
      </c>
    </row>
    <row r="24" spans="1:7" x14ac:dyDescent="0.2">
      <c r="A24" s="2">
        <v>6</v>
      </c>
      <c r="B24" s="31" t="s">
        <v>134</v>
      </c>
      <c r="C24" s="31" t="s">
        <v>135</v>
      </c>
      <c r="D24" s="31" t="s">
        <v>136</v>
      </c>
      <c r="E24" s="31">
        <v>20230006</v>
      </c>
      <c r="F24" s="31">
        <v>9221234567</v>
      </c>
      <c r="G24" s="31" t="s">
        <v>137</v>
      </c>
    </row>
    <row r="25" spans="1:7" x14ac:dyDescent="0.2">
      <c r="A25" s="2">
        <v>7</v>
      </c>
      <c r="B25" s="31" t="s">
        <v>138</v>
      </c>
      <c r="C25" s="31" t="s">
        <v>139</v>
      </c>
      <c r="D25" s="31" t="s">
        <v>140</v>
      </c>
      <c r="E25" s="31">
        <v>20230007</v>
      </c>
      <c r="F25" s="31">
        <v>9231234567</v>
      </c>
      <c r="G25" s="31" t="s">
        <v>141</v>
      </c>
    </row>
    <row r="26" spans="1:7" x14ac:dyDescent="0.2">
      <c r="A26" s="2">
        <v>8</v>
      </c>
      <c r="B26" s="31" t="s">
        <v>142</v>
      </c>
      <c r="C26" s="31" t="s">
        <v>143</v>
      </c>
      <c r="D26" s="31" t="s">
        <v>144</v>
      </c>
      <c r="E26" s="31">
        <v>20230008</v>
      </c>
      <c r="F26" s="31">
        <v>9241234567</v>
      </c>
      <c r="G26" s="31" t="s">
        <v>145</v>
      </c>
    </row>
    <row r="27" spans="1:7" x14ac:dyDescent="0.2">
      <c r="A27" s="2">
        <v>9</v>
      </c>
      <c r="B27" s="31" t="s">
        <v>119</v>
      </c>
      <c r="C27" s="31" t="s">
        <v>146</v>
      </c>
      <c r="D27" s="31" t="s">
        <v>147</v>
      </c>
      <c r="E27" s="31">
        <v>20230009</v>
      </c>
      <c r="F27" s="31">
        <v>9251234567</v>
      </c>
      <c r="G27" s="31" t="s">
        <v>148</v>
      </c>
    </row>
    <row r="28" spans="1:7" x14ac:dyDescent="0.2">
      <c r="A28" s="2">
        <v>10</v>
      </c>
      <c r="B28" s="31" t="s">
        <v>115</v>
      </c>
      <c r="C28" s="31" t="s">
        <v>149</v>
      </c>
      <c r="D28" s="31" t="s">
        <v>150</v>
      </c>
      <c r="E28" s="31">
        <v>20230010</v>
      </c>
      <c r="F28" s="31">
        <v>9261234567</v>
      </c>
      <c r="G28" s="31" t="s">
        <v>151</v>
      </c>
    </row>
    <row r="29" spans="1:7" x14ac:dyDescent="0.2">
      <c r="A29" s="2">
        <v>11</v>
      </c>
      <c r="B29" s="31" t="s">
        <v>123</v>
      </c>
      <c r="C29" s="31" t="s">
        <v>152</v>
      </c>
      <c r="D29" s="31" t="s">
        <v>153</v>
      </c>
      <c r="E29" s="31">
        <v>20230011</v>
      </c>
      <c r="F29" s="31">
        <v>9271234567</v>
      </c>
      <c r="G29" s="31" t="s">
        <v>154</v>
      </c>
    </row>
    <row r="30" spans="1:7" x14ac:dyDescent="0.2">
      <c r="A30" s="2">
        <v>12</v>
      </c>
      <c r="B30" s="31" t="s">
        <v>127</v>
      </c>
      <c r="C30" s="31" t="s">
        <v>155</v>
      </c>
      <c r="D30" s="31" t="s">
        <v>156</v>
      </c>
      <c r="E30" s="31">
        <v>20230012</v>
      </c>
      <c r="F30" s="31">
        <v>9281234567</v>
      </c>
      <c r="G30" s="31" t="s">
        <v>157</v>
      </c>
    </row>
    <row r="31" spans="1:7" x14ac:dyDescent="0.2">
      <c r="A31" s="2">
        <v>13</v>
      </c>
      <c r="B31" s="31" t="s">
        <v>135</v>
      </c>
      <c r="C31" s="31" t="s">
        <v>158</v>
      </c>
      <c r="D31" s="31" t="s">
        <v>159</v>
      </c>
      <c r="E31" s="31">
        <v>20230013</v>
      </c>
      <c r="F31" s="31">
        <v>9291234567</v>
      </c>
      <c r="G31" s="31" t="s">
        <v>160</v>
      </c>
    </row>
    <row r="32" spans="1:7" x14ac:dyDescent="0.2">
      <c r="A32" s="2">
        <v>14</v>
      </c>
      <c r="B32" s="31" t="s">
        <v>139</v>
      </c>
      <c r="C32" s="31" t="s">
        <v>161</v>
      </c>
      <c r="D32" s="31" t="s">
        <v>162</v>
      </c>
      <c r="E32" s="31">
        <v>20230014</v>
      </c>
      <c r="F32" s="31">
        <v>9301234567</v>
      </c>
      <c r="G32" s="31" t="s">
        <v>163</v>
      </c>
    </row>
    <row r="33" spans="1:7" x14ac:dyDescent="0.2">
      <c r="A33" s="2">
        <v>15</v>
      </c>
      <c r="B33" s="31" t="s">
        <v>143</v>
      </c>
      <c r="C33" s="31" t="s">
        <v>164</v>
      </c>
      <c r="D33" s="31" t="s">
        <v>165</v>
      </c>
      <c r="E33" s="31">
        <v>20230015</v>
      </c>
      <c r="F33" s="31">
        <v>9311234567</v>
      </c>
      <c r="G33" s="31" t="s">
        <v>166</v>
      </c>
    </row>
    <row r="34" spans="1:7" x14ac:dyDescent="0.2">
      <c r="A34" s="2">
        <v>16</v>
      </c>
      <c r="B34" s="31" t="s">
        <v>146</v>
      </c>
      <c r="C34" s="31" t="s">
        <v>167</v>
      </c>
      <c r="D34" s="31" t="s">
        <v>168</v>
      </c>
      <c r="E34" s="31">
        <v>20230016</v>
      </c>
      <c r="F34" s="31">
        <v>9321234567</v>
      </c>
      <c r="G34" s="31" t="s">
        <v>169</v>
      </c>
    </row>
    <row r="35" spans="1:7" x14ac:dyDescent="0.2">
      <c r="A35" s="2">
        <v>17</v>
      </c>
      <c r="B35" s="31" t="s">
        <v>149</v>
      </c>
      <c r="C35" s="31" t="s">
        <v>170</v>
      </c>
      <c r="D35" s="31" t="s">
        <v>171</v>
      </c>
      <c r="E35" s="31">
        <v>20230017</v>
      </c>
      <c r="F35" s="31">
        <v>9331234567</v>
      </c>
      <c r="G35" s="31" t="s">
        <v>172</v>
      </c>
    </row>
    <row r="36" spans="1:7" x14ac:dyDescent="0.2">
      <c r="A36" s="2">
        <v>18</v>
      </c>
      <c r="B36" s="31" t="s">
        <v>152</v>
      </c>
      <c r="C36" s="31" t="s">
        <v>173</v>
      </c>
      <c r="D36" s="31" t="s">
        <v>174</v>
      </c>
      <c r="E36" s="31">
        <v>20230018</v>
      </c>
      <c r="F36" s="31">
        <v>9341234567</v>
      </c>
      <c r="G36" s="31" t="s">
        <v>175</v>
      </c>
    </row>
    <row r="37" spans="1:7" x14ac:dyDescent="0.2">
      <c r="A37" s="2">
        <v>19</v>
      </c>
      <c r="B37" s="31" t="s">
        <v>155</v>
      </c>
      <c r="C37" s="31" t="s">
        <v>176</v>
      </c>
      <c r="D37" s="31" t="s">
        <v>177</v>
      </c>
      <c r="E37" s="31">
        <v>20230019</v>
      </c>
      <c r="F37" s="31">
        <v>9351234567</v>
      </c>
      <c r="G37" s="31" t="s">
        <v>178</v>
      </c>
    </row>
    <row r="38" spans="1:7" x14ac:dyDescent="0.2">
      <c r="A38" s="2">
        <v>20</v>
      </c>
      <c r="B38" s="31" t="s">
        <v>158</v>
      </c>
      <c r="C38" s="31" t="s">
        <v>179</v>
      </c>
      <c r="D38" s="31" t="s">
        <v>180</v>
      </c>
      <c r="E38" s="31">
        <v>20230020</v>
      </c>
      <c r="F38" s="31">
        <v>9361234567</v>
      </c>
      <c r="G38" s="31" t="s">
        <v>181</v>
      </c>
    </row>
    <row r="39" spans="1:7" x14ac:dyDescent="0.2">
      <c r="A39" s="2">
        <v>21</v>
      </c>
      <c r="B39" s="31" t="s">
        <v>161</v>
      </c>
      <c r="C39" s="31" t="s">
        <v>114</v>
      </c>
      <c r="D39" s="31" t="s">
        <v>182</v>
      </c>
      <c r="E39" s="31">
        <v>20230021</v>
      </c>
      <c r="F39" s="31">
        <v>9371234567</v>
      </c>
      <c r="G39" s="31" t="s">
        <v>183</v>
      </c>
    </row>
    <row r="40" spans="1:7" x14ac:dyDescent="0.2">
      <c r="A40" s="2">
        <v>22</v>
      </c>
      <c r="B40" s="31" t="s">
        <v>164</v>
      </c>
      <c r="C40" s="31" t="s">
        <v>118</v>
      </c>
      <c r="D40" s="31" t="s">
        <v>184</v>
      </c>
      <c r="E40" s="31">
        <v>20230022</v>
      </c>
      <c r="F40" s="31">
        <v>9381234567</v>
      </c>
      <c r="G40" s="31" t="s">
        <v>185</v>
      </c>
    </row>
    <row r="41" spans="1:7" x14ac:dyDescent="0.2">
      <c r="A41" s="2">
        <v>23</v>
      </c>
      <c r="B41" s="31" t="s">
        <v>167</v>
      </c>
      <c r="C41" s="31" t="s">
        <v>119</v>
      </c>
      <c r="D41" s="31" t="s">
        <v>186</v>
      </c>
      <c r="E41" s="31">
        <v>20230023</v>
      </c>
      <c r="F41" s="31">
        <v>9391234567</v>
      </c>
      <c r="G41" s="31" t="s">
        <v>187</v>
      </c>
    </row>
    <row r="42" spans="1:7" x14ac:dyDescent="0.2">
      <c r="A42" s="2">
        <v>24</v>
      </c>
      <c r="B42" s="31" t="s">
        <v>170</v>
      </c>
      <c r="C42" s="31" t="s">
        <v>122</v>
      </c>
      <c r="D42" s="31" t="s">
        <v>188</v>
      </c>
      <c r="E42" s="31">
        <v>20230024</v>
      </c>
      <c r="F42" s="31">
        <v>9401234567</v>
      </c>
      <c r="G42" s="31" t="s">
        <v>189</v>
      </c>
    </row>
    <row r="43" spans="1:7" x14ac:dyDescent="0.2">
      <c r="A43" s="2">
        <v>25</v>
      </c>
      <c r="B43" s="31" t="s">
        <v>173</v>
      </c>
      <c r="C43" s="31" t="s">
        <v>126</v>
      </c>
      <c r="D43" s="31" t="s">
        <v>190</v>
      </c>
      <c r="E43" s="31">
        <v>20230025</v>
      </c>
      <c r="F43" s="31">
        <v>9411234567</v>
      </c>
      <c r="G43" s="31" t="s">
        <v>191</v>
      </c>
    </row>
    <row r="44" spans="1:7" x14ac:dyDescent="0.2">
      <c r="A44" s="2">
        <v>26</v>
      </c>
      <c r="B44" s="31" t="s">
        <v>176</v>
      </c>
      <c r="C44" s="31" t="s">
        <v>130</v>
      </c>
      <c r="D44" s="31" t="s">
        <v>192</v>
      </c>
      <c r="E44" s="31">
        <v>20230026</v>
      </c>
      <c r="F44" s="31">
        <v>9421234567</v>
      </c>
      <c r="G44" s="31" t="s">
        <v>193</v>
      </c>
    </row>
    <row r="45" spans="1:7" x14ac:dyDescent="0.2">
      <c r="A45" s="2">
        <v>27</v>
      </c>
      <c r="B45" s="31" t="s">
        <v>179</v>
      </c>
      <c r="C45" s="31" t="s">
        <v>134</v>
      </c>
      <c r="D45" s="31" t="s">
        <v>194</v>
      </c>
      <c r="E45" s="31">
        <v>20230027</v>
      </c>
      <c r="F45" s="31">
        <v>9431234567</v>
      </c>
      <c r="G45" s="31" t="s">
        <v>195</v>
      </c>
    </row>
    <row r="46" spans="1:7" x14ac:dyDescent="0.2">
      <c r="A46" s="2">
        <v>28</v>
      </c>
      <c r="B46" s="31" t="s">
        <v>114</v>
      </c>
      <c r="C46" s="31" t="s">
        <v>138</v>
      </c>
      <c r="D46" s="31" t="s">
        <v>196</v>
      </c>
      <c r="E46" s="31">
        <v>20230028</v>
      </c>
      <c r="F46" s="31">
        <v>9441234567</v>
      </c>
      <c r="G46" s="31" t="s">
        <v>197</v>
      </c>
    </row>
    <row r="47" spans="1:7" x14ac:dyDescent="0.2">
      <c r="A47" s="2">
        <v>29</v>
      </c>
      <c r="B47" s="31" t="s">
        <v>118</v>
      </c>
      <c r="C47" s="31" t="s">
        <v>142</v>
      </c>
      <c r="D47" s="31" t="s">
        <v>198</v>
      </c>
      <c r="E47" s="31">
        <v>20230029</v>
      </c>
      <c r="F47" s="31">
        <v>9451234567</v>
      </c>
      <c r="G47" s="31" t="s">
        <v>199</v>
      </c>
    </row>
    <row r="48" spans="1:7" x14ac:dyDescent="0.2">
      <c r="A48" s="2">
        <v>30</v>
      </c>
      <c r="B48" s="31" t="s">
        <v>122</v>
      </c>
      <c r="C48" s="31" t="s">
        <v>119</v>
      </c>
      <c r="D48" s="31" t="s">
        <v>200</v>
      </c>
      <c r="E48" s="31">
        <v>20230030</v>
      </c>
      <c r="F48" s="31">
        <v>9461234567</v>
      </c>
      <c r="G48" s="31" t="s">
        <v>201</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 xml:space="preserve">Feedback and Control Systems (Lec)	</v>
      </c>
    </row>
    <row r="6" spans="1:16" ht="15" x14ac:dyDescent="0.25">
      <c r="A6" s="26" t="s">
        <v>4</v>
      </c>
      <c r="C6" s="36" t="str">
        <f>'Students'' List'!B5</f>
        <v>PECEE 6</v>
      </c>
    </row>
    <row r="7" spans="1:16" ht="15" x14ac:dyDescent="0.25">
      <c r="A7" s="26" t="s">
        <v>8</v>
      </c>
      <c r="C7" s="36" t="str">
        <f>'Students'' List'!B7</f>
        <v>PECEE 3, PECEE 4, PECEC 1B</v>
      </c>
    </row>
    <row r="8" spans="1:16" ht="15" x14ac:dyDescent="0.25">
      <c r="A8" s="26" t="s">
        <v>10</v>
      </c>
      <c r="C8" s="36" t="str">
        <f>'Students'' List'!B8</f>
        <v>PECEE 6L</v>
      </c>
    </row>
    <row r="9" spans="1:16" ht="15" x14ac:dyDescent="0.25">
      <c r="A9" s="26" t="s">
        <v>12</v>
      </c>
      <c r="C9" s="36">
        <f>'Students'' List'!B9</f>
        <v>3</v>
      </c>
    </row>
    <row r="10" spans="1:16" ht="15" x14ac:dyDescent="0.25">
      <c r="A10" s="26" t="s">
        <v>13</v>
      </c>
      <c r="C10" s="36">
        <f>'Students'' List'!B10</f>
        <v>3</v>
      </c>
    </row>
    <row r="13" spans="1:16" ht="15" x14ac:dyDescent="0.25">
      <c r="A13" s="26" t="s">
        <v>29</v>
      </c>
    </row>
    <row r="15" spans="1:16" ht="14.45" customHeight="1" x14ac:dyDescent="0.2">
      <c r="A15" s="54" t="s">
        <v>30</v>
      </c>
      <c r="B15" s="55"/>
      <c r="C15" s="55"/>
      <c r="D15" s="55"/>
      <c r="E15" s="55"/>
      <c r="F15" s="55"/>
      <c r="G15" s="55"/>
      <c r="H15" s="55"/>
      <c r="I15" s="55"/>
      <c r="J15" s="55"/>
      <c r="K15" s="55"/>
      <c r="L15" s="55"/>
      <c r="M15" s="55"/>
      <c r="N15" s="55"/>
      <c r="O15" s="55"/>
      <c r="P15" s="56"/>
    </row>
    <row r="16" spans="1:16" ht="14.45" customHeight="1" x14ac:dyDescent="0.2">
      <c r="A16" s="57"/>
      <c r="B16" s="58"/>
      <c r="C16" s="58"/>
      <c r="D16" s="58"/>
      <c r="E16" s="58"/>
      <c r="F16" s="58"/>
      <c r="G16" s="58"/>
      <c r="H16" s="58"/>
      <c r="I16" s="58"/>
      <c r="J16" s="58"/>
      <c r="K16" s="58"/>
      <c r="L16" s="58"/>
      <c r="M16" s="58"/>
      <c r="N16" s="58"/>
      <c r="O16" s="58"/>
      <c r="P16" s="59"/>
    </row>
    <row r="17" spans="1:16" ht="14.45" customHeight="1" x14ac:dyDescent="0.2">
      <c r="A17" s="57"/>
      <c r="B17" s="58"/>
      <c r="C17" s="58"/>
      <c r="D17" s="58"/>
      <c r="E17" s="58"/>
      <c r="F17" s="58"/>
      <c r="G17" s="58"/>
      <c r="H17" s="58"/>
      <c r="I17" s="58"/>
      <c r="J17" s="58"/>
      <c r="K17" s="58"/>
      <c r="L17" s="58"/>
      <c r="M17" s="58"/>
      <c r="N17" s="58"/>
      <c r="O17" s="58"/>
      <c r="P17" s="59"/>
    </row>
    <row r="18" spans="1:16" ht="14.45" customHeight="1" x14ac:dyDescent="0.2">
      <c r="A18" s="57"/>
      <c r="B18" s="58"/>
      <c r="C18" s="58"/>
      <c r="D18" s="58"/>
      <c r="E18" s="58"/>
      <c r="F18" s="58"/>
      <c r="G18" s="58"/>
      <c r="H18" s="58"/>
      <c r="I18" s="58"/>
      <c r="J18" s="58"/>
      <c r="K18" s="58"/>
      <c r="L18" s="58"/>
      <c r="M18" s="58"/>
      <c r="N18" s="58"/>
      <c r="O18" s="58"/>
      <c r="P18" s="59"/>
    </row>
    <row r="19" spans="1:16" ht="33.950000000000003" customHeight="1" x14ac:dyDescent="0.2">
      <c r="A19" s="60"/>
      <c r="B19" s="61"/>
      <c r="C19" s="61"/>
      <c r="D19" s="61"/>
      <c r="E19" s="61"/>
      <c r="F19" s="61"/>
      <c r="G19" s="61"/>
      <c r="H19" s="61"/>
      <c r="I19" s="61"/>
      <c r="J19" s="61"/>
      <c r="K19" s="61"/>
      <c r="L19" s="61"/>
      <c r="M19" s="61"/>
      <c r="N19" s="61"/>
      <c r="O19" s="61"/>
      <c r="P19" s="62"/>
    </row>
    <row r="21" spans="1:16" ht="15" x14ac:dyDescent="0.25">
      <c r="A21" s="26" t="s">
        <v>31</v>
      </c>
    </row>
    <row r="23" spans="1:16" ht="27.95" customHeight="1" x14ac:dyDescent="0.2">
      <c r="A23" s="63" t="s">
        <v>32</v>
      </c>
      <c r="B23" s="63"/>
      <c r="C23" s="63"/>
      <c r="D23" s="63" t="s">
        <v>33</v>
      </c>
      <c r="E23" s="63"/>
      <c r="F23" s="63"/>
      <c r="G23" s="63" t="s">
        <v>34</v>
      </c>
      <c r="H23" s="63"/>
      <c r="I23" s="63"/>
      <c r="J23" s="64" t="s">
        <v>35</v>
      </c>
      <c r="K23" s="65"/>
      <c r="L23" s="66"/>
      <c r="M23" s="67" t="s">
        <v>36</v>
      </c>
      <c r="N23" s="67"/>
      <c r="O23" s="67"/>
      <c r="P23" s="67"/>
    </row>
    <row r="24" spans="1:16" ht="14.1" customHeight="1" x14ac:dyDescent="0.2">
      <c r="A24" s="42" t="s">
        <v>37</v>
      </c>
      <c r="B24" s="43"/>
      <c r="C24" s="44"/>
      <c r="D24" s="54" t="s">
        <v>38</v>
      </c>
      <c r="E24" s="55"/>
      <c r="F24" s="56"/>
      <c r="G24" s="54" t="s">
        <v>39</v>
      </c>
      <c r="H24" s="55"/>
      <c r="I24" s="56"/>
      <c r="J24" s="41"/>
      <c r="K24" s="41"/>
      <c r="L24" s="41"/>
      <c r="M24" s="41"/>
      <c r="N24" s="41"/>
      <c r="O24" s="41"/>
      <c r="P24" s="41"/>
    </row>
    <row r="25" spans="1:16" x14ac:dyDescent="0.2">
      <c r="A25" s="45"/>
      <c r="B25" s="46"/>
      <c r="C25" s="47"/>
      <c r="D25" s="57"/>
      <c r="E25" s="58"/>
      <c r="F25" s="59"/>
      <c r="G25" s="57"/>
      <c r="H25" s="58"/>
      <c r="I25" s="59"/>
      <c r="J25" s="41"/>
      <c r="K25" s="41"/>
      <c r="L25" s="41"/>
      <c r="M25" s="41"/>
      <c r="N25" s="41"/>
      <c r="O25" s="41"/>
      <c r="P25" s="41"/>
    </row>
    <row r="26" spans="1:16" ht="207.95" customHeight="1" x14ac:dyDescent="0.2">
      <c r="A26" s="48"/>
      <c r="B26" s="49"/>
      <c r="C26" s="50"/>
      <c r="D26" s="57"/>
      <c r="E26" s="58"/>
      <c r="F26" s="59"/>
      <c r="G26" s="57"/>
      <c r="H26" s="58"/>
      <c r="I26" s="59"/>
      <c r="J26" s="41"/>
      <c r="K26" s="41"/>
      <c r="L26" s="41"/>
      <c r="M26" s="41"/>
      <c r="N26" s="41"/>
      <c r="O26" s="41"/>
      <c r="P26" s="41"/>
    </row>
    <row r="27" spans="1:16" x14ac:dyDescent="0.2">
      <c r="A27" s="42" t="s">
        <v>40</v>
      </c>
      <c r="B27" s="43"/>
      <c r="C27" s="44"/>
      <c r="D27" s="57"/>
      <c r="E27" s="58"/>
      <c r="F27" s="59"/>
      <c r="G27" s="57"/>
      <c r="H27" s="58"/>
      <c r="I27" s="59"/>
      <c r="J27" s="41"/>
      <c r="K27" s="41"/>
      <c r="L27" s="41"/>
      <c r="M27" s="41"/>
      <c r="N27" s="41"/>
      <c r="O27" s="41"/>
      <c r="P27" s="41"/>
    </row>
    <row r="28" spans="1:16" x14ac:dyDescent="0.2">
      <c r="A28" s="45"/>
      <c r="B28" s="46"/>
      <c r="C28" s="47"/>
      <c r="D28" s="57"/>
      <c r="E28" s="58"/>
      <c r="F28" s="59"/>
      <c r="G28" s="57"/>
      <c r="H28" s="58"/>
      <c r="I28" s="59"/>
      <c r="J28" s="41"/>
      <c r="K28" s="41"/>
      <c r="L28" s="41"/>
      <c r="M28" s="41"/>
      <c r="N28" s="41"/>
      <c r="O28" s="41"/>
      <c r="P28" s="41"/>
    </row>
    <row r="29" spans="1:16" ht="190.5" customHeight="1" x14ac:dyDescent="0.2">
      <c r="A29" s="48"/>
      <c r="B29" s="49"/>
      <c r="C29" s="50"/>
      <c r="D29" s="60"/>
      <c r="E29" s="61"/>
      <c r="F29" s="62"/>
      <c r="G29" s="57"/>
      <c r="H29" s="58"/>
      <c r="I29" s="59"/>
      <c r="J29" s="41"/>
      <c r="K29" s="41"/>
      <c r="L29" s="41"/>
      <c r="M29" s="41"/>
      <c r="N29" s="41"/>
      <c r="O29" s="41"/>
      <c r="P29" s="41"/>
    </row>
    <row r="30" spans="1:16" ht="216" customHeight="1" x14ac:dyDescent="0.2">
      <c r="A30" s="54" t="s">
        <v>41</v>
      </c>
      <c r="B30" s="55"/>
      <c r="C30" s="56"/>
      <c r="D30" s="41"/>
      <c r="E30" s="41"/>
      <c r="F30" s="41"/>
      <c r="G30" s="57"/>
      <c r="H30" s="58"/>
      <c r="I30" s="59"/>
      <c r="J30" s="41"/>
      <c r="K30" s="41"/>
      <c r="L30" s="41"/>
      <c r="M30" s="41"/>
      <c r="N30" s="41"/>
      <c r="O30" s="41"/>
      <c r="P30" s="41"/>
    </row>
    <row r="31" spans="1:16" ht="0.6" customHeight="1" x14ac:dyDescent="0.2">
      <c r="A31" s="57"/>
      <c r="B31" s="58"/>
      <c r="C31" s="59"/>
      <c r="D31" s="41"/>
      <c r="E31" s="41"/>
      <c r="F31" s="41"/>
      <c r="G31" s="57"/>
      <c r="H31" s="58"/>
      <c r="I31" s="59"/>
      <c r="J31" s="41"/>
      <c r="K31" s="41"/>
      <c r="L31" s="41"/>
      <c r="M31" s="41"/>
      <c r="N31" s="41"/>
      <c r="O31" s="41"/>
      <c r="P31" s="41"/>
    </row>
    <row r="32" spans="1:16" ht="14.1" hidden="1" customHeight="1" x14ac:dyDescent="0.2">
      <c r="A32" s="60"/>
      <c r="B32" s="61"/>
      <c r="C32" s="62"/>
      <c r="D32" s="41"/>
      <c r="E32" s="41"/>
      <c r="F32" s="41"/>
      <c r="G32" s="57"/>
      <c r="H32" s="58"/>
      <c r="I32" s="59"/>
      <c r="J32" s="41"/>
      <c r="K32" s="41"/>
      <c r="L32" s="41"/>
      <c r="M32" s="41"/>
      <c r="N32" s="41"/>
      <c r="O32" s="41"/>
      <c r="P32" s="41"/>
    </row>
    <row r="33" spans="1:16" x14ac:dyDescent="0.2">
      <c r="A33" s="42" t="s">
        <v>42</v>
      </c>
      <c r="B33" s="43"/>
      <c r="C33" s="44"/>
      <c r="D33" s="41"/>
      <c r="E33" s="41"/>
      <c r="F33" s="41"/>
      <c r="G33" s="57"/>
      <c r="H33" s="58"/>
      <c r="I33" s="59"/>
      <c r="J33" s="41"/>
      <c r="K33" s="41"/>
      <c r="L33" s="41"/>
      <c r="M33" s="41"/>
      <c r="N33" s="41"/>
      <c r="O33" s="41"/>
      <c r="P33" s="41"/>
    </row>
    <row r="34" spans="1:16" x14ac:dyDescent="0.2">
      <c r="A34" s="45"/>
      <c r="B34" s="46"/>
      <c r="C34" s="47"/>
      <c r="D34" s="41"/>
      <c r="E34" s="41"/>
      <c r="F34" s="41"/>
      <c r="G34" s="57"/>
      <c r="H34" s="58"/>
      <c r="I34" s="59"/>
      <c r="J34" s="41"/>
      <c r="K34" s="41"/>
      <c r="L34" s="41"/>
      <c r="M34" s="41"/>
      <c r="N34" s="41"/>
      <c r="O34" s="41"/>
      <c r="P34" s="41"/>
    </row>
    <row r="35" spans="1:16" ht="207.95" customHeight="1" x14ac:dyDescent="0.2">
      <c r="A35" s="48"/>
      <c r="B35" s="49"/>
      <c r="C35" s="50"/>
      <c r="D35" s="41"/>
      <c r="E35" s="41"/>
      <c r="F35" s="41"/>
      <c r="G35" s="57"/>
      <c r="H35" s="58"/>
      <c r="I35" s="59"/>
      <c r="J35" s="41"/>
      <c r="K35" s="41"/>
      <c r="L35" s="41"/>
      <c r="M35" s="41"/>
      <c r="N35" s="41"/>
      <c r="O35" s="41"/>
      <c r="P35" s="41"/>
    </row>
    <row r="36" spans="1:16" x14ac:dyDescent="0.2">
      <c r="A36" s="42" t="s">
        <v>43</v>
      </c>
      <c r="B36" s="43"/>
      <c r="C36" s="44"/>
      <c r="D36" s="41"/>
      <c r="E36" s="41"/>
      <c r="F36" s="41"/>
      <c r="G36" s="57"/>
      <c r="H36" s="58"/>
      <c r="I36" s="59"/>
      <c r="J36" s="41"/>
      <c r="K36" s="41"/>
      <c r="L36" s="41"/>
      <c r="M36" s="41"/>
      <c r="N36" s="41"/>
      <c r="O36" s="41"/>
      <c r="P36" s="41"/>
    </row>
    <row r="37" spans="1:16" x14ac:dyDescent="0.2">
      <c r="A37" s="45"/>
      <c r="B37" s="46"/>
      <c r="C37" s="47"/>
      <c r="D37" s="41"/>
      <c r="E37" s="41"/>
      <c r="F37" s="41"/>
      <c r="G37" s="57"/>
      <c r="H37" s="58"/>
      <c r="I37" s="59"/>
      <c r="J37" s="41"/>
      <c r="K37" s="41"/>
      <c r="L37" s="41"/>
      <c r="M37" s="41"/>
      <c r="N37" s="41"/>
      <c r="O37" s="41"/>
      <c r="P37" s="41"/>
    </row>
    <row r="38" spans="1:16" ht="190.5" customHeight="1" x14ac:dyDescent="0.2">
      <c r="A38" s="48"/>
      <c r="B38" s="49"/>
      <c r="C38" s="50"/>
      <c r="D38" s="41"/>
      <c r="E38" s="41"/>
      <c r="F38" s="41"/>
      <c r="G38" s="57"/>
      <c r="H38" s="58"/>
      <c r="I38" s="59"/>
      <c r="J38" s="41"/>
      <c r="K38" s="41"/>
      <c r="L38" s="41"/>
      <c r="M38" s="41"/>
      <c r="N38" s="41"/>
      <c r="O38" s="41"/>
      <c r="P38" s="41"/>
    </row>
    <row r="39" spans="1:16" ht="216" customHeight="1" x14ac:dyDescent="0.2">
      <c r="A39" s="53" t="s">
        <v>44</v>
      </c>
      <c r="B39" s="51"/>
      <c r="C39" s="51"/>
      <c r="D39" s="51"/>
      <c r="E39" s="51"/>
      <c r="F39" s="52"/>
      <c r="G39" s="60"/>
      <c r="H39" s="61"/>
      <c r="I39" s="62"/>
      <c r="J39" s="41"/>
      <c r="K39" s="41"/>
      <c r="L39" s="41"/>
      <c r="M39" s="41"/>
      <c r="N39" s="41"/>
      <c r="O39" s="41"/>
      <c r="P39" s="41"/>
    </row>
    <row r="62" spans="1:12" ht="15" x14ac:dyDescent="0.25">
      <c r="A62" s="26" t="s">
        <v>45</v>
      </c>
    </row>
    <row r="63" spans="1:12" ht="15" thickBot="1" x14ac:dyDescent="0.25"/>
    <row r="64" spans="1:12" ht="14.45" customHeight="1" thickBot="1" x14ac:dyDescent="0.25">
      <c r="A64" s="68" t="s">
        <v>46</v>
      </c>
      <c r="B64" s="68" t="s">
        <v>47</v>
      </c>
      <c r="C64" s="68" t="s">
        <v>32</v>
      </c>
      <c r="D64" s="68" t="s">
        <v>48</v>
      </c>
      <c r="E64" s="71" t="s">
        <v>49</v>
      </c>
      <c r="F64" s="72"/>
      <c r="G64" s="72"/>
      <c r="H64" s="72"/>
      <c r="I64" s="72"/>
      <c r="J64" s="72"/>
      <c r="K64" s="72"/>
      <c r="L64" s="73"/>
    </row>
    <row r="65" spans="1:12" ht="28.5" x14ac:dyDescent="0.2">
      <c r="A65" s="69"/>
      <c r="B65" s="69"/>
      <c r="C65" s="69"/>
      <c r="D65" s="69"/>
      <c r="E65" s="74" t="s">
        <v>50</v>
      </c>
      <c r="F65" s="74" t="s">
        <v>51</v>
      </c>
      <c r="G65" s="74" t="s">
        <v>52</v>
      </c>
      <c r="H65" s="74" t="s">
        <v>51</v>
      </c>
      <c r="I65" s="74" t="s">
        <v>53</v>
      </c>
      <c r="J65" s="74" t="s">
        <v>51</v>
      </c>
      <c r="K65" s="27" t="s">
        <v>54</v>
      </c>
      <c r="L65" s="74" t="s">
        <v>55</v>
      </c>
    </row>
    <row r="66" spans="1:12" ht="15" thickBot="1" x14ac:dyDescent="0.25">
      <c r="A66" s="70"/>
      <c r="B66" s="70"/>
      <c r="C66" s="70"/>
      <c r="D66" s="70"/>
      <c r="E66" s="75"/>
      <c r="F66" s="75"/>
      <c r="G66" s="75"/>
      <c r="H66" s="75"/>
      <c r="I66" s="75"/>
      <c r="J66" s="75"/>
      <c r="K66" s="28" t="s">
        <v>56</v>
      </c>
      <c r="L66" s="75"/>
    </row>
    <row r="67" spans="1:12" ht="15" thickBot="1" x14ac:dyDescent="0.25">
      <c r="A67" s="68" t="s">
        <v>57</v>
      </c>
      <c r="B67" s="68"/>
      <c r="C67" s="29" t="s">
        <v>58</v>
      </c>
      <c r="D67" s="29"/>
      <c r="E67" s="28" t="s">
        <v>59</v>
      </c>
      <c r="F67" s="74"/>
      <c r="G67" s="28"/>
      <c r="H67" s="28"/>
      <c r="I67" s="28"/>
      <c r="J67" s="28"/>
      <c r="K67" s="28" t="s">
        <v>59</v>
      </c>
      <c r="L67" s="74"/>
    </row>
    <row r="68" spans="1:12" ht="15" thickBot="1" x14ac:dyDescent="0.25">
      <c r="A68" s="69"/>
      <c r="B68" s="69"/>
      <c r="C68" s="29" t="s">
        <v>60</v>
      </c>
      <c r="D68" s="29"/>
      <c r="E68" s="28" t="s">
        <v>59</v>
      </c>
      <c r="F68" s="76"/>
      <c r="G68" s="28"/>
      <c r="H68" s="28"/>
      <c r="I68" s="28"/>
      <c r="J68" s="28"/>
      <c r="K68" s="28" t="s">
        <v>59</v>
      </c>
      <c r="L68" s="76"/>
    </row>
    <row r="69" spans="1:12" ht="15" thickBot="1" x14ac:dyDescent="0.25">
      <c r="A69" s="70"/>
      <c r="B69" s="70"/>
      <c r="C69" s="29" t="s">
        <v>61</v>
      </c>
      <c r="D69" s="29"/>
      <c r="E69" s="28" t="s">
        <v>59</v>
      </c>
      <c r="F69" s="75"/>
      <c r="G69" s="28"/>
      <c r="H69" s="28"/>
      <c r="I69" s="28"/>
      <c r="J69" s="28"/>
      <c r="K69" s="28" t="s">
        <v>59</v>
      </c>
      <c r="L69" s="76"/>
    </row>
    <row r="70" spans="1:12" ht="15" thickBot="1" x14ac:dyDescent="0.25">
      <c r="A70" s="68" t="s">
        <v>62</v>
      </c>
      <c r="B70" s="68"/>
      <c r="C70" s="29" t="s">
        <v>63</v>
      </c>
      <c r="D70" s="29"/>
      <c r="E70" s="28"/>
      <c r="F70" s="28"/>
      <c r="G70" s="28" t="s">
        <v>59</v>
      </c>
      <c r="H70" s="74"/>
      <c r="I70" s="28"/>
      <c r="J70" s="28"/>
      <c r="K70" s="28" t="s">
        <v>59</v>
      </c>
      <c r="L70" s="76"/>
    </row>
    <row r="71" spans="1:12" ht="15" thickBot="1" x14ac:dyDescent="0.25">
      <c r="A71" s="69"/>
      <c r="B71" s="69"/>
      <c r="C71" s="29" t="s">
        <v>64</v>
      </c>
      <c r="D71" s="29"/>
      <c r="E71" s="28"/>
      <c r="F71" s="28"/>
      <c r="G71" s="28" t="s">
        <v>59</v>
      </c>
      <c r="H71" s="76"/>
      <c r="I71" s="28"/>
      <c r="J71" s="28"/>
      <c r="K71" s="28" t="s">
        <v>59</v>
      </c>
      <c r="L71" s="76"/>
    </row>
    <row r="72" spans="1:12" ht="15" thickBot="1" x14ac:dyDescent="0.25">
      <c r="A72" s="70"/>
      <c r="B72" s="70"/>
      <c r="C72" s="29" t="s">
        <v>65</v>
      </c>
      <c r="D72" s="29"/>
      <c r="E72" s="28"/>
      <c r="F72" s="28"/>
      <c r="G72" s="28" t="s">
        <v>59</v>
      </c>
      <c r="H72" s="75"/>
      <c r="I72" s="28"/>
      <c r="J72" s="28"/>
      <c r="K72" s="28" t="s">
        <v>59</v>
      </c>
      <c r="L72" s="76"/>
    </row>
    <row r="73" spans="1:12" ht="15" thickBot="1" x14ac:dyDescent="0.25">
      <c r="A73" s="68" t="s">
        <v>66</v>
      </c>
      <c r="B73" s="68"/>
      <c r="C73" s="29" t="s">
        <v>67</v>
      </c>
      <c r="D73" s="29"/>
      <c r="E73" s="28"/>
      <c r="F73" s="28"/>
      <c r="G73" s="28"/>
      <c r="H73" s="28"/>
      <c r="I73" s="28" t="s">
        <v>59</v>
      </c>
      <c r="J73" s="74"/>
      <c r="K73" s="28" t="s">
        <v>59</v>
      </c>
      <c r="L73" s="76"/>
    </row>
    <row r="74" spans="1:12" ht="15" thickBot="1" x14ac:dyDescent="0.25">
      <c r="A74" s="69"/>
      <c r="B74" s="69"/>
      <c r="C74" s="29" t="s">
        <v>68</v>
      </c>
      <c r="D74" s="29"/>
      <c r="E74" s="28"/>
      <c r="F74" s="28"/>
      <c r="G74" s="28"/>
      <c r="H74" s="28"/>
      <c r="I74" s="28" t="s">
        <v>59</v>
      </c>
      <c r="J74" s="76"/>
      <c r="K74" s="28" t="s">
        <v>59</v>
      </c>
      <c r="L74" s="76"/>
    </row>
    <row r="75" spans="1:12" ht="15" thickBot="1" x14ac:dyDescent="0.25">
      <c r="A75" s="70"/>
      <c r="B75" s="70"/>
      <c r="C75" s="29" t="s">
        <v>69</v>
      </c>
      <c r="D75" s="29"/>
      <c r="E75" s="28"/>
      <c r="F75" s="28"/>
      <c r="G75" s="28"/>
      <c r="H75" s="28"/>
      <c r="I75" s="28" t="s">
        <v>59</v>
      </c>
      <c r="J75" s="75"/>
      <c r="K75" s="28" t="s">
        <v>59</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A7" zoomScale="80" zoomScaleNormal="80" workbookViewId="0">
      <selection activeCell="U15" sqref="U15:U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70</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50</v>
      </c>
      <c r="T13" s="80">
        <v>0.6</v>
      </c>
      <c r="U13" s="77" t="s">
        <v>81</v>
      </c>
    </row>
    <row r="14" spans="1:21" x14ac:dyDescent="0.25">
      <c r="B14" s="3"/>
      <c r="C14" s="3" t="s">
        <v>26</v>
      </c>
      <c r="D14" s="3" t="s">
        <v>27</v>
      </c>
      <c r="E14" s="3" t="s">
        <v>28</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25">
      <c r="B15" s="3">
        <v>1</v>
      </c>
      <c r="C15" s="7" t="str">
        <f>'Students'' List'!B19</f>
        <v>Santos</v>
      </c>
      <c r="D15" s="7" t="str">
        <f>'Students'' List'!C19</f>
        <v>Reyes</v>
      </c>
      <c r="E15" s="7" t="str">
        <f>'Students'' List'!D19</f>
        <v>Juan</v>
      </c>
      <c r="F15" s="7">
        <f>'Students'' List'!E19</f>
        <v>20230001</v>
      </c>
      <c r="G15">
        <v>7</v>
      </c>
      <c r="H15">
        <v>6</v>
      </c>
      <c r="I15">
        <v>5</v>
      </c>
      <c r="J15">
        <v>8</v>
      </c>
      <c r="K15">
        <v>9</v>
      </c>
      <c r="L15" s="10">
        <f t="shared" ref="L15:L75" si="0">SUM(G15:K15)</f>
        <v>35</v>
      </c>
      <c r="M15" s="10">
        <f>(L15/$L$14)*0.1</f>
        <v>6.9999999999999993E-2</v>
      </c>
      <c r="N15">
        <v>10</v>
      </c>
      <c r="O15">
        <v>14</v>
      </c>
      <c r="P15">
        <v>16</v>
      </c>
      <c r="Q15" s="10">
        <f t="shared" ref="Q15:Q75" si="1">SUM(N15:P15)</f>
        <v>40</v>
      </c>
      <c r="R15" s="10">
        <f>(Q15/$Q$14)*0.3</f>
        <v>0.19999999999999998</v>
      </c>
      <c r="S15">
        <v>18</v>
      </c>
      <c r="T15" s="10">
        <f>(S15/$S$14)*0.6</f>
        <v>0.36</v>
      </c>
      <c r="U15" s="39">
        <f>(M15 + R15 + T15) * 100</f>
        <v>62.999999999999986</v>
      </c>
    </row>
    <row r="16" spans="1:21" x14ac:dyDescent="0.25">
      <c r="B16" s="3">
        <v>2</v>
      </c>
      <c r="C16" s="7" t="str">
        <f>'Students'' List'!B20</f>
        <v>Dela Cruz</v>
      </c>
      <c r="D16" s="7" t="str">
        <f>'Students'' List'!C20</f>
        <v>Mendoza</v>
      </c>
      <c r="E16" s="7" t="str">
        <f>'Students'' List'!D20</f>
        <v>Maria</v>
      </c>
      <c r="F16" s="7">
        <f>'Students'' List'!E20</f>
        <v>20230002</v>
      </c>
      <c r="G16">
        <v>9</v>
      </c>
      <c r="H16">
        <v>8</v>
      </c>
      <c r="I16">
        <v>7</v>
      </c>
      <c r="J16">
        <v>9</v>
      </c>
      <c r="K16">
        <v>6</v>
      </c>
      <c r="L16" s="10">
        <f t="shared" si="0"/>
        <v>39</v>
      </c>
      <c r="M16" s="10">
        <f t="shared" ref="M16:M44" si="2">(L16/$L$14)*0.1</f>
        <v>7.8000000000000014E-2</v>
      </c>
      <c r="N16">
        <v>14</v>
      </c>
      <c r="O16">
        <v>17</v>
      </c>
      <c r="P16">
        <v>15</v>
      </c>
      <c r="Q16" s="10">
        <f t="shared" si="1"/>
        <v>46</v>
      </c>
      <c r="R16" s="10">
        <f t="shared" ref="R16:R44" si="3">(Q16/$Q$14)*0.3</f>
        <v>0.23</v>
      </c>
      <c r="S16">
        <v>22</v>
      </c>
      <c r="T16" s="10">
        <f t="shared" ref="T16:T44" si="4">(S16/$S$14)*0.6</f>
        <v>0.43999999999999995</v>
      </c>
      <c r="U16" s="39">
        <f t="shared" ref="U16:U44" si="5">(M16 + R16 + T16) * 100</f>
        <v>74.8</v>
      </c>
    </row>
    <row r="17" spans="2:21" x14ac:dyDescent="0.25">
      <c r="B17" s="3">
        <v>3</v>
      </c>
      <c r="C17" s="7" t="str">
        <f>'Students'' List'!B21</f>
        <v>Garcia</v>
      </c>
      <c r="D17" s="7" t="str">
        <f>'Students'' List'!C21</f>
        <v>Torres</v>
      </c>
      <c r="E17" s="7" t="str">
        <f>'Students'' List'!D21</f>
        <v>Jose</v>
      </c>
      <c r="F17" s="7">
        <f>'Students'' List'!E21</f>
        <v>20230003</v>
      </c>
      <c r="G17">
        <v>6</v>
      </c>
      <c r="H17">
        <v>7</v>
      </c>
      <c r="I17">
        <v>5</v>
      </c>
      <c r="J17">
        <v>6</v>
      </c>
      <c r="K17">
        <v>8</v>
      </c>
      <c r="L17" s="10">
        <f t="shared" si="0"/>
        <v>32</v>
      </c>
      <c r="M17" s="10">
        <f t="shared" si="2"/>
        <v>6.4000000000000001E-2</v>
      </c>
      <c r="N17">
        <v>9</v>
      </c>
      <c r="O17">
        <v>13</v>
      </c>
      <c r="P17">
        <v>12</v>
      </c>
      <c r="Q17" s="10">
        <f t="shared" si="1"/>
        <v>34</v>
      </c>
      <c r="R17" s="10">
        <f t="shared" si="3"/>
        <v>0.16999999999999998</v>
      </c>
      <c r="S17">
        <v>16</v>
      </c>
      <c r="T17" s="10">
        <f t="shared" si="4"/>
        <v>0.32</v>
      </c>
      <c r="U17" s="39">
        <f t="shared" si="5"/>
        <v>55.400000000000006</v>
      </c>
    </row>
    <row r="18" spans="2:21" x14ac:dyDescent="0.25">
      <c r="B18" s="3">
        <v>4</v>
      </c>
      <c r="C18" s="7" t="str">
        <f>'Students'' List'!B22</f>
        <v>Rodriguez</v>
      </c>
      <c r="D18" s="7" t="str">
        <f>'Students'' List'!C22</f>
        <v>Lopez</v>
      </c>
      <c r="E18" s="7" t="str">
        <f>'Students'' List'!D22</f>
        <v>Ana</v>
      </c>
      <c r="F18" s="7">
        <f>'Students'' List'!E22</f>
        <v>20230004</v>
      </c>
      <c r="G18">
        <v>8</v>
      </c>
      <c r="H18">
        <v>7</v>
      </c>
      <c r="I18">
        <v>9</v>
      </c>
      <c r="J18">
        <v>10</v>
      </c>
      <c r="K18">
        <v>10</v>
      </c>
      <c r="L18" s="10">
        <f t="shared" si="0"/>
        <v>44</v>
      </c>
      <c r="M18" s="10">
        <f t="shared" si="2"/>
        <v>8.8000000000000009E-2</v>
      </c>
      <c r="N18">
        <v>11</v>
      </c>
      <c r="O18">
        <v>19</v>
      </c>
      <c r="P18">
        <v>18</v>
      </c>
      <c r="Q18" s="10">
        <f t="shared" si="1"/>
        <v>48</v>
      </c>
      <c r="R18" s="10">
        <f t="shared" si="3"/>
        <v>0.24</v>
      </c>
      <c r="S18">
        <v>24</v>
      </c>
      <c r="T18" s="10">
        <f t="shared" si="4"/>
        <v>0.48</v>
      </c>
      <c r="U18" s="39">
        <f t="shared" si="5"/>
        <v>80.800000000000011</v>
      </c>
    </row>
    <row r="19" spans="2:21" x14ac:dyDescent="0.25">
      <c r="B19" s="3">
        <v>5</v>
      </c>
      <c r="C19" s="7" t="str">
        <f>'Students'' List'!B23</f>
        <v>Hernandez</v>
      </c>
      <c r="D19" s="7" t="str">
        <f>'Students'' List'!C23</f>
        <v>Ramos</v>
      </c>
      <c r="E19" s="7" t="str">
        <f>'Students'' List'!D23</f>
        <v>Miguel</v>
      </c>
      <c r="F19" s="7">
        <f>'Students'' List'!E23</f>
        <v>20230005</v>
      </c>
      <c r="G19">
        <v>10</v>
      </c>
      <c r="H19">
        <v>9</v>
      </c>
      <c r="I19">
        <v>6</v>
      </c>
      <c r="J19">
        <v>8</v>
      </c>
      <c r="K19">
        <v>5</v>
      </c>
      <c r="L19" s="10">
        <f t="shared" si="0"/>
        <v>38</v>
      </c>
      <c r="M19" s="10">
        <f t="shared" si="2"/>
        <v>7.6000000000000012E-2</v>
      </c>
      <c r="N19">
        <v>12</v>
      </c>
      <c r="O19">
        <v>17</v>
      </c>
      <c r="P19">
        <v>19</v>
      </c>
      <c r="Q19" s="10">
        <f t="shared" si="1"/>
        <v>48</v>
      </c>
      <c r="R19" s="10">
        <f t="shared" si="3"/>
        <v>0.24</v>
      </c>
      <c r="S19">
        <v>23</v>
      </c>
      <c r="T19" s="10">
        <f t="shared" si="4"/>
        <v>0.46</v>
      </c>
      <c r="U19" s="39">
        <f t="shared" si="5"/>
        <v>77.600000000000009</v>
      </c>
    </row>
    <row r="20" spans="2:21" x14ac:dyDescent="0.25">
      <c r="B20" s="3">
        <v>6</v>
      </c>
      <c r="C20" s="7" t="str">
        <f>'Students'' List'!B24</f>
        <v>Aquino</v>
      </c>
      <c r="D20" s="7" t="str">
        <f>'Students'' List'!C24</f>
        <v>Bautista</v>
      </c>
      <c r="E20" s="7" t="str">
        <f>'Students'' List'!D24</f>
        <v>Katrina</v>
      </c>
      <c r="F20" s="7">
        <f>'Students'' List'!E24</f>
        <v>20230006</v>
      </c>
      <c r="G20">
        <v>9</v>
      </c>
      <c r="H20">
        <v>10</v>
      </c>
      <c r="I20">
        <v>8</v>
      </c>
      <c r="J20">
        <v>9</v>
      </c>
      <c r="K20">
        <v>7</v>
      </c>
      <c r="L20" s="10">
        <f t="shared" si="0"/>
        <v>43</v>
      </c>
      <c r="M20" s="10">
        <f t="shared" si="2"/>
        <v>8.6000000000000007E-2</v>
      </c>
      <c r="N20">
        <v>13</v>
      </c>
      <c r="O20">
        <v>18</v>
      </c>
      <c r="P20">
        <v>17</v>
      </c>
      <c r="Q20" s="10">
        <f t="shared" si="1"/>
        <v>48</v>
      </c>
      <c r="R20" s="10">
        <f t="shared" si="3"/>
        <v>0.24</v>
      </c>
      <c r="S20">
        <v>25</v>
      </c>
      <c r="T20" s="10">
        <f t="shared" si="4"/>
        <v>0.5</v>
      </c>
      <c r="U20" s="39">
        <f t="shared" si="5"/>
        <v>82.600000000000009</v>
      </c>
    </row>
    <row r="21" spans="2:21" x14ac:dyDescent="0.25">
      <c r="B21" s="3">
        <v>7</v>
      </c>
      <c r="C21" s="7" t="str">
        <f>'Students'' List'!B25</f>
        <v>Fernandez</v>
      </c>
      <c r="D21" s="7" t="str">
        <f>'Students'' List'!C25</f>
        <v>Castro</v>
      </c>
      <c r="E21" s="7" t="str">
        <f>'Students'' List'!D25</f>
        <v>Carlo</v>
      </c>
      <c r="F21" s="7">
        <f>'Students'' List'!E25</f>
        <v>20230007</v>
      </c>
      <c r="G21">
        <v>6</v>
      </c>
      <c r="H21">
        <v>5</v>
      </c>
      <c r="I21">
        <v>7</v>
      </c>
      <c r="J21">
        <v>10</v>
      </c>
      <c r="K21">
        <v>9</v>
      </c>
      <c r="L21" s="10">
        <f t="shared" si="0"/>
        <v>37</v>
      </c>
      <c r="M21" s="10">
        <f t="shared" si="2"/>
        <v>7.3999999999999996E-2</v>
      </c>
      <c r="N21">
        <v>10</v>
      </c>
      <c r="O21">
        <v>12</v>
      </c>
      <c r="P21">
        <v>14</v>
      </c>
      <c r="Q21" s="10">
        <f t="shared" si="1"/>
        <v>36</v>
      </c>
      <c r="R21" s="10">
        <f t="shared" si="3"/>
        <v>0.18</v>
      </c>
      <c r="S21">
        <v>19</v>
      </c>
      <c r="T21" s="10">
        <f t="shared" si="4"/>
        <v>0.37999999999999995</v>
      </c>
      <c r="U21" s="39">
        <f t="shared" si="5"/>
        <v>63.399999999999991</v>
      </c>
    </row>
    <row r="22" spans="2:21" x14ac:dyDescent="0.25">
      <c r="B22" s="3">
        <v>8</v>
      </c>
      <c r="C22" s="7" t="str">
        <f>'Students'' List'!B26</f>
        <v>Gonzales</v>
      </c>
      <c r="D22" s="7" t="str">
        <f>'Students'' List'!C26</f>
        <v>Diaz</v>
      </c>
      <c r="E22" s="7" t="str">
        <f>'Students'' List'!D26</f>
        <v>Sofia</v>
      </c>
      <c r="F22" s="7">
        <f>'Students'' List'!E26</f>
        <v>20230008</v>
      </c>
      <c r="G22">
        <v>7</v>
      </c>
      <c r="H22">
        <v>8</v>
      </c>
      <c r="I22">
        <v>6</v>
      </c>
      <c r="J22">
        <v>7</v>
      </c>
      <c r="K22">
        <v>8</v>
      </c>
      <c r="L22" s="10">
        <f t="shared" si="0"/>
        <v>36</v>
      </c>
      <c r="M22" s="10">
        <f t="shared" si="2"/>
        <v>7.1999999999999995E-2</v>
      </c>
      <c r="N22">
        <v>11</v>
      </c>
      <c r="O22">
        <v>14</v>
      </c>
      <c r="P22">
        <v>15</v>
      </c>
      <c r="Q22" s="10">
        <f t="shared" si="1"/>
        <v>40</v>
      </c>
      <c r="R22" s="10">
        <f t="shared" si="3"/>
        <v>0.19999999999999998</v>
      </c>
      <c r="S22">
        <v>20</v>
      </c>
      <c r="T22" s="10">
        <f t="shared" si="4"/>
        <v>0.39999999999999997</v>
      </c>
      <c r="U22" s="39">
        <f t="shared" si="5"/>
        <v>67.199999999999989</v>
      </c>
    </row>
    <row r="23" spans="2:21" x14ac:dyDescent="0.25">
      <c r="B23" s="3">
        <v>9</v>
      </c>
      <c r="C23" s="7" t="str">
        <f>'Students'' List'!B27</f>
        <v>Mendoza</v>
      </c>
      <c r="D23" s="7" t="str">
        <f>'Students'' List'!C27</f>
        <v>Villanueva</v>
      </c>
      <c r="E23" s="7" t="str">
        <f>'Students'' List'!D27</f>
        <v>Rafael</v>
      </c>
      <c r="F23" s="7">
        <f>'Students'' List'!E27</f>
        <v>20230009</v>
      </c>
      <c r="G23">
        <v>8</v>
      </c>
      <c r="H23">
        <v>9</v>
      </c>
      <c r="I23">
        <v>7</v>
      </c>
      <c r="J23">
        <v>8</v>
      </c>
      <c r="K23">
        <v>6</v>
      </c>
      <c r="L23" s="10">
        <f t="shared" si="0"/>
        <v>38</v>
      </c>
      <c r="M23" s="10">
        <f t="shared" si="2"/>
        <v>7.6000000000000012E-2</v>
      </c>
      <c r="N23">
        <v>10</v>
      </c>
      <c r="O23">
        <v>13</v>
      </c>
      <c r="P23">
        <v>12</v>
      </c>
      <c r="Q23" s="10">
        <f t="shared" si="1"/>
        <v>35</v>
      </c>
      <c r="R23" s="10">
        <f t="shared" si="3"/>
        <v>0.17500000000000002</v>
      </c>
      <c r="S23">
        <v>18</v>
      </c>
      <c r="T23" s="10">
        <f t="shared" si="4"/>
        <v>0.36</v>
      </c>
      <c r="U23" s="39">
        <f t="shared" si="5"/>
        <v>61.1</v>
      </c>
    </row>
    <row r="24" spans="2:21" x14ac:dyDescent="0.25">
      <c r="B24" s="3">
        <v>10</v>
      </c>
      <c r="C24" s="7" t="str">
        <f>'Students'' List'!B28</f>
        <v>Reyes</v>
      </c>
      <c r="D24" s="7" t="str">
        <f>'Students'' List'!C28</f>
        <v>Sarmiento</v>
      </c>
      <c r="E24" s="7" t="str">
        <f>'Students'' List'!D28</f>
        <v>Clara</v>
      </c>
      <c r="F24" s="7">
        <f>'Students'' List'!E28</f>
        <v>20230010</v>
      </c>
      <c r="G24">
        <v>10</v>
      </c>
      <c r="H24">
        <v>8</v>
      </c>
      <c r="I24">
        <v>9</v>
      </c>
      <c r="J24">
        <v>9</v>
      </c>
      <c r="K24">
        <v>8</v>
      </c>
      <c r="L24" s="10">
        <f t="shared" si="0"/>
        <v>44</v>
      </c>
      <c r="M24" s="10">
        <f t="shared" si="2"/>
        <v>8.8000000000000009E-2</v>
      </c>
      <c r="N24">
        <v>14</v>
      </c>
      <c r="O24">
        <v>19</v>
      </c>
      <c r="P24">
        <v>18</v>
      </c>
      <c r="Q24" s="10">
        <f t="shared" si="1"/>
        <v>51</v>
      </c>
      <c r="R24" s="10">
        <f t="shared" si="3"/>
        <v>0.255</v>
      </c>
      <c r="S24">
        <v>26</v>
      </c>
      <c r="T24" s="10">
        <f t="shared" si="4"/>
        <v>0.52</v>
      </c>
      <c r="U24" s="39">
        <f t="shared" si="5"/>
        <v>86.3</v>
      </c>
    </row>
    <row r="25" spans="2:21" x14ac:dyDescent="0.25">
      <c r="B25" s="3">
        <v>11</v>
      </c>
      <c r="C25" s="7" t="str">
        <f>'Students'' List'!B29</f>
        <v>Torres</v>
      </c>
      <c r="D25" s="7" t="str">
        <f>'Students'' List'!C29</f>
        <v>Tan</v>
      </c>
      <c r="E25" s="7" t="str">
        <f>'Students'' List'!D29</f>
        <v>Noel</v>
      </c>
      <c r="F25" s="7">
        <f>'Students'' List'!E29</f>
        <v>20230011</v>
      </c>
      <c r="G25">
        <v>6</v>
      </c>
      <c r="H25">
        <v>5</v>
      </c>
      <c r="I25">
        <v>8</v>
      </c>
      <c r="J25">
        <v>6</v>
      </c>
      <c r="K25">
        <v>7</v>
      </c>
      <c r="L25" s="10">
        <f t="shared" si="0"/>
        <v>32</v>
      </c>
      <c r="M25" s="10">
        <f t="shared" si="2"/>
        <v>6.4000000000000001E-2</v>
      </c>
      <c r="N25">
        <v>9</v>
      </c>
      <c r="O25">
        <v>10</v>
      </c>
      <c r="P25">
        <v>12</v>
      </c>
      <c r="Q25" s="10">
        <f t="shared" si="1"/>
        <v>31</v>
      </c>
      <c r="R25" s="10">
        <f t="shared" si="3"/>
        <v>0.155</v>
      </c>
      <c r="S25">
        <v>15</v>
      </c>
      <c r="T25" s="10">
        <f t="shared" si="4"/>
        <v>0.3</v>
      </c>
      <c r="U25" s="39">
        <f t="shared" si="5"/>
        <v>51.9</v>
      </c>
    </row>
    <row r="26" spans="2:21" x14ac:dyDescent="0.25">
      <c r="B26" s="3">
        <v>12</v>
      </c>
      <c r="C26" s="7" t="str">
        <f>'Students'' List'!B30</f>
        <v>Lopez</v>
      </c>
      <c r="D26" s="7" t="str">
        <f>'Students'' List'!C30</f>
        <v>Sy</v>
      </c>
      <c r="E26" s="7" t="str">
        <f>'Students'' List'!D30</f>
        <v>Jasmine</v>
      </c>
      <c r="F26" s="7">
        <f>'Students'' List'!E30</f>
        <v>20230012</v>
      </c>
      <c r="G26">
        <v>7</v>
      </c>
      <c r="H26">
        <v>8</v>
      </c>
      <c r="I26">
        <v>9</v>
      </c>
      <c r="J26">
        <v>10</v>
      </c>
      <c r="K26">
        <v>9</v>
      </c>
      <c r="L26" s="10">
        <f t="shared" si="0"/>
        <v>43</v>
      </c>
      <c r="M26" s="10">
        <f t="shared" si="2"/>
        <v>8.6000000000000007E-2</v>
      </c>
      <c r="N26">
        <v>12</v>
      </c>
      <c r="O26">
        <v>15</v>
      </c>
      <c r="P26">
        <v>14</v>
      </c>
      <c r="Q26" s="10">
        <f t="shared" si="1"/>
        <v>41</v>
      </c>
      <c r="R26" s="10">
        <f t="shared" si="3"/>
        <v>0.20499999999999999</v>
      </c>
      <c r="S26">
        <v>21</v>
      </c>
      <c r="T26" s="10">
        <f t="shared" si="4"/>
        <v>0.42</v>
      </c>
      <c r="U26" s="39">
        <f t="shared" si="5"/>
        <v>71.099999999999994</v>
      </c>
    </row>
    <row r="27" spans="2:21" x14ac:dyDescent="0.25">
      <c r="B27" s="3">
        <v>13</v>
      </c>
      <c r="C27" s="7" t="str">
        <f>'Students'' List'!B31</f>
        <v>Bautista</v>
      </c>
      <c r="D27" s="7" t="str">
        <f>'Students'' List'!C31</f>
        <v>Lee</v>
      </c>
      <c r="E27" s="7" t="str">
        <f>'Students'' List'!D31</f>
        <v>Patrick</v>
      </c>
      <c r="F27" s="7">
        <f>'Students'' List'!E31</f>
        <v>20230013</v>
      </c>
      <c r="G27">
        <v>10</v>
      </c>
      <c r="H27">
        <v>9</v>
      </c>
      <c r="I27">
        <v>8</v>
      </c>
      <c r="J27">
        <v>7</v>
      </c>
      <c r="K27">
        <v>6</v>
      </c>
      <c r="L27" s="10">
        <f t="shared" si="0"/>
        <v>40</v>
      </c>
      <c r="M27" s="10">
        <f t="shared" si="2"/>
        <v>8.0000000000000016E-2</v>
      </c>
      <c r="N27">
        <v>11</v>
      </c>
      <c r="O27">
        <v>16</v>
      </c>
      <c r="P27">
        <v>19</v>
      </c>
      <c r="Q27" s="10">
        <f t="shared" si="1"/>
        <v>46</v>
      </c>
      <c r="R27" s="10">
        <f t="shared" si="3"/>
        <v>0.23</v>
      </c>
      <c r="S27">
        <v>22</v>
      </c>
      <c r="T27" s="10">
        <f t="shared" si="4"/>
        <v>0.43999999999999995</v>
      </c>
      <c r="U27" s="39">
        <f t="shared" si="5"/>
        <v>75</v>
      </c>
    </row>
    <row r="28" spans="2:21" x14ac:dyDescent="0.25">
      <c r="B28" s="3">
        <v>14</v>
      </c>
      <c r="C28" s="7" t="str">
        <f>'Students'' List'!B32</f>
        <v>Castro</v>
      </c>
      <c r="D28" s="7" t="str">
        <f>'Students'' List'!C32</f>
        <v>Yu</v>
      </c>
      <c r="E28" s="7" t="str">
        <f>'Students'' List'!D32</f>
        <v>Monica</v>
      </c>
      <c r="F28" s="7">
        <f>'Students'' List'!E32</f>
        <v>20230014</v>
      </c>
      <c r="G28">
        <v>8</v>
      </c>
      <c r="H28">
        <v>7</v>
      </c>
      <c r="I28">
        <v>5</v>
      </c>
      <c r="J28">
        <v>9</v>
      </c>
      <c r="K28">
        <v>8</v>
      </c>
      <c r="L28" s="10">
        <f t="shared" si="0"/>
        <v>37</v>
      </c>
      <c r="M28" s="10">
        <f t="shared" si="2"/>
        <v>7.3999999999999996E-2</v>
      </c>
      <c r="N28">
        <v>10</v>
      </c>
      <c r="O28">
        <v>13</v>
      </c>
      <c r="P28">
        <v>12</v>
      </c>
      <c r="Q28" s="10">
        <f t="shared" si="1"/>
        <v>35</v>
      </c>
      <c r="R28" s="10">
        <f t="shared" si="3"/>
        <v>0.17500000000000002</v>
      </c>
      <c r="S28">
        <v>17</v>
      </c>
      <c r="T28" s="10">
        <f t="shared" si="4"/>
        <v>0.33999999999999997</v>
      </c>
      <c r="U28" s="39">
        <f t="shared" si="5"/>
        <v>58.9</v>
      </c>
    </row>
    <row r="29" spans="2:21" x14ac:dyDescent="0.25">
      <c r="B29" s="3">
        <v>15</v>
      </c>
      <c r="C29" s="7" t="str">
        <f>'Students'' List'!B33</f>
        <v>Diaz</v>
      </c>
      <c r="D29" s="7" t="str">
        <f>'Students'' List'!C33</f>
        <v>Go</v>
      </c>
      <c r="E29" s="7" t="str">
        <f>'Students'' List'!D33</f>
        <v>Adrian</v>
      </c>
      <c r="F29" s="7">
        <f>'Students'' List'!E33</f>
        <v>20230015</v>
      </c>
      <c r="G29">
        <v>9</v>
      </c>
      <c r="H29">
        <v>10</v>
      </c>
      <c r="I29">
        <v>8</v>
      </c>
      <c r="J29">
        <v>9</v>
      </c>
      <c r="K29">
        <v>7</v>
      </c>
      <c r="L29" s="10">
        <f t="shared" si="0"/>
        <v>43</v>
      </c>
      <c r="M29" s="10">
        <f t="shared" si="2"/>
        <v>8.6000000000000007E-2</v>
      </c>
      <c r="N29">
        <v>13</v>
      </c>
      <c r="O29">
        <v>18</v>
      </c>
      <c r="P29">
        <v>16</v>
      </c>
      <c r="Q29" s="10">
        <f t="shared" si="1"/>
        <v>47</v>
      </c>
      <c r="R29" s="10">
        <f t="shared" si="3"/>
        <v>0.23499999999999999</v>
      </c>
      <c r="S29">
        <v>24</v>
      </c>
      <c r="T29" s="10">
        <f t="shared" si="4"/>
        <v>0.48</v>
      </c>
      <c r="U29" s="39">
        <f t="shared" si="5"/>
        <v>80.099999999999994</v>
      </c>
    </row>
    <row r="30" spans="2:21" x14ac:dyDescent="0.25">
      <c r="B30" s="3">
        <v>16</v>
      </c>
      <c r="C30" s="7" t="str">
        <f>'Students'' List'!B34</f>
        <v>Villanueva</v>
      </c>
      <c r="D30" s="7" t="str">
        <f>'Students'' List'!C34</f>
        <v>Ong</v>
      </c>
      <c r="E30" s="7" t="str">
        <f>'Students'' List'!D34</f>
        <v>Beatrice</v>
      </c>
      <c r="F30" s="7">
        <f>'Students'' List'!E34</f>
        <v>20230016</v>
      </c>
      <c r="G30">
        <v>6</v>
      </c>
      <c r="H30">
        <v>7</v>
      </c>
      <c r="I30">
        <v>5</v>
      </c>
      <c r="J30">
        <v>8</v>
      </c>
      <c r="K30">
        <v>9</v>
      </c>
      <c r="L30" s="10">
        <f t="shared" si="0"/>
        <v>35</v>
      </c>
      <c r="M30" s="10">
        <f t="shared" si="2"/>
        <v>6.9999999999999993E-2</v>
      </c>
      <c r="N30">
        <v>10</v>
      </c>
      <c r="O30">
        <v>12</v>
      </c>
      <c r="P30">
        <v>15</v>
      </c>
      <c r="Q30" s="10">
        <f t="shared" si="1"/>
        <v>37</v>
      </c>
      <c r="R30" s="10">
        <f t="shared" si="3"/>
        <v>0.185</v>
      </c>
      <c r="S30">
        <v>19</v>
      </c>
      <c r="T30" s="10">
        <f t="shared" si="4"/>
        <v>0.37999999999999995</v>
      </c>
      <c r="U30" s="39">
        <f t="shared" si="5"/>
        <v>63.5</v>
      </c>
    </row>
    <row r="31" spans="2:21" x14ac:dyDescent="0.25">
      <c r="B31" s="3">
        <v>17</v>
      </c>
      <c r="C31" s="7" t="str">
        <f>'Students'' List'!B35</f>
        <v>Sarmiento</v>
      </c>
      <c r="D31" s="7" t="str">
        <f>'Students'' List'!C35</f>
        <v>Chua</v>
      </c>
      <c r="E31" s="7" t="str">
        <f>'Students'' List'!D35</f>
        <v>Kevin</v>
      </c>
      <c r="F31" s="7">
        <f>'Students'' List'!E35</f>
        <v>20230017</v>
      </c>
      <c r="G31">
        <v>7</v>
      </c>
      <c r="H31">
        <v>6</v>
      </c>
      <c r="I31">
        <v>9</v>
      </c>
      <c r="J31">
        <v>10</v>
      </c>
      <c r="K31">
        <v>5</v>
      </c>
      <c r="L31" s="10">
        <f t="shared" si="0"/>
        <v>37</v>
      </c>
      <c r="M31" s="10">
        <f t="shared" si="2"/>
        <v>7.3999999999999996E-2</v>
      </c>
      <c r="N31">
        <v>11</v>
      </c>
      <c r="O31">
        <v>14</v>
      </c>
      <c r="P31">
        <v>17</v>
      </c>
      <c r="Q31" s="10">
        <f t="shared" si="1"/>
        <v>42</v>
      </c>
      <c r="R31" s="10">
        <f t="shared" si="3"/>
        <v>0.21</v>
      </c>
      <c r="S31">
        <v>20</v>
      </c>
      <c r="T31" s="10">
        <f t="shared" si="4"/>
        <v>0.39999999999999997</v>
      </c>
      <c r="U31" s="39">
        <f t="shared" si="5"/>
        <v>68.399999999999991</v>
      </c>
    </row>
    <row r="32" spans="2:21" x14ac:dyDescent="0.25">
      <c r="B32" s="3">
        <v>18</v>
      </c>
      <c r="C32" s="7" t="str">
        <f>'Students'' List'!B36</f>
        <v>Tan</v>
      </c>
      <c r="D32" s="7" t="str">
        <f>'Students'' List'!C36</f>
        <v>Lim</v>
      </c>
      <c r="E32" s="7" t="str">
        <f>'Students'' List'!D36</f>
        <v>Regina</v>
      </c>
      <c r="F32" s="7">
        <f>'Students'' List'!E36</f>
        <v>20230018</v>
      </c>
      <c r="G32">
        <v>10</v>
      </c>
      <c r="H32">
        <v>9</v>
      </c>
      <c r="I32">
        <v>7</v>
      </c>
      <c r="J32">
        <v>8</v>
      </c>
      <c r="K32">
        <v>6</v>
      </c>
      <c r="L32" s="10">
        <f t="shared" si="0"/>
        <v>40</v>
      </c>
      <c r="M32" s="10">
        <f t="shared" si="2"/>
        <v>8.0000000000000016E-2</v>
      </c>
      <c r="N32">
        <v>12</v>
      </c>
      <c r="O32">
        <v>15</v>
      </c>
      <c r="P32">
        <v>14</v>
      </c>
      <c r="Q32" s="10">
        <f t="shared" si="1"/>
        <v>41</v>
      </c>
      <c r="R32" s="10">
        <f t="shared" si="3"/>
        <v>0.20499999999999999</v>
      </c>
      <c r="S32">
        <v>22</v>
      </c>
      <c r="T32" s="10">
        <f t="shared" si="4"/>
        <v>0.43999999999999995</v>
      </c>
      <c r="U32" s="39">
        <f t="shared" si="5"/>
        <v>72.5</v>
      </c>
    </row>
    <row r="33" spans="2:21" x14ac:dyDescent="0.25">
      <c r="B33" s="3">
        <v>19</v>
      </c>
      <c r="C33" s="7" t="str">
        <f>'Students'' List'!B37</f>
        <v>Sy</v>
      </c>
      <c r="D33" s="7" t="str">
        <f>'Students'' List'!C37</f>
        <v>Manalo</v>
      </c>
      <c r="E33" s="7" t="str">
        <f>'Students'' List'!D37</f>
        <v>Daniel</v>
      </c>
      <c r="F33" s="7">
        <f>'Students'' List'!E37</f>
        <v>20230019</v>
      </c>
      <c r="G33">
        <v>8</v>
      </c>
      <c r="H33">
        <v>7</v>
      </c>
      <c r="I33">
        <v>6</v>
      </c>
      <c r="J33">
        <v>9</v>
      </c>
      <c r="K33">
        <v>10</v>
      </c>
      <c r="L33" s="10">
        <f t="shared" si="0"/>
        <v>40</v>
      </c>
      <c r="M33" s="10">
        <f t="shared" si="2"/>
        <v>8.0000000000000016E-2</v>
      </c>
      <c r="N33">
        <v>14</v>
      </c>
      <c r="O33">
        <v>18</v>
      </c>
      <c r="P33">
        <v>19</v>
      </c>
      <c r="Q33" s="10">
        <f t="shared" si="1"/>
        <v>51</v>
      </c>
      <c r="R33" s="10">
        <f t="shared" si="3"/>
        <v>0.255</v>
      </c>
      <c r="S33">
        <v>26</v>
      </c>
      <c r="T33" s="10">
        <f t="shared" si="4"/>
        <v>0.52</v>
      </c>
      <c r="U33" s="39">
        <f t="shared" si="5"/>
        <v>85.5</v>
      </c>
    </row>
    <row r="34" spans="2:21" x14ac:dyDescent="0.25">
      <c r="B34" s="3">
        <v>20</v>
      </c>
      <c r="C34" s="7" t="str">
        <f>'Students'' List'!B38</f>
        <v>Lee</v>
      </c>
      <c r="D34" s="7" t="str">
        <f>'Students'' List'!C38</f>
        <v>Cruz</v>
      </c>
      <c r="E34" s="7" t="str">
        <f>'Students'' List'!D38</f>
        <v>Patricia</v>
      </c>
      <c r="F34" s="7">
        <f>'Students'' List'!E38</f>
        <v>20230020</v>
      </c>
      <c r="G34">
        <v>6</v>
      </c>
      <c r="H34">
        <v>5</v>
      </c>
      <c r="I34">
        <v>8</v>
      </c>
      <c r="J34">
        <v>6</v>
      </c>
      <c r="K34">
        <v>9</v>
      </c>
      <c r="L34" s="10">
        <f t="shared" si="0"/>
        <v>34</v>
      </c>
      <c r="M34" s="10">
        <f t="shared" si="2"/>
        <v>6.8000000000000005E-2</v>
      </c>
      <c r="N34">
        <v>10</v>
      </c>
      <c r="O34">
        <v>11</v>
      </c>
      <c r="P34">
        <v>12</v>
      </c>
      <c r="Q34" s="10">
        <f t="shared" si="1"/>
        <v>33</v>
      </c>
      <c r="R34" s="10">
        <f t="shared" si="3"/>
        <v>0.16500000000000001</v>
      </c>
      <c r="S34">
        <v>15</v>
      </c>
      <c r="T34" s="10">
        <f t="shared" si="4"/>
        <v>0.3</v>
      </c>
      <c r="U34" s="39">
        <f t="shared" si="5"/>
        <v>53.300000000000004</v>
      </c>
    </row>
    <row r="35" spans="2:21" x14ac:dyDescent="0.25">
      <c r="B35" s="3">
        <v>21</v>
      </c>
      <c r="C35" s="7" t="str">
        <f>'Students'' List'!B39</f>
        <v>Yu</v>
      </c>
      <c r="D35" s="7" t="str">
        <f>'Students'' List'!C39</f>
        <v>Santos</v>
      </c>
      <c r="E35" s="7" t="str">
        <f>'Students'' List'!D39</f>
        <v>Nathan</v>
      </c>
      <c r="F35" s="7">
        <f>'Students'' List'!E39</f>
        <v>20230021</v>
      </c>
      <c r="G35">
        <v>7</v>
      </c>
      <c r="H35">
        <v>8</v>
      </c>
      <c r="I35">
        <v>9</v>
      </c>
      <c r="J35">
        <v>10</v>
      </c>
      <c r="K35">
        <v>8</v>
      </c>
      <c r="L35" s="10">
        <f t="shared" si="0"/>
        <v>42</v>
      </c>
      <c r="M35" s="10">
        <f t="shared" si="2"/>
        <v>8.4000000000000005E-2</v>
      </c>
      <c r="N35">
        <v>13</v>
      </c>
      <c r="O35">
        <v>17</v>
      </c>
      <c r="P35">
        <v>14</v>
      </c>
      <c r="Q35" s="10">
        <f t="shared" si="1"/>
        <v>44</v>
      </c>
      <c r="R35" s="10">
        <f t="shared" si="3"/>
        <v>0.21999999999999997</v>
      </c>
      <c r="S35">
        <v>21</v>
      </c>
      <c r="T35" s="10">
        <f t="shared" si="4"/>
        <v>0.42</v>
      </c>
      <c r="U35" s="39">
        <f t="shared" si="5"/>
        <v>72.399999999999991</v>
      </c>
    </row>
    <row r="36" spans="2:21" x14ac:dyDescent="0.25">
      <c r="B36" s="3">
        <v>22</v>
      </c>
      <c r="C36" s="7" t="str">
        <f>'Students'' List'!B40</f>
        <v>Go</v>
      </c>
      <c r="D36" s="7" t="str">
        <f>'Students'' List'!C40</f>
        <v>Dela Cruz</v>
      </c>
      <c r="E36" s="7" t="str">
        <f>'Students'' List'!D40</f>
        <v>Camille</v>
      </c>
      <c r="F36" s="7">
        <f>'Students'' List'!E40</f>
        <v>20230022</v>
      </c>
      <c r="G36">
        <v>10</v>
      </c>
      <c r="H36">
        <v>9</v>
      </c>
      <c r="I36">
        <v>8</v>
      </c>
      <c r="J36">
        <v>9</v>
      </c>
      <c r="K36">
        <v>7</v>
      </c>
      <c r="L36" s="10">
        <f t="shared" si="0"/>
        <v>43</v>
      </c>
      <c r="M36" s="10">
        <f t="shared" si="2"/>
        <v>8.6000000000000007E-2</v>
      </c>
      <c r="N36">
        <v>12</v>
      </c>
      <c r="O36">
        <v>16</v>
      </c>
      <c r="P36">
        <v>18</v>
      </c>
      <c r="Q36" s="10">
        <f t="shared" si="1"/>
        <v>46</v>
      </c>
      <c r="R36" s="10">
        <f t="shared" si="3"/>
        <v>0.23</v>
      </c>
      <c r="S36">
        <v>23</v>
      </c>
      <c r="T36" s="10">
        <f t="shared" si="4"/>
        <v>0.46</v>
      </c>
      <c r="U36" s="39">
        <f t="shared" si="5"/>
        <v>77.600000000000009</v>
      </c>
    </row>
    <row r="37" spans="2:21" x14ac:dyDescent="0.25">
      <c r="B37" s="3">
        <v>23</v>
      </c>
      <c r="C37" s="7" t="str">
        <f>'Students'' List'!B41</f>
        <v>Ong</v>
      </c>
      <c r="D37" s="7" t="str">
        <f>'Students'' List'!C41</f>
        <v>Mendoza</v>
      </c>
      <c r="E37" s="7" t="str">
        <f>'Students'' List'!D41</f>
        <v>Tristan</v>
      </c>
      <c r="F37" s="7">
        <f>'Students'' List'!E41</f>
        <v>20230023</v>
      </c>
      <c r="G37">
        <v>9</v>
      </c>
      <c r="H37">
        <v>10</v>
      </c>
      <c r="I37">
        <v>7</v>
      </c>
      <c r="J37">
        <v>8</v>
      </c>
      <c r="K37">
        <v>6</v>
      </c>
      <c r="L37" s="10">
        <f t="shared" si="0"/>
        <v>40</v>
      </c>
      <c r="M37" s="10">
        <f t="shared" si="2"/>
        <v>8.0000000000000016E-2</v>
      </c>
      <c r="N37">
        <v>11</v>
      </c>
      <c r="O37">
        <v>15</v>
      </c>
      <c r="P37">
        <v>12</v>
      </c>
      <c r="Q37" s="10">
        <f t="shared" si="1"/>
        <v>38</v>
      </c>
      <c r="R37" s="10">
        <f t="shared" si="3"/>
        <v>0.18999999999999997</v>
      </c>
      <c r="S37">
        <v>19</v>
      </c>
      <c r="T37" s="10">
        <f t="shared" si="4"/>
        <v>0.37999999999999995</v>
      </c>
      <c r="U37" s="39">
        <f t="shared" si="5"/>
        <v>64.999999999999986</v>
      </c>
    </row>
    <row r="38" spans="2:21" x14ac:dyDescent="0.25">
      <c r="B38" s="3">
        <v>24</v>
      </c>
      <c r="C38" s="7" t="str">
        <f>'Students'' List'!B42</f>
        <v>Chua</v>
      </c>
      <c r="D38" s="7" t="str">
        <f>'Students'' List'!C42</f>
        <v>Garcia</v>
      </c>
      <c r="E38" s="7" t="str">
        <f>'Students'' List'!D42</f>
        <v>Liana</v>
      </c>
      <c r="F38" s="7">
        <f>'Students'' List'!E42</f>
        <v>20230024</v>
      </c>
      <c r="G38">
        <v>6</v>
      </c>
      <c r="H38">
        <v>7</v>
      </c>
      <c r="I38">
        <v>5</v>
      </c>
      <c r="J38">
        <v>8</v>
      </c>
      <c r="K38">
        <v>9</v>
      </c>
      <c r="L38" s="10">
        <f t="shared" si="0"/>
        <v>35</v>
      </c>
      <c r="M38" s="10">
        <f t="shared" si="2"/>
        <v>6.9999999999999993E-2</v>
      </c>
      <c r="N38">
        <v>10</v>
      </c>
      <c r="O38">
        <v>12</v>
      </c>
      <c r="P38">
        <v>15</v>
      </c>
      <c r="Q38" s="10">
        <f t="shared" si="1"/>
        <v>37</v>
      </c>
      <c r="R38" s="10">
        <f t="shared" si="3"/>
        <v>0.185</v>
      </c>
      <c r="S38">
        <v>19</v>
      </c>
      <c r="T38" s="10">
        <f t="shared" si="4"/>
        <v>0.37999999999999995</v>
      </c>
      <c r="U38" s="39">
        <f t="shared" si="5"/>
        <v>63.5</v>
      </c>
    </row>
    <row r="39" spans="2:21" x14ac:dyDescent="0.25">
      <c r="B39" s="3">
        <v>25</v>
      </c>
      <c r="C39" s="7" t="str">
        <f>'Students'' List'!B43</f>
        <v>Lim</v>
      </c>
      <c r="D39" s="7" t="str">
        <f>'Students'' List'!C43</f>
        <v>Rodriguez</v>
      </c>
      <c r="E39" s="7" t="str">
        <f>'Students'' List'!D43</f>
        <v>Matthew</v>
      </c>
      <c r="F39" s="7">
        <f>'Students'' List'!E43</f>
        <v>20230025</v>
      </c>
      <c r="G39">
        <v>8</v>
      </c>
      <c r="H39">
        <v>9</v>
      </c>
      <c r="I39">
        <v>6</v>
      </c>
      <c r="J39">
        <v>7</v>
      </c>
      <c r="K39">
        <v>10</v>
      </c>
      <c r="L39" s="10">
        <f t="shared" si="0"/>
        <v>40</v>
      </c>
      <c r="M39" s="10">
        <f t="shared" si="2"/>
        <v>8.0000000000000016E-2</v>
      </c>
      <c r="N39">
        <v>14</v>
      </c>
      <c r="O39">
        <v>18</v>
      </c>
      <c r="P39">
        <v>17</v>
      </c>
      <c r="Q39" s="10">
        <f t="shared" si="1"/>
        <v>49</v>
      </c>
      <c r="R39" s="10">
        <f t="shared" si="3"/>
        <v>0.245</v>
      </c>
      <c r="S39">
        <v>25</v>
      </c>
      <c r="T39" s="10">
        <f t="shared" si="4"/>
        <v>0.5</v>
      </c>
      <c r="U39" s="39">
        <f t="shared" si="5"/>
        <v>82.5</v>
      </c>
    </row>
    <row r="40" spans="2:21" x14ac:dyDescent="0.25">
      <c r="B40" s="3">
        <v>26</v>
      </c>
      <c r="C40" s="7" t="str">
        <f>'Students'' List'!B44</f>
        <v>Manalo</v>
      </c>
      <c r="D40" s="7" t="str">
        <f>'Students'' List'!C44</f>
        <v>Hernandez</v>
      </c>
      <c r="E40" s="7" t="str">
        <f>'Students'' List'!D44</f>
        <v>Bianca</v>
      </c>
      <c r="F40" s="7">
        <f>'Students'' List'!E44</f>
        <v>20230026</v>
      </c>
      <c r="G40">
        <v>7</v>
      </c>
      <c r="H40">
        <v>6</v>
      </c>
      <c r="I40">
        <v>9</v>
      </c>
      <c r="J40">
        <v>10</v>
      </c>
      <c r="K40">
        <v>5</v>
      </c>
      <c r="L40" s="10">
        <f t="shared" si="0"/>
        <v>37</v>
      </c>
      <c r="M40" s="10">
        <f t="shared" si="2"/>
        <v>7.3999999999999996E-2</v>
      </c>
      <c r="N40">
        <v>11</v>
      </c>
      <c r="O40">
        <v>14</v>
      </c>
      <c r="P40">
        <v>16</v>
      </c>
      <c r="Q40" s="10">
        <f t="shared" si="1"/>
        <v>41</v>
      </c>
      <c r="R40" s="10">
        <f t="shared" si="3"/>
        <v>0.20499999999999999</v>
      </c>
      <c r="S40">
        <v>21</v>
      </c>
      <c r="T40" s="10">
        <f t="shared" si="4"/>
        <v>0.42</v>
      </c>
      <c r="U40" s="39">
        <f t="shared" si="5"/>
        <v>69.899999999999991</v>
      </c>
    </row>
    <row r="41" spans="2:21" x14ac:dyDescent="0.25">
      <c r="B41" s="3">
        <v>27</v>
      </c>
      <c r="C41" s="7" t="str">
        <f>'Students'' List'!B45</f>
        <v>Cruz</v>
      </c>
      <c r="D41" s="7" t="str">
        <f>'Students'' List'!C45</f>
        <v>Aquino</v>
      </c>
      <c r="E41" s="7" t="str">
        <f>'Students'' List'!D45</f>
        <v>Samuel</v>
      </c>
      <c r="F41" s="7">
        <f>'Students'' List'!E45</f>
        <v>20230027</v>
      </c>
      <c r="G41">
        <v>9</v>
      </c>
      <c r="H41">
        <v>10</v>
      </c>
      <c r="I41">
        <v>8</v>
      </c>
      <c r="J41">
        <v>7</v>
      </c>
      <c r="K41">
        <v>6</v>
      </c>
      <c r="L41" s="10">
        <f t="shared" si="0"/>
        <v>40</v>
      </c>
      <c r="M41" s="10">
        <f t="shared" si="2"/>
        <v>8.0000000000000016E-2</v>
      </c>
      <c r="N41">
        <v>12</v>
      </c>
      <c r="O41">
        <v>15</v>
      </c>
      <c r="P41">
        <v>14</v>
      </c>
      <c r="Q41" s="10">
        <f t="shared" si="1"/>
        <v>41</v>
      </c>
      <c r="R41" s="10">
        <f t="shared" si="3"/>
        <v>0.20499999999999999</v>
      </c>
      <c r="S41">
        <v>22</v>
      </c>
      <c r="T41" s="10">
        <f t="shared" si="4"/>
        <v>0.43999999999999995</v>
      </c>
      <c r="U41" s="39">
        <f t="shared" si="5"/>
        <v>72.5</v>
      </c>
    </row>
    <row r="42" spans="2:21" x14ac:dyDescent="0.25">
      <c r="B42" s="3">
        <v>28</v>
      </c>
      <c r="C42" s="7" t="str">
        <f>'Students'' List'!B46</f>
        <v>Santos</v>
      </c>
      <c r="D42" s="7" t="str">
        <f>'Students'' List'!C46</f>
        <v>Fernandez</v>
      </c>
      <c r="E42" s="7" t="str">
        <f>'Students'' List'!D46</f>
        <v>Isabelle</v>
      </c>
      <c r="F42" s="7">
        <f>'Students'' List'!E46</f>
        <v>20230028</v>
      </c>
      <c r="G42">
        <v>8</v>
      </c>
      <c r="H42">
        <v>7</v>
      </c>
      <c r="I42">
        <v>6</v>
      </c>
      <c r="J42">
        <v>9</v>
      </c>
      <c r="K42">
        <v>10</v>
      </c>
      <c r="L42" s="10">
        <f t="shared" si="0"/>
        <v>40</v>
      </c>
      <c r="M42" s="10">
        <f t="shared" si="2"/>
        <v>8.0000000000000016E-2</v>
      </c>
      <c r="N42">
        <v>14</v>
      </c>
      <c r="O42">
        <v>18</v>
      </c>
      <c r="P42">
        <v>19</v>
      </c>
      <c r="Q42" s="10">
        <f t="shared" si="1"/>
        <v>51</v>
      </c>
      <c r="R42" s="10">
        <f t="shared" si="3"/>
        <v>0.255</v>
      </c>
      <c r="S42">
        <v>26</v>
      </c>
      <c r="T42" s="10">
        <f t="shared" si="4"/>
        <v>0.52</v>
      </c>
      <c r="U42" s="39">
        <f t="shared" si="5"/>
        <v>85.5</v>
      </c>
    </row>
    <row r="43" spans="2:21" x14ac:dyDescent="0.25">
      <c r="B43" s="3">
        <v>29</v>
      </c>
      <c r="C43" s="7" t="str">
        <f>'Students'' List'!B47</f>
        <v>Dela Cruz</v>
      </c>
      <c r="D43" s="7" t="str">
        <f>'Students'' List'!C47</f>
        <v>Gonzales</v>
      </c>
      <c r="E43" s="7" t="str">
        <f>'Students'' List'!D47</f>
        <v>Vincent</v>
      </c>
      <c r="F43" s="7">
        <f>'Students'' List'!E47</f>
        <v>20230029</v>
      </c>
      <c r="G43">
        <v>6</v>
      </c>
      <c r="H43">
        <v>5</v>
      </c>
      <c r="I43">
        <v>8</v>
      </c>
      <c r="J43">
        <v>6</v>
      </c>
      <c r="K43">
        <v>9</v>
      </c>
      <c r="L43" s="10">
        <f t="shared" si="0"/>
        <v>34</v>
      </c>
      <c r="M43" s="10">
        <f t="shared" si="2"/>
        <v>6.8000000000000005E-2</v>
      </c>
      <c r="N43">
        <v>10</v>
      </c>
      <c r="O43">
        <v>11</v>
      </c>
      <c r="P43">
        <v>12</v>
      </c>
      <c r="Q43" s="10">
        <f t="shared" si="1"/>
        <v>33</v>
      </c>
      <c r="R43" s="10">
        <f t="shared" si="3"/>
        <v>0.16500000000000001</v>
      </c>
      <c r="S43">
        <v>15</v>
      </c>
      <c r="T43" s="10">
        <f t="shared" si="4"/>
        <v>0.3</v>
      </c>
      <c r="U43" s="39">
        <f t="shared" si="5"/>
        <v>53.300000000000004</v>
      </c>
    </row>
    <row r="44" spans="2:21" x14ac:dyDescent="0.25">
      <c r="B44" s="3">
        <v>30</v>
      </c>
      <c r="C44" s="7" t="str">
        <f>'Students'' List'!B48</f>
        <v>Garcia</v>
      </c>
      <c r="D44" s="7" t="str">
        <f>'Students'' List'!C48</f>
        <v>Mendoza</v>
      </c>
      <c r="E44" s="7" t="str">
        <f>'Students'' List'!D48</f>
        <v>Erika</v>
      </c>
      <c r="F44" s="7">
        <f>'Students'' List'!E48</f>
        <v>20230030</v>
      </c>
      <c r="G44">
        <v>10</v>
      </c>
      <c r="H44">
        <v>9</v>
      </c>
      <c r="I44">
        <v>8</v>
      </c>
      <c r="J44">
        <v>9</v>
      </c>
      <c r="K44">
        <v>7</v>
      </c>
      <c r="L44" s="10">
        <f t="shared" si="0"/>
        <v>43</v>
      </c>
      <c r="M44" s="10">
        <f t="shared" si="2"/>
        <v>8.6000000000000007E-2</v>
      </c>
      <c r="N44">
        <v>10</v>
      </c>
      <c r="O44">
        <v>12</v>
      </c>
      <c r="P44">
        <v>15</v>
      </c>
      <c r="Q44" s="10">
        <f t="shared" si="1"/>
        <v>37</v>
      </c>
      <c r="R44" s="10">
        <f t="shared" si="3"/>
        <v>0.185</v>
      </c>
      <c r="S44">
        <v>21</v>
      </c>
      <c r="T44" s="10">
        <f t="shared" si="4"/>
        <v>0.42</v>
      </c>
      <c r="U44" s="39">
        <f t="shared" si="5"/>
        <v>69.100000000000009</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84</v>
      </c>
      <c r="Q78" s="83"/>
      <c r="R78" s="84"/>
      <c r="S78" s="12" t="e" cm="1">
        <f t="array" aca="1" ref="S78" ca="1">coutif(S15:S75, "&gt;=S77")</f>
        <v>#NAME?</v>
      </c>
    </row>
    <row r="79" spans="2:21" ht="27.95" customHeight="1" x14ac:dyDescent="0.25">
      <c r="C79" s="79" t="s">
        <v>19</v>
      </c>
      <c r="D79" s="79"/>
      <c r="P79" s="83" t="s">
        <v>85</v>
      </c>
      <c r="Q79" s="83"/>
      <c r="R79" s="83"/>
      <c r="S79" s="13" t="e">
        <f ca="1">(S78/'Students'' List'!E11)*100</f>
        <v>#NAME?</v>
      </c>
    </row>
    <row r="80" spans="2:21" x14ac:dyDescent="0.2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zoomScale="70" zoomScaleNormal="70" workbookViewId="0">
      <selection activeCell="T15" sqref="T1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86</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52</v>
      </c>
      <c r="T13" s="80">
        <v>0.6</v>
      </c>
      <c r="U13" s="77" t="s">
        <v>87</v>
      </c>
    </row>
    <row r="14" spans="1:21" x14ac:dyDescent="0.25">
      <c r="B14" s="3"/>
      <c r="C14" s="3" t="s">
        <v>26</v>
      </c>
      <c r="D14" s="3" t="s">
        <v>27</v>
      </c>
      <c r="E14" s="3" t="s">
        <v>28</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25">
      <c r="B15" s="3">
        <v>1</v>
      </c>
      <c r="C15" s="7" t="str">
        <f>'Students'' List'!B19</f>
        <v>Santos</v>
      </c>
      <c r="D15" s="7" t="str">
        <f>'Students'' List'!C19</f>
        <v>Reyes</v>
      </c>
      <c r="E15" s="7" t="str">
        <f>'Students'' List'!D19</f>
        <v>Juan</v>
      </c>
      <c r="F15" s="7">
        <f>'Students'' List'!E19</f>
        <v>20230001</v>
      </c>
      <c r="G15" s="38">
        <v>7</v>
      </c>
      <c r="H15" s="38">
        <v>10</v>
      </c>
      <c r="I15" s="38">
        <v>9</v>
      </c>
      <c r="J15" s="38">
        <v>8</v>
      </c>
      <c r="K15" s="38">
        <v>4</v>
      </c>
      <c r="L15" s="10">
        <f t="shared" ref="L15:L75" si="0">SUM(G15:K15)</f>
        <v>38</v>
      </c>
      <c r="M15" s="10">
        <f>(L15/$L$14)*0.1</f>
        <v>7.6000000000000012E-2</v>
      </c>
      <c r="N15" s="38">
        <v>7</v>
      </c>
      <c r="O15" s="38">
        <v>20</v>
      </c>
      <c r="P15" s="38">
        <v>15</v>
      </c>
      <c r="Q15" s="10">
        <f t="shared" ref="Q15:Q75" si="1">SUM(N15:P15)</f>
        <v>42</v>
      </c>
      <c r="R15" s="10">
        <f>(Q15/$Q$14)*0.3</f>
        <v>0.21</v>
      </c>
      <c r="S15" s="38">
        <v>15</v>
      </c>
      <c r="T15" s="10">
        <f>(S15/$S$14)*0.6</f>
        <v>0.3</v>
      </c>
      <c r="U15" s="39">
        <f>(M15 + R15 + T15) * 100</f>
        <v>58.600000000000009</v>
      </c>
    </row>
    <row r="16" spans="1:21" x14ac:dyDescent="0.25">
      <c r="B16" s="3">
        <v>2</v>
      </c>
      <c r="C16" s="7" t="str">
        <f>'Students'' List'!B20</f>
        <v>Dela Cruz</v>
      </c>
      <c r="D16" s="7" t="str">
        <f>'Students'' List'!C20</f>
        <v>Mendoza</v>
      </c>
      <c r="E16" s="7" t="str">
        <f>'Students'' List'!D20</f>
        <v>Maria</v>
      </c>
      <c r="F16" s="7">
        <f>'Students'' List'!E20</f>
        <v>20230002</v>
      </c>
      <c r="G16" s="38">
        <v>6</v>
      </c>
      <c r="H16" s="38">
        <v>3</v>
      </c>
      <c r="I16" s="38">
        <v>4</v>
      </c>
      <c r="J16" s="38">
        <v>5</v>
      </c>
      <c r="K16" s="38">
        <v>7</v>
      </c>
      <c r="L16" s="10">
        <f t="shared" si="0"/>
        <v>25</v>
      </c>
      <c r="M16" s="10">
        <f t="shared" ref="M16:M44" si="2">(L16/$L$14)*0.1</f>
        <v>0.05</v>
      </c>
      <c r="N16" s="38">
        <v>11</v>
      </c>
      <c r="O16" s="38">
        <v>8</v>
      </c>
      <c r="P16" s="38">
        <v>7</v>
      </c>
      <c r="Q16" s="10">
        <f t="shared" si="1"/>
        <v>26</v>
      </c>
      <c r="R16" s="10">
        <f t="shared" ref="R16:R44" si="3">(Q16/$Q$14)*0.3</f>
        <v>0.13</v>
      </c>
      <c r="S16" s="38">
        <v>18</v>
      </c>
      <c r="T16" s="10">
        <f t="shared" ref="T16:T44" si="4">(S16/$S$14)*0.6</f>
        <v>0.36</v>
      </c>
      <c r="U16" s="39">
        <f t="shared" ref="U16:U44" si="5">(M16 + R16 + T16) * 100</f>
        <v>54</v>
      </c>
    </row>
    <row r="17" spans="2:21" x14ac:dyDescent="0.25">
      <c r="B17" s="3">
        <v>3</v>
      </c>
      <c r="C17" s="7" t="str">
        <f>'Students'' List'!B21</f>
        <v>Garcia</v>
      </c>
      <c r="D17" s="7" t="str">
        <f>'Students'' List'!C21</f>
        <v>Torres</v>
      </c>
      <c r="E17" s="7" t="str">
        <f>'Students'' List'!D21</f>
        <v>Jose</v>
      </c>
      <c r="F17" s="7">
        <f>'Students'' List'!E21</f>
        <v>20230003</v>
      </c>
      <c r="G17" s="38">
        <v>1</v>
      </c>
      <c r="H17" s="38">
        <v>6</v>
      </c>
      <c r="I17" s="38">
        <v>5</v>
      </c>
      <c r="J17" s="38">
        <v>8</v>
      </c>
      <c r="K17" s="38">
        <v>6</v>
      </c>
      <c r="L17" s="10">
        <f t="shared" si="0"/>
        <v>26</v>
      </c>
      <c r="M17" s="10">
        <f t="shared" si="2"/>
        <v>5.2000000000000005E-2</v>
      </c>
      <c r="N17" s="38">
        <v>19</v>
      </c>
      <c r="O17" s="38">
        <v>11</v>
      </c>
      <c r="P17" s="38">
        <v>11</v>
      </c>
      <c r="Q17" s="10">
        <f t="shared" si="1"/>
        <v>41</v>
      </c>
      <c r="R17" s="10">
        <f t="shared" si="3"/>
        <v>0.20499999999999999</v>
      </c>
      <c r="S17" s="38">
        <v>21</v>
      </c>
      <c r="T17" s="10">
        <f t="shared" si="4"/>
        <v>0.42</v>
      </c>
      <c r="U17" s="39">
        <f t="shared" si="5"/>
        <v>67.7</v>
      </c>
    </row>
    <row r="18" spans="2:21" x14ac:dyDescent="0.25">
      <c r="B18" s="3">
        <v>4</v>
      </c>
      <c r="C18" s="7" t="str">
        <f>'Students'' List'!B22</f>
        <v>Rodriguez</v>
      </c>
      <c r="D18" s="7" t="str">
        <f>'Students'' List'!C22</f>
        <v>Lopez</v>
      </c>
      <c r="E18" s="7" t="str">
        <f>'Students'' List'!D22</f>
        <v>Ana</v>
      </c>
      <c r="F18" s="7">
        <f>'Students'' List'!E22</f>
        <v>20230004</v>
      </c>
      <c r="G18" s="38">
        <v>1</v>
      </c>
      <c r="H18" s="38">
        <v>7</v>
      </c>
      <c r="I18" s="38">
        <v>7</v>
      </c>
      <c r="J18" s="38">
        <v>6</v>
      </c>
      <c r="K18" s="38">
        <v>3</v>
      </c>
      <c r="L18" s="10">
        <f t="shared" si="0"/>
        <v>24</v>
      </c>
      <c r="M18" s="10">
        <f t="shared" si="2"/>
        <v>4.8000000000000001E-2</v>
      </c>
      <c r="N18" s="38">
        <v>4</v>
      </c>
      <c r="O18" s="38">
        <v>8</v>
      </c>
      <c r="P18" s="38">
        <v>3</v>
      </c>
      <c r="Q18" s="10">
        <f t="shared" si="1"/>
        <v>15</v>
      </c>
      <c r="R18" s="10">
        <f t="shared" si="3"/>
        <v>7.4999999999999997E-2</v>
      </c>
      <c r="S18" s="38">
        <v>24</v>
      </c>
      <c r="T18" s="10">
        <f t="shared" si="4"/>
        <v>0.48</v>
      </c>
      <c r="U18" s="39">
        <f t="shared" si="5"/>
        <v>60.3</v>
      </c>
    </row>
    <row r="19" spans="2:21" x14ac:dyDescent="0.25">
      <c r="B19" s="3">
        <v>5</v>
      </c>
      <c r="C19" s="7" t="str">
        <f>'Students'' List'!B23</f>
        <v>Hernandez</v>
      </c>
      <c r="D19" s="7" t="str">
        <f>'Students'' List'!C23</f>
        <v>Ramos</v>
      </c>
      <c r="E19" s="7" t="str">
        <f>'Students'' List'!D23</f>
        <v>Miguel</v>
      </c>
      <c r="F19" s="7">
        <f>'Students'' List'!E23</f>
        <v>20230005</v>
      </c>
      <c r="G19" s="38">
        <v>1</v>
      </c>
      <c r="H19" s="38">
        <v>6</v>
      </c>
      <c r="I19" s="38">
        <v>1</v>
      </c>
      <c r="J19" s="38">
        <v>6</v>
      </c>
      <c r="K19" s="38">
        <v>8</v>
      </c>
      <c r="L19" s="10">
        <f t="shared" si="0"/>
        <v>22</v>
      </c>
      <c r="M19" s="10">
        <f t="shared" si="2"/>
        <v>4.4000000000000004E-2</v>
      </c>
      <c r="N19" s="38">
        <v>2</v>
      </c>
      <c r="O19" s="38">
        <v>12</v>
      </c>
      <c r="P19" s="38">
        <v>6</v>
      </c>
      <c r="Q19" s="10">
        <f t="shared" si="1"/>
        <v>20</v>
      </c>
      <c r="R19" s="10">
        <f t="shared" si="3"/>
        <v>9.9999999999999992E-2</v>
      </c>
      <c r="S19" s="38">
        <v>17</v>
      </c>
      <c r="T19" s="10">
        <f t="shared" si="4"/>
        <v>0.33999999999999997</v>
      </c>
      <c r="U19" s="39">
        <f t="shared" si="5"/>
        <v>48.4</v>
      </c>
    </row>
    <row r="20" spans="2:21" x14ac:dyDescent="0.25">
      <c r="B20" s="3">
        <v>6</v>
      </c>
      <c r="C20" s="7" t="str">
        <f>'Students'' List'!B24</f>
        <v>Aquino</v>
      </c>
      <c r="D20" s="7" t="str">
        <f>'Students'' List'!C24</f>
        <v>Bautista</v>
      </c>
      <c r="E20" s="7" t="str">
        <f>'Students'' List'!D24</f>
        <v>Katrina</v>
      </c>
      <c r="F20" s="7">
        <f>'Students'' List'!E24</f>
        <v>20230006</v>
      </c>
      <c r="G20" s="38">
        <v>8</v>
      </c>
      <c r="H20" s="38">
        <v>9</v>
      </c>
      <c r="I20" s="38">
        <v>5</v>
      </c>
      <c r="J20" s="38">
        <v>7</v>
      </c>
      <c r="K20" s="38">
        <v>3</v>
      </c>
      <c r="L20" s="10">
        <f t="shared" si="0"/>
        <v>32</v>
      </c>
      <c r="M20" s="10">
        <f t="shared" si="2"/>
        <v>6.4000000000000001E-2</v>
      </c>
      <c r="N20" s="38">
        <v>2</v>
      </c>
      <c r="O20" s="38">
        <v>1</v>
      </c>
      <c r="P20" s="38">
        <v>12</v>
      </c>
      <c r="Q20" s="10">
        <f t="shared" si="1"/>
        <v>15</v>
      </c>
      <c r="R20" s="10">
        <f t="shared" si="3"/>
        <v>7.4999999999999997E-2</v>
      </c>
      <c r="S20" s="38">
        <v>19</v>
      </c>
      <c r="T20" s="10">
        <f t="shared" si="4"/>
        <v>0.37999999999999995</v>
      </c>
      <c r="U20" s="39">
        <f t="shared" si="5"/>
        <v>51.899999999999991</v>
      </c>
    </row>
    <row r="21" spans="2:21" x14ac:dyDescent="0.25">
      <c r="B21" s="3">
        <v>7</v>
      </c>
      <c r="C21" s="7" t="str">
        <f>'Students'' List'!B25</f>
        <v>Fernandez</v>
      </c>
      <c r="D21" s="7" t="str">
        <f>'Students'' List'!C25</f>
        <v>Castro</v>
      </c>
      <c r="E21" s="7" t="str">
        <f>'Students'' List'!D25</f>
        <v>Carlo</v>
      </c>
      <c r="F21" s="7">
        <f>'Students'' List'!E25</f>
        <v>20230007</v>
      </c>
      <c r="G21" s="38">
        <v>6</v>
      </c>
      <c r="H21" s="38">
        <v>10</v>
      </c>
      <c r="I21" s="38">
        <v>2</v>
      </c>
      <c r="J21" s="38">
        <v>3</v>
      </c>
      <c r="K21" s="38">
        <v>2</v>
      </c>
      <c r="L21" s="10">
        <f t="shared" si="0"/>
        <v>23</v>
      </c>
      <c r="M21" s="10">
        <f t="shared" si="2"/>
        <v>4.6000000000000006E-2</v>
      </c>
      <c r="N21" s="38">
        <v>12</v>
      </c>
      <c r="O21" s="38">
        <v>17</v>
      </c>
      <c r="P21" s="38">
        <v>10</v>
      </c>
      <c r="Q21" s="10">
        <f t="shared" si="1"/>
        <v>39</v>
      </c>
      <c r="R21" s="10">
        <f t="shared" si="3"/>
        <v>0.19500000000000001</v>
      </c>
      <c r="S21" s="38">
        <v>14</v>
      </c>
      <c r="T21" s="10">
        <f t="shared" si="4"/>
        <v>0.27999999999999997</v>
      </c>
      <c r="U21" s="39">
        <f t="shared" si="5"/>
        <v>52.1</v>
      </c>
    </row>
    <row r="22" spans="2:21" x14ac:dyDescent="0.25">
      <c r="B22" s="3">
        <v>8</v>
      </c>
      <c r="C22" s="7" t="str">
        <f>'Students'' List'!B26</f>
        <v>Gonzales</v>
      </c>
      <c r="D22" s="7" t="str">
        <f>'Students'' List'!C26</f>
        <v>Diaz</v>
      </c>
      <c r="E22" s="7" t="str">
        <f>'Students'' List'!D26</f>
        <v>Sofia</v>
      </c>
      <c r="F22" s="7">
        <f>'Students'' List'!E26</f>
        <v>20230008</v>
      </c>
      <c r="G22" s="38">
        <v>7</v>
      </c>
      <c r="H22" s="38">
        <v>8</v>
      </c>
      <c r="I22" s="38">
        <v>2</v>
      </c>
      <c r="J22" s="38">
        <v>9</v>
      </c>
      <c r="K22" s="38">
        <v>10</v>
      </c>
      <c r="L22" s="10">
        <f t="shared" si="0"/>
        <v>36</v>
      </c>
      <c r="M22" s="10">
        <f t="shared" si="2"/>
        <v>7.1999999999999995E-2</v>
      </c>
      <c r="N22" s="38">
        <v>16</v>
      </c>
      <c r="O22" s="38">
        <v>15</v>
      </c>
      <c r="P22" s="38">
        <v>15</v>
      </c>
      <c r="Q22" s="10">
        <f t="shared" si="1"/>
        <v>46</v>
      </c>
      <c r="R22" s="10">
        <f t="shared" si="3"/>
        <v>0.23</v>
      </c>
      <c r="S22" s="38">
        <v>14</v>
      </c>
      <c r="T22" s="10">
        <f t="shared" si="4"/>
        <v>0.27999999999999997</v>
      </c>
      <c r="U22" s="39">
        <f t="shared" si="5"/>
        <v>58.199999999999996</v>
      </c>
    </row>
    <row r="23" spans="2:21" x14ac:dyDescent="0.25">
      <c r="B23" s="3">
        <v>9</v>
      </c>
      <c r="C23" s="7" t="str">
        <f>'Students'' List'!B27</f>
        <v>Mendoza</v>
      </c>
      <c r="D23" s="7" t="str">
        <f>'Students'' List'!C27</f>
        <v>Villanueva</v>
      </c>
      <c r="E23" s="7" t="str">
        <f>'Students'' List'!D27</f>
        <v>Rafael</v>
      </c>
      <c r="F23" s="7">
        <f>'Students'' List'!E27</f>
        <v>20230009</v>
      </c>
      <c r="G23" s="38">
        <v>10</v>
      </c>
      <c r="H23" s="38">
        <v>2</v>
      </c>
      <c r="I23" s="38">
        <v>8</v>
      </c>
      <c r="J23" s="38">
        <v>4</v>
      </c>
      <c r="K23" s="38">
        <v>6</v>
      </c>
      <c r="L23" s="10">
        <f t="shared" si="0"/>
        <v>30</v>
      </c>
      <c r="M23" s="10">
        <f t="shared" si="2"/>
        <v>0.06</v>
      </c>
      <c r="N23" s="38">
        <v>19</v>
      </c>
      <c r="O23" s="38">
        <v>12</v>
      </c>
      <c r="P23" s="38">
        <v>20</v>
      </c>
      <c r="Q23" s="10">
        <f t="shared" si="1"/>
        <v>51</v>
      </c>
      <c r="R23" s="10">
        <f t="shared" si="3"/>
        <v>0.255</v>
      </c>
      <c r="S23" s="38">
        <v>24</v>
      </c>
      <c r="T23" s="10">
        <f t="shared" si="4"/>
        <v>0.48</v>
      </c>
      <c r="U23" s="39">
        <f t="shared" si="5"/>
        <v>79.5</v>
      </c>
    </row>
    <row r="24" spans="2:21" x14ac:dyDescent="0.25">
      <c r="B24" s="3">
        <v>10</v>
      </c>
      <c r="C24" s="7" t="str">
        <f>'Students'' List'!B28</f>
        <v>Reyes</v>
      </c>
      <c r="D24" s="7" t="str">
        <f>'Students'' List'!C28</f>
        <v>Sarmiento</v>
      </c>
      <c r="E24" s="7" t="str">
        <f>'Students'' List'!D28</f>
        <v>Clara</v>
      </c>
      <c r="F24" s="7">
        <f>'Students'' List'!E28</f>
        <v>20230010</v>
      </c>
      <c r="G24" s="38">
        <v>6</v>
      </c>
      <c r="H24" s="38">
        <v>3</v>
      </c>
      <c r="I24" s="38">
        <v>6</v>
      </c>
      <c r="J24" s="38">
        <v>5</v>
      </c>
      <c r="K24" s="38">
        <v>10</v>
      </c>
      <c r="L24" s="10">
        <f t="shared" si="0"/>
        <v>30</v>
      </c>
      <c r="M24" s="10">
        <f t="shared" si="2"/>
        <v>0.06</v>
      </c>
      <c r="N24" s="38">
        <v>3</v>
      </c>
      <c r="O24" s="38">
        <v>5</v>
      </c>
      <c r="P24" s="38">
        <v>19</v>
      </c>
      <c r="Q24" s="10">
        <f t="shared" si="1"/>
        <v>27</v>
      </c>
      <c r="R24" s="10">
        <f t="shared" si="3"/>
        <v>0.13500000000000001</v>
      </c>
      <c r="S24" s="38">
        <v>26</v>
      </c>
      <c r="T24" s="10">
        <f t="shared" si="4"/>
        <v>0.52</v>
      </c>
      <c r="U24" s="39">
        <f t="shared" si="5"/>
        <v>71.500000000000014</v>
      </c>
    </row>
    <row r="25" spans="2:21" x14ac:dyDescent="0.25">
      <c r="B25" s="3">
        <v>11</v>
      </c>
      <c r="C25" s="7" t="str">
        <f>'Students'' List'!B29</f>
        <v>Torres</v>
      </c>
      <c r="D25" s="7" t="str">
        <f>'Students'' List'!C29</f>
        <v>Tan</v>
      </c>
      <c r="E25" s="7" t="str">
        <f>'Students'' List'!D29</f>
        <v>Noel</v>
      </c>
      <c r="F25" s="7">
        <f>'Students'' List'!E29</f>
        <v>20230011</v>
      </c>
      <c r="G25" s="38">
        <v>6</v>
      </c>
      <c r="H25" s="38">
        <v>9</v>
      </c>
      <c r="I25" s="38">
        <v>5</v>
      </c>
      <c r="J25" s="38">
        <v>6</v>
      </c>
      <c r="K25" s="38">
        <v>8</v>
      </c>
      <c r="L25" s="10">
        <f t="shared" si="0"/>
        <v>34</v>
      </c>
      <c r="M25" s="10">
        <f t="shared" si="2"/>
        <v>6.8000000000000005E-2</v>
      </c>
      <c r="N25" s="38">
        <v>7</v>
      </c>
      <c r="O25" s="38">
        <v>9</v>
      </c>
      <c r="P25" s="38">
        <v>7</v>
      </c>
      <c r="Q25" s="10">
        <f t="shared" si="1"/>
        <v>23</v>
      </c>
      <c r="R25" s="10">
        <f t="shared" si="3"/>
        <v>0.115</v>
      </c>
      <c r="S25" s="38">
        <v>19</v>
      </c>
      <c r="T25" s="10">
        <f t="shared" si="4"/>
        <v>0.37999999999999995</v>
      </c>
      <c r="U25" s="39">
        <f t="shared" si="5"/>
        <v>56.3</v>
      </c>
    </row>
    <row r="26" spans="2:21" x14ac:dyDescent="0.25">
      <c r="B26" s="3">
        <v>12</v>
      </c>
      <c r="C26" s="7" t="str">
        <f>'Students'' List'!B30</f>
        <v>Lopez</v>
      </c>
      <c r="D26" s="7" t="str">
        <f>'Students'' List'!C30</f>
        <v>Sy</v>
      </c>
      <c r="E26" s="7" t="str">
        <f>'Students'' List'!D30</f>
        <v>Jasmine</v>
      </c>
      <c r="F26" s="7">
        <f>'Students'' List'!E30</f>
        <v>20230012</v>
      </c>
      <c r="G26" s="38">
        <v>7</v>
      </c>
      <c r="H26" s="38">
        <v>9</v>
      </c>
      <c r="I26" s="38">
        <v>1</v>
      </c>
      <c r="J26" s="38">
        <v>5</v>
      </c>
      <c r="K26" s="38">
        <v>9</v>
      </c>
      <c r="L26" s="10">
        <f t="shared" si="0"/>
        <v>31</v>
      </c>
      <c r="M26" s="10">
        <f t="shared" si="2"/>
        <v>6.2E-2</v>
      </c>
      <c r="N26" s="38">
        <v>18</v>
      </c>
      <c r="O26" s="38">
        <v>4</v>
      </c>
      <c r="P26" s="38">
        <v>14</v>
      </c>
      <c r="Q26" s="10">
        <f t="shared" si="1"/>
        <v>36</v>
      </c>
      <c r="R26" s="10">
        <f t="shared" si="3"/>
        <v>0.18</v>
      </c>
      <c r="S26" s="38">
        <v>25</v>
      </c>
      <c r="T26" s="10">
        <f t="shared" si="4"/>
        <v>0.5</v>
      </c>
      <c r="U26" s="39">
        <f t="shared" si="5"/>
        <v>74.2</v>
      </c>
    </row>
    <row r="27" spans="2:21" x14ac:dyDescent="0.25">
      <c r="B27" s="3">
        <v>13</v>
      </c>
      <c r="C27" s="7" t="str">
        <f>'Students'' List'!B31</f>
        <v>Bautista</v>
      </c>
      <c r="D27" s="7" t="str">
        <f>'Students'' List'!C31</f>
        <v>Lee</v>
      </c>
      <c r="E27" s="7" t="str">
        <f>'Students'' List'!D31</f>
        <v>Patrick</v>
      </c>
      <c r="F27" s="7">
        <f>'Students'' List'!E31</f>
        <v>20230013</v>
      </c>
      <c r="G27" s="38">
        <v>5</v>
      </c>
      <c r="H27" s="38">
        <v>7</v>
      </c>
      <c r="I27" s="38">
        <v>8</v>
      </c>
      <c r="J27" s="38">
        <v>3</v>
      </c>
      <c r="K27" s="38">
        <v>5</v>
      </c>
      <c r="L27" s="10">
        <f t="shared" si="0"/>
        <v>28</v>
      </c>
      <c r="M27" s="10">
        <f t="shared" si="2"/>
        <v>5.6000000000000008E-2</v>
      </c>
      <c r="N27" s="38">
        <v>18</v>
      </c>
      <c r="O27" s="38">
        <v>9</v>
      </c>
      <c r="P27" s="38">
        <v>2</v>
      </c>
      <c r="Q27" s="10">
        <f t="shared" si="1"/>
        <v>29</v>
      </c>
      <c r="R27" s="10">
        <f t="shared" si="3"/>
        <v>0.14499999999999999</v>
      </c>
      <c r="S27" s="38">
        <v>21</v>
      </c>
      <c r="T27" s="10">
        <f t="shared" si="4"/>
        <v>0.42</v>
      </c>
      <c r="U27" s="39">
        <f t="shared" si="5"/>
        <v>62.1</v>
      </c>
    </row>
    <row r="28" spans="2:21" x14ac:dyDescent="0.25">
      <c r="B28" s="3">
        <v>14</v>
      </c>
      <c r="C28" s="7" t="str">
        <f>'Students'' List'!B32</f>
        <v>Castro</v>
      </c>
      <c r="D28" s="7" t="str">
        <f>'Students'' List'!C32</f>
        <v>Yu</v>
      </c>
      <c r="E28" s="7" t="str">
        <f>'Students'' List'!D32</f>
        <v>Monica</v>
      </c>
      <c r="F28" s="7">
        <f>'Students'' List'!E32</f>
        <v>20230014</v>
      </c>
      <c r="G28" s="38">
        <v>6</v>
      </c>
      <c r="H28" s="38">
        <v>2</v>
      </c>
      <c r="I28" s="38">
        <v>3</v>
      </c>
      <c r="J28" s="38">
        <v>4</v>
      </c>
      <c r="K28" s="38">
        <v>4</v>
      </c>
      <c r="L28" s="10">
        <f t="shared" si="0"/>
        <v>19</v>
      </c>
      <c r="M28" s="10">
        <f t="shared" si="2"/>
        <v>3.8000000000000006E-2</v>
      </c>
      <c r="N28" s="38">
        <v>20</v>
      </c>
      <c r="O28" s="38">
        <v>15</v>
      </c>
      <c r="P28" s="38">
        <v>7</v>
      </c>
      <c r="Q28" s="10">
        <f t="shared" si="1"/>
        <v>42</v>
      </c>
      <c r="R28" s="10">
        <f t="shared" si="3"/>
        <v>0.21</v>
      </c>
      <c r="S28" s="38">
        <v>16</v>
      </c>
      <c r="T28" s="10">
        <f t="shared" si="4"/>
        <v>0.32</v>
      </c>
      <c r="U28" s="39">
        <f t="shared" si="5"/>
        <v>56.800000000000004</v>
      </c>
    </row>
    <row r="29" spans="2:21" x14ac:dyDescent="0.25">
      <c r="B29" s="3">
        <v>15</v>
      </c>
      <c r="C29" s="7" t="str">
        <f>'Students'' List'!B33</f>
        <v>Diaz</v>
      </c>
      <c r="D29" s="7" t="str">
        <f>'Students'' List'!C33</f>
        <v>Go</v>
      </c>
      <c r="E29" s="7" t="str">
        <f>'Students'' List'!D33</f>
        <v>Adrian</v>
      </c>
      <c r="F29" s="7">
        <f>'Students'' List'!E33</f>
        <v>20230015</v>
      </c>
      <c r="G29" s="38">
        <v>1</v>
      </c>
      <c r="H29" s="38">
        <v>4</v>
      </c>
      <c r="I29" s="38">
        <v>7</v>
      </c>
      <c r="J29" s="38">
        <v>4</v>
      </c>
      <c r="K29" s="38">
        <v>8</v>
      </c>
      <c r="L29" s="10">
        <f t="shared" si="0"/>
        <v>24</v>
      </c>
      <c r="M29" s="10">
        <f t="shared" si="2"/>
        <v>4.8000000000000001E-2</v>
      </c>
      <c r="N29" s="38">
        <v>12</v>
      </c>
      <c r="O29" s="38">
        <v>8</v>
      </c>
      <c r="P29" s="38">
        <v>15</v>
      </c>
      <c r="Q29" s="10">
        <f t="shared" si="1"/>
        <v>35</v>
      </c>
      <c r="R29" s="10">
        <f t="shared" si="3"/>
        <v>0.17500000000000002</v>
      </c>
      <c r="S29" s="38">
        <v>21</v>
      </c>
      <c r="T29" s="10">
        <f t="shared" si="4"/>
        <v>0.42</v>
      </c>
      <c r="U29" s="39">
        <f t="shared" si="5"/>
        <v>64.3</v>
      </c>
    </row>
    <row r="30" spans="2:21" x14ac:dyDescent="0.25">
      <c r="B30" s="3">
        <v>16</v>
      </c>
      <c r="C30" s="7" t="str">
        <f>'Students'' List'!B34</f>
        <v>Villanueva</v>
      </c>
      <c r="D30" s="7" t="str">
        <f>'Students'' List'!C34</f>
        <v>Ong</v>
      </c>
      <c r="E30" s="7" t="str">
        <f>'Students'' List'!D34</f>
        <v>Beatrice</v>
      </c>
      <c r="F30" s="7">
        <f>'Students'' List'!E34</f>
        <v>20230016</v>
      </c>
      <c r="G30" s="38">
        <v>4</v>
      </c>
      <c r="H30" s="38">
        <v>2</v>
      </c>
      <c r="I30" s="38">
        <v>5</v>
      </c>
      <c r="J30" s="38">
        <v>8</v>
      </c>
      <c r="K30" s="38">
        <v>4</v>
      </c>
      <c r="L30" s="10">
        <f t="shared" si="0"/>
        <v>23</v>
      </c>
      <c r="M30" s="10">
        <f t="shared" si="2"/>
        <v>4.6000000000000006E-2</v>
      </c>
      <c r="N30" s="38">
        <v>3</v>
      </c>
      <c r="O30" s="38">
        <v>14</v>
      </c>
      <c r="P30" s="38">
        <v>17</v>
      </c>
      <c r="Q30" s="10">
        <f t="shared" si="1"/>
        <v>34</v>
      </c>
      <c r="R30" s="10">
        <f t="shared" si="3"/>
        <v>0.16999999999999998</v>
      </c>
      <c r="S30" s="38">
        <v>27</v>
      </c>
      <c r="T30" s="10">
        <f t="shared" si="4"/>
        <v>0.54</v>
      </c>
      <c r="U30" s="39">
        <f t="shared" si="5"/>
        <v>75.599999999999994</v>
      </c>
    </row>
    <row r="31" spans="2:21" x14ac:dyDescent="0.25">
      <c r="B31" s="3">
        <v>17</v>
      </c>
      <c r="C31" s="7" t="str">
        <f>'Students'' List'!B35</f>
        <v>Sarmiento</v>
      </c>
      <c r="D31" s="7" t="str">
        <f>'Students'' List'!C35</f>
        <v>Chua</v>
      </c>
      <c r="E31" s="7" t="str">
        <f>'Students'' List'!D35</f>
        <v>Kevin</v>
      </c>
      <c r="F31" s="7">
        <f>'Students'' List'!E35</f>
        <v>20230017</v>
      </c>
      <c r="G31" s="38">
        <v>8</v>
      </c>
      <c r="H31" s="38">
        <v>7</v>
      </c>
      <c r="I31" s="38">
        <v>7</v>
      </c>
      <c r="J31" s="38">
        <v>7</v>
      </c>
      <c r="K31" s="38">
        <v>8</v>
      </c>
      <c r="L31" s="10">
        <f t="shared" si="0"/>
        <v>37</v>
      </c>
      <c r="M31" s="10">
        <f t="shared" si="2"/>
        <v>7.3999999999999996E-2</v>
      </c>
      <c r="N31" s="38">
        <v>4</v>
      </c>
      <c r="O31" s="38">
        <v>18</v>
      </c>
      <c r="P31" s="38">
        <v>8</v>
      </c>
      <c r="Q31" s="10">
        <f t="shared" si="1"/>
        <v>30</v>
      </c>
      <c r="R31" s="10">
        <f t="shared" si="3"/>
        <v>0.15</v>
      </c>
      <c r="S31" s="38">
        <v>19</v>
      </c>
      <c r="T31" s="10">
        <f t="shared" si="4"/>
        <v>0.37999999999999995</v>
      </c>
      <c r="U31" s="39">
        <f t="shared" si="5"/>
        <v>60.399999999999984</v>
      </c>
    </row>
    <row r="32" spans="2:21" x14ac:dyDescent="0.25">
      <c r="B32" s="3">
        <v>18</v>
      </c>
      <c r="C32" s="7" t="str">
        <f>'Students'' List'!B36</f>
        <v>Tan</v>
      </c>
      <c r="D32" s="7" t="str">
        <f>'Students'' List'!C36</f>
        <v>Lim</v>
      </c>
      <c r="E32" s="7" t="str">
        <f>'Students'' List'!D36</f>
        <v>Regina</v>
      </c>
      <c r="F32" s="7">
        <f>'Students'' List'!E36</f>
        <v>20230018</v>
      </c>
      <c r="G32" s="38">
        <v>3</v>
      </c>
      <c r="H32" s="38">
        <v>6</v>
      </c>
      <c r="I32" s="38">
        <v>7</v>
      </c>
      <c r="J32" s="38">
        <v>7</v>
      </c>
      <c r="K32" s="38">
        <v>8</v>
      </c>
      <c r="L32" s="10">
        <f t="shared" si="0"/>
        <v>31</v>
      </c>
      <c r="M32" s="10">
        <f t="shared" si="2"/>
        <v>6.2E-2</v>
      </c>
      <c r="N32" s="38">
        <v>4</v>
      </c>
      <c r="O32" s="38">
        <v>2</v>
      </c>
      <c r="P32" s="38">
        <v>6</v>
      </c>
      <c r="Q32" s="10">
        <f t="shared" si="1"/>
        <v>12</v>
      </c>
      <c r="R32" s="10">
        <f t="shared" si="3"/>
        <v>0.06</v>
      </c>
      <c r="S32" s="38">
        <v>27</v>
      </c>
      <c r="T32" s="10">
        <f t="shared" si="4"/>
        <v>0.54</v>
      </c>
      <c r="U32" s="39">
        <f t="shared" si="5"/>
        <v>66.2</v>
      </c>
    </row>
    <row r="33" spans="2:21" x14ac:dyDescent="0.25">
      <c r="B33" s="3">
        <v>19</v>
      </c>
      <c r="C33" s="7" t="str">
        <f>'Students'' List'!B37</f>
        <v>Sy</v>
      </c>
      <c r="D33" s="7" t="str">
        <f>'Students'' List'!C37</f>
        <v>Manalo</v>
      </c>
      <c r="E33" s="7" t="str">
        <f>'Students'' List'!D37</f>
        <v>Daniel</v>
      </c>
      <c r="F33" s="7">
        <f>'Students'' List'!E37</f>
        <v>20230019</v>
      </c>
      <c r="G33" s="38">
        <v>8</v>
      </c>
      <c r="H33" s="38">
        <v>10</v>
      </c>
      <c r="I33" s="38">
        <v>6</v>
      </c>
      <c r="J33" s="38">
        <v>2</v>
      </c>
      <c r="K33" s="38">
        <v>3</v>
      </c>
      <c r="L33" s="10">
        <f t="shared" si="0"/>
        <v>29</v>
      </c>
      <c r="M33" s="10">
        <f t="shared" si="2"/>
        <v>5.7999999999999996E-2</v>
      </c>
      <c r="N33" s="38">
        <v>10</v>
      </c>
      <c r="O33" s="38">
        <v>4</v>
      </c>
      <c r="P33" s="38">
        <v>18</v>
      </c>
      <c r="Q33" s="10">
        <f t="shared" si="1"/>
        <v>32</v>
      </c>
      <c r="R33" s="10">
        <f t="shared" si="3"/>
        <v>0.16</v>
      </c>
      <c r="S33" s="38">
        <v>6</v>
      </c>
      <c r="T33" s="10">
        <f t="shared" si="4"/>
        <v>0.12</v>
      </c>
      <c r="U33" s="39">
        <f t="shared" si="5"/>
        <v>33.799999999999997</v>
      </c>
    </row>
    <row r="34" spans="2:21" x14ac:dyDescent="0.25">
      <c r="B34" s="3">
        <v>20</v>
      </c>
      <c r="C34" s="7" t="str">
        <f>'Students'' List'!B38</f>
        <v>Lee</v>
      </c>
      <c r="D34" s="7" t="str">
        <f>'Students'' List'!C38</f>
        <v>Cruz</v>
      </c>
      <c r="E34" s="7" t="str">
        <f>'Students'' List'!D38</f>
        <v>Patricia</v>
      </c>
      <c r="F34" s="7">
        <f>'Students'' List'!E38</f>
        <v>20230020</v>
      </c>
      <c r="G34" s="38">
        <v>3</v>
      </c>
      <c r="H34" s="38">
        <v>1</v>
      </c>
      <c r="I34" s="38">
        <v>3</v>
      </c>
      <c r="J34" s="38">
        <v>9</v>
      </c>
      <c r="K34" s="38">
        <v>2</v>
      </c>
      <c r="L34" s="10">
        <f t="shared" si="0"/>
        <v>18</v>
      </c>
      <c r="M34" s="10">
        <f t="shared" si="2"/>
        <v>3.5999999999999997E-2</v>
      </c>
      <c r="N34" s="38">
        <v>12</v>
      </c>
      <c r="O34" s="38">
        <v>2</v>
      </c>
      <c r="P34" s="38">
        <v>10</v>
      </c>
      <c r="Q34" s="10">
        <f t="shared" si="1"/>
        <v>24</v>
      </c>
      <c r="R34" s="10">
        <f t="shared" si="3"/>
        <v>0.12</v>
      </c>
      <c r="S34" s="38">
        <v>24</v>
      </c>
      <c r="T34" s="10">
        <f t="shared" si="4"/>
        <v>0.48</v>
      </c>
      <c r="U34" s="39">
        <f t="shared" si="5"/>
        <v>63.6</v>
      </c>
    </row>
    <row r="35" spans="2:21" x14ac:dyDescent="0.25">
      <c r="B35" s="3">
        <v>21</v>
      </c>
      <c r="C35" s="7" t="str">
        <f>'Students'' List'!B39</f>
        <v>Yu</v>
      </c>
      <c r="D35" s="7" t="str">
        <f>'Students'' List'!C39</f>
        <v>Santos</v>
      </c>
      <c r="E35" s="7" t="str">
        <f>'Students'' List'!D39</f>
        <v>Nathan</v>
      </c>
      <c r="F35" s="7">
        <f>'Students'' List'!E39</f>
        <v>20230021</v>
      </c>
      <c r="G35" s="38">
        <v>7</v>
      </c>
      <c r="H35" s="38">
        <v>5</v>
      </c>
      <c r="I35" s="38">
        <v>2</v>
      </c>
      <c r="J35" s="38">
        <v>6</v>
      </c>
      <c r="K35" s="38">
        <v>3</v>
      </c>
      <c r="L35" s="10">
        <f t="shared" si="0"/>
        <v>23</v>
      </c>
      <c r="M35" s="10">
        <f t="shared" si="2"/>
        <v>4.6000000000000006E-2</v>
      </c>
      <c r="N35" s="38">
        <v>4</v>
      </c>
      <c r="O35" s="38">
        <v>14</v>
      </c>
      <c r="P35" s="38">
        <v>16</v>
      </c>
      <c r="Q35" s="10">
        <f t="shared" si="1"/>
        <v>34</v>
      </c>
      <c r="R35" s="10">
        <f t="shared" si="3"/>
        <v>0.16999999999999998</v>
      </c>
      <c r="S35" s="38">
        <v>20</v>
      </c>
      <c r="T35" s="10">
        <f t="shared" si="4"/>
        <v>0.39999999999999997</v>
      </c>
      <c r="U35" s="39">
        <f t="shared" si="5"/>
        <v>61.6</v>
      </c>
    </row>
    <row r="36" spans="2:21" x14ac:dyDescent="0.25">
      <c r="B36" s="3">
        <v>22</v>
      </c>
      <c r="C36" s="7" t="str">
        <f>'Students'' List'!B40</f>
        <v>Go</v>
      </c>
      <c r="D36" s="7" t="str">
        <f>'Students'' List'!C40</f>
        <v>Dela Cruz</v>
      </c>
      <c r="E36" s="7" t="str">
        <f>'Students'' List'!D40</f>
        <v>Camille</v>
      </c>
      <c r="F36" s="7">
        <f>'Students'' List'!E40</f>
        <v>20230022</v>
      </c>
      <c r="G36" s="38">
        <v>2</v>
      </c>
      <c r="H36" s="38">
        <v>3</v>
      </c>
      <c r="I36" s="38">
        <v>4</v>
      </c>
      <c r="J36" s="38">
        <v>1</v>
      </c>
      <c r="K36" s="38">
        <v>5</v>
      </c>
      <c r="L36" s="10">
        <f t="shared" si="0"/>
        <v>15</v>
      </c>
      <c r="M36" s="10">
        <f t="shared" si="2"/>
        <v>0.03</v>
      </c>
      <c r="N36" s="38">
        <v>15</v>
      </c>
      <c r="O36" s="38">
        <v>8</v>
      </c>
      <c r="P36" s="38">
        <v>14</v>
      </c>
      <c r="Q36" s="10">
        <f t="shared" si="1"/>
        <v>37</v>
      </c>
      <c r="R36" s="10">
        <f t="shared" si="3"/>
        <v>0.185</v>
      </c>
      <c r="S36" s="38">
        <v>18</v>
      </c>
      <c r="T36" s="10">
        <f t="shared" si="4"/>
        <v>0.36</v>
      </c>
      <c r="U36" s="39">
        <f t="shared" si="5"/>
        <v>57.499999999999993</v>
      </c>
    </row>
    <row r="37" spans="2:21" x14ac:dyDescent="0.25">
      <c r="B37" s="3">
        <v>23</v>
      </c>
      <c r="C37" s="7" t="str">
        <f>'Students'' List'!B41</f>
        <v>Ong</v>
      </c>
      <c r="D37" s="7" t="str">
        <f>'Students'' List'!C41</f>
        <v>Mendoza</v>
      </c>
      <c r="E37" s="7" t="str">
        <f>'Students'' List'!D41</f>
        <v>Tristan</v>
      </c>
      <c r="F37" s="7">
        <f>'Students'' List'!E41</f>
        <v>20230023</v>
      </c>
      <c r="G37" s="38">
        <v>4</v>
      </c>
      <c r="H37" s="38">
        <v>4</v>
      </c>
      <c r="I37" s="38">
        <v>5</v>
      </c>
      <c r="J37" s="38">
        <v>6</v>
      </c>
      <c r="K37" s="38">
        <v>5</v>
      </c>
      <c r="L37" s="10">
        <f t="shared" si="0"/>
        <v>24</v>
      </c>
      <c r="M37" s="10">
        <f t="shared" si="2"/>
        <v>4.8000000000000001E-2</v>
      </c>
      <c r="N37" s="38">
        <v>8</v>
      </c>
      <c r="O37" s="38">
        <v>16</v>
      </c>
      <c r="P37" s="38">
        <v>13</v>
      </c>
      <c r="Q37" s="10">
        <f t="shared" si="1"/>
        <v>37</v>
      </c>
      <c r="R37" s="10">
        <f t="shared" si="3"/>
        <v>0.185</v>
      </c>
      <c r="S37" s="38">
        <v>20</v>
      </c>
      <c r="T37" s="10">
        <f t="shared" si="4"/>
        <v>0.39999999999999997</v>
      </c>
      <c r="U37" s="39">
        <f t="shared" si="5"/>
        <v>63.3</v>
      </c>
    </row>
    <row r="38" spans="2:21" x14ac:dyDescent="0.25">
      <c r="B38" s="3">
        <v>24</v>
      </c>
      <c r="C38" s="7" t="str">
        <f>'Students'' List'!B42</f>
        <v>Chua</v>
      </c>
      <c r="D38" s="7" t="str">
        <f>'Students'' List'!C42</f>
        <v>Garcia</v>
      </c>
      <c r="E38" s="7" t="str">
        <f>'Students'' List'!D42</f>
        <v>Liana</v>
      </c>
      <c r="F38" s="7">
        <f>'Students'' List'!E42</f>
        <v>20230024</v>
      </c>
      <c r="G38" s="38">
        <v>4</v>
      </c>
      <c r="H38" s="38">
        <v>6</v>
      </c>
      <c r="I38" s="38">
        <v>4</v>
      </c>
      <c r="J38" s="38">
        <v>3</v>
      </c>
      <c r="K38" s="38">
        <v>4</v>
      </c>
      <c r="L38" s="10">
        <f t="shared" si="0"/>
        <v>21</v>
      </c>
      <c r="M38" s="10">
        <f t="shared" si="2"/>
        <v>4.2000000000000003E-2</v>
      </c>
      <c r="N38" s="38">
        <v>18</v>
      </c>
      <c r="O38" s="38">
        <v>15</v>
      </c>
      <c r="P38" s="38">
        <v>13</v>
      </c>
      <c r="Q38" s="10">
        <f t="shared" si="1"/>
        <v>46</v>
      </c>
      <c r="R38" s="10">
        <f t="shared" si="3"/>
        <v>0.23</v>
      </c>
      <c r="S38" s="38">
        <v>10</v>
      </c>
      <c r="T38" s="10">
        <f t="shared" si="4"/>
        <v>0.19999999999999998</v>
      </c>
      <c r="U38" s="39">
        <f t="shared" si="5"/>
        <v>47.199999999999996</v>
      </c>
    </row>
    <row r="39" spans="2:21" x14ac:dyDescent="0.25">
      <c r="B39" s="3">
        <v>25</v>
      </c>
      <c r="C39" s="7" t="str">
        <f>'Students'' List'!B43</f>
        <v>Lim</v>
      </c>
      <c r="D39" s="7" t="str">
        <f>'Students'' List'!C43</f>
        <v>Rodriguez</v>
      </c>
      <c r="E39" s="7" t="str">
        <f>'Students'' List'!D43</f>
        <v>Matthew</v>
      </c>
      <c r="F39" s="7">
        <f>'Students'' List'!E43</f>
        <v>20230025</v>
      </c>
      <c r="G39" s="38">
        <v>5</v>
      </c>
      <c r="H39" s="38">
        <v>2</v>
      </c>
      <c r="I39" s="38">
        <v>9</v>
      </c>
      <c r="J39" s="38">
        <v>3</v>
      </c>
      <c r="K39" s="38">
        <v>7</v>
      </c>
      <c r="L39" s="10">
        <f t="shared" si="0"/>
        <v>26</v>
      </c>
      <c r="M39" s="10">
        <f t="shared" si="2"/>
        <v>5.2000000000000005E-2</v>
      </c>
      <c r="N39" s="38">
        <v>9</v>
      </c>
      <c r="O39" s="38">
        <v>15</v>
      </c>
      <c r="P39" s="38">
        <v>13</v>
      </c>
      <c r="Q39" s="10">
        <f t="shared" si="1"/>
        <v>37</v>
      </c>
      <c r="R39" s="10">
        <f t="shared" si="3"/>
        <v>0.185</v>
      </c>
      <c r="S39" s="38">
        <v>18</v>
      </c>
      <c r="T39" s="10">
        <f t="shared" si="4"/>
        <v>0.36</v>
      </c>
      <c r="U39" s="39">
        <f t="shared" si="5"/>
        <v>59.699999999999996</v>
      </c>
    </row>
    <row r="40" spans="2:21" x14ac:dyDescent="0.25">
      <c r="B40" s="3">
        <v>26</v>
      </c>
      <c r="C40" s="7" t="str">
        <f>'Students'' List'!B44</f>
        <v>Manalo</v>
      </c>
      <c r="D40" s="7" t="str">
        <f>'Students'' List'!C44</f>
        <v>Hernandez</v>
      </c>
      <c r="E40" s="7" t="str">
        <f>'Students'' List'!D44</f>
        <v>Bianca</v>
      </c>
      <c r="F40" s="7">
        <f>'Students'' List'!E44</f>
        <v>20230026</v>
      </c>
      <c r="G40" s="38">
        <v>9</v>
      </c>
      <c r="H40" s="38">
        <v>9</v>
      </c>
      <c r="I40" s="38">
        <v>8</v>
      </c>
      <c r="J40" s="38">
        <v>8</v>
      </c>
      <c r="K40" s="38">
        <v>2</v>
      </c>
      <c r="L40" s="10">
        <f t="shared" si="0"/>
        <v>36</v>
      </c>
      <c r="M40" s="10">
        <f t="shared" si="2"/>
        <v>7.1999999999999995E-2</v>
      </c>
      <c r="N40" s="38">
        <v>1</v>
      </c>
      <c r="O40" s="38">
        <v>7</v>
      </c>
      <c r="P40" s="38">
        <v>9</v>
      </c>
      <c r="Q40" s="10">
        <f t="shared" si="1"/>
        <v>17</v>
      </c>
      <c r="R40" s="10">
        <f t="shared" si="3"/>
        <v>8.4999999999999992E-2</v>
      </c>
      <c r="S40" s="38">
        <v>21</v>
      </c>
      <c r="T40" s="10">
        <f t="shared" si="4"/>
        <v>0.42</v>
      </c>
      <c r="U40" s="39">
        <f t="shared" si="5"/>
        <v>57.699999999999996</v>
      </c>
    </row>
    <row r="41" spans="2:21" x14ac:dyDescent="0.25">
      <c r="B41" s="3">
        <v>27</v>
      </c>
      <c r="C41" s="7" t="str">
        <f>'Students'' List'!B45</f>
        <v>Cruz</v>
      </c>
      <c r="D41" s="7" t="str">
        <f>'Students'' List'!C45</f>
        <v>Aquino</v>
      </c>
      <c r="E41" s="7" t="str">
        <f>'Students'' List'!D45</f>
        <v>Samuel</v>
      </c>
      <c r="F41" s="7">
        <f>'Students'' List'!E45</f>
        <v>20230027</v>
      </c>
      <c r="G41" s="38">
        <v>7</v>
      </c>
      <c r="H41" s="38">
        <v>4</v>
      </c>
      <c r="I41" s="38">
        <v>8</v>
      </c>
      <c r="J41" s="38">
        <v>7</v>
      </c>
      <c r="K41" s="38">
        <v>10</v>
      </c>
      <c r="L41" s="10">
        <f t="shared" si="0"/>
        <v>36</v>
      </c>
      <c r="M41" s="10">
        <f t="shared" si="2"/>
        <v>7.1999999999999995E-2</v>
      </c>
      <c r="N41" s="38">
        <v>1</v>
      </c>
      <c r="O41" s="38">
        <v>12</v>
      </c>
      <c r="P41" s="38">
        <v>8</v>
      </c>
      <c r="Q41" s="10">
        <f t="shared" si="1"/>
        <v>21</v>
      </c>
      <c r="R41" s="10">
        <f t="shared" si="3"/>
        <v>0.105</v>
      </c>
      <c r="S41" s="38">
        <v>27</v>
      </c>
      <c r="T41" s="10">
        <f t="shared" si="4"/>
        <v>0.54</v>
      </c>
      <c r="U41" s="39">
        <f t="shared" si="5"/>
        <v>71.7</v>
      </c>
    </row>
    <row r="42" spans="2:21" x14ac:dyDescent="0.25">
      <c r="B42" s="3">
        <v>28</v>
      </c>
      <c r="C42" s="7" t="str">
        <f>'Students'' List'!B46</f>
        <v>Santos</v>
      </c>
      <c r="D42" s="7" t="str">
        <f>'Students'' List'!C46</f>
        <v>Fernandez</v>
      </c>
      <c r="E42" s="7" t="str">
        <f>'Students'' List'!D46</f>
        <v>Isabelle</v>
      </c>
      <c r="F42" s="7">
        <f>'Students'' List'!E46</f>
        <v>20230028</v>
      </c>
      <c r="G42" s="38">
        <v>1</v>
      </c>
      <c r="H42" s="38">
        <v>6</v>
      </c>
      <c r="I42" s="38">
        <v>5</v>
      </c>
      <c r="J42" s="38">
        <v>6</v>
      </c>
      <c r="K42" s="38">
        <v>4</v>
      </c>
      <c r="L42" s="10">
        <f t="shared" si="0"/>
        <v>22</v>
      </c>
      <c r="M42" s="10">
        <f t="shared" si="2"/>
        <v>4.4000000000000004E-2</v>
      </c>
      <c r="N42" s="38">
        <v>11</v>
      </c>
      <c r="O42" s="38">
        <v>19</v>
      </c>
      <c r="P42" s="38">
        <v>17</v>
      </c>
      <c r="Q42" s="10">
        <f t="shared" si="1"/>
        <v>47</v>
      </c>
      <c r="R42" s="10">
        <f t="shared" si="3"/>
        <v>0.23499999999999999</v>
      </c>
      <c r="S42" s="38">
        <v>17</v>
      </c>
      <c r="T42" s="10">
        <f t="shared" si="4"/>
        <v>0.33999999999999997</v>
      </c>
      <c r="U42" s="39">
        <f t="shared" si="5"/>
        <v>61.9</v>
      </c>
    </row>
    <row r="43" spans="2:21" x14ac:dyDescent="0.25">
      <c r="B43" s="3">
        <v>29</v>
      </c>
      <c r="C43" s="7" t="str">
        <f>'Students'' List'!B47</f>
        <v>Dela Cruz</v>
      </c>
      <c r="D43" s="7" t="str">
        <f>'Students'' List'!C47</f>
        <v>Gonzales</v>
      </c>
      <c r="E43" s="7" t="str">
        <f>'Students'' List'!D47</f>
        <v>Vincent</v>
      </c>
      <c r="F43" s="7">
        <f>'Students'' List'!E47</f>
        <v>20230029</v>
      </c>
      <c r="G43" s="38">
        <v>4</v>
      </c>
      <c r="H43" s="38">
        <v>2</v>
      </c>
      <c r="I43" s="38">
        <v>4</v>
      </c>
      <c r="J43" s="38">
        <v>8</v>
      </c>
      <c r="K43" s="38">
        <v>1</v>
      </c>
      <c r="L43" s="10">
        <f t="shared" si="0"/>
        <v>19</v>
      </c>
      <c r="M43" s="10">
        <f t="shared" si="2"/>
        <v>3.8000000000000006E-2</v>
      </c>
      <c r="N43" s="38">
        <v>8</v>
      </c>
      <c r="O43" s="38">
        <v>3</v>
      </c>
      <c r="P43" s="38">
        <v>3</v>
      </c>
      <c r="Q43" s="10">
        <f t="shared" si="1"/>
        <v>14</v>
      </c>
      <c r="R43" s="10">
        <f t="shared" si="3"/>
        <v>6.9999999999999993E-2</v>
      </c>
      <c r="S43" s="38">
        <v>15</v>
      </c>
      <c r="T43" s="10">
        <f t="shared" si="4"/>
        <v>0.3</v>
      </c>
      <c r="U43" s="39">
        <f t="shared" si="5"/>
        <v>40.799999999999997</v>
      </c>
    </row>
    <row r="44" spans="2:21" x14ac:dyDescent="0.25">
      <c r="B44" s="3">
        <v>30</v>
      </c>
      <c r="C44" s="7" t="str">
        <f>'Students'' List'!B48</f>
        <v>Garcia</v>
      </c>
      <c r="D44" s="7" t="str">
        <f>'Students'' List'!C48</f>
        <v>Mendoza</v>
      </c>
      <c r="E44" s="7" t="str">
        <f>'Students'' List'!D48</f>
        <v>Erika</v>
      </c>
      <c r="F44" s="7">
        <f>'Students'' List'!E48</f>
        <v>20230030</v>
      </c>
      <c r="G44" s="38">
        <v>6</v>
      </c>
      <c r="H44" s="38">
        <v>6</v>
      </c>
      <c r="I44" s="38">
        <v>7</v>
      </c>
      <c r="J44" s="38">
        <v>4</v>
      </c>
      <c r="K44" s="38">
        <v>2</v>
      </c>
      <c r="L44" s="10">
        <f t="shared" si="0"/>
        <v>25</v>
      </c>
      <c r="M44" s="10">
        <f t="shared" si="2"/>
        <v>0.05</v>
      </c>
      <c r="N44" s="38">
        <v>1</v>
      </c>
      <c r="O44" s="38">
        <v>5</v>
      </c>
      <c r="P44" s="38">
        <v>10</v>
      </c>
      <c r="Q44" s="10">
        <f t="shared" si="1"/>
        <v>16</v>
      </c>
      <c r="R44" s="10">
        <f t="shared" si="3"/>
        <v>0.08</v>
      </c>
      <c r="S44" s="38">
        <v>17</v>
      </c>
      <c r="T44" s="10">
        <f t="shared" si="4"/>
        <v>0.33999999999999997</v>
      </c>
      <c r="U44" s="39">
        <f t="shared" si="5"/>
        <v>47</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88</v>
      </c>
      <c r="Q78" s="83"/>
      <c r="R78" s="84"/>
      <c r="S78" s="12" t="e" cm="1">
        <f t="array" aca="1" ref="S78" ca="1">coutif(S15:S75, "&gt;=S77")</f>
        <v>#NAME?</v>
      </c>
    </row>
    <row r="79" spans="2:21" ht="27.95" customHeight="1" x14ac:dyDescent="0.25">
      <c r="C79" s="79" t="s">
        <v>19</v>
      </c>
      <c r="D79" s="79"/>
      <c r="P79" s="83" t="s">
        <v>89</v>
      </c>
      <c r="Q79" s="83"/>
      <c r="R79" s="83"/>
      <c r="S79" s="13" t="e">
        <f ca="1">(S78/'Students'' List'!E11)*100</f>
        <v>#NAME?</v>
      </c>
    </row>
    <row r="80" spans="2:21" x14ac:dyDescent="0.25">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A10" zoomScale="85" zoomScaleNormal="85" workbookViewId="0">
      <selection activeCell="U44" sqref="U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90</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53</v>
      </c>
      <c r="T13" s="80">
        <v>0.6</v>
      </c>
      <c r="U13" s="77" t="s">
        <v>91</v>
      </c>
    </row>
    <row r="14" spans="1:21" x14ac:dyDescent="0.25">
      <c r="B14" s="3"/>
      <c r="C14" s="3" t="s">
        <v>26</v>
      </c>
      <c r="D14" s="3" t="s">
        <v>27</v>
      </c>
      <c r="E14" s="3" t="s">
        <v>28</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25">
      <c r="B15" s="3">
        <v>1</v>
      </c>
      <c r="C15" s="7" t="str">
        <f>'Students'' List'!B19</f>
        <v>Santos</v>
      </c>
      <c r="D15" s="7" t="str">
        <f>'Students'' List'!C19</f>
        <v>Reyes</v>
      </c>
      <c r="E15" s="7" t="str">
        <f>'Students'' List'!D19</f>
        <v>Juan</v>
      </c>
      <c r="F15" s="7">
        <f>'Students'' List'!E19</f>
        <v>20230001</v>
      </c>
      <c r="G15" s="38">
        <v>2</v>
      </c>
      <c r="H15" s="38">
        <v>10</v>
      </c>
      <c r="I15" s="38">
        <v>9</v>
      </c>
      <c r="J15" s="38">
        <v>5</v>
      </c>
      <c r="K15" s="38">
        <v>6</v>
      </c>
      <c r="L15" s="10">
        <f t="shared" ref="L15:L75" si="0">SUM(G15:K15)</f>
        <v>32</v>
      </c>
      <c r="M15" s="10">
        <f>(L15/$L$14)*0.1</f>
        <v>6.4000000000000001E-2</v>
      </c>
      <c r="N15" s="38">
        <v>8</v>
      </c>
      <c r="O15" s="38">
        <v>2</v>
      </c>
      <c r="P15" s="38">
        <v>1</v>
      </c>
      <c r="Q15" s="10">
        <f t="shared" ref="Q15:Q75" si="1">SUM(N15:P15)</f>
        <v>11</v>
      </c>
      <c r="R15" s="10">
        <f>(Q15/$Q$14)*0.3</f>
        <v>5.4999999999999993E-2</v>
      </c>
      <c r="S15" s="38">
        <v>30</v>
      </c>
      <c r="T15" s="10">
        <f>(S15/$S$14)*0.6</f>
        <v>0.6</v>
      </c>
      <c r="U15" s="39">
        <f>(M15 + R15 + T15) * 100</f>
        <v>71.899999999999991</v>
      </c>
    </row>
    <row r="16" spans="1:21" x14ac:dyDescent="0.25">
      <c r="B16" s="3">
        <v>2</v>
      </c>
      <c r="C16" s="7" t="str">
        <f>'Students'' List'!B20</f>
        <v>Dela Cruz</v>
      </c>
      <c r="D16" s="7" t="str">
        <f>'Students'' List'!C20</f>
        <v>Mendoza</v>
      </c>
      <c r="E16" s="7" t="str">
        <f>'Students'' List'!D20</f>
        <v>Maria</v>
      </c>
      <c r="F16" s="7">
        <f>'Students'' List'!E20</f>
        <v>20230002</v>
      </c>
      <c r="G16" s="38">
        <v>4</v>
      </c>
      <c r="H16" s="38">
        <v>10</v>
      </c>
      <c r="I16" s="38">
        <v>7</v>
      </c>
      <c r="J16" s="38">
        <v>9</v>
      </c>
      <c r="K16" s="38">
        <v>7</v>
      </c>
      <c r="L16" s="10">
        <f t="shared" si="0"/>
        <v>37</v>
      </c>
      <c r="M16" s="10">
        <f t="shared" ref="M16:M44" si="2">(L16/$L$14)*0.1</f>
        <v>7.3999999999999996E-2</v>
      </c>
      <c r="N16" s="38">
        <v>15</v>
      </c>
      <c r="O16" s="38">
        <v>1</v>
      </c>
      <c r="P16" s="38">
        <v>5</v>
      </c>
      <c r="Q16" s="10">
        <f t="shared" si="1"/>
        <v>21</v>
      </c>
      <c r="R16" s="10">
        <f t="shared" ref="R16:R44" si="3">(Q16/$Q$14)*0.3</f>
        <v>0.105</v>
      </c>
      <c r="S16" s="38">
        <v>18</v>
      </c>
      <c r="T16" s="10">
        <f t="shared" ref="T16:T44" si="4">(S16/$S$14)*0.6</f>
        <v>0.36</v>
      </c>
      <c r="U16" s="39">
        <f t="shared" ref="U16:U44" si="5">(M16 + R16 + T16) * 100</f>
        <v>53.899999999999991</v>
      </c>
    </row>
    <row r="17" spans="2:21" x14ac:dyDescent="0.25">
      <c r="B17" s="3">
        <v>3</v>
      </c>
      <c r="C17" s="7" t="str">
        <f>'Students'' List'!B21</f>
        <v>Garcia</v>
      </c>
      <c r="D17" s="7" t="str">
        <f>'Students'' List'!C21</f>
        <v>Torres</v>
      </c>
      <c r="E17" s="7" t="str">
        <f>'Students'' List'!D21</f>
        <v>Jose</v>
      </c>
      <c r="F17" s="7">
        <f>'Students'' List'!E21</f>
        <v>20230003</v>
      </c>
      <c r="G17" s="38">
        <v>1</v>
      </c>
      <c r="H17" s="38">
        <v>1</v>
      </c>
      <c r="I17" s="38">
        <v>9</v>
      </c>
      <c r="J17" s="38">
        <v>9</v>
      </c>
      <c r="K17" s="38">
        <v>4</v>
      </c>
      <c r="L17" s="10">
        <f t="shared" si="0"/>
        <v>24</v>
      </c>
      <c r="M17" s="10">
        <f t="shared" si="2"/>
        <v>4.8000000000000001E-2</v>
      </c>
      <c r="N17" s="38">
        <v>16</v>
      </c>
      <c r="O17" s="38">
        <v>19</v>
      </c>
      <c r="P17" s="38">
        <v>4</v>
      </c>
      <c r="Q17" s="10">
        <f t="shared" si="1"/>
        <v>39</v>
      </c>
      <c r="R17" s="10">
        <f t="shared" si="3"/>
        <v>0.19500000000000001</v>
      </c>
      <c r="S17" s="38">
        <v>14</v>
      </c>
      <c r="T17" s="10">
        <f t="shared" si="4"/>
        <v>0.27999999999999997</v>
      </c>
      <c r="U17" s="39">
        <f t="shared" si="5"/>
        <v>52.29999999999999</v>
      </c>
    </row>
    <row r="18" spans="2:21" x14ac:dyDescent="0.25">
      <c r="B18" s="3">
        <v>4</v>
      </c>
      <c r="C18" s="7" t="str">
        <f>'Students'' List'!B22</f>
        <v>Rodriguez</v>
      </c>
      <c r="D18" s="7" t="str">
        <f>'Students'' List'!C22</f>
        <v>Lopez</v>
      </c>
      <c r="E18" s="7" t="str">
        <f>'Students'' List'!D22</f>
        <v>Ana</v>
      </c>
      <c r="F18" s="7">
        <f>'Students'' List'!E22</f>
        <v>20230004</v>
      </c>
      <c r="G18" s="38">
        <v>9</v>
      </c>
      <c r="H18" s="38">
        <v>3</v>
      </c>
      <c r="I18" s="38">
        <v>7</v>
      </c>
      <c r="J18" s="38">
        <v>6</v>
      </c>
      <c r="K18" s="38">
        <v>8</v>
      </c>
      <c r="L18" s="10">
        <f t="shared" si="0"/>
        <v>33</v>
      </c>
      <c r="M18" s="10">
        <f t="shared" si="2"/>
        <v>6.6000000000000003E-2</v>
      </c>
      <c r="N18" s="38">
        <v>3</v>
      </c>
      <c r="O18" s="38">
        <v>17</v>
      </c>
      <c r="P18" s="38">
        <v>17</v>
      </c>
      <c r="Q18" s="10">
        <f t="shared" si="1"/>
        <v>37</v>
      </c>
      <c r="R18" s="10">
        <f t="shared" si="3"/>
        <v>0.185</v>
      </c>
      <c r="S18" s="38">
        <v>20</v>
      </c>
      <c r="T18" s="10">
        <f t="shared" si="4"/>
        <v>0.39999999999999997</v>
      </c>
      <c r="U18" s="39">
        <f t="shared" si="5"/>
        <v>65.100000000000009</v>
      </c>
    </row>
    <row r="19" spans="2:21" x14ac:dyDescent="0.25">
      <c r="B19" s="3">
        <v>5</v>
      </c>
      <c r="C19" s="7" t="str">
        <f>'Students'' List'!B23</f>
        <v>Hernandez</v>
      </c>
      <c r="D19" s="7" t="str">
        <f>'Students'' List'!C23</f>
        <v>Ramos</v>
      </c>
      <c r="E19" s="7" t="str">
        <f>'Students'' List'!D23</f>
        <v>Miguel</v>
      </c>
      <c r="F19" s="7">
        <f>'Students'' List'!E23</f>
        <v>20230005</v>
      </c>
      <c r="G19" s="38">
        <v>9</v>
      </c>
      <c r="H19" s="38">
        <v>5</v>
      </c>
      <c r="I19" s="38">
        <v>1</v>
      </c>
      <c r="J19" s="38">
        <v>3</v>
      </c>
      <c r="K19" s="38">
        <v>10</v>
      </c>
      <c r="L19" s="10">
        <f t="shared" si="0"/>
        <v>28</v>
      </c>
      <c r="M19" s="10">
        <f t="shared" si="2"/>
        <v>5.6000000000000008E-2</v>
      </c>
      <c r="N19" s="38">
        <v>12</v>
      </c>
      <c r="O19" s="38">
        <v>14</v>
      </c>
      <c r="P19" s="38">
        <v>6</v>
      </c>
      <c r="Q19" s="10">
        <f t="shared" si="1"/>
        <v>32</v>
      </c>
      <c r="R19" s="10">
        <f t="shared" si="3"/>
        <v>0.16</v>
      </c>
      <c r="S19" s="38">
        <v>22</v>
      </c>
      <c r="T19" s="10">
        <f t="shared" si="4"/>
        <v>0.43999999999999995</v>
      </c>
      <c r="U19" s="39">
        <f t="shared" si="5"/>
        <v>65.599999999999994</v>
      </c>
    </row>
    <row r="20" spans="2:21" x14ac:dyDescent="0.25">
      <c r="B20" s="3">
        <v>6</v>
      </c>
      <c r="C20" s="7" t="str">
        <f>'Students'' List'!B24</f>
        <v>Aquino</v>
      </c>
      <c r="D20" s="7" t="str">
        <f>'Students'' List'!C24</f>
        <v>Bautista</v>
      </c>
      <c r="E20" s="7" t="str">
        <f>'Students'' List'!D24</f>
        <v>Katrina</v>
      </c>
      <c r="F20" s="7">
        <f>'Students'' List'!E24</f>
        <v>20230006</v>
      </c>
      <c r="G20" s="38">
        <v>8</v>
      </c>
      <c r="H20" s="38">
        <v>6</v>
      </c>
      <c r="I20" s="38">
        <v>8</v>
      </c>
      <c r="J20" s="38">
        <v>9</v>
      </c>
      <c r="K20" s="38">
        <v>4</v>
      </c>
      <c r="L20" s="10">
        <f t="shared" si="0"/>
        <v>35</v>
      </c>
      <c r="M20" s="10">
        <f t="shared" si="2"/>
        <v>6.9999999999999993E-2</v>
      </c>
      <c r="N20" s="38">
        <v>3</v>
      </c>
      <c r="O20" s="38">
        <v>9</v>
      </c>
      <c r="P20" s="38">
        <v>5</v>
      </c>
      <c r="Q20" s="10">
        <f t="shared" si="1"/>
        <v>17</v>
      </c>
      <c r="R20" s="10">
        <f t="shared" si="3"/>
        <v>8.4999999999999992E-2</v>
      </c>
      <c r="S20" s="38">
        <v>24</v>
      </c>
      <c r="T20" s="10">
        <f t="shared" si="4"/>
        <v>0.48</v>
      </c>
      <c r="U20" s="39">
        <f t="shared" si="5"/>
        <v>63.5</v>
      </c>
    </row>
    <row r="21" spans="2:21" x14ac:dyDescent="0.25">
      <c r="B21" s="3">
        <v>7</v>
      </c>
      <c r="C21" s="7" t="str">
        <f>'Students'' List'!B25</f>
        <v>Fernandez</v>
      </c>
      <c r="D21" s="7" t="str">
        <f>'Students'' List'!C25</f>
        <v>Castro</v>
      </c>
      <c r="E21" s="7" t="str">
        <f>'Students'' List'!D25</f>
        <v>Carlo</v>
      </c>
      <c r="F21" s="7">
        <f>'Students'' List'!E25</f>
        <v>20230007</v>
      </c>
      <c r="G21" s="38">
        <v>1</v>
      </c>
      <c r="H21" s="38">
        <v>1</v>
      </c>
      <c r="I21" s="38">
        <v>10</v>
      </c>
      <c r="J21" s="38">
        <v>4</v>
      </c>
      <c r="K21" s="38">
        <v>7</v>
      </c>
      <c r="L21" s="10">
        <f t="shared" si="0"/>
        <v>23</v>
      </c>
      <c r="M21" s="10">
        <f t="shared" si="2"/>
        <v>4.6000000000000006E-2</v>
      </c>
      <c r="N21" s="38">
        <v>17</v>
      </c>
      <c r="O21" s="38">
        <v>14</v>
      </c>
      <c r="P21" s="38">
        <v>3</v>
      </c>
      <c r="Q21" s="10">
        <f t="shared" si="1"/>
        <v>34</v>
      </c>
      <c r="R21" s="10">
        <f t="shared" si="3"/>
        <v>0.16999999999999998</v>
      </c>
      <c r="S21" s="38">
        <v>30</v>
      </c>
      <c r="T21" s="10">
        <f t="shared" si="4"/>
        <v>0.6</v>
      </c>
      <c r="U21" s="39">
        <f t="shared" si="5"/>
        <v>81.599999999999994</v>
      </c>
    </row>
    <row r="22" spans="2:21" x14ac:dyDescent="0.25">
      <c r="B22" s="3">
        <v>8</v>
      </c>
      <c r="C22" s="7" t="str">
        <f>'Students'' List'!B26</f>
        <v>Gonzales</v>
      </c>
      <c r="D22" s="7" t="str">
        <f>'Students'' List'!C26</f>
        <v>Diaz</v>
      </c>
      <c r="E22" s="7" t="str">
        <f>'Students'' List'!D26</f>
        <v>Sofia</v>
      </c>
      <c r="F22" s="7">
        <f>'Students'' List'!E26</f>
        <v>20230008</v>
      </c>
      <c r="G22" s="38">
        <v>2</v>
      </c>
      <c r="H22" s="38">
        <v>3</v>
      </c>
      <c r="I22" s="38">
        <v>1</v>
      </c>
      <c r="J22" s="38">
        <v>5</v>
      </c>
      <c r="K22" s="38">
        <v>1</v>
      </c>
      <c r="L22" s="10">
        <f t="shared" si="0"/>
        <v>12</v>
      </c>
      <c r="M22" s="10">
        <f t="shared" si="2"/>
        <v>2.4E-2</v>
      </c>
      <c r="N22" s="38">
        <v>1</v>
      </c>
      <c r="O22" s="38">
        <v>20</v>
      </c>
      <c r="P22" s="38">
        <v>1</v>
      </c>
      <c r="Q22" s="10">
        <f t="shared" si="1"/>
        <v>22</v>
      </c>
      <c r="R22" s="10">
        <f t="shared" si="3"/>
        <v>0.10999999999999999</v>
      </c>
      <c r="S22" s="38">
        <v>23</v>
      </c>
      <c r="T22" s="10">
        <f t="shared" si="4"/>
        <v>0.46</v>
      </c>
      <c r="U22" s="39">
        <f t="shared" si="5"/>
        <v>59.4</v>
      </c>
    </row>
    <row r="23" spans="2:21" x14ac:dyDescent="0.25">
      <c r="B23" s="3">
        <v>9</v>
      </c>
      <c r="C23" s="7" t="str">
        <f>'Students'' List'!B27</f>
        <v>Mendoza</v>
      </c>
      <c r="D23" s="7" t="str">
        <f>'Students'' List'!C27</f>
        <v>Villanueva</v>
      </c>
      <c r="E23" s="7" t="str">
        <f>'Students'' List'!D27</f>
        <v>Rafael</v>
      </c>
      <c r="F23" s="7">
        <f>'Students'' List'!E27</f>
        <v>20230009</v>
      </c>
      <c r="G23" s="38">
        <v>8</v>
      </c>
      <c r="H23" s="38">
        <v>1</v>
      </c>
      <c r="I23" s="38">
        <v>1</v>
      </c>
      <c r="J23" s="38">
        <v>2</v>
      </c>
      <c r="K23" s="38">
        <v>2</v>
      </c>
      <c r="L23" s="10">
        <f t="shared" si="0"/>
        <v>14</v>
      </c>
      <c r="M23" s="10">
        <f t="shared" si="2"/>
        <v>2.8000000000000004E-2</v>
      </c>
      <c r="N23" s="38">
        <v>3</v>
      </c>
      <c r="O23" s="38">
        <v>18</v>
      </c>
      <c r="P23" s="38">
        <v>10</v>
      </c>
      <c r="Q23" s="10">
        <f t="shared" si="1"/>
        <v>31</v>
      </c>
      <c r="R23" s="10">
        <f t="shared" si="3"/>
        <v>0.155</v>
      </c>
      <c r="S23" s="38">
        <v>30</v>
      </c>
      <c r="T23" s="10">
        <f t="shared" si="4"/>
        <v>0.6</v>
      </c>
      <c r="U23" s="39">
        <f t="shared" si="5"/>
        <v>78.3</v>
      </c>
    </row>
    <row r="24" spans="2:21" x14ac:dyDescent="0.25">
      <c r="B24" s="3">
        <v>10</v>
      </c>
      <c r="C24" s="7" t="str">
        <f>'Students'' List'!B28</f>
        <v>Reyes</v>
      </c>
      <c r="D24" s="7" t="str">
        <f>'Students'' List'!C28</f>
        <v>Sarmiento</v>
      </c>
      <c r="E24" s="7" t="str">
        <f>'Students'' List'!D28</f>
        <v>Clara</v>
      </c>
      <c r="F24" s="7">
        <f>'Students'' List'!E28</f>
        <v>20230010</v>
      </c>
      <c r="G24" s="38">
        <v>6</v>
      </c>
      <c r="H24" s="38">
        <v>7</v>
      </c>
      <c r="I24" s="38">
        <v>5</v>
      </c>
      <c r="J24" s="38">
        <v>1</v>
      </c>
      <c r="K24" s="38">
        <v>1</v>
      </c>
      <c r="L24" s="10">
        <f t="shared" si="0"/>
        <v>20</v>
      </c>
      <c r="M24" s="10">
        <f t="shared" si="2"/>
        <v>4.0000000000000008E-2</v>
      </c>
      <c r="N24" s="38">
        <v>3</v>
      </c>
      <c r="O24" s="38">
        <v>8</v>
      </c>
      <c r="P24" s="38">
        <v>14</v>
      </c>
      <c r="Q24" s="10">
        <f t="shared" si="1"/>
        <v>25</v>
      </c>
      <c r="R24" s="10">
        <f t="shared" si="3"/>
        <v>0.125</v>
      </c>
      <c r="S24" s="38">
        <v>19</v>
      </c>
      <c r="T24" s="10">
        <f t="shared" si="4"/>
        <v>0.37999999999999995</v>
      </c>
      <c r="U24" s="39">
        <f t="shared" si="5"/>
        <v>54.499999999999993</v>
      </c>
    </row>
    <row r="25" spans="2:21" x14ac:dyDescent="0.25">
      <c r="B25" s="3">
        <v>11</v>
      </c>
      <c r="C25" s="7" t="str">
        <f>'Students'' List'!B29</f>
        <v>Torres</v>
      </c>
      <c r="D25" s="7" t="str">
        <f>'Students'' List'!C29</f>
        <v>Tan</v>
      </c>
      <c r="E25" s="7" t="str">
        <f>'Students'' List'!D29</f>
        <v>Noel</v>
      </c>
      <c r="F25" s="7">
        <f>'Students'' List'!E29</f>
        <v>20230011</v>
      </c>
      <c r="G25" s="38">
        <v>3</v>
      </c>
      <c r="H25" s="38">
        <v>2</v>
      </c>
      <c r="I25" s="38">
        <v>5</v>
      </c>
      <c r="J25" s="38">
        <v>10</v>
      </c>
      <c r="K25" s="38">
        <v>6</v>
      </c>
      <c r="L25" s="10">
        <f t="shared" si="0"/>
        <v>26</v>
      </c>
      <c r="M25" s="10">
        <f t="shared" si="2"/>
        <v>5.2000000000000005E-2</v>
      </c>
      <c r="N25" s="38">
        <v>18</v>
      </c>
      <c r="O25" s="38">
        <v>15</v>
      </c>
      <c r="P25" s="38">
        <v>2</v>
      </c>
      <c r="Q25" s="10">
        <f t="shared" si="1"/>
        <v>35</v>
      </c>
      <c r="R25" s="10">
        <f t="shared" si="3"/>
        <v>0.17500000000000002</v>
      </c>
      <c r="S25" s="38">
        <v>22</v>
      </c>
      <c r="T25" s="10">
        <f t="shared" si="4"/>
        <v>0.43999999999999995</v>
      </c>
      <c r="U25" s="39">
        <f t="shared" si="5"/>
        <v>66.7</v>
      </c>
    </row>
    <row r="26" spans="2:21" x14ac:dyDescent="0.25">
      <c r="B26" s="3">
        <v>12</v>
      </c>
      <c r="C26" s="7" t="str">
        <f>'Students'' List'!B30</f>
        <v>Lopez</v>
      </c>
      <c r="D26" s="7" t="str">
        <f>'Students'' List'!C30</f>
        <v>Sy</v>
      </c>
      <c r="E26" s="7" t="str">
        <f>'Students'' List'!D30</f>
        <v>Jasmine</v>
      </c>
      <c r="F26" s="7">
        <f>'Students'' List'!E30</f>
        <v>20230012</v>
      </c>
      <c r="G26" s="38">
        <v>7</v>
      </c>
      <c r="H26" s="38">
        <v>4</v>
      </c>
      <c r="I26" s="38">
        <v>7</v>
      </c>
      <c r="J26" s="38">
        <v>8</v>
      </c>
      <c r="K26" s="38">
        <v>1</v>
      </c>
      <c r="L26" s="10">
        <f t="shared" si="0"/>
        <v>27</v>
      </c>
      <c r="M26" s="10">
        <f t="shared" si="2"/>
        <v>5.4000000000000006E-2</v>
      </c>
      <c r="N26" s="38">
        <v>10</v>
      </c>
      <c r="O26" s="38">
        <v>2</v>
      </c>
      <c r="P26" s="38">
        <v>17</v>
      </c>
      <c r="Q26" s="10">
        <f t="shared" si="1"/>
        <v>29</v>
      </c>
      <c r="R26" s="10">
        <f t="shared" si="3"/>
        <v>0.14499999999999999</v>
      </c>
      <c r="S26" s="38">
        <v>19</v>
      </c>
      <c r="T26" s="10">
        <f t="shared" si="4"/>
        <v>0.37999999999999995</v>
      </c>
      <c r="U26" s="39">
        <f t="shared" si="5"/>
        <v>57.9</v>
      </c>
    </row>
    <row r="27" spans="2:21" x14ac:dyDescent="0.25">
      <c r="B27" s="3">
        <v>13</v>
      </c>
      <c r="C27" s="7" t="str">
        <f>'Students'' List'!B31</f>
        <v>Bautista</v>
      </c>
      <c r="D27" s="7" t="str">
        <f>'Students'' List'!C31</f>
        <v>Lee</v>
      </c>
      <c r="E27" s="7" t="str">
        <f>'Students'' List'!D31</f>
        <v>Patrick</v>
      </c>
      <c r="F27" s="7">
        <f>'Students'' List'!E31</f>
        <v>20230013</v>
      </c>
      <c r="G27" s="38">
        <v>6</v>
      </c>
      <c r="H27" s="38">
        <v>8</v>
      </c>
      <c r="I27" s="38">
        <v>5</v>
      </c>
      <c r="J27" s="38">
        <v>4</v>
      </c>
      <c r="K27" s="38">
        <v>2</v>
      </c>
      <c r="L27" s="10">
        <f t="shared" si="0"/>
        <v>25</v>
      </c>
      <c r="M27" s="10">
        <f t="shared" si="2"/>
        <v>0.05</v>
      </c>
      <c r="N27" s="38">
        <v>8</v>
      </c>
      <c r="O27" s="38">
        <v>1</v>
      </c>
      <c r="P27" s="38">
        <v>9</v>
      </c>
      <c r="Q27" s="10">
        <f t="shared" si="1"/>
        <v>18</v>
      </c>
      <c r="R27" s="10">
        <f t="shared" si="3"/>
        <v>0.09</v>
      </c>
      <c r="S27" s="38">
        <v>18</v>
      </c>
      <c r="T27" s="10">
        <f t="shared" si="4"/>
        <v>0.36</v>
      </c>
      <c r="U27" s="39">
        <f t="shared" si="5"/>
        <v>50</v>
      </c>
    </row>
    <row r="28" spans="2:21" x14ac:dyDescent="0.25">
      <c r="B28" s="3">
        <v>14</v>
      </c>
      <c r="C28" s="7" t="str">
        <f>'Students'' List'!B32</f>
        <v>Castro</v>
      </c>
      <c r="D28" s="7" t="str">
        <f>'Students'' List'!C32</f>
        <v>Yu</v>
      </c>
      <c r="E28" s="7" t="str">
        <f>'Students'' List'!D32</f>
        <v>Monica</v>
      </c>
      <c r="F28" s="7">
        <f>'Students'' List'!E32</f>
        <v>20230014</v>
      </c>
      <c r="G28" s="38">
        <v>6</v>
      </c>
      <c r="H28" s="38">
        <v>6</v>
      </c>
      <c r="I28" s="38">
        <v>1</v>
      </c>
      <c r="J28" s="38">
        <v>9</v>
      </c>
      <c r="K28" s="38">
        <v>6</v>
      </c>
      <c r="L28" s="10">
        <f t="shared" si="0"/>
        <v>28</v>
      </c>
      <c r="M28" s="10">
        <f t="shared" si="2"/>
        <v>5.6000000000000008E-2</v>
      </c>
      <c r="N28" s="38">
        <v>11</v>
      </c>
      <c r="O28" s="38">
        <v>16</v>
      </c>
      <c r="P28" s="38">
        <v>7</v>
      </c>
      <c r="Q28" s="10">
        <f t="shared" si="1"/>
        <v>34</v>
      </c>
      <c r="R28" s="10">
        <f t="shared" si="3"/>
        <v>0.16999999999999998</v>
      </c>
      <c r="S28" s="38">
        <v>20</v>
      </c>
      <c r="T28" s="10">
        <f t="shared" si="4"/>
        <v>0.39999999999999997</v>
      </c>
      <c r="U28" s="39">
        <f t="shared" si="5"/>
        <v>62.599999999999987</v>
      </c>
    </row>
    <row r="29" spans="2:21" x14ac:dyDescent="0.25">
      <c r="B29" s="3">
        <v>15</v>
      </c>
      <c r="C29" s="7" t="str">
        <f>'Students'' List'!B33</f>
        <v>Diaz</v>
      </c>
      <c r="D29" s="7" t="str">
        <f>'Students'' List'!C33</f>
        <v>Go</v>
      </c>
      <c r="E29" s="7" t="str">
        <f>'Students'' List'!D33</f>
        <v>Adrian</v>
      </c>
      <c r="F29" s="7">
        <f>'Students'' List'!E33</f>
        <v>20230015</v>
      </c>
      <c r="G29" s="38">
        <v>3</v>
      </c>
      <c r="H29" s="38">
        <v>4</v>
      </c>
      <c r="I29" s="38">
        <v>4</v>
      </c>
      <c r="J29" s="38">
        <v>3</v>
      </c>
      <c r="K29" s="38">
        <v>10</v>
      </c>
      <c r="L29" s="10">
        <f t="shared" si="0"/>
        <v>24</v>
      </c>
      <c r="M29" s="10">
        <f t="shared" si="2"/>
        <v>4.8000000000000001E-2</v>
      </c>
      <c r="N29" s="38">
        <v>10</v>
      </c>
      <c r="O29" s="38">
        <v>3</v>
      </c>
      <c r="P29" s="38">
        <v>18</v>
      </c>
      <c r="Q29" s="10">
        <f t="shared" si="1"/>
        <v>31</v>
      </c>
      <c r="R29" s="10">
        <f t="shared" si="3"/>
        <v>0.155</v>
      </c>
      <c r="S29" s="38">
        <v>20</v>
      </c>
      <c r="T29" s="10">
        <f t="shared" si="4"/>
        <v>0.39999999999999997</v>
      </c>
      <c r="U29" s="39">
        <f t="shared" si="5"/>
        <v>60.3</v>
      </c>
    </row>
    <row r="30" spans="2:21" x14ac:dyDescent="0.25">
      <c r="B30" s="3">
        <v>16</v>
      </c>
      <c r="C30" s="7" t="str">
        <f>'Students'' List'!B34</f>
        <v>Villanueva</v>
      </c>
      <c r="D30" s="7" t="str">
        <f>'Students'' List'!C34</f>
        <v>Ong</v>
      </c>
      <c r="E30" s="7" t="str">
        <f>'Students'' List'!D34</f>
        <v>Beatrice</v>
      </c>
      <c r="F30" s="7">
        <f>'Students'' List'!E34</f>
        <v>20230016</v>
      </c>
      <c r="G30" s="38">
        <v>3</v>
      </c>
      <c r="H30" s="38">
        <v>3</v>
      </c>
      <c r="I30" s="38">
        <v>4</v>
      </c>
      <c r="J30" s="38">
        <v>7</v>
      </c>
      <c r="K30" s="38">
        <v>4</v>
      </c>
      <c r="L30" s="10">
        <f t="shared" si="0"/>
        <v>21</v>
      </c>
      <c r="M30" s="10">
        <f t="shared" si="2"/>
        <v>4.2000000000000003E-2</v>
      </c>
      <c r="N30" s="38">
        <v>13</v>
      </c>
      <c r="O30" s="38">
        <v>7</v>
      </c>
      <c r="P30" s="38">
        <v>4</v>
      </c>
      <c r="Q30" s="10">
        <f t="shared" si="1"/>
        <v>24</v>
      </c>
      <c r="R30" s="10">
        <f t="shared" si="3"/>
        <v>0.12</v>
      </c>
      <c r="S30" s="38">
        <v>18</v>
      </c>
      <c r="T30" s="10">
        <f t="shared" si="4"/>
        <v>0.36</v>
      </c>
      <c r="U30" s="39">
        <f t="shared" si="5"/>
        <v>52.2</v>
      </c>
    </row>
    <row r="31" spans="2:21" x14ac:dyDescent="0.25">
      <c r="B31" s="3">
        <v>17</v>
      </c>
      <c r="C31" s="7" t="str">
        <f>'Students'' List'!B35</f>
        <v>Sarmiento</v>
      </c>
      <c r="D31" s="7" t="str">
        <f>'Students'' List'!C35</f>
        <v>Chua</v>
      </c>
      <c r="E31" s="7" t="str">
        <f>'Students'' List'!D35</f>
        <v>Kevin</v>
      </c>
      <c r="F31" s="7">
        <f>'Students'' List'!E35</f>
        <v>20230017</v>
      </c>
      <c r="G31" s="38">
        <v>9</v>
      </c>
      <c r="H31" s="38">
        <v>1</v>
      </c>
      <c r="I31" s="38">
        <v>8</v>
      </c>
      <c r="J31" s="38">
        <v>7</v>
      </c>
      <c r="K31" s="38">
        <v>2</v>
      </c>
      <c r="L31" s="10">
        <f t="shared" si="0"/>
        <v>27</v>
      </c>
      <c r="M31" s="10">
        <f t="shared" si="2"/>
        <v>5.4000000000000006E-2</v>
      </c>
      <c r="N31" s="38">
        <v>13</v>
      </c>
      <c r="O31" s="38">
        <v>20</v>
      </c>
      <c r="P31" s="38">
        <v>1</v>
      </c>
      <c r="Q31" s="10">
        <f t="shared" si="1"/>
        <v>34</v>
      </c>
      <c r="R31" s="10">
        <f t="shared" si="3"/>
        <v>0.16999999999999998</v>
      </c>
      <c r="S31" s="38">
        <v>19</v>
      </c>
      <c r="T31" s="10">
        <f t="shared" si="4"/>
        <v>0.37999999999999995</v>
      </c>
      <c r="U31" s="39">
        <f t="shared" si="5"/>
        <v>60.399999999999984</v>
      </c>
    </row>
    <row r="32" spans="2:21" x14ac:dyDescent="0.25">
      <c r="B32" s="3">
        <v>18</v>
      </c>
      <c r="C32" s="7" t="str">
        <f>'Students'' List'!B36</f>
        <v>Tan</v>
      </c>
      <c r="D32" s="7" t="str">
        <f>'Students'' List'!C36</f>
        <v>Lim</v>
      </c>
      <c r="E32" s="7" t="str">
        <f>'Students'' List'!D36</f>
        <v>Regina</v>
      </c>
      <c r="F32" s="7">
        <f>'Students'' List'!E36</f>
        <v>20230018</v>
      </c>
      <c r="G32" s="38">
        <v>8</v>
      </c>
      <c r="H32" s="38">
        <v>1</v>
      </c>
      <c r="I32" s="38">
        <v>9</v>
      </c>
      <c r="J32" s="38">
        <v>9</v>
      </c>
      <c r="K32" s="38">
        <v>2</v>
      </c>
      <c r="L32" s="10">
        <f t="shared" si="0"/>
        <v>29</v>
      </c>
      <c r="M32" s="10">
        <f t="shared" si="2"/>
        <v>5.7999999999999996E-2</v>
      </c>
      <c r="N32" s="38">
        <v>8</v>
      </c>
      <c r="O32" s="38">
        <v>14</v>
      </c>
      <c r="P32" s="38">
        <v>16</v>
      </c>
      <c r="Q32" s="10">
        <f t="shared" si="1"/>
        <v>38</v>
      </c>
      <c r="R32" s="10">
        <f t="shared" si="3"/>
        <v>0.18999999999999997</v>
      </c>
      <c r="S32" s="38">
        <v>27</v>
      </c>
      <c r="T32" s="10">
        <f t="shared" si="4"/>
        <v>0.54</v>
      </c>
      <c r="U32" s="39">
        <f t="shared" si="5"/>
        <v>78.8</v>
      </c>
    </row>
    <row r="33" spans="2:21" x14ac:dyDescent="0.25">
      <c r="B33" s="3">
        <v>19</v>
      </c>
      <c r="C33" s="7" t="str">
        <f>'Students'' List'!B37</f>
        <v>Sy</v>
      </c>
      <c r="D33" s="7" t="str">
        <f>'Students'' List'!C37</f>
        <v>Manalo</v>
      </c>
      <c r="E33" s="7" t="str">
        <f>'Students'' List'!D37</f>
        <v>Daniel</v>
      </c>
      <c r="F33" s="7">
        <f>'Students'' List'!E37</f>
        <v>20230019</v>
      </c>
      <c r="G33" s="38">
        <v>7</v>
      </c>
      <c r="H33" s="38">
        <v>10</v>
      </c>
      <c r="I33" s="38">
        <v>3</v>
      </c>
      <c r="J33" s="38">
        <v>7</v>
      </c>
      <c r="K33" s="38">
        <v>10</v>
      </c>
      <c r="L33" s="10">
        <f t="shared" si="0"/>
        <v>37</v>
      </c>
      <c r="M33" s="10">
        <f t="shared" si="2"/>
        <v>7.3999999999999996E-2</v>
      </c>
      <c r="N33" s="38">
        <v>14</v>
      </c>
      <c r="O33" s="38">
        <v>12</v>
      </c>
      <c r="P33" s="38">
        <v>19</v>
      </c>
      <c r="Q33" s="10">
        <f t="shared" si="1"/>
        <v>45</v>
      </c>
      <c r="R33" s="10">
        <f t="shared" si="3"/>
        <v>0.22499999999999998</v>
      </c>
      <c r="S33" s="38">
        <v>30</v>
      </c>
      <c r="T33" s="10">
        <f t="shared" si="4"/>
        <v>0.6</v>
      </c>
      <c r="U33" s="39">
        <f t="shared" si="5"/>
        <v>89.9</v>
      </c>
    </row>
    <row r="34" spans="2:21" x14ac:dyDescent="0.25">
      <c r="B34" s="3">
        <v>20</v>
      </c>
      <c r="C34" s="7" t="str">
        <f>'Students'' List'!B38</f>
        <v>Lee</v>
      </c>
      <c r="D34" s="7" t="str">
        <f>'Students'' List'!C38</f>
        <v>Cruz</v>
      </c>
      <c r="E34" s="7" t="str">
        <f>'Students'' List'!D38</f>
        <v>Patricia</v>
      </c>
      <c r="F34" s="7">
        <f>'Students'' List'!E38</f>
        <v>20230020</v>
      </c>
      <c r="G34" s="38">
        <v>9</v>
      </c>
      <c r="H34" s="38">
        <v>4</v>
      </c>
      <c r="I34" s="38">
        <v>1</v>
      </c>
      <c r="J34" s="38">
        <v>2</v>
      </c>
      <c r="K34" s="38">
        <v>1</v>
      </c>
      <c r="L34" s="10">
        <f t="shared" si="0"/>
        <v>17</v>
      </c>
      <c r="M34" s="10">
        <f t="shared" si="2"/>
        <v>3.4000000000000002E-2</v>
      </c>
      <c r="N34" s="38">
        <v>15</v>
      </c>
      <c r="O34" s="38">
        <v>2</v>
      </c>
      <c r="P34" s="38">
        <v>2</v>
      </c>
      <c r="Q34" s="10">
        <f t="shared" si="1"/>
        <v>19</v>
      </c>
      <c r="R34" s="10">
        <f t="shared" si="3"/>
        <v>9.4999999999999987E-2</v>
      </c>
      <c r="S34" s="38">
        <v>19</v>
      </c>
      <c r="T34" s="10">
        <f t="shared" si="4"/>
        <v>0.37999999999999995</v>
      </c>
      <c r="U34" s="39">
        <f t="shared" si="5"/>
        <v>50.899999999999991</v>
      </c>
    </row>
    <row r="35" spans="2:21" x14ac:dyDescent="0.25">
      <c r="B35" s="3">
        <v>21</v>
      </c>
      <c r="C35" s="7" t="str">
        <f>'Students'' List'!B39</f>
        <v>Yu</v>
      </c>
      <c r="D35" s="7" t="str">
        <f>'Students'' List'!C39</f>
        <v>Santos</v>
      </c>
      <c r="E35" s="7" t="str">
        <f>'Students'' List'!D39</f>
        <v>Nathan</v>
      </c>
      <c r="F35" s="7">
        <f>'Students'' List'!E39</f>
        <v>20230021</v>
      </c>
      <c r="G35" s="38">
        <v>5</v>
      </c>
      <c r="H35" s="38">
        <v>5</v>
      </c>
      <c r="I35" s="38">
        <v>7</v>
      </c>
      <c r="J35" s="38">
        <v>9</v>
      </c>
      <c r="K35" s="38">
        <v>9</v>
      </c>
      <c r="L35" s="10">
        <f t="shared" si="0"/>
        <v>35</v>
      </c>
      <c r="M35" s="10">
        <f t="shared" si="2"/>
        <v>6.9999999999999993E-2</v>
      </c>
      <c r="N35" s="38">
        <v>19</v>
      </c>
      <c r="O35" s="38">
        <v>17</v>
      </c>
      <c r="P35" s="38">
        <v>20</v>
      </c>
      <c r="Q35" s="10">
        <f t="shared" si="1"/>
        <v>56</v>
      </c>
      <c r="R35" s="10">
        <f t="shared" si="3"/>
        <v>0.27999999999999997</v>
      </c>
      <c r="S35" s="38">
        <v>20</v>
      </c>
      <c r="T35" s="10">
        <f t="shared" si="4"/>
        <v>0.39999999999999997</v>
      </c>
      <c r="U35" s="39">
        <f t="shared" si="5"/>
        <v>75</v>
      </c>
    </row>
    <row r="36" spans="2:21" x14ac:dyDescent="0.25">
      <c r="B36" s="3">
        <v>22</v>
      </c>
      <c r="C36" s="7" t="str">
        <f>'Students'' List'!B40</f>
        <v>Go</v>
      </c>
      <c r="D36" s="7" t="str">
        <f>'Students'' List'!C40</f>
        <v>Dela Cruz</v>
      </c>
      <c r="E36" s="7" t="str">
        <f>'Students'' List'!D40</f>
        <v>Camille</v>
      </c>
      <c r="F36" s="7">
        <f>'Students'' List'!E40</f>
        <v>20230022</v>
      </c>
      <c r="G36" s="38">
        <v>3</v>
      </c>
      <c r="H36" s="38">
        <v>3</v>
      </c>
      <c r="I36" s="38">
        <v>3</v>
      </c>
      <c r="J36" s="38">
        <v>4</v>
      </c>
      <c r="K36" s="38">
        <v>8</v>
      </c>
      <c r="L36" s="10">
        <f t="shared" si="0"/>
        <v>21</v>
      </c>
      <c r="M36" s="10">
        <f t="shared" si="2"/>
        <v>4.2000000000000003E-2</v>
      </c>
      <c r="N36" s="38">
        <v>10</v>
      </c>
      <c r="O36" s="38">
        <v>6</v>
      </c>
      <c r="P36" s="38">
        <v>15</v>
      </c>
      <c r="Q36" s="10">
        <f t="shared" si="1"/>
        <v>31</v>
      </c>
      <c r="R36" s="10">
        <f t="shared" si="3"/>
        <v>0.155</v>
      </c>
      <c r="S36" s="38">
        <v>24</v>
      </c>
      <c r="T36" s="10">
        <f t="shared" si="4"/>
        <v>0.48</v>
      </c>
      <c r="U36" s="39">
        <f t="shared" si="5"/>
        <v>67.7</v>
      </c>
    </row>
    <row r="37" spans="2:21" x14ac:dyDescent="0.25">
      <c r="B37" s="3">
        <v>23</v>
      </c>
      <c r="C37" s="7" t="str">
        <f>'Students'' List'!B41</f>
        <v>Ong</v>
      </c>
      <c r="D37" s="7" t="str">
        <f>'Students'' List'!C41</f>
        <v>Mendoza</v>
      </c>
      <c r="E37" s="7" t="str">
        <f>'Students'' List'!D41</f>
        <v>Tristan</v>
      </c>
      <c r="F37" s="7">
        <f>'Students'' List'!E41</f>
        <v>20230023</v>
      </c>
      <c r="G37" s="38">
        <v>6</v>
      </c>
      <c r="H37" s="38">
        <v>8</v>
      </c>
      <c r="I37" s="38">
        <v>1</v>
      </c>
      <c r="J37" s="38">
        <v>8</v>
      </c>
      <c r="K37" s="38">
        <v>4</v>
      </c>
      <c r="L37" s="10">
        <f t="shared" si="0"/>
        <v>27</v>
      </c>
      <c r="M37" s="10">
        <f t="shared" si="2"/>
        <v>5.4000000000000006E-2</v>
      </c>
      <c r="N37" s="38">
        <v>11</v>
      </c>
      <c r="O37" s="38">
        <v>5</v>
      </c>
      <c r="P37" s="38">
        <v>1</v>
      </c>
      <c r="Q37" s="10">
        <f t="shared" si="1"/>
        <v>17</v>
      </c>
      <c r="R37" s="10">
        <f t="shared" si="3"/>
        <v>8.4999999999999992E-2</v>
      </c>
      <c r="S37" s="38">
        <v>30</v>
      </c>
      <c r="T37" s="10">
        <f t="shared" si="4"/>
        <v>0.6</v>
      </c>
      <c r="U37" s="39">
        <f t="shared" si="5"/>
        <v>73.900000000000006</v>
      </c>
    </row>
    <row r="38" spans="2:21" x14ac:dyDescent="0.25">
      <c r="B38" s="3">
        <v>24</v>
      </c>
      <c r="C38" s="7" t="str">
        <f>'Students'' List'!B42</f>
        <v>Chua</v>
      </c>
      <c r="D38" s="7" t="str">
        <f>'Students'' List'!C42</f>
        <v>Garcia</v>
      </c>
      <c r="E38" s="7" t="str">
        <f>'Students'' List'!D42</f>
        <v>Liana</v>
      </c>
      <c r="F38" s="7">
        <f>'Students'' List'!E42</f>
        <v>20230024</v>
      </c>
      <c r="G38" s="38">
        <v>1</v>
      </c>
      <c r="H38" s="38">
        <v>8</v>
      </c>
      <c r="I38" s="38">
        <v>4</v>
      </c>
      <c r="J38" s="38">
        <v>6</v>
      </c>
      <c r="K38" s="38">
        <v>8</v>
      </c>
      <c r="L38" s="10">
        <f t="shared" si="0"/>
        <v>27</v>
      </c>
      <c r="M38" s="10">
        <f t="shared" si="2"/>
        <v>5.4000000000000006E-2</v>
      </c>
      <c r="N38" s="38">
        <v>8</v>
      </c>
      <c r="O38" s="38">
        <v>12</v>
      </c>
      <c r="P38" s="38">
        <v>12</v>
      </c>
      <c r="Q38" s="10">
        <f t="shared" si="1"/>
        <v>32</v>
      </c>
      <c r="R38" s="10">
        <f t="shared" si="3"/>
        <v>0.16</v>
      </c>
      <c r="S38" s="38">
        <v>22</v>
      </c>
      <c r="T38" s="10">
        <f t="shared" si="4"/>
        <v>0.43999999999999995</v>
      </c>
      <c r="U38" s="39">
        <f t="shared" si="5"/>
        <v>65.399999999999991</v>
      </c>
    </row>
    <row r="39" spans="2:21" x14ac:dyDescent="0.25">
      <c r="B39" s="3">
        <v>25</v>
      </c>
      <c r="C39" s="7" t="str">
        <f>'Students'' List'!B43</f>
        <v>Lim</v>
      </c>
      <c r="D39" s="7" t="str">
        <f>'Students'' List'!C43</f>
        <v>Rodriguez</v>
      </c>
      <c r="E39" s="7" t="str">
        <f>'Students'' List'!D43</f>
        <v>Matthew</v>
      </c>
      <c r="F39" s="7">
        <f>'Students'' List'!E43</f>
        <v>20230025</v>
      </c>
      <c r="G39" s="38">
        <v>4</v>
      </c>
      <c r="H39" s="38">
        <v>3</v>
      </c>
      <c r="I39" s="38">
        <v>9</v>
      </c>
      <c r="J39" s="38">
        <v>3</v>
      </c>
      <c r="K39" s="38">
        <v>9</v>
      </c>
      <c r="L39" s="10">
        <f t="shared" si="0"/>
        <v>28</v>
      </c>
      <c r="M39" s="10">
        <f t="shared" si="2"/>
        <v>5.6000000000000008E-2</v>
      </c>
      <c r="N39" s="38">
        <v>5</v>
      </c>
      <c r="O39" s="38">
        <v>7</v>
      </c>
      <c r="P39" s="38">
        <v>4</v>
      </c>
      <c r="Q39" s="10">
        <f t="shared" si="1"/>
        <v>16</v>
      </c>
      <c r="R39" s="10">
        <f t="shared" si="3"/>
        <v>0.08</v>
      </c>
      <c r="S39" s="38">
        <v>26</v>
      </c>
      <c r="T39" s="10">
        <f t="shared" si="4"/>
        <v>0.52</v>
      </c>
      <c r="U39" s="39">
        <f t="shared" si="5"/>
        <v>65.600000000000009</v>
      </c>
    </row>
    <row r="40" spans="2:21" x14ac:dyDescent="0.25">
      <c r="B40" s="3">
        <v>26</v>
      </c>
      <c r="C40" s="7" t="str">
        <f>'Students'' List'!B44</f>
        <v>Manalo</v>
      </c>
      <c r="D40" s="7" t="str">
        <f>'Students'' List'!C44</f>
        <v>Hernandez</v>
      </c>
      <c r="E40" s="7" t="str">
        <f>'Students'' List'!D44</f>
        <v>Bianca</v>
      </c>
      <c r="F40" s="7">
        <f>'Students'' List'!E44</f>
        <v>20230026</v>
      </c>
      <c r="G40" s="38">
        <v>2</v>
      </c>
      <c r="H40" s="38">
        <v>2</v>
      </c>
      <c r="I40" s="38">
        <v>2</v>
      </c>
      <c r="J40" s="38">
        <v>6</v>
      </c>
      <c r="K40" s="38">
        <v>3</v>
      </c>
      <c r="L40" s="10">
        <f t="shared" si="0"/>
        <v>15</v>
      </c>
      <c r="M40" s="10">
        <f t="shared" si="2"/>
        <v>0.03</v>
      </c>
      <c r="N40" s="38">
        <v>6</v>
      </c>
      <c r="O40" s="38">
        <v>13</v>
      </c>
      <c r="P40" s="38">
        <v>20</v>
      </c>
      <c r="Q40" s="10">
        <f t="shared" si="1"/>
        <v>39</v>
      </c>
      <c r="R40" s="10">
        <f t="shared" si="3"/>
        <v>0.19500000000000001</v>
      </c>
      <c r="S40" s="38">
        <v>29</v>
      </c>
      <c r="T40" s="10">
        <f t="shared" si="4"/>
        <v>0.57999999999999996</v>
      </c>
      <c r="U40" s="39">
        <f t="shared" si="5"/>
        <v>80.5</v>
      </c>
    </row>
    <row r="41" spans="2:21" x14ac:dyDescent="0.25">
      <c r="B41" s="3">
        <v>27</v>
      </c>
      <c r="C41" s="7" t="str">
        <f>'Students'' List'!B45</f>
        <v>Cruz</v>
      </c>
      <c r="D41" s="7" t="str">
        <f>'Students'' List'!C45</f>
        <v>Aquino</v>
      </c>
      <c r="E41" s="7" t="str">
        <f>'Students'' List'!D45</f>
        <v>Samuel</v>
      </c>
      <c r="F41" s="7">
        <f>'Students'' List'!E45</f>
        <v>20230027</v>
      </c>
      <c r="G41" s="38">
        <v>9</v>
      </c>
      <c r="H41" s="38">
        <v>4</v>
      </c>
      <c r="I41" s="38">
        <v>1</v>
      </c>
      <c r="J41" s="38">
        <v>4</v>
      </c>
      <c r="K41" s="38">
        <v>1</v>
      </c>
      <c r="L41" s="10">
        <f t="shared" si="0"/>
        <v>19</v>
      </c>
      <c r="M41" s="10">
        <f t="shared" si="2"/>
        <v>3.8000000000000006E-2</v>
      </c>
      <c r="N41" s="38">
        <v>15</v>
      </c>
      <c r="O41" s="38">
        <v>3</v>
      </c>
      <c r="P41" s="38">
        <v>8</v>
      </c>
      <c r="Q41" s="10">
        <f t="shared" si="1"/>
        <v>26</v>
      </c>
      <c r="R41" s="10">
        <f t="shared" si="3"/>
        <v>0.13</v>
      </c>
      <c r="S41" s="38">
        <v>23</v>
      </c>
      <c r="T41" s="10">
        <f t="shared" si="4"/>
        <v>0.46</v>
      </c>
      <c r="U41" s="39">
        <f t="shared" si="5"/>
        <v>62.8</v>
      </c>
    </row>
    <row r="42" spans="2:21" x14ac:dyDescent="0.25">
      <c r="B42" s="3">
        <v>28</v>
      </c>
      <c r="C42" s="7" t="str">
        <f>'Students'' List'!B46</f>
        <v>Santos</v>
      </c>
      <c r="D42" s="7" t="str">
        <f>'Students'' List'!C46</f>
        <v>Fernandez</v>
      </c>
      <c r="E42" s="7" t="str">
        <f>'Students'' List'!D46</f>
        <v>Isabelle</v>
      </c>
      <c r="F42" s="7">
        <f>'Students'' List'!E46</f>
        <v>20230028</v>
      </c>
      <c r="G42" s="38">
        <v>5</v>
      </c>
      <c r="H42" s="38">
        <v>4</v>
      </c>
      <c r="I42" s="38">
        <v>8</v>
      </c>
      <c r="J42" s="38">
        <v>8</v>
      </c>
      <c r="K42" s="38">
        <v>7</v>
      </c>
      <c r="L42" s="10">
        <f t="shared" si="0"/>
        <v>32</v>
      </c>
      <c r="M42" s="10">
        <f t="shared" si="2"/>
        <v>6.4000000000000001E-2</v>
      </c>
      <c r="N42" s="38">
        <v>20</v>
      </c>
      <c r="O42" s="38">
        <v>16</v>
      </c>
      <c r="P42" s="38">
        <v>13</v>
      </c>
      <c r="Q42" s="10">
        <f t="shared" si="1"/>
        <v>49</v>
      </c>
      <c r="R42" s="10">
        <f t="shared" si="3"/>
        <v>0.245</v>
      </c>
      <c r="S42" s="38">
        <v>26</v>
      </c>
      <c r="T42" s="10">
        <f t="shared" si="4"/>
        <v>0.52</v>
      </c>
      <c r="U42" s="39">
        <f t="shared" si="5"/>
        <v>82.899999999999991</v>
      </c>
    </row>
    <row r="43" spans="2:21" x14ac:dyDescent="0.25">
      <c r="B43" s="3">
        <v>29</v>
      </c>
      <c r="C43" s="7" t="str">
        <f>'Students'' List'!B47</f>
        <v>Dela Cruz</v>
      </c>
      <c r="D43" s="7" t="str">
        <f>'Students'' List'!C47</f>
        <v>Gonzales</v>
      </c>
      <c r="E43" s="7" t="str">
        <f>'Students'' List'!D47</f>
        <v>Vincent</v>
      </c>
      <c r="F43" s="7">
        <f>'Students'' List'!E47</f>
        <v>20230029</v>
      </c>
      <c r="G43" s="38">
        <v>3</v>
      </c>
      <c r="H43" s="38">
        <v>1</v>
      </c>
      <c r="I43" s="38">
        <v>1</v>
      </c>
      <c r="J43" s="38">
        <v>3</v>
      </c>
      <c r="K43" s="38">
        <v>6</v>
      </c>
      <c r="L43" s="10">
        <f t="shared" si="0"/>
        <v>14</v>
      </c>
      <c r="M43" s="10">
        <f t="shared" si="2"/>
        <v>2.8000000000000004E-2</v>
      </c>
      <c r="N43" s="38">
        <v>18</v>
      </c>
      <c r="O43" s="38">
        <v>10</v>
      </c>
      <c r="P43" s="38">
        <v>19</v>
      </c>
      <c r="Q43" s="10">
        <f t="shared" si="1"/>
        <v>47</v>
      </c>
      <c r="R43" s="10">
        <f t="shared" si="3"/>
        <v>0.23499999999999999</v>
      </c>
      <c r="S43" s="38">
        <v>25</v>
      </c>
      <c r="T43" s="10">
        <f t="shared" si="4"/>
        <v>0.5</v>
      </c>
      <c r="U43" s="39">
        <f t="shared" si="5"/>
        <v>76.3</v>
      </c>
    </row>
    <row r="44" spans="2:21" x14ac:dyDescent="0.25">
      <c r="B44" s="3">
        <v>30</v>
      </c>
      <c r="C44" s="7" t="str">
        <f>'Students'' List'!B48</f>
        <v>Garcia</v>
      </c>
      <c r="D44" s="7" t="str">
        <f>'Students'' List'!C48</f>
        <v>Mendoza</v>
      </c>
      <c r="E44" s="7" t="str">
        <f>'Students'' List'!D48</f>
        <v>Erika</v>
      </c>
      <c r="F44" s="7">
        <f>'Students'' List'!E48</f>
        <v>20230030</v>
      </c>
      <c r="G44" s="38">
        <v>7</v>
      </c>
      <c r="H44" s="38">
        <v>6</v>
      </c>
      <c r="I44" s="38">
        <v>6</v>
      </c>
      <c r="J44" s="38">
        <v>6</v>
      </c>
      <c r="K44" s="38">
        <v>3</v>
      </c>
      <c r="L44" s="10">
        <f t="shared" si="0"/>
        <v>28</v>
      </c>
      <c r="M44" s="10">
        <f t="shared" si="2"/>
        <v>5.6000000000000008E-2</v>
      </c>
      <c r="N44" s="38">
        <v>17</v>
      </c>
      <c r="O44" s="38">
        <v>19</v>
      </c>
      <c r="P44" s="38">
        <v>5</v>
      </c>
      <c r="Q44" s="10">
        <f t="shared" si="1"/>
        <v>41</v>
      </c>
      <c r="R44" s="10">
        <f t="shared" si="3"/>
        <v>0.20499999999999999</v>
      </c>
      <c r="S44" s="38">
        <v>27</v>
      </c>
      <c r="T44" s="10">
        <f t="shared" si="4"/>
        <v>0.54</v>
      </c>
      <c r="U44" s="39">
        <f t="shared" si="5"/>
        <v>80.100000000000009</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92</v>
      </c>
      <c r="Q78" s="83"/>
      <c r="R78" s="84"/>
      <c r="S78" s="12" t="e" cm="1">
        <f t="array" aca="1" ref="S78" ca="1">coutif(S15:S75, "&gt;=S77")</f>
        <v>#NAME?</v>
      </c>
    </row>
    <row r="79" spans="2:21" ht="27.95" customHeight="1" x14ac:dyDescent="0.25">
      <c r="C79" s="79" t="s">
        <v>19</v>
      </c>
      <c r="D79" s="79"/>
      <c r="P79" s="83" t="s">
        <v>93</v>
      </c>
      <c r="Q79" s="83"/>
      <c r="R79" s="83"/>
      <c r="S79" s="13" t="e">
        <f ca="1">(S78/'Students'' List'!E11)*100</f>
        <v>#NAME?</v>
      </c>
    </row>
    <row r="80" spans="2:21" x14ac:dyDescent="0.25">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3" zoomScale="85" zoomScaleNormal="85" workbookViewId="0">
      <selection activeCell="C7" sqref="C7"/>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14</v>
      </c>
      <c r="C7" s="6" t="str">
        <f>'Students'' List'!B11</f>
        <v>BSECE2A</v>
      </c>
    </row>
    <row r="8" spans="1:12" x14ac:dyDescent="0.25">
      <c r="A8" t="s">
        <v>17</v>
      </c>
      <c r="C8" s="6" t="str">
        <f>'Students'' List'!B12</f>
        <v>M /7-10</v>
      </c>
    </row>
    <row r="9" spans="1:12" x14ac:dyDescent="0.25">
      <c r="A9" t="s">
        <v>19</v>
      </c>
      <c r="C9" s="6" t="str">
        <f>'Students'' List'!B14</f>
        <v>Engr Juan dela Cruz</v>
      </c>
    </row>
    <row r="10" spans="1:12" x14ac:dyDescent="0.25">
      <c r="C10" s="8"/>
    </row>
    <row r="11" spans="1:12" x14ac:dyDescent="0.25">
      <c r="B11" s="9" t="s">
        <v>94</v>
      </c>
      <c r="C11" s="8"/>
    </row>
    <row r="13" spans="1:12" x14ac:dyDescent="0.25">
      <c r="B13" s="3"/>
      <c r="C13" s="81" t="s">
        <v>71</v>
      </c>
      <c r="D13" s="81"/>
      <c r="E13" s="81"/>
      <c r="F13" s="81" t="s">
        <v>23</v>
      </c>
      <c r="G13" s="77" t="s">
        <v>81</v>
      </c>
      <c r="H13" s="77" t="s">
        <v>87</v>
      </c>
      <c r="I13" s="77" t="s">
        <v>91</v>
      </c>
      <c r="J13" s="77" t="s">
        <v>95</v>
      </c>
      <c r="K13" s="77" t="s">
        <v>96</v>
      </c>
      <c r="L13" s="85" t="s">
        <v>97</v>
      </c>
    </row>
    <row r="14" spans="1:12" x14ac:dyDescent="0.25">
      <c r="B14" s="3"/>
      <c r="C14" s="3" t="s">
        <v>26</v>
      </c>
      <c r="D14" s="3" t="s">
        <v>27</v>
      </c>
      <c r="E14" s="3" t="s">
        <v>28</v>
      </c>
      <c r="F14" s="81"/>
      <c r="G14" s="77"/>
      <c r="H14" s="77"/>
      <c r="I14" s="77"/>
      <c r="J14" s="77"/>
      <c r="K14" s="77"/>
      <c r="L14" s="85"/>
    </row>
    <row r="15" spans="1:12" x14ac:dyDescent="0.25">
      <c r="B15" s="3">
        <v>1</v>
      </c>
      <c r="C15" s="7" t="str">
        <f>'Students'' List'!B19</f>
        <v>Santos</v>
      </c>
      <c r="D15" s="7" t="str">
        <f>'Students'' List'!C19</f>
        <v>Reyes</v>
      </c>
      <c r="E15" s="7" t="str">
        <f>'Students'' List'!D19</f>
        <v>Juan</v>
      </c>
      <c r="F15" s="7">
        <f>'Students'' List'!E19</f>
        <v>20230001</v>
      </c>
      <c r="G15">
        <v>92.14</v>
      </c>
      <c r="H15">
        <v>74.81</v>
      </c>
      <c r="I15">
        <v>58.94</v>
      </c>
      <c r="J15" s="39">
        <f>(G15+H15+I15)/3</f>
        <v>75.296666666666667</v>
      </c>
      <c r="K15" s="5"/>
      <c r="L15" s="3"/>
    </row>
    <row r="16" spans="1:12" x14ac:dyDescent="0.25">
      <c r="B16" s="3">
        <v>2</v>
      </c>
      <c r="C16" s="7" t="str">
        <f>'Students'' List'!B20</f>
        <v>Dela Cruz</v>
      </c>
      <c r="D16" s="7" t="str">
        <f>'Students'' List'!C20</f>
        <v>Mendoza</v>
      </c>
      <c r="E16" s="7" t="str">
        <f>'Students'' List'!D20</f>
        <v>Maria</v>
      </c>
      <c r="F16" s="7">
        <f>'Students'' List'!E20</f>
        <v>20230002</v>
      </c>
      <c r="G16">
        <v>37.450000000000003</v>
      </c>
      <c r="H16">
        <v>18.920000000000002</v>
      </c>
      <c r="I16">
        <v>21.37</v>
      </c>
      <c r="J16" s="39">
        <f t="shared" ref="J16:J74" si="0">(G16+H16+I16)/3</f>
        <v>25.913333333333338</v>
      </c>
      <c r="K16" s="5"/>
      <c r="L16" s="3"/>
    </row>
    <row r="17" spans="2:12" x14ac:dyDescent="0.25">
      <c r="B17" s="3">
        <v>3</v>
      </c>
      <c r="C17" s="7" t="str">
        <f>'Students'' List'!B21</f>
        <v>Garcia</v>
      </c>
      <c r="D17" s="7" t="str">
        <f>'Students'' List'!C21</f>
        <v>Torres</v>
      </c>
      <c r="E17" s="7" t="str">
        <f>'Students'' List'!D21</f>
        <v>Jose</v>
      </c>
      <c r="F17" s="7">
        <f>'Students'' List'!E21</f>
        <v>20230003</v>
      </c>
      <c r="G17">
        <v>68.290000000000006</v>
      </c>
      <c r="H17">
        <v>55.32</v>
      </c>
      <c r="I17">
        <v>79.680000000000007</v>
      </c>
      <c r="J17" s="39">
        <f t="shared" si="0"/>
        <v>67.763333333333335</v>
      </c>
      <c r="K17" s="5"/>
      <c r="L17" s="3"/>
    </row>
    <row r="18" spans="2:12" x14ac:dyDescent="0.25">
      <c r="B18" s="3">
        <v>4</v>
      </c>
      <c r="C18" s="7" t="str">
        <f>'Students'' List'!B22</f>
        <v>Rodriguez</v>
      </c>
      <c r="D18" s="7" t="str">
        <f>'Students'' List'!C22</f>
        <v>Lopez</v>
      </c>
      <c r="E18" s="7" t="str">
        <f>'Students'' List'!D22</f>
        <v>Ana</v>
      </c>
      <c r="F18" s="7">
        <f>'Students'' List'!E22</f>
        <v>20230004</v>
      </c>
      <c r="G18">
        <v>15.72</v>
      </c>
      <c r="H18">
        <v>31.47</v>
      </c>
      <c r="I18">
        <v>35.92</v>
      </c>
      <c r="J18" s="39">
        <f t="shared" si="0"/>
        <v>27.703333333333333</v>
      </c>
      <c r="K18" s="5"/>
      <c r="L18" s="3"/>
    </row>
    <row r="19" spans="2:12" x14ac:dyDescent="0.25">
      <c r="B19" s="3">
        <v>5</v>
      </c>
      <c r="C19" s="7" t="str">
        <f>'Students'' List'!B23</f>
        <v>Hernandez</v>
      </c>
      <c r="D19" s="7" t="str">
        <f>'Students'' List'!C23</f>
        <v>Ramos</v>
      </c>
      <c r="E19" s="7" t="str">
        <f>'Students'' List'!D23</f>
        <v>Miguel</v>
      </c>
      <c r="F19" s="7">
        <f>'Students'' List'!E23</f>
        <v>20230005</v>
      </c>
      <c r="G19">
        <v>83.56</v>
      </c>
      <c r="H19">
        <v>90.29</v>
      </c>
      <c r="I19">
        <v>86.31</v>
      </c>
      <c r="J19" s="39">
        <f t="shared" si="0"/>
        <v>86.720000000000013</v>
      </c>
      <c r="K19" s="5"/>
      <c r="L19" s="3"/>
    </row>
    <row r="20" spans="2:12" x14ac:dyDescent="0.25">
      <c r="B20" s="3">
        <v>6</v>
      </c>
      <c r="C20" s="7" t="str">
        <f>'Students'' List'!B24</f>
        <v>Aquino</v>
      </c>
      <c r="D20" s="7" t="str">
        <f>'Students'' List'!C24</f>
        <v>Bautista</v>
      </c>
      <c r="E20" s="7" t="str">
        <f>'Students'' List'!D24</f>
        <v>Katrina</v>
      </c>
      <c r="F20" s="7">
        <f>'Students'' List'!E24</f>
        <v>20230006</v>
      </c>
      <c r="G20">
        <v>49.01</v>
      </c>
      <c r="H20">
        <v>39.14</v>
      </c>
      <c r="I20">
        <v>44.78</v>
      </c>
      <c r="J20" s="39">
        <f t="shared" si="0"/>
        <v>44.31</v>
      </c>
      <c r="K20" s="5"/>
      <c r="L20" s="3"/>
    </row>
    <row r="21" spans="2:12" x14ac:dyDescent="0.25">
      <c r="B21" s="3">
        <v>7</v>
      </c>
      <c r="C21" s="7" t="str">
        <f>'Students'' List'!B25</f>
        <v>Fernandez</v>
      </c>
      <c r="D21" s="7" t="str">
        <f>'Students'' List'!C25</f>
        <v>Castro</v>
      </c>
      <c r="E21" s="7" t="str">
        <f>'Students'' List'!D25</f>
        <v>Carlo</v>
      </c>
      <c r="F21" s="7">
        <f>'Students'' List'!E25</f>
        <v>20230007</v>
      </c>
      <c r="G21">
        <v>72.84</v>
      </c>
      <c r="H21">
        <v>67.84</v>
      </c>
      <c r="I21">
        <v>66.150000000000006</v>
      </c>
      <c r="J21" s="39">
        <f t="shared" si="0"/>
        <v>68.943333333333342</v>
      </c>
      <c r="K21" s="5"/>
      <c r="L21" s="3"/>
    </row>
    <row r="22" spans="2:12" x14ac:dyDescent="0.25">
      <c r="B22" s="3">
        <v>8</v>
      </c>
      <c r="C22" s="7" t="str">
        <f>'Students'' List'!B26</f>
        <v>Gonzales</v>
      </c>
      <c r="D22" s="7" t="str">
        <f>'Students'' List'!C26</f>
        <v>Diaz</v>
      </c>
      <c r="E22" s="7" t="str">
        <f>'Students'' List'!D26</f>
        <v>Sofia</v>
      </c>
      <c r="F22" s="7">
        <f>'Students'' List'!E26</f>
        <v>20230008</v>
      </c>
      <c r="G22">
        <v>34.61</v>
      </c>
      <c r="H22">
        <v>20.11</v>
      </c>
      <c r="I22">
        <v>19.920000000000002</v>
      </c>
      <c r="J22" s="39">
        <f t="shared" si="0"/>
        <v>24.88</v>
      </c>
      <c r="K22" s="5"/>
      <c r="L22" s="3"/>
    </row>
    <row r="23" spans="2:12" x14ac:dyDescent="0.25">
      <c r="B23" s="3">
        <v>9</v>
      </c>
      <c r="C23" s="7" t="str">
        <f>'Students'' List'!B27</f>
        <v>Mendoza</v>
      </c>
      <c r="D23" s="7" t="str">
        <f>'Students'' List'!C27</f>
        <v>Villanueva</v>
      </c>
      <c r="E23" s="7" t="str">
        <f>'Students'' List'!D27</f>
        <v>Rafael</v>
      </c>
      <c r="F23" s="7">
        <f>'Students'' List'!E27</f>
        <v>20230009</v>
      </c>
      <c r="G23">
        <v>89.32</v>
      </c>
      <c r="H23">
        <v>83.47</v>
      </c>
      <c r="I23">
        <v>93.74</v>
      </c>
      <c r="J23" s="39">
        <f t="shared" si="0"/>
        <v>88.84333333333332</v>
      </c>
      <c r="K23" s="5"/>
      <c r="L23" s="3"/>
    </row>
    <row r="24" spans="2:12" x14ac:dyDescent="0.25">
      <c r="B24" s="3">
        <v>10</v>
      </c>
      <c r="C24" s="7" t="str">
        <f>'Students'' List'!B28</f>
        <v>Reyes</v>
      </c>
      <c r="D24" s="7" t="str">
        <f>'Students'' List'!C28</f>
        <v>Sarmiento</v>
      </c>
      <c r="E24" s="7" t="str">
        <f>'Students'' List'!D28</f>
        <v>Clara</v>
      </c>
      <c r="F24" s="7">
        <f>'Students'' List'!E28</f>
        <v>20230010</v>
      </c>
      <c r="G24">
        <v>28.17</v>
      </c>
      <c r="H24">
        <v>49.36</v>
      </c>
      <c r="I24">
        <v>29.81</v>
      </c>
      <c r="J24" s="39">
        <f t="shared" si="0"/>
        <v>35.78</v>
      </c>
      <c r="K24" s="5"/>
      <c r="L24" s="3"/>
    </row>
    <row r="25" spans="2:12" x14ac:dyDescent="0.25">
      <c r="B25" s="3">
        <v>11</v>
      </c>
      <c r="C25" s="7" t="str">
        <f>'Students'' List'!B29</f>
        <v>Torres</v>
      </c>
      <c r="D25" s="7" t="str">
        <f>'Students'' List'!C29</f>
        <v>Tan</v>
      </c>
      <c r="E25" s="7" t="str">
        <f>'Students'' List'!D29</f>
        <v>Noel</v>
      </c>
      <c r="F25" s="7">
        <f>'Students'' List'!E29</f>
        <v>20230011</v>
      </c>
      <c r="G25">
        <v>54.23</v>
      </c>
      <c r="H25">
        <v>12.89</v>
      </c>
      <c r="I25">
        <v>51.39</v>
      </c>
      <c r="J25" s="39">
        <f t="shared" si="0"/>
        <v>39.503333333333337</v>
      </c>
      <c r="K25" s="5"/>
      <c r="L25" s="3"/>
    </row>
    <row r="26" spans="2:12" x14ac:dyDescent="0.25">
      <c r="B26" s="3">
        <v>12</v>
      </c>
      <c r="C26" s="7" t="str">
        <f>'Students'' List'!B30</f>
        <v>Lopez</v>
      </c>
      <c r="D26" s="7" t="str">
        <f>'Students'' List'!C30</f>
        <v>Sy</v>
      </c>
      <c r="E26" s="7" t="str">
        <f>'Students'' List'!D30</f>
        <v>Jasmine</v>
      </c>
      <c r="F26" s="7">
        <f>'Students'' List'!E30</f>
        <v>20230012</v>
      </c>
      <c r="G26">
        <v>11.89</v>
      </c>
      <c r="H26">
        <v>94.51</v>
      </c>
      <c r="I26">
        <v>18.239999999999998</v>
      </c>
      <c r="J26" s="39">
        <f t="shared" si="0"/>
        <v>41.546666666666667</v>
      </c>
      <c r="K26" s="5"/>
      <c r="L26" s="3"/>
    </row>
    <row r="27" spans="2:12" x14ac:dyDescent="0.25">
      <c r="B27" s="3">
        <v>13</v>
      </c>
      <c r="C27" s="7" t="str">
        <f>'Students'' List'!B31</f>
        <v>Bautista</v>
      </c>
      <c r="D27" s="7" t="str">
        <f>'Students'' List'!C31</f>
        <v>Lee</v>
      </c>
      <c r="E27" s="7" t="str">
        <f>'Students'' List'!D31</f>
        <v>Patrick</v>
      </c>
      <c r="F27" s="7">
        <f>'Students'' List'!E31</f>
        <v>20230013</v>
      </c>
      <c r="G27">
        <v>96.47</v>
      </c>
      <c r="H27">
        <v>28.68</v>
      </c>
      <c r="I27">
        <v>71.489999999999995</v>
      </c>
      <c r="J27" s="39">
        <f t="shared" si="0"/>
        <v>65.546666666666667</v>
      </c>
      <c r="K27" s="5"/>
      <c r="L27" s="3"/>
    </row>
    <row r="28" spans="2:12" x14ac:dyDescent="0.25">
      <c r="B28" s="3">
        <v>14</v>
      </c>
      <c r="C28" s="7" t="str">
        <f>'Students'' List'!B32</f>
        <v>Castro</v>
      </c>
      <c r="D28" s="7" t="str">
        <f>'Students'' List'!C32</f>
        <v>Yu</v>
      </c>
      <c r="E28" s="7" t="str">
        <f>'Students'' List'!D32</f>
        <v>Monica</v>
      </c>
      <c r="F28" s="7">
        <f>'Students'' List'!E32</f>
        <v>20230014</v>
      </c>
      <c r="G28">
        <v>39.82</v>
      </c>
      <c r="H28">
        <v>73.14</v>
      </c>
      <c r="I28">
        <v>40.630000000000003</v>
      </c>
      <c r="J28" s="39">
        <f t="shared" si="0"/>
        <v>51.196666666666665</v>
      </c>
      <c r="K28" s="5"/>
      <c r="L28" s="3"/>
    </row>
    <row r="29" spans="2:12" x14ac:dyDescent="0.25">
      <c r="B29" s="3">
        <v>15</v>
      </c>
      <c r="C29" s="7" t="str">
        <f>'Students'' List'!B33</f>
        <v>Diaz</v>
      </c>
      <c r="D29" s="7" t="str">
        <f>'Students'' List'!C33</f>
        <v>Go</v>
      </c>
      <c r="E29" s="7" t="str">
        <f>'Students'' List'!D33</f>
        <v>Adrian</v>
      </c>
      <c r="F29" s="7">
        <f>'Students'' List'!E33</f>
        <v>20230015</v>
      </c>
      <c r="G29">
        <v>65.12</v>
      </c>
      <c r="H29">
        <v>45.92</v>
      </c>
      <c r="I29">
        <v>84.92</v>
      </c>
      <c r="J29" s="39">
        <f t="shared" si="0"/>
        <v>65.320000000000007</v>
      </c>
      <c r="K29" s="5"/>
      <c r="L29" s="3"/>
    </row>
    <row r="30" spans="2:12" x14ac:dyDescent="0.25">
      <c r="B30" s="3">
        <v>16</v>
      </c>
      <c r="C30" s="7" t="str">
        <f>'Students'' List'!B34</f>
        <v>Villanueva</v>
      </c>
      <c r="D30" s="7" t="str">
        <f>'Students'' List'!C34</f>
        <v>Ong</v>
      </c>
      <c r="E30" s="7" t="str">
        <f>'Students'' List'!D34</f>
        <v>Beatrice</v>
      </c>
      <c r="F30" s="7">
        <f>'Students'' List'!E34</f>
        <v>20230016</v>
      </c>
      <c r="G30">
        <v>23.78</v>
      </c>
      <c r="H30">
        <v>61.25</v>
      </c>
      <c r="I30">
        <v>31.17</v>
      </c>
      <c r="J30" s="39">
        <f t="shared" si="0"/>
        <v>38.733333333333334</v>
      </c>
      <c r="K30" s="5"/>
      <c r="L30" s="3"/>
    </row>
    <row r="31" spans="2:12" x14ac:dyDescent="0.25">
      <c r="B31" s="3">
        <v>17</v>
      </c>
      <c r="C31" s="7" t="str">
        <f>'Students'' List'!B35</f>
        <v>Sarmiento</v>
      </c>
      <c r="D31" s="7" t="str">
        <f>'Students'' List'!C35</f>
        <v>Chua</v>
      </c>
      <c r="E31" s="7" t="str">
        <f>'Students'' List'!D35</f>
        <v>Kevin</v>
      </c>
      <c r="F31" s="7">
        <f>'Students'' List'!E35</f>
        <v>20230017</v>
      </c>
      <c r="G31">
        <v>77.94</v>
      </c>
      <c r="H31">
        <v>89.32</v>
      </c>
      <c r="I31">
        <v>59.78</v>
      </c>
      <c r="J31" s="39">
        <f t="shared" si="0"/>
        <v>75.679999999999993</v>
      </c>
      <c r="K31" s="5"/>
      <c r="L31" s="3"/>
    </row>
    <row r="32" spans="2:12" x14ac:dyDescent="0.25">
      <c r="B32" s="3">
        <v>18</v>
      </c>
      <c r="C32" s="7" t="str">
        <f>'Students'' List'!B36</f>
        <v>Tan</v>
      </c>
      <c r="D32" s="7" t="str">
        <f>'Students'' List'!C36</f>
        <v>Lim</v>
      </c>
      <c r="E32" s="7" t="str">
        <f>'Students'' List'!D36</f>
        <v>Regina</v>
      </c>
      <c r="F32" s="7">
        <f>'Students'' List'!E36</f>
        <v>20230018</v>
      </c>
      <c r="G32">
        <v>18.63</v>
      </c>
      <c r="H32">
        <v>14.78</v>
      </c>
      <c r="I32">
        <v>23.54</v>
      </c>
      <c r="J32" s="39">
        <f t="shared" si="0"/>
        <v>18.983333333333331</v>
      </c>
      <c r="K32" s="5"/>
      <c r="L32" s="3"/>
    </row>
    <row r="33" spans="2:12" x14ac:dyDescent="0.25">
      <c r="B33" s="3">
        <v>19</v>
      </c>
      <c r="C33" s="7" t="str">
        <f>'Students'' List'!B37</f>
        <v>Sy</v>
      </c>
      <c r="D33" s="7" t="str">
        <f>'Students'' List'!C37</f>
        <v>Manalo</v>
      </c>
      <c r="E33" s="7" t="str">
        <f>'Students'' List'!D37</f>
        <v>Daniel</v>
      </c>
      <c r="F33" s="7">
        <f>'Students'' List'!E37</f>
        <v>20230019</v>
      </c>
      <c r="G33">
        <v>46.55</v>
      </c>
      <c r="H33">
        <v>50.89</v>
      </c>
      <c r="I33">
        <v>96.01</v>
      </c>
      <c r="J33" s="39">
        <f t="shared" si="0"/>
        <v>64.483333333333334</v>
      </c>
      <c r="K33" s="5"/>
      <c r="L33" s="3"/>
    </row>
    <row r="34" spans="2:12" x14ac:dyDescent="0.25">
      <c r="B34" s="3">
        <v>20</v>
      </c>
      <c r="C34" s="7" t="str">
        <f>'Students'' List'!B38</f>
        <v>Lee</v>
      </c>
      <c r="D34" s="7" t="str">
        <f>'Students'' List'!C38</f>
        <v>Cruz</v>
      </c>
      <c r="E34" s="7" t="str">
        <f>'Students'' List'!D38</f>
        <v>Patricia</v>
      </c>
      <c r="F34" s="7">
        <f>'Students'' List'!E38</f>
        <v>20230020</v>
      </c>
      <c r="G34">
        <v>81.39</v>
      </c>
      <c r="H34">
        <v>76.430000000000007</v>
      </c>
      <c r="I34">
        <v>47.32</v>
      </c>
      <c r="J34" s="39">
        <f t="shared" si="0"/>
        <v>68.38</v>
      </c>
      <c r="K34" s="5"/>
      <c r="L34" s="3"/>
    </row>
    <row r="35" spans="2:12" x14ac:dyDescent="0.25">
      <c r="B35" s="3">
        <v>21</v>
      </c>
      <c r="C35" s="7" t="str">
        <f>'Students'' List'!B39</f>
        <v>Yu</v>
      </c>
      <c r="D35" s="7" t="str">
        <f>'Students'' List'!C39</f>
        <v>Santos</v>
      </c>
      <c r="E35" s="7" t="str">
        <f>'Students'' List'!D39</f>
        <v>Nathan</v>
      </c>
      <c r="F35" s="7">
        <f>'Students'' List'!E39</f>
        <v>20230021</v>
      </c>
      <c r="G35">
        <v>32.67</v>
      </c>
      <c r="H35">
        <v>37.119999999999997</v>
      </c>
      <c r="I35">
        <v>68.239999999999995</v>
      </c>
      <c r="J35" s="39">
        <f t="shared" si="0"/>
        <v>46.009999999999991</v>
      </c>
      <c r="K35" s="5"/>
      <c r="L35" s="3"/>
    </row>
    <row r="36" spans="2:12" x14ac:dyDescent="0.25">
      <c r="B36" s="3">
        <v>22</v>
      </c>
      <c r="C36" s="7" t="str">
        <f>'Students'' List'!B40</f>
        <v>Go</v>
      </c>
      <c r="D36" s="7" t="str">
        <f>'Students'' List'!C40</f>
        <v>Dela Cruz</v>
      </c>
      <c r="E36" s="7" t="str">
        <f>'Students'' List'!D40</f>
        <v>Camille</v>
      </c>
      <c r="F36" s="7">
        <f>'Students'' List'!E40</f>
        <v>20230022</v>
      </c>
      <c r="G36">
        <v>57.21</v>
      </c>
      <c r="H36">
        <v>62.48</v>
      </c>
      <c r="I36">
        <v>12.89</v>
      </c>
      <c r="J36" s="39">
        <f t="shared" si="0"/>
        <v>44.193333333333328</v>
      </c>
      <c r="K36" s="5"/>
      <c r="L36" s="3"/>
    </row>
    <row r="37" spans="2:12" x14ac:dyDescent="0.25">
      <c r="B37" s="3">
        <v>23</v>
      </c>
      <c r="C37" s="7" t="str">
        <f>'Students'' List'!B41</f>
        <v>Ong</v>
      </c>
      <c r="D37" s="7" t="str">
        <f>'Students'' List'!C41</f>
        <v>Mendoza</v>
      </c>
      <c r="E37" s="7" t="str">
        <f>'Students'' List'!D41</f>
        <v>Tristan</v>
      </c>
      <c r="F37" s="7">
        <f>'Students'' List'!E41</f>
        <v>20230023</v>
      </c>
      <c r="G37">
        <v>93.48</v>
      </c>
      <c r="H37">
        <v>19.309999999999999</v>
      </c>
      <c r="I37">
        <v>82.34</v>
      </c>
      <c r="J37" s="39">
        <f t="shared" si="0"/>
        <v>65.043333333333337</v>
      </c>
      <c r="K37" s="5"/>
      <c r="L37" s="3"/>
    </row>
    <row r="38" spans="2:12" x14ac:dyDescent="0.25">
      <c r="B38" s="3">
        <v>24</v>
      </c>
      <c r="C38" s="7" t="str">
        <f>'Students'' List'!B42</f>
        <v>Chua</v>
      </c>
      <c r="D38" s="7" t="str">
        <f>'Students'' List'!C42</f>
        <v>Garcia</v>
      </c>
      <c r="E38" s="7" t="str">
        <f>'Students'' List'!D42</f>
        <v>Liana</v>
      </c>
      <c r="F38" s="7">
        <f>'Students'' List'!E42</f>
        <v>20230024</v>
      </c>
      <c r="G38">
        <v>14.76</v>
      </c>
      <c r="H38">
        <v>85.67</v>
      </c>
      <c r="I38">
        <v>28.92</v>
      </c>
      <c r="J38" s="39">
        <f t="shared" si="0"/>
        <v>43.116666666666674</v>
      </c>
      <c r="K38" s="5"/>
      <c r="L38" s="3"/>
    </row>
    <row r="39" spans="2:12" x14ac:dyDescent="0.25">
      <c r="B39" s="3">
        <v>25</v>
      </c>
      <c r="C39" s="7" t="str">
        <f>'Students'' List'!B43</f>
        <v>Lim</v>
      </c>
      <c r="D39" s="7" t="str">
        <f>'Students'' List'!C43</f>
        <v>Rodriguez</v>
      </c>
      <c r="E39" s="7" t="str">
        <f>'Students'' List'!D43</f>
        <v>Matthew</v>
      </c>
      <c r="F39" s="7">
        <f>'Students'' List'!E43</f>
        <v>20230025</v>
      </c>
      <c r="G39">
        <v>50.63</v>
      </c>
      <c r="H39">
        <v>33.28</v>
      </c>
      <c r="I39">
        <v>45.63</v>
      </c>
      <c r="J39" s="39">
        <f t="shared" si="0"/>
        <v>43.18</v>
      </c>
      <c r="K39" s="5"/>
      <c r="L39" s="3"/>
    </row>
    <row r="40" spans="2:12" x14ac:dyDescent="0.25">
      <c r="B40" s="3">
        <v>26</v>
      </c>
      <c r="C40" s="7" t="str">
        <f>'Students'' List'!B44</f>
        <v>Manalo</v>
      </c>
      <c r="D40" s="7" t="str">
        <f>'Students'' List'!C44</f>
        <v>Hernandez</v>
      </c>
      <c r="E40" s="7" t="str">
        <f>'Students'' List'!D44</f>
        <v>Bianca</v>
      </c>
      <c r="F40" s="7">
        <f>'Students'' List'!E44</f>
        <v>20230026</v>
      </c>
      <c r="G40">
        <v>70.25</v>
      </c>
      <c r="H40">
        <v>54.71</v>
      </c>
      <c r="I40">
        <v>77.14</v>
      </c>
      <c r="J40" s="39">
        <f t="shared" si="0"/>
        <v>67.366666666666674</v>
      </c>
      <c r="K40" s="5"/>
      <c r="L40" s="3"/>
    </row>
    <row r="41" spans="2:12" x14ac:dyDescent="0.25">
      <c r="B41" s="3">
        <v>27</v>
      </c>
      <c r="C41" s="7" t="str">
        <f>'Students'' List'!B45</f>
        <v>Cruz</v>
      </c>
      <c r="D41" s="7" t="str">
        <f>'Students'' List'!C45</f>
        <v>Aquino</v>
      </c>
      <c r="E41" s="7" t="str">
        <f>'Students'' List'!D45</f>
        <v>Samuel</v>
      </c>
      <c r="F41" s="7">
        <f>'Students'' List'!E45</f>
        <v>20230027</v>
      </c>
      <c r="G41">
        <v>41.87</v>
      </c>
      <c r="H41">
        <v>91.48</v>
      </c>
      <c r="I41">
        <v>37.979999999999997</v>
      </c>
      <c r="J41" s="39">
        <f t="shared" si="0"/>
        <v>57.109999999999992</v>
      </c>
      <c r="K41" s="5"/>
      <c r="L41" s="3"/>
    </row>
    <row r="42" spans="2:12" x14ac:dyDescent="0.25">
      <c r="B42" s="3">
        <v>28</v>
      </c>
      <c r="C42" s="7" t="str">
        <f>'Students'' List'!B46</f>
        <v>Santos</v>
      </c>
      <c r="D42" s="7" t="str">
        <f>'Students'' List'!C46</f>
        <v>Fernandez</v>
      </c>
      <c r="E42" s="7" t="str">
        <f>'Students'' List'!D46</f>
        <v>Isabelle</v>
      </c>
      <c r="F42" s="7">
        <f>'Students'' List'!E46</f>
        <v>20230028</v>
      </c>
      <c r="G42">
        <v>88.12</v>
      </c>
      <c r="H42">
        <v>30.89</v>
      </c>
      <c r="I42">
        <v>50.47</v>
      </c>
      <c r="J42" s="39">
        <f t="shared" si="0"/>
        <v>56.493333333333339</v>
      </c>
      <c r="K42" s="5"/>
      <c r="L42" s="3"/>
    </row>
    <row r="43" spans="2:12" x14ac:dyDescent="0.25">
      <c r="B43" s="3">
        <v>29</v>
      </c>
      <c r="C43" s="7" t="str">
        <f>'Students'' List'!B47</f>
        <v>Dela Cruz</v>
      </c>
      <c r="D43" s="7" t="str">
        <f>'Students'' List'!C47</f>
        <v>Gonzales</v>
      </c>
      <c r="E43" s="7" t="str">
        <f>'Students'' List'!D47</f>
        <v>Vincent</v>
      </c>
      <c r="F43" s="7">
        <f>'Students'' List'!E47</f>
        <v>20230029</v>
      </c>
      <c r="G43">
        <v>29.54</v>
      </c>
      <c r="H43">
        <v>47.56</v>
      </c>
      <c r="I43">
        <v>91.23</v>
      </c>
      <c r="J43" s="39">
        <f t="shared" si="0"/>
        <v>56.109999999999992</v>
      </c>
      <c r="K43" s="5"/>
      <c r="L43" s="3"/>
    </row>
    <row r="44" spans="2:12" x14ac:dyDescent="0.25">
      <c r="B44" s="3">
        <v>30</v>
      </c>
      <c r="C44" s="7" t="str">
        <f>'Students'' List'!B48</f>
        <v>Garcia</v>
      </c>
      <c r="D44" s="7" t="str">
        <f>'Students'' List'!C48</f>
        <v>Mendoza</v>
      </c>
      <c r="E44" s="7" t="str">
        <f>'Students'' List'!D48</f>
        <v>Erika</v>
      </c>
      <c r="F44" s="7">
        <f>'Students'' List'!E48</f>
        <v>20230030</v>
      </c>
      <c r="G44">
        <v>62.39</v>
      </c>
      <c r="H44">
        <v>98.03</v>
      </c>
      <c r="I44">
        <v>33.89</v>
      </c>
      <c r="J44" s="39">
        <f t="shared" si="0"/>
        <v>64.77</v>
      </c>
      <c r="K44" s="5"/>
      <c r="L44" s="3"/>
    </row>
    <row r="45" spans="2:12" x14ac:dyDescent="0.25">
      <c r="B45" s="3">
        <v>31</v>
      </c>
      <c r="C45" s="7">
        <f>'Students'' List'!B49</f>
        <v>0</v>
      </c>
      <c r="D45" s="7">
        <f>'Students'' List'!C49</f>
        <v>0</v>
      </c>
      <c r="E45" s="7">
        <f>'Students'' List'!D49</f>
        <v>0</v>
      </c>
      <c r="F45" s="7">
        <f>'Students'' List'!E49</f>
        <v>0</v>
      </c>
      <c r="G45" s="5">
        <f>'Prelim '!U45</f>
        <v>0</v>
      </c>
      <c r="H45" s="5">
        <f>Midterm!U45</f>
        <v>0</v>
      </c>
      <c r="I45" s="5">
        <f>Final!U45</f>
        <v>0</v>
      </c>
      <c r="J45" s="5">
        <f t="shared" si="0"/>
        <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82</v>
      </c>
    </row>
    <row r="77" spans="2:12" ht="29.1" customHeight="1" x14ac:dyDescent="0.25"/>
    <row r="78" spans="2:12" ht="39" customHeight="1" x14ac:dyDescent="0.25">
      <c r="C78" s="78" t="e">
        <f>-'Students'' List'!B14</f>
        <v>#VALUE!</v>
      </c>
      <c r="D78" s="78"/>
    </row>
    <row r="79" spans="2:12" ht="27.95" customHeight="1" x14ac:dyDescent="0.25">
      <c r="C79" s="79" t="s">
        <v>19</v>
      </c>
      <c r="D79" s="79"/>
    </row>
    <row r="80" spans="2:12" x14ac:dyDescent="0.25">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 xml:space="preserve">Feedback and Control Systems (Lec)	</v>
      </c>
    </row>
    <row r="7" spans="1:17" x14ac:dyDescent="0.25">
      <c r="A7" t="s">
        <v>14</v>
      </c>
      <c r="B7" s="6" t="str">
        <f>'Students'' List'!B11</f>
        <v>BSECE2A</v>
      </c>
    </row>
    <row r="8" spans="1:17" x14ac:dyDescent="0.25">
      <c r="A8" t="s">
        <v>17</v>
      </c>
      <c r="B8" s="6" t="str">
        <f>'Students'' List'!B12</f>
        <v>M /7-10</v>
      </c>
    </row>
    <row r="9" spans="1:17" x14ac:dyDescent="0.25">
      <c r="A9" t="s">
        <v>19</v>
      </c>
      <c r="B9" s="6" t="str">
        <f>'Students'' List'!B14</f>
        <v>Engr Juan dela Cruz</v>
      </c>
    </row>
    <row r="10" spans="1:17" x14ac:dyDescent="0.25">
      <c r="B10" s="8"/>
    </row>
    <row r="11" spans="1:17" ht="15.75" thickBot="1" x14ac:dyDescent="0.3">
      <c r="A11" s="9" t="s">
        <v>98</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71</v>
      </c>
      <c r="C13" s="19" t="s">
        <v>99</v>
      </c>
      <c r="D13" s="19" t="s">
        <v>100</v>
      </c>
      <c r="E13" s="19" t="s">
        <v>101</v>
      </c>
      <c r="F13" s="19" t="s">
        <v>102</v>
      </c>
      <c r="G13" s="19" t="s">
        <v>103</v>
      </c>
      <c r="H13" s="19" t="s">
        <v>104</v>
      </c>
      <c r="I13" s="19" t="s">
        <v>105</v>
      </c>
      <c r="J13" s="19" t="s">
        <v>106</v>
      </c>
      <c r="K13" s="19" t="s">
        <v>107</v>
      </c>
      <c r="L13" s="19" t="s">
        <v>108</v>
      </c>
      <c r="M13" s="19" t="s">
        <v>109</v>
      </c>
      <c r="N13" s="19" t="s">
        <v>110</v>
      </c>
      <c r="O13" s="19" t="s">
        <v>111</v>
      </c>
      <c r="P13" s="19" t="s">
        <v>112</v>
      </c>
      <c r="Q13" s="19" t="s">
        <v>113</v>
      </c>
    </row>
    <row r="14" spans="1:17" ht="26.25" x14ac:dyDescent="0.25">
      <c r="A14" s="22"/>
      <c r="B14" s="25" t="str">
        <f>'Students'' List'!B14</f>
        <v>Engr Juan dela Cruz</v>
      </c>
      <c r="C14" s="25" t="str">
        <f>'Course Details'!C6</f>
        <v>PECEE 6</v>
      </c>
      <c r="D14" s="25" t="str">
        <f>'Course Details'!C5</f>
        <v xml:space="preserve">Feedback and Control Systems (Lec)	</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2025-03-22T00:30:26Z</dcterms:modified>
  <cp:category/>
  <cp:contentStatus/>
</cp:coreProperties>
</file>