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arls\projects\odds_site\processing_odds_requests\"/>
    </mc:Choice>
  </mc:AlternateContent>
  <xr:revisionPtr revIDLastSave="0" documentId="13_ncr:1_{886DF270-80D1-448E-944C-47C037F91C92}" xr6:coauthVersionLast="47" xr6:coauthVersionMax="47" xr10:uidLastSave="{00000000-0000-0000-0000-000000000000}"/>
  <bookViews>
    <workbookView xWindow="-96" yWindow="-96" windowWidth="23232" windowHeight="12432" xr2:uid="{747FC36C-49A9-496B-8865-9A978A4B5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C31" i="1"/>
  <c r="B31" i="1"/>
  <c r="E5" i="1"/>
  <c r="E30" i="1"/>
  <c r="D30" i="1"/>
  <c r="AC2" i="1"/>
  <c r="AA3" i="1"/>
  <c r="S22" i="1"/>
  <c r="S21" i="1"/>
  <c r="T22" i="1" s="1"/>
  <c r="S16" i="1"/>
  <c r="T15" i="1" s="1"/>
  <c r="S15" i="1"/>
  <c r="T16" i="1" s="1"/>
  <c r="S11" i="1"/>
  <c r="T10" i="1"/>
  <c r="U10" i="1" s="1"/>
  <c r="V10" i="1" s="1"/>
  <c r="W10" i="1" s="1"/>
  <c r="T9" i="1"/>
  <c r="S5" i="1"/>
  <c r="T4" i="1"/>
  <c r="U4" i="1" s="1"/>
  <c r="V4" i="1" s="1"/>
  <c r="T3" i="1"/>
  <c r="K22" i="1"/>
  <c r="L21" i="1" s="1"/>
  <c r="K21" i="1"/>
  <c r="K23" i="1" s="1"/>
  <c r="K16" i="1"/>
  <c r="L15" i="1"/>
  <c r="K15" i="1"/>
  <c r="L16" i="1" s="1"/>
  <c r="M16" i="1" s="1"/>
  <c r="N16" i="1" s="1"/>
  <c r="O16" i="1" s="1"/>
  <c r="K11" i="1"/>
  <c r="L10" i="1"/>
  <c r="M10" i="1" s="1"/>
  <c r="N10" i="1" s="1"/>
  <c r="L9" i="1"/>
  <c r="K5" i="1"/>
  <c r="L4" i="1"/>
  <c r="M4" i="1" s="1"/>
  <c r="N4" i="1" s="1"/>
  <c r="O4" i="1" s="1"/>
  <c r="L3" i="1"/>
  <c r="C22" i="1"/>
  <c r="C21" i="1"/>
  <c r="C16" i="1"/>
  <c r="C15" i="1"/>
  <c r="C17" i="1" s="1"/>
  <c r="D21" i="1"/>
  <c r="C23" i="1"/>
  <c r="D15" i="1"/>
  <c r="C11" i="1"/>
  <c r="D10" i="1"/>
  <c r="E10" i="1" s="1"/>
  <c r="F10" i="1" s="1"/>
  <c r="G10" i="1" s="1"/>
  <c r="D9" i="1"/>
  <c r="D11" i="1" s="1"/>
  <c r="D4" i="1"/>
  <c r="E4" i="1" s="1"/>
  <c r="F4" i="1" s="1"/>
  <c r="D3" i="1"/>
  <c r="D5" i="1" s="1"/>
  <c r="C5" i="1"/>
  <c r="E15" i="1" l="1"/>
  <c r="D16" i="1"/>
  <c r="E16" i="1" s="1"/>
  <c r="F16" i="1" s="1"/>
  <c r="G16" i="1" s="1"/>
  <c r="T11" i="1"/>
  <c r="U16" i="1"/>
  <c r="V16" i="1" s="1"/>
  <c r="W16" i="1" s="1"/>
  <c r="S23" i="1"/>
  <c r="W4" i="1"/>
  <c r="U22" i="1"/>
  <c r="V22" i="1" s="1"/>
  <c r="T5" i="1"/>
  <c r="S17" i="1"/>
  <c r="T17" i="1"/>
  <c r="U15" i="1"/>
  <c r="U3" i="1"/>
  <c r="U9" i="1"/>
  <c r="T21" i="1"/>
  <c r="L5" i="1"/>
  <c r="O10" i="1"/>
  <c r="L11" i="1"/>
  <c r="L17" i="1"/>
  <c r="M21" i="1"/>
  <c r="M15" i="1"/>
  <c r="K17" i="1"/>
  <c r="M3" i="1"/>
  <c r="L22" i="1"/>
  <c r="M22" i="1" s="1"/>
  <c r="N22" i="1" s="1"/>
  <c r="O22" i="1" s="1"/>
  <c r="M9" i="1"/>
  <c r="D23" i="1"/>
  <c r="E21" i="1"/>
  <c r="D22" i="1"/>
  <c r="E22" i="1" s="1"/>
  <c r="F22" i="1" s="1"/>
  <c r="G22" i="1" s="1"/>
  <c r="E17" i="1"/>
  <c r="F15" i="1"/>
  <c r="E9" i="1"/>
  <c r="G4" i="1"/>
  <c r="E3" i="1"/>
  <c r="G15" i="1" l="1"/>
  <c r="D17" i="1"/>
  <c r="T23" i="1"/>
  <c r="U21" i="1"/>
  <c r="U11" i="1"/>
  <c r="V9" i="1"/>
  <c r="W9" i="1" s="1"/>
  <c r="U5" i="1"/>
  <c r="V3" i="1"/>
  <c r="W3" i="1" s="1"/>
  <c r="U17" i="1"/>
  <c r="V15" i="1"/>
  <c r="W15" i="1" s="1"/>
  <c r="W22" i="1"/>
  <c r="M5" i="1"/>
  <c r="N3" i="1"/>
  <c r="O3" i="1" s="1"/>
  <c r="M17" i="1"/>
  <c r="N15" i="1"/>
  <c r="O15" i="1" s="1"/>
  <c r="L23" i="1"/>
  <c r="M11" i="1"/>
  <c r="N9" i="1"/>
  <c r="O9" i="1" s="1"/>
  <c r="M23" i="1"/>
  <c r="N21" i="1"/>
  <c r="O21" i="1" s="1"/>
  <c r="F21" i="1"/>
  <c r="G21" i="1" s="1"/>
  <c r="E23" i="1"/>
  <c r="E11" i="1"/>
  <c r="F9" i="1"/>
  <c r="G9" i="1" s="1"/>
  <c r="F3" i="1"/>
  <c r="G3" i="1" s="1"/>
  <c r="U23" i="1" l="1"/>
  <c r="V21" i="1"/>
  <c r="W21" i="1" s="1"/>
</calcChain>
</file>

<file path=xl/sharedStrings.xml><?xml version="1.0" encoding="utf-8"?>
<sst xmlns="http://schemas.openxmlformats.org/spreadsheetml/2006/main" count="84" uniqueCount="19">
  <si>
    <t>Line</t>
  </si>
  <si>
    <t>wager</t>
  </si>
  <si>
    <t>payout</t>
  </si>
  <si>
    <t>winnings</t>
  </si>
  <si>
    <t>Celtics</t>
  </si>
  <si>
    <t>Pacers</t>
  </si>
  <si>
    <t>DK</t>
  </si>
  <si>
    <t>FD</t>
  </si>
  <si>
    <t>FD Celtics</t>
  </si>
  <si>
    <t>DK Pacers</t>
  </si>
  <si>
    <t>DK Celtics</t>
  </si>
  <si>
    <t>FD Pacers</t>
  </si>
  <si>
    <t>Spurs</t>
  </si>
  <si>
    <t>Mavericks</t>
  </si>
  <si>
    <t>winings</t>
  </si>
  <si>
    <t>favorite</t>
  </si>
  <si>
    <t>underdog</t>
  </si>
  <si>
    <t>multiplied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</si>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</sst>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A687-7D10-43F5-87EE-E9213A03FE31}">
  <dimension ref="B1:AC32"/>
  <sheetViews>
    <sheetView tabSelected="1" topLeftCell="A31" zoomScale="90" zoomScaleNormal="90" workbookViewId="0">
      <selection activeCell="E31" sqref="E31"/>
    </sheetView>
  </sheetViews>
  <sheetFormatPr defaultRowHeight="15" x14ac:dyDescent="0.25"/>
  <cols>
    <col min="2" max="2" width="9.7109375" bestFit="1" customWidth="1"/>
    <col min="3" max="3" width="9.5703125" bestFit="1" customWidth="1"/>
    <col min="4" max="4" width="10.28515625" bestFit="1" customWidth="1"/>
    <col min="5" max="5" width="7.28515625" bestFit="1" customWidth="1"/>
    <col min="6" max="6" width="9" bestFit="1" customWidth="1"/>
    <col min="7" max="7" width="7.42578125" bestFit="1" customWidth="1"/>
    <col min="10" max="10" width="10.140625" bestFit="1" customWidth="1"/>
    <col min="11" max="11" width="8.28515625" bestFit="1" customWidth="1"/>
    <col min="12" max="12" width="6.5703125" bestFit="1" customWidth="1"/>
    <col min="13" max="13" width="7.28515625" bestFit="1" customWidth="1"/>
    <col min="14" max="14" width="9" bestFit="1" customWidth="1"/>
    <col min="15" max="15" width="7.42578125" bestFit="1" customWidth="1"/>
    <col min="18" max="18" width="10.140625" bestFit="1" customWidth="1"/>
    <col min="19" max="19" width="4.7109375" bestFit="1" customWidth="1"/>
    <col min="20" max="20" width="6.5703125" bestFit="1" customWidth="1"/>
    <col min="21" max="21" width="7.28515625" bestFit="1" customWidth="1"/>
    <col min="22" max="22" width="9" bestFit="1" customWidth="1"/>
    <col min="23" max="23" width="5.7109375" bestFit="1" customWidth="1"/>
    <col min="27" max="27" width="4.5703125" bestFit="1" customWidth="1"/>
    <col min="28" max="28" width="6.5703125" bestFit="1" customWidth="1"/>
    <col min="29" max="29" width="7.85546875" bestFit="1" customWidth="1"/>
  </cols>
  <sheetData>
    <row r="1" spans="2:29" x14ac:dyDescent="0.25">
      <c r="B1" s="2" t="s">
        <v>6</v>
      </c>
      <c r="C1" s="2"/>
      <c r="D1" s="2"/>
      <c r="E1" s="2"/>
      <c r="F1" s="2"/>
      <c r="G1" s="2"/>
      <c r="J1" s="2" t="s">
        <v>6</v>
      </c>
      <c r="K1" s="2"/>
      <c r="L1" s="2"/>
      <c r="M1" s="2"/>
      <c r="N1" s="2"/>
      <c r="O1" s="2"/>
      <c r="R1" s="2" t="s">
        <v>6</v>
      </c>
      <c r="S1" s="2"/>
      <c r="T1" s="2"/>
      <c r="U1" s="2"/>
      <c r="V1" s="2"/>
      <c r="W1" s="2"/>
      <c r="AB1" t="s">
        <v>1</v>
      </c>
      <c r="AC1" t="s">
        <v>14</v>
      </c>
    </row>
    <row r="2" spans="2:29" x14ac:dyDescent="0.25">
      <c r="C2" t="s">
        <v>0</v>
      </c>
      <c r="D2" t="s">
        <v>1</v>
      </c>
      <c r="E2" t="s">
        <v>2</v>
      </c>
      <c r="F2" t="s">
        <v>3</v>
      </c>
      <c r="K2" t="s">
        <v>0</v>
      </c>
      <c r="L2" t="s">
        <v>1</v>
      </c>
      <c r="M2" t="s">
        <v>2</v>
      </c>
      <c r="N2" t="s">
        <v>3</v>
      </c>
      <c r="S2" t="s">
        <v>0</v>
      </c>
      <c r="T2" t="s">
        <v>1</v>
      </c>
      <c r="U2" t="s">
        <v>2</v>
      </c>
      <c r="V2" t="s">
        <v>3</v>
      </c>
      <c r="AA2">
        <v>1.1000000000000001</v>
      </c>
      <c r="AB2">
        <v>100</v>
      </c>
      <c r="AC2">
        <f>AB2*AB2</f>
        <v>10000</v>
      </c>
    </row>
    <row r="3" spans="2:29" x14ac:dyDescent="0.25">
      <c r="B3" t="s">
        <v>4</v>
      </c>
      <c r="C3">
        <v>1.28</v>
      </c>
      <c r="D3">
        <f>C4</f>
        <v>3.85</v>
      </c>
      <c r="E3">
        <f>D3*C3</f>
        <v>4.9279999999999999</v>
      </c>
      <c r="F3">
        <f>E3-D3</f>
        <v>1.0779999999999998</v>
      </c>
      <c r="G3">
        <f>F3-D4</f>
        <v>-0.20200000000000018</v>
      </c>
      <c r="J3" t="s">
        <v>12</v>
      </c>
      <c r="K3">
        <v>8.5</v>
      </c>
      <c r="L3">
        <f>K4</f>
        <v>1.08</v>
      </c>
      <c r="M3">
        <f>L3*K3</f>
        <v>9.18</v>
      </c>
      <c r="N3">
        <f>M3-L3</f>
        <v>8.1</v>
      </c>
      <c r="O3">
        <f>N3-L4</f>
        <v>-0.40000000000000036</v>
      </c>
      <c r="R3" t="s">
        <v>12</v>
      </c>
      <c r="S3">
        <v>2.1</v>
      </c>
      <c r="T3">
        <f>S4</f>
        <v>2.1</v>
      </c>
      <c r="U3">
        <f>T3*S3</f>
        <v>4.41</v>
      </c>
      <c r="V3">
        <f>U3-T3</f>
        <v>2.31</v>
      </c>
      <c r="W3">
        <f>V3-T4</f>
        <v>0.20999999999999996</v>
      </c>
      <c r="AA3">
        <f>AA2-1</f>
        <v>0.10000000000000009</v>
      </c>
    </row>
    <row r="4" spans="2:29" x14ac:dyDescent="0.25">
      <c r="B4" t="s">
        <v>5</v>
      </c>
      <c r="C4">
        <v>3.85</v>
      </c>
      <c r="D4">
        <f>C3</f>
        <v>1.28</v>
      </c>
      <c r="E4">
        <f>D4*C4</f>
        <v>4.9279999999999999</v>
      </c>
      <c r="F4">
        <f>E4-D4</f>
        <v>3.6479999999999997</v>
      </c>
      <c r="G4">
        <f>F4-D3</f>
        <v>-0.2020000000000004</v>
      </c>
      <c r="J4" t="s">
        <v>13</v>
      </c>
      <c r="K4">
        <v>1.08</v>
      </c>
      <c r="L4">
        <f>K3</f>
        <v>8.5</v>
      </c>
      <c r="M4">
        <f>L4*K4</f>
        <v>9.18</v>
      </c>
      <c r="N4">
        <f>M4-L4</f>
        <v>0.67999999999999972</v>
      </c>
      <c r="O4">
        <f>N4-L3</f>
        <v>-0.40000000000000036</v>
      </c>
      <c r="R4" t="s">
        <v>13</v>
      </c>
      <c r="S4">
        <v>2.1</v>
      </c>
      <c r="T4">
        <f>S3</f>
        <v>2.1</v>
      </c>
      <c r="U4">
        <f>T4*S4</f>
        <v>4.41</v>
      </c>
      <c r="V4">
        <f>U4-T4</f>
        <v>2.31</v>
      </c>
      <c r="W4">
        <f>V4-T3</f>
        <v>0.20999999999999996</v>
      </c>
    </row>
    <row r="5" spans="2:29" x14ac:dyDescent="0.25">
      <c r="C5">
        <f>SUM(C3:C4)</f>
        <v>5.13</v>
      </c>
      <c r="D5">
        <f>SUM(D3:D4)</f>
        <v>5.13</v>
      </c>
      <c r="E5">
        <f>MAX(E3:E4)</f>
        <v>4.9279999999999999</v>
      </c>
      <c r="K5">
        <f>SUM(K3:K4)</f>
        <v>9.58</v>
      </c>
      <c r="L5">
        <f>SUM(L3:L4)</f>
        <v>9.58</v>
      </c>
      <c r="M5">
        <f>MAX(M3:M4)</f>
        <v>9.18</v>
      </c>
      <c r="S5">
        <f>SUM(S3:S4)</f>
        <v>4.2</v>
      </c>
      <c r="T5">
        <f>SUM(T3:T4)</f>
        <v>4.2</v>
      </c>
      <c r="U5">
        <f>MAX(U3:U4)</f>
        <v>4.41</v>
      </c>
    </row>
    <row r="7" spans="2:29" x14ac:dyDescent="0.25">
      <c r="B7" s="1" t="s">
        <v>7</v>
      </c>
      <c r="C7" s="1"/>
      <c r="D7" s="1"/>
      <c r="E7" s="1"/>
      <c r="F7" s="1"/>
      <c r="G7" s="1"/>
      <c r="J7" s="1" t="s">
        <v>7</v>
      </c>
      <c r="K7" s="1"/>
      <c r="L7" s="1"/>
      <c r="M7" s="1"/>
      <c r="N7" s="1"/>
      <c r="O7" s="1"/>
      <c r="R7" s="1" t="s">
        <v>7</v>
      </c>
      <c r="S7" s="1"/>
      <c r="T7" s="1"/>
      <c r="U7" s="1"/>
      <c r="V7" s="1"/>
      <c r="W7" s="1"/>
    </row>
    <row r="8" spans="2:29" x14ac:dyDescent="0.25">
      <c r="C8" t="s">
        <v>0</v>
      </c>
      <c r="D8" t="s">
        <v>1</v>
      </c>
      <c r="E8" t="s">
        <v>2</v>
      </c>
      <c r="F8" t="s">
        <v>3</v>
      </c>
      <c r="K8" t="s">
        <v>0</v>
      </c>
      <c r="L8" t="s">
        <v>1</v>
      </c>
      <c r="M8" t="s">
        <v>2</v>
      </c>
      <c r="N8" t="s">
        <v>3</v>
      </c>
      <c r="S8" t="s">
        <v>0</v>
      </c>
      <c r="T8" t="s">
        <v>1</v>
      </c>
      <c r="U8" t="s">
        <v>2</v>
      </c>
      <c r="V8" t="s">
        <v>3</v>
      </c>
    </row>
    <row r="9" spans="2:29" x14ac:dyDescent="0.25">
      <c r="B9" t="s">
        <v>4</v>
      </c>
      <c r="C9">
        <v>1.3</v>
      </c>
      <c r="D9">
        <f>C10</f>
        <v>3.65</v>
      </c>
      <c r="E9">
        <f>D9*C9</f>
        <v>4.7450000000000001</v>
      </c>
      <c r="F9">
        <f>E9-D9</f>
        <v>1.0950000000000002</v>
      </c>
      <c r="G9">
        <f>F9-D10</f>
        <v>-0.20499999999999985</v>
      </c>
      <c r="J9" t="s">
        <v>12</v>
      </c>
      <c r="K9">
        <v>8.3000000000000007</v>
      </c>
      <c r="L9">
        <f>K10</f>
        <v>1.0900000000000001</v>
      </c>
      <c r="M9">
        <f>L9*K9</f>
        <v>9.0470000000000006</v>
      </c>
      <c r="N9">
        <f>M9-L9</f>
        <v>7.9570000000000007</v>
      </c>
      <c r="O9">
        <f>N9-L10</f>
        <v>-0.34299999999999997</v>
      </c>
      <c r="R9" t="s">
        <v>12</v>
      </c>
      <c r="S9">
        <v>2.1</v>
      </c>
      <c r="T9">
        <f>S10</f>
        <v>2.1</v>
      </c>
      <c r="U9">
        <f>T9*S9</f>
        <v>4.41</v>
      </c>
      <c r="V9">
        <f>U9-T9</f>
        <v>2.31</v>
      </c>
      <c r="W9">
        <f>V9-T10</f>
        <v>0.20999999999999996</v>
      </c>
    </row>
    <row r="10" spans="2:29" x14ac:dyDescent="0.25">
      <c r="B10" t="s">
        <v>5</v>
      </c>
      <c r="C10">
        <v>3.65</v>
      </c>
      <c r="D10">
        <f>C9</f>
        <v>1.3</v>
      </c>
      <c r="E10">
        <f>D10*C10</f>
        <v>4.7450000000000001</v>
      </c>
      <c r="F10">
        <f>E10-D10</f>
        <v>3.4450000000000003</v>
      </c>
      <c r="G10">
        <f>F10-D9</f>
        <v>-0.20499999999999963</v>
      </c>
      <c r="J10" t="s">
        <v>13</v>
      </c>
      <c r="K10">
        <v>1.0900000000000001</v>
      </c>
      <c r="L10">
        <f>K9</f>
        <v>8.3000000000000007</v>
      </c>
      <c r="M10">
        <f>L10*K10</f>
        <v>9.0470000000000006</v>
      </c>
      <c r="N10">
        <f>M10-L10</f>
        <v>0.74699999999999989</v>
      </c>
      <c r="O10">
        <f>N10-L9</f>
        <v>-0.34300000000000019</v>
      </c>
      <c r="R10" t="s">
        <v>13</v>
      </c>
      <c r="S10">
        <v>2.1</v>
      </c>
      <c r="T10">
        <f>S9</f>
        <v>2.1</v>
      </c>
      <c r="U10">
        <f>T10*S10</f>
        <v>4.41</v>
      </c>
      <c r="V10">
        <f>U10-T10</f>
        <v>2.31</v>
      </c>
      <c r="W10">
        <f>V10-T9</f>
        <v>0.20999999999999996</v>
      </c>
    </row>
    <row r="11" spans="2:29" x14ac:dyDescent="0.25">
      <c r="C11">
        <f>SUM(C9:C10)</f>
        <v>4.95</v>
      </c>
      <c r="D11">
        <f>SUM(D9:D10)</f>
        <v>4.95</v>
      </c>
      <c r="E11">
        <f>MAX(E9:E10)</f>
        <v>4.7450000000000001</v>
      </c>
      <c r="K11">
        <f>SUM(K9:K10)</f>
        <v>9.39</v>
      </c>
      <c r="L11">
        <f>SUM(L9:L10)</f>
        <v>9.39</v>
      </c>
      <c r="M11">
        <f>MAX(M9:M10)</f>
        <v>9.0470000000000006</v>
      </c>
      <c r="S11">
        <f>SUM(S9:S10)</f>
        <v>4.2</v>
      </c>
      <c r="T11">
        <f>SUM(T9:T10)</f>
        <v>4.2</v>
      </c>
      <c r="U11">
        <f>MAX(U9:U10)</f>
        <v>4.41</v>
      </c>
    </row>
    <row r="14" spans="2:29" x14ac:dyDescent="0.25">
      <c r="C14" t="s">
        <v>0</v>
      </c>
      <c r="D14" t="s">
        <v>1</v>
      </c>
      <c r="E14" t="s">
        <v>2</v>
      </c>
      <c r="F14" t="s">
        <v>3</v>
      </c>
      <c r="K14" t="s">
        <v>0</v>
      </c>
      <c r="L14" t="s">
        <v>1</v>
      </c>
      <c r="M14" t="s">
        <v>2</v>
      </c>
      <c r="N14" t="s">
        <v>3</v>
      </c>
      <c r="S14" t="s">
        <v>0</v>
      </c>
      <c r="T14" t="s">
        <v>1</v>
      </c>
      <c r="U14" t="s">
        <v>2</v>
      </c>
      <c r="V14" t="s">
        <v>3</v>
      </c>
    </row>
    <row r="15" spans="2:29" x14ac:dyDescent="0.25">
      <c r="B15" t="s">
        <v>10</v>
      </c>
      <c r="C15">
        <f>C3</f>
        <v>1.28</v>
      </c>
      <c r="D15">
        <f>C16</f>
        <v>3.65</v>
      </c>
      <c r="E15">
        <f>D15*C15</f>
        <v>4.6719999999999997</v>
      </c>
      <c r="F15">
        <f>E15-D15</f>
        <v>1.0219999999999998</v>
      </c>
      <c r="G15">
        <f>F15-D16</f>
        <v>-0.25800000000000023</v>
      </c>
      <c r="J15" t="s">
        <v>10</v>
      </c>
      <c r="K15">
        <f>K3</f>
        <v>8.5</v>
      </c>
      <c r="L15">
        <f>K16</f>
        <v>1.0900000000000001</v>
      </c>
      <c r="M15">
        <f>L15*K15</f>
        <v>9.2650000000000006</v>
      </c>
      <c r="N15">
        <f>M15-L15</f>
        <v>8.1750000000000007</v>
      </c>
      <c r="O15">
        <f>N15-L16</f>
        <v>-0.32499999999999929</v>
      </c>
      <c r="R15" t="s">
        <v>10</v>
      </c>
      <c r="S15">
        <f>S3</f>
        <v>2.1</v>
      </c>
      <c r="T15">
        <f>S16</f>
        <v>2.1</v>
      </c>
      <c r="U15">
        <f>T15*S15</f>
        <v>4.41</v>
      </c>
      <c r="V15">
        <f>U15-T15</f>
        <v>2.31</v>
      </c>
      <c r="W15">
        <f>V15-T16</f>
        <v>0.20999999999999996</v>
      </c>
    </row>
    <row r="16" spans="2:29" x14ac:dyDescent="0.25">
      <c r="B16" t="s">
        <v>11</v>
      </c>
      <c r="C16">
        <f>C10</f>
        <v>3.65</v>
      </c>
      <c r="D16">
        <f>C15</f>
        <v>1.28</v>
      </c>
      <c r="E16">
        <f>D16*C16</f>
        <v>4.6719999999999997</v>
      </c>
      <c r="F16">
        <f>E16-D16</f>
        <v>3.3919999999999995</v>
      </c>
      <c r="G16">
        <f>F16-D15</f>
        <v>-0.25800000000000045</v>
      </c>
      <c r="J16" t="s">
        <v>11</v>
      </c>
      <c r="K16">
        <f>K10</f>
        <v>1.0900000000000001</v>
      </c>
      <c r="L16">
        <f>K15</f>
        <v>8.5</v>
      </c>
      <c r="M16">
        <f>L16*K16</f>
        <v>9.2650000000000006</v>
      </c>
      <c r="N16">
        <f>M16-L16</f>
        <v>0.76500000000000057</v>
      </c>
      <c r="O16">
        <f>N16-L15</f>
        <v>-0.32499999999999951</v>
      </c>
      <c r="R16" t="s">
        <v>11</v>
      </c>
      <c r="S16">
        <f>S10</f>
        <v>2.1</v>
      </c>
      <c r="T16">
        <f>S15</f>
        <v>2.1</v>
      </c>
      <c r="U16">
        <f>T16*S16</f>
        <v>4.41</v>
      </c>
      <c r="V16">
        <f>U16-T16</f>
        <v>2.31</v>
      </c>
      <c r="W16">
        <f>V16-T15</f>
        <v>0.20999999999999996</v>
      </c>
    </row>
    <row r="17" spans="2:23" x14ac:dyDescent="0.25">
      <c r="C17">
        <f>SUM(C15:C16)</f>
        <v>4.93</v>
      </c>
      <c r="D17">
        <f>SUM(D15:D16)</f>
        <v>4.93</v>
      </c>
      <c r="E17">
        <f>MAX(E15:E16)</f>
        <v>4.6719999999999997</v>
      </c>
      <c r="K17">
        <f>SUM(K15:K16)</f>
        <v>9.59</v>
      </c>
      <c r="L17">
        <f>SUM(L15:L16)</f>
        <v>9.59</v>
      </c>
      <c r="M17">
        <f>MAX(M15:M16)</f>
        <v>9.2650000000000006</v>
      </c>
      <c r="S17">
        <f>SUM(S15:S16)</f>
        <v>4.2</v>
      </c>
      <c r="T17">
        <f>SUM(T15:T16)</f>
        <v>4.2</v>
      </c>
      <c r="U17">
        <f>MAX(U15:U16)</f>
        <v>4.41</v>
      </c>
    </row>
    <row r="20" spans="2:23" x14ac:dyDescent="0.25">
      <c r="C20" t="s">
        <v>0</v>
      </c>
      <c r="D20" t="s">
        <v>1</v>
      </c>
      <c r="E20" t="s">
        <v>2</v>
      </c>
      <c r="F20" t="s">
        <v>3</v>
      </c>
      <c r="K20" t="s">
        <v>0</v>
      </c>
      <c r="L20" t="s">
        <v>1</v>
      </c>
      <c r="M20" t="s">
        <v>2</v>
      </c>
      <c r="N20" t="s">
        <v>3</v>
      </c>
      <c r="S20" t="s">
        <v>0</v>
      </c>
      <c r="T20" t="s">
        <v>1</v>
      </c>
      <c r="U20" t="s">
        <v>2</v>
      </c>
      <c r="V20" t="s">
        <v>3</v>
      </c>
    </row>
    <row r="21" spans="2:23" x14ac:dyDescent="0.25">
      <c r="B21" t="s">
        <v>8</v>
      </c>
      <c r="C21">
        <f>C9</f>
        <v>1.3</v>
      </c>
      <c r="D21">
        <f>C22</f>
        <v>3.85</v>
      </c>
      <c r="E21">
        <f>D21*C21</f>
        <v>5.0049999999999999</v>
      </c>
      <c r="F21">
        <f>E21-D21</f>
        <v>1.1549999999999998</v>
      </c>
      <c r="G21">
        <f>F21-D22</f>
        <v>-0.14500000000000024</v>
      </c>
      <c r="J21" t="s">
        <v>8</v>
      </c>
      <c r="K21">
        <f>K9</f>
        <v>8.3000000000000007</v>
      </c>
      <c r="L21">
        <f>K22</f>
        <v>1.08</v>
      </c>
      <c r="M21">
        <f>L21*K21</f>
        <v>8.9640000000000022</v>
      </c>
      <c r="N21">
        <f>M21-L21</f>
        <v>7.8840000000000021</v>
      </c>
      <c r="O21">
        <f>N21-L22</f>
        <v>-0.41599999999999859</v>
      </c>
      <c r="R21" t="s">
        <v>8</v>
      </c>
      <c r="S21">
        <f>S9</f>
        <v>2.1</v>
      </c>
      <c r="T21">
        <f>S22</f>
        <v>2.1</v>
      </c>
      <c r="U21">
        <f>T21*S21</f>
        <v>4.41</v>
      </c>
      <c r="V21">
        <f>U21-T21</f>
        <v>2.31</v>
      </c>
      <c r="W21">
        <f>V21-T22</f>
        <v>0.20999999999999996</v>
      </c>
    </row>
    <row r="22" spans="2:23" x14ac:dyDescent="0.25">
      <c r="B22" t="s">
        <v>9</v>
      </c>
      <c r="C22">
        <f>C4</f>
        <v>3.85</v>
      </c>
      <c r="D22">
        <f>C21</f>
        <v>1.3</v>
      </c>
      <c r="E22">
        <f>D22*C22</f>
        <v>5.0049999999999999</v>
      </c>
      <c r="F22">
        <f>E22-D22</f>
        <v>3.7050000000000001</v>
      </c>
      <c r="G22">
        <f>F22-D21</f>
        <v>-0.14500000000000002</v>
      </c>
      <c r="J22" t="s">
        <v>9</v>
      </c>
      <c r="K22">
        <f>K4</f>
        <v>1.08</v>
      </c>
      <c r="L22">
        <f>K21</f>
        <v>8.3000000000000007</v>
      </c>
      <c r="M22">
        <f>L22*K22</f>
        <v>8.9640000000000022</v>
      </c>
      <c r="N22">
        <f>M22-L22</f>
        <v>0.66400000000000148</v>
      </c>
      <c r="O22">
        <f>N22-L21</f>
        <v>-0.41599999999999859</v>
      </c>
      <c r="R22" t="s">
        <v>9</v>
      </c>
      <c r="S22">
        <f>S4</f>
        <v>2.1</v>
      </c>
      <c r="T22">
        <f>S21</f>
        <v>2.1</v>
      </c>
      <c r="U22">
        <f>T22*S22</f>
        <v>4.41</v>
      </c>
      <c r="V22">
        <f>U22-T22</f>
        <v>2.31</v>
      </c>
      <c r="W22">
        <f>V22-T21</f>
        <v>0.20999999999999996</v>
      </c>
    </row>
    <row r="23" spans="2:23" x14ac:dyDescent="0.25">
      <c r="C23">
        <f>SUM(C21:C22)</f>
        <v>5.15</v>
      </c>
      <c r="D23">
        <f>SUM(D21:D22)</f>
        <v>5.15</v>
      </c>
      <c r="E23">
        <f>MAX(E21:E22)</f>
        <v>5.0049999999999999</v>
      </c>
      <c r="K23">
        <f>SUM(K21:K22)</f>
        <v>9.3800000000000008</v>
      </c>
      <c r="L23">
        <f>SUM(L21:L22)</f>
        <v>9.3800000000000008</v>
      </c>
      <c r="M23">
        <f>MAX(M21:M22)</f>
        <v>8.9640000000000022</v>
      </c>
      <c r="S23">
        <f>SUM(S21:S22)</f>
        <v>4.2</v>
      </c>
      <c r="T23">
        <f>SUM(T21:T22)</f>
        <v>4.2</v>
      </c>
      <c r="U23">
        <f>MAX(U21:U22)</f>
        <v>4.41</v>
      </c>
    </row>
    <row r="29" spans="2:23" x14ac:dyDescent="0.25">
      <c r="B29" t="s">
        <v>15</v>
      </c>
      <c r="C29" t="s">
        <v>16</v>
      </c>
      <c r="D29" t="s">
        <v>17</v>
      </c>
      <c r="E29" t="s">
        <v>18</v>
      </c>
    </row>
    <row r="30" spans="2:23" x14ac:dyDescent="0.25">
      <c r="B30">
        <v>1.4</v>
      </c>
      <c r="C30">
        <v>3.85</v>
      </c>
      <c r="D30">
        <f>C30*B30</f>
        <v>5.39</v>
      </c>
      <c r="E30">
        <f>C30+B30</f>
        <v>5.25</v>
      </c>
      <c r="K30" s="3"/>
    </row>
    <row r="31" spans="2:23" x14ac:dyDescent="0.25">
      <c r="B31" s="5">
        <f>1/B30</f>
        <v>0.7142857142857143</v>
      </c>
      <c r="C31" s="5">
        <f>1/C30</f>
        <v>0.25974025974025972</v>
      </c>
      <c r="F31" s="6">
        <f>SUM(B31:C31)</f>
        <v>0.97402597402597402</v>
      </c>
    </row>
    <row r="32" spans="2:23" x14ac:dyDescent="0.25">
      <c r="K32" s="4"/>
    </row>
  </sheetData>
  <mergeCells count="6">
    <mergeCell ref="B7:G7"/>
    <mergeCell ref="B1:G1"/>
    <mergeCell ref="J1:O1"/>
    <mergeCell ref="J7:O7"/>
    <mergeCell ref="R1:W1"/>
    <mergeCell ref="R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Carlson</dc:creator>
  <cp:lastModifiedBy>Nils Carlson</cp:lastModifiedBy>
  <dcterms:created xsi:type="dcterms:W3CDTF">2023-02-23T16:25:52Z</dcterms:created>
  <dcterms:modified xsi:type="dcterms:W3CDTF">2023-02-23T23:54:53Z</dcterms:modified>
</cp:coreProperties>
</file>